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Cone Stone/Master Reports/"/>
    </mc:Choice>
  </mc:AlternateContent>
  <xr:revisionPtr revIDLastSave="422" documentId="11_5326F6586311469260742AC75A22CC8C1506B706" xr6:coauthVersionLast="47" xr6:coauthVersionMax="47" xr10:uidLastSave="{1CA6FA7A-0C87-40A3-831B-246751490478}"/>
  <bookViews>
    <workbookView xWindow="28680" yWindow="-4755" windowWidth="51840" windowHeight="21120" xr2:uid="{00000000-000D-0000-FFFF-FFFF00000000}"/>
  </bookViews>
  <sheets>
    <sheet name="March26- Sales" sheetId="1" r:id="rId1"/>
    <sheet name="Expenes- Delivery Details" sheetId="11" r:id="rId2"/>
    <sheet name="Petty Cash" sheetId="12" r:id="rId3"/>
    <sheet name="Sales - Itemwise Report" sheetId="2" r:id="rId4"/>
    <sheet name="Detail4-02-Mar-26" sheetId="3" r:id="rId5"/>
    <sheet name="Detail3-03-Mar-26" sheetId="4" r:id="rId6"/>
    <sheet name="Detail2-03-Mar-26" sheetId="5" r:id="rId7"/>
    <sheet name="Detail1-03-Mar-26" sheetId="6" r:id="rId8"/>
    <sheet name="Cash Flow" sheetId="7" r:id="rId9"/>
    <sheet name="Expenses" sheetId="8" r:id="rId10"/>
    <sheet name="Pivot Expenses" sheetId="9" r:id="rId11"/>
  </sheets>
  <definedNames>
    <definedName name="_xlnm._FilterDatabase" localSheetId="1" hidden="1">'Expenes- Delivery Details'!$A$1:$F$261</definedName>
  </definedNames>
  <calcPr calcId="191029"/>
  <pivotCaches>
    <pivotCache cacheId="87" r:id="rId12"/>
    <pivotCache cacheId="92" r:id="rId13"/>
    <pivotCache cacheId="98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" i="12" l="1"/>
  <c r="I3" i="1"/>
  <c r="I4" i="1"/>
  <c r="I2" i="1"/>
  <c r="K13" i="8"/>
  <c r="J13" i="8"/>
  <c r="I13" i="8"/>
  <c r="J12" i="8"/>
  <c r="K12" i="8" s="1"/>
  <c r="I12" i="8"/>
  <c r="J11" i="8"/>
  <c r="K11" i="8" s="1"/>
  <c r="I11" i="8"/>
  <c r="J10" i="8"/>
  <c r="K10" i="8" s="1"/>
  <c r="I10" i="8"/>
  <c r="K9" i="8"/>
  <c r="J9" i="8"/>
  <c r="I9" i="8"/>
  <c r="J8" i="8"/>
  <c r="K8" i="8" s="1"/>
  <c r="I8" i="8"/>
  <c r="K7" i="8"/>
  <c r="J7" i="8"/>
  <c r="I7" i="8"/>
  <c r="K6" i="8"/>
  <c r="J6" i="8"/>
  <c r="I6" i="8"/>
  <c r="K5" i="8"/>
  <c r="J5" i="8"/>
  <c r="I5" i="8"/>
  <c r="J4" i="8"/>
  <c r="K4" i="8" s="1"/>
  <c r="I4" i="8"/>
  <c r="K3" i="8"/>
  <c r="J3" i="8"/>
  <c r="I3" i="8"/>
  <c r="K2" i="8"/>
  <c r="J2" i="8"/>
  <c r="I2" i="8"/>
  <c r="M32" i="7"/>
  <c r="L32" i="7"/>
  <c r="H32" i="7"/>
  <c r="M31" i="7"/>
  <c r="L31" i="7"/>
  <c r="H31" i="7"/>
  <c r="M30" i="7"/>
  <c r="L30" i="7"/>
  <c r="H30" i="7"/>
  <c r="M29" i="7"/>
  <c r="L29" i="7"/>
  <c r="H29" i="7"/>
  <c r="M28" i="7"/>
  <c r="L28" i="7"/>
  <c r="H28" i="7"/>
  <c r="M27" i="7"/>
  <c r="L27" i="7"/>
  <c r="H27" i="7"/>
  <c r="M26" i="7"/>
  <c r="L26" i="7"/>
  <c r="H26" i="7"/>
  <c r="M25" i="7"/>
  <c r="L25" i="7"/>
  <c r="H25" i="7"/>
  <c r="M24" i="7"/>
  <c r="L24" i="7"/>
  <c r="H24" i="7"/>
  <c r="M23" i="7"/>
  <c r="L23" i="7"/>
  <c r="H23" i="7"/>
  <c r="M22" i="7"/>
  <c r="L22" i="7"/>
  <c r="H22" i="7"/>
  <c r="M21" i="7"/>
  <c r="L21" i="7"/>
  <c r="H21" i="7"/>
  <c r="M20" i="7"/>
  <c r="L20" i="7"/>
  <c r="H20" i="7"/>
  <c r="M19" i="7"/>
  <c r="L19" i="7"/>
  <c r="H19" i="7"/>
  <c r="M18" i="7"/>
  <c r="L18" i="7"/>
  <c r="H18" i="7"/>
  <c r="M17" i="7"/>
  <c r="L17" i="7"/>
  <c r="H17" i="7"/>
  <c r="M16" i="7"/>
  <c r="L16" i="7"/>
  <c r="H16" i="7"/>
  <c r="M15" i="7"/>
  <c r="L15" i="7"/>
  <c r="H15" i="7"/>
  <c r="M14" i="7"/>
  <c r="L14" i="7"/>
  <c r="H14" i="7"/>
  <c r="M13" i="7"/>
  <c r="L13" i="7"/>
  <c r="H13" i="7"/>
  <c r="M12" i="7"/>
  <c r="L12" i="7"/>
  <c r="H12" i="7"/>
  <c r="M11" i="7"/>
  <c r="L11" i="7"/>
  <c r="H11" i="7"/>
  <c r="M10" i="7"/>
  <c r="L10" i="7"/>
  <c r="H10" i="7"/>
  <c r="M9" i="7"/>
  <c r="L9" i="7"/>
  <c r="H9" i="7"/>
  <c r="M8" i="7"/>
  <c r="L8" i="7"/>
  <c r="H8" i="7"/>
  <c r="M7" i="7"/>
  <c r="L7" i="7"/>
  <c r="H7" i="7"/>
  <c r="M6" i="7"/>
  <c r="L6" i="7"/>
  <c r="H6" i="7"/>
  <c r="M5" i="7"/>
  <c r="L5" i="7"/>
  <c r="H5" i="7"/>
  <c r="M4" i="7"/>
  <c r="L4" i="7"/>
  <c r="H4" i="7"/>
  <c r="M3" i="7"/>
  <c r="L3" i="7"/>
  <c r="H3" i="7"/>
  <c r="M2" i="7"/>
  <c r="L2" i="7"/>
  <c r="H2" i="7"/>
  <c r="E28" i="2"/>
  <c r="E27" i="2"/>
  <c r="E26" i="2"/>
  <c r="E17" i="2"/>
  <c r="E16" i="2"/>
  <c r="E15" i="2"/>
  <c r="E13" i="2"/>
  <c r="D12" i="2"/>
  <c r="E11" i="2"/>
  <c r="D10" i="2"/>
  <c r="D9" i="2"/>
  <c r="D8" i="2"/>
  <c r="H7" i="2"/>
  <c r="D7" i="2"/>
  <c r="D6" i="2"/>
  <c r="E5" i="2"/>
  <c r="E4" i="2"/>
  <c r="E3" i="2"/>
  <c r="H34" i="1"/>
  <c r="F34" i="1"/>
  <c r="E34" i="1"/>
  <c r="D34" i="1"/>
  <c r="C34" i="1"/>
  <c r="H33" i="1"/>
  <c r="F33" i="1"/>
  <c r="E33" i="1"/>
  <c r="D33" i="1"/>
  <c r="C33" i="1"/>
  <c r="I32" i="1"/>
  <c r="I31" i="1"/>
  <c r="I28" i="1"/>
  <c r="I27" i="1"/>
  <c r="I26" i="1"/>
  <c r="I25" i="1"/>
  <c r="I24" i="1"/>
  <c r="I21" i="1"/>
  <c r="I20" i="1"/>
  <c r="I19" i="1"/>
  <c r="I18" i="1"/>
  <c r="I17" i="1"/>
  <c r="I14" i="1"/>
  <c r="I13" i="1"/>
  <c r="I12" i="1"/>
  <c r="I11" i="1"/>
  <c r="I10" i="1"/>
  <c r="I7" i="1"/>
  <c r="I6" i="1"/>
  <c r="I5" i="1"/>
  <c r="I34" i="1" l="1"/>
  <c r="I33" i="1"/>
</calcChain>
</file>

<file path=xl/sharedStrings.xml><?xml version="1.0" encoding="utf-8"?>
<sst xmlns="http://schemas.openxmlformats.org/spreadsheetml/2006/main" count="771" uniqueCount="121">
  <si>
    <t>Date</t>
  </si>
  <si>
    <t>Cash</t>
  </si>
  <si>
    <t>Nets</t>
  </si>
  <si>
    <t>Visa</t>
  </si>
  <si>
    <t>Master</t>
  </si>
  <si>
    <t>PayNow</t>
  </si>
  <si>
    <t>Total</t>
  </si>
  <si>
    <t>Average</t>
  </si>
  <si>
    <t>Item Description</t>
  </si>
  <si>
    <t>Quantiry</t>
  </si>
  <si>
    <t>Unit Price</t>
  </si>
  <si>
    <t>Total Price</t>
  </si>
  <si>
    <t xml:space="preserve">Date </t>
  </si>
  <si>
    <t>Sum Of Total Price</t>
  </si>
  <si>
    <t>Sum of Total Price</t>
  </si>
  <si>
    <t>Beer- Carona</t>
  </si>
  <si>
    <t>Chats- Samosa</t>
  </si>
  <si>
    <t>Egg Curry</t>
  </si>
  <si>
    <t>Fast2</t>
  </si>
  <si>
    <t>Grand Total</t>
  </si>
  <si>
    <t>Hot Drinks</t>
  </si>
  <si>
    <t>Tandori Roti</t>
  </si>
  <si>
    <t>Gobi Manchurian</t>
  </si>
  <si>
    <t>Kabab</t>
  </si>
  <si>
    <t>Liqor Moiphes Black</t>
  </si>
  <si>
    <t>Misc Food &amp; Alcohol</t>
  </si>
  <si>
    <t>Masala Peanuts1</t>
  </si>
  <si>
    <t>Kabab From Tandori</t>
  </si>
  <si>
    <t>Small Plates</t>
  </si>
  <si>
    <t>Liqor Chivas Regal</t>
  </si>
  <si>
    <t>Rosted Pappad</t>
  </si>
  <si>
    <t>Drinks</t>
  </si>
  <si>
    <t>Beer</t>
  </si>
  <si>
    <t xml:space="preserve">Liqor </t>
  </si>
  <si>
    <t>Noodles</t>
  </si>
  <si>
    <t>Soujanya</t>
  </si>
  <si>
    <t>Madhav</t>
  </si>
  <si>
    <t>Vipin</t>
  </si>
  <si>
    <t>Items Purchased</t>
  </si>
  <si>
    <t>Cash on Hand</t>
  </si>
  <si>
    <t>Total Amount</t>
  </si>
  <si>
    <t>Vendor</t>
  </si>
  <si>
    <t>Order By</t>
  </si>
  <si>
    <t>Invoice No</t>
  </si>
  <si>
    <t>Ordered Date</t>
  </si>
  <si>
    <t>Delivered Date</t>
  </si>
  <si>
    <t>Description</t>
  </si>
  <si>
    <t>GST 9%</t>
  </si>
  <si>
    <t>DashMesh</t>
  </si>
  <si>
    <t>Amul Tazza UHT Milk ( 12x 1 LTR)</t>
  </si>
  <si>
    <t>Nescafe 9 12 x 200GMs)</t>
  </si>
  <si>
    <t>MaxWill Fine Sugar( 4x 5KG)</t>
  </si>
  <si>
    <t>Hairo</t>
  </si>
  <si>
    <t>HF601525</t>
  </si>
  <si>
    <t>POTATOES BAG</t>
  </si>
  <si>
    <t>BOMBAY ONION BAG 3KG</t>
  </si>
  <si>
    <t>OLD GINGER</t>
  </si>
  <si>
    <t>GREEN CHILLIES PADI</t>
  </si>
  <si>
    <t>CORIANDER LEAVES</t>
  </si>
  <si>
    <t>YELLOW LEMON</t>
  </si>
  <si>
    <t>TOMATOES LOOSE</t>
  </si>
  <si>
    <t>FRESH EGGS CUCUMBER</t>
  </si>
  <si>
    <t>CUCUMBER</t>
  </si>
  <si>
    <t>Sum of GST 9%</t>
  </si>
  <si>
    <t>Sum of Grand Total</t>
  </si>
  <si>
    <t/>
  </si>
  <si>
    <t>(blank)</t>
  </si>
  <si>
    <t>AMEX</t>
  </si>
  <si>
    <t>No Of  Transactions</t>
  </si>
  <si>
    <t>Delivery Date</t>
  </si>
  <si>
    <t>Amount</t>
  </si>
  <si>
    <t>Status Paid</t>
  </si>
  <si>
    <t>Paid By</t>
  </si>
  <si>
    <t>SUM of Amount</t>
  </si>
  <si>
    <t>Un-Paid</t>
  </si>
  <si>
    <t>Barrow</t>
  </si>
  <si>
    <t>Paid</t>
  </si>
  <si>
    <t>Vipin (Cash)</t>
  </si>
  <si>
    <t>Petty Cash</t>
  </si>
  <si>
    <t>Top Plus</t>
  </si>
  <si>
    <t>True Colors</t>
  </si>
  <si>
    <t>paid</t>
  </si>
  <si>
    <t>Sowji Cash</t>
  </si>
  <si>
    <t>Fair Prise</t>
  </si>
  <si>
    <t>Bake with Yen</t>
  </si>
  <si>
    <t>Chuan Liquors</t>
  </si>
  <si>
    <t>Nandha</t>
  </si>
  <si>
    <t>SP Muthaiah</t>
  </si>
  <si>
    <t>Coco Cola</t>
  </si>
  <si>
    <t>Vikram</t>
  </si>
  <si>
    <t>Aadhi Small Samosa</t>
  </si>
  <si>
    <t>Pacific Packing</t>
  </si>
  <si>
    <t>Aanandas Fresh Veg</t>
  </si>
  <si>
    <t>Counter Cash</t>
  </si>
  <si>
    <t>SKP Take away covers</t>
  </si>
  <si>
    <t>Anandas Fresh</t>
  </si>
  <si>
    <t>17th Mar26</t>
  </si>
  <si>
    <t>Counter Cash Total</t>
  </si>
  <si>
    <t>Petty Cash Total</t>
  </si>
  <si>
    <t>Sowji Cash Total</t>
  </si>
  <si>
    <t>Vikram Total</t>
  </si>
  <si>
    <t>(blank) Total</t>
  </si>
  <si>
    <t>Un-Paid Total</t>
  </si>
  <si>
    <t>K &amp; N</t>
  </si>
  <si>
    <t>Ponni Trading</t>
  </si>
  <si>
    <t>KNP House Brand</t>
  </si>
  <si>
    <t>Paid From</t>
  </si>
  <si>
    <t>Neelimas Kachori</t>
  </si>
  <si>
    <t>Petty Cash Top-Up</t>
  </si>
  <si>
    <t>Petty Cash Topup</t>
  </si>
  <si>
    <t>Top-Up from</t>
  </si>
  <si>
    <t>Cash Counter</t>
  </si>
  <si>
    <t>Tampines Mart</t>
  </si>
  <si>
    <t>WholeSale Groceries</t>
  </si>
  <si>
    <t>Mini Groups - soft Drinks</t>
  </si>
  <si>
    <t>Usave Mis</t>
  </si>
  <si>
    <t>Usave Griddle and Stands</t>
  </si>
  <si>
    <t>OCBC Account</t>
  </si>
  <si>
    <t>OCBC Account Total</t>
  </si>
  <si>
    <t>Milky Miast</t>
  </si>
  <si>
    <t>Cab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</si>
</sst>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409]dd\-mmm\-yy"/>
    <numFmt numFmtId="165" formatCode="dd/mm/yyyy"/>
    <numFmt numFmtId="167" formatCode="dd\-mmm\-yy"/>
  </numFmts>
  <fonts count="17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</font>
    <font>
      <b/>
      <sz val="11"/>
      <color theme="1"/>
      <name val="Arial"/>
    </font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  <font>
      <b/>
      <sz val="11"/>
      <color theme="1"/>
      <name val="Arial"/>
    </font>
    <font>
      <b/>
      <sz val="11"/>
      <color theme="1"/>
      <name val="Aptos Narrow"/>
      <scheme val="minor"/>
    </font>
    <font>
      <sz val="11"/>
      <color theme="1"/>
      <name val="Arial"/>
    </font>
    <font>
      <sz val="11"/>
      <name val="Aptos Narrow"/>
    </font>
    <font>
      <b/>
      <sz val="11"/>
      <color rgb="FFFFFFFF"/>
      <name val="Aptos Narrow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A3B2CC"/>
      </bottom>
      <diagonal/>
    </border>
    <border>
      <left style="thin">
        <color rgb="FFFFFFFF"/>
      </left>
      <right style="thin">
        <color rgb="FFFFFFFF"/>
      </right>
      <top/>
      <bottom style="thin">
        <color rgb="FFA3B2CC"/>
      </bottom>
      <diagonal/>
    </border>
    <border>
      <left style="thin">
        <color rgb="FFFFFFFF"/>
      </left>
      <right/>
      <top/>
      <bottom style="thin">
        <color rgb="FFA3B2CC"/>
      </bottom>
      <diagonal/>
    </border>
    <border>
      <left/>
      <right style="thin">
        <color rgb="FFFFFFFF"/>
      </right>
      <top style="thin">
        <color rgb="FFA3B2CC"/>
      </top>
      <bottom style="thin">
        <color rgb="FFA3B2CC"/>
      </bottom>
      <diagonal/>
    </border>
    <border>
      <left style="thin">
        <color rgb="FFFFFFFF"/>
      </left>
      <right style="thin">
        <color rgb="FFFFFFFF"/>
      </right>
      <top style="thin">
        <color rgb="FFA3B2CC"/>
      </top>
      <bottom style="thin">
        <color rgb="FFA3B2CC"/>
      </bottom>
      <diagonal/>
    </border>
    <border>
      <left style="thin">
        <color rgb="FFFFFFFF"/>
      </left>
      <right/>
      <top style="thin">
        <color rgb="FFA3B2CC"/>
      </top>
      <bottom style="thin">
        <color rgb="FFA3B2CC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/>
    <xf numFmtId="0" fontId="9" fillId="0" borderId="0" xfId="0" applyFont="1"/>
    <xf numFmtId="0" fontId="5" fillId="0" borderId="1" xfId="0" applyFont="1" applyBorder="1"/>
    <xf numFmtId="164" fontId="5" fillId="0" borderId="1" xfId="0" applyNumberFormat="1" applyFont="1" applyBorder="1"/>
    <xf numFmtId="4" fontId="5" fillId="0" borderId="1" xfId="0" applyNumberFormat="1" applyFont="1" applyBorder="1"/>
    <xf numFmtId="165" fontId="9" fillId="0" borderId="0" xfId="0" applyNumberFormat="1" applyFont="1"/>
    <xf numFmtId="0" fontId="4" fillId="0" borderId="0" xfId="0" applyFont="1"/>
    <xf numFmtId="0" fontId="6" fillId="0" borderId="1" xfId="0" applyFont="1" applyBorder="1"/>
    <xf numFmtId="164" fontId="5" fillId="3" borderId="0" xfId="0" applyNumberFormat="1" applyFont="1" applyFill="1"/>
    <xf numFmtId="0" fontId="5" fillId="3" borderId="0" xfId="0" applyFont="1" applyFill="1"/>
    <xf numFmtId="4" fontId="5" fillId="3" borderId="0" xfId="0" applyNumberFormat="1" applyFont="1" applyFill="1"/>
    <xf numFmtId="167" fontId="9" fillId="0" borderId="1" xfId="0" applyNumberFormat="1" applyFont="1" applyBorder="1"/>
    <xf numFmtId="4" fontId="6" fillId="0" borderId="1" xfId="0" applyNumberFormat="1" applyFont="1" applyBorder="1"/>
    <xf numFmtId="0" fontId="9" fillId="0" borderId="1" xfId="0" applyFont="1" applyBorder="1"/>
    <xf numFmtId="4" fontId="5" fillId="0" borderId="0" xfId="0" applyNumberFormat="1" applyFont="1"/>
    <xf numFmtId="0" fontId="6" fillId="0" borderId="1" xfId="0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0" fontId="5" fillId="0" borderId="0" xfId="0" applyFont="1"/>
    <xf numFmtId="164" fontId="6" fillId="0" borderId="1" xfId="0" applyNumberFormat="1" applyFont="1" applyBorder="1"/>
    <xf numFmtId="0" fontId="4" fillId="0" borderId="1" xfId="0" applyFont="1" applyBorder="1"/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4" fontId="11" fillId="0" borderId="5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64" fontId="4" fillId="0" borderId="7" xfId="0" applyNumberFormat="1" applyFont="1" applyBorder="1"/>
    <xf numFmtId="0" fontId="4" fillId="0" borderId="8" xfId="0" applyFont="1" applyBorder="1"/>
    <xf numFmtId="4" fontId="4" fillId="0" borderId="8" xfId="0" applyNumberFormat="1" applyFont="1" applyBorder="1"/>
    <xf numFmtId="0" fontId="4" fillId="0" borderId="9" xfId="0" applyFont="1" applyBorder="1"/>
    <xf numFmtId="167" fontId="4" fillId="0" borderId="7" xfId="0" applyNumberFormat="1" applyFont="1" applyBorder="1"/>
    <xf numFmtId="4" fontId="4" fillId="0" borderId="9" xfId="0" applyNumberFormat="1" applyFont="1" applyBorder="1"/>
    <xf numFmtId="2" fontId="5" fillId="0" borderId="1" xfId="0" applyNumberFormat="1" applyFont="1" applyBorder="1"/>
    <xf numFmtId="164" fontId="5" fillId="0" borderId="2" xfId="0" applyNumberFormat="1" applyFont="1" applyBorder="1"/>
    <xf numFmtId="0" fontId="10" fillId="0" borderId="3" xfId="0" applyFont="1" applyBorder="1"/>
    <xf numFmtId="0" fontId="6" fillId="0" borderId="2" xfId="0" applyFont="1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0" xfId="0" pivotButton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64" fontId="0" fillId="0" borderId="10" xfId="0" applyNumberFormat="1" applyBorder="1"/>
    <xf numFmtId="0" fontId="0" fillId="0" borderId="10" xfId="0" applyNumberFormat="1" applyBorder="1"/>
    <xf numFmtId="0" fontId="0" fillId="0" borderId="13" xfId="0" applyNumberFormat="1" applyBorder="1"/>
    <xf numFmtId="0" fontId="0" fillId="0" borderId="14" xfId="0" applyNumberFormat="1" applyBorder="1"/>
    <xf numFmtId="0" fontId="0" fillId="0" borderId="15" xfId="0" applyBorder="1"/>
    <xf numFmtId="0" fontId="0" fillId="0" borderId="16" xfId="0" applyBorder="1"/>
    <xf numFmtId="0" fontId="0" fillId="0" borderId="16" xfId="0" applyNumberFormat="1" applyBorder="1"/>
    <xf numFmtId="0" fontId="0" fillId="0" borderId="0" xfId="0" applyNumberFormat="1"/>
    <xf numFmtId="0" fontId="0" fillId="0" borderId="17" xfId="0" applyNumberFormat="1" applyBorder="1"/>
    <xf numFmtId="164" fontId="0" fillId="0" borderId="18" xfId="0" applyNumberFormat="1" applyBorder="1"/>
    <xf numFmtId="0" fontId="0" fillId="0" borderId="19" xfId="0" applyBorder="1"/>
    <xf numFmtId="0" fontId="0" fillId="0" borderId="18" xfId="0" applyNumberFormat="1" applyBorder="1"/>
    <xf numFmtId="0" fontId="0" fillId="0" borderId="20" xfId="0" applyNumberFormat="1" applyBorder="1"/>
    <xf numFmtId="0" fontId="0" fillId="0" borderId="21" xfId="0" applyNumberFormat="1" applyBorder="1"/>
    <xf numFmtId="0" fontId="0" fillId="0" borderId="22" xfId="0" applyBorder="1"/>
    <xf numFmtId="0" fontId="0" fillId="0" borderId="22" xfId="0" applyNumberFormat="1" applyBorder="1"/>
    <xf numFmtId="164" fontId="0" fillId="0" borderId="16" xfId="0" applyNumberFormat="1" applyBorder="1"/>
    <xf numFmtId="0" fontId="0" fillId="0" borderId="23" xfId="0" applyNumberFormat="1" applyBorder="1"/>
    <xf numFmtId="0" fontId="0" fillId="0" borderId="24" xfId="0" applyNumberFormat="1" applyBorder="1"/>
    <xf numFmtId="1" fontId="5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1" fillId="0" borderId="0" xfId="1"/>
    <xf numFmtId="164" fontId="13" fillId="0" borderId="25" xfId="1" applyNumberFormat="1" applyFont="1" applyBorder="1"/>
    <xf numFmtId="0" fontId="16" fillId="0" borderId="25" xfId="1" applyFont="1" applyBorder="1"/>
    <xf numFmtId="0" fontId="1" fillId="0" borderId="25" xfId="1" applyBorder="1"/>
    <xf numFmtId="164" fontId="16" fillId="0" borderId="25" xfId="1" applyNumberFormat="1" applyFont="1" applyBorder="1"/>
    <xf numFmtId="0" fontId="15" fillId="0" borderId="25" xfId="1" applyFont="1" applyBorder="1"/>
    <xf numFmtId="0" fontId="12" fillId="0" borderId="25" xfId="0" pivotButton="1" applyFont="1" applyBorder="1"/>
    <xf numFmtId="0" fontId="12" fillId="0" borderId="25" xfId="0" applyFont="1" applyBorder="1"/>
    <xf numFmtId="0" fontId="0" fillId="0" borderId="25" xfId="0" applyBorder="1"/>
    <xf numFmtId="0" fontId="0" fillId="0" borderId="25" xfId="0" applyNumberFormat="1" applyBorder="1"/>
    <xf numFmtId="0" fontId="12" fillId="0" borderId="0" xfId="1" applyFont="1" applyAlignment="1">
      <alignment horizontal="center"/>
    </xf>
    <xf numFmtId="0" fontId="0" fillId="0" borderId="25" xfId="0" pivotButton="1" applyBorder="1"/>
    <xf numFmtId="164" fontId="0" fillId="0" borderId="25" xfId="0" applyNumberFormat="1" applyBorder="1"/>
    <xf numFmtId="0" fontId="12" fillId="0" borderId="0" xfId="0" applyFont="1" applyBorder="1"/>
    <xf numFmtId="0" fontId="0" fillId="0" borderId="0" xfId="0" applyNumberFormat="1" applyBorder="1"/>
    <xf numFmtId="0" fontId="13" fillId="0" borderId="1" xfId="0" applyFont="1" applyBorder="1"/>
    <xf numFmtId="0" fontId="1" fillId="0" borderId="0" xfId="0" applyFont="1"/>
    <xf numFmtId="0" fontId="12" fillId="0" borderId="0" xfId="0" applyFont="1"/>
    <xf numFmtId="0" fontId="16" fillId="0" borderId="26" xfId="1" applyFont="1" applyFill="1" applyBorder="1"/>
    <xf numFmtId="0" fontId="1" fillId="0" borderId="26" xfId="1" applyFill="1" applyBorder="1"/>
    <xf numFmtId="0" fontId="16" fillId="0" borderId="25" xfId="1" applyFont="1" applyFill="1" applyBorder="1"/>
    <xf numFmtId="0" fontId="1" fillId="0" borderId="25" xfId="1" applyFill="1" applyBorder="1"/>
    <xf numFmtId="0" fontId="0" fillId="4" borderId="25" xfId="0" applyNumberFormat="1" applyFill="1" applyBorder="1"/>
    <xf numFmtId="0" fontId="0" fillId="5" borderId="25" xfId="0" applyNumberFormat="1" applyFill="1" applyBorder="1"/>
  </cellXfs>
  <cellStyles count="2">
    <cellStyle name="Normal" xfId="0" builtinId="0"/>
    <cellStyle name="Normal 2" xfId="1" xr:uid="{EB02CC6D-B423-4B96-9877-03A69541F026}"/>
  </cellStyles>
  <dxfs count="141"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92D050"/>
        </patternFill>
      </fill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92D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7" tint="0.39994506668294322"/>
      </font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BEFF1"/>
          <bgColor rgb="FFEBEFF1"/>
        </patternFill>
      </fill>
    </dxf>
    <dxf>
      <fill>
        <patternFill patternType="solid">
          <fgColor rgb="FF6C7687"/>
          <bgColor rgb="FF6C7687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BEFF1"/>
          <bgColor rgb="FFEBEFF1"/>
        </patternFill>
      </fill>
    </dxf>
    <dxf>
      <fill>
        <patternFill patternType="solid">
          <fgColor rgb="FF6C7687"/>
          <bgColor rgb="FF6C7687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BEFF1"/>
          <bgColor rgb="FFEBEFF1"/>
        </patternFill>
      </fill>
    </dxf>
    <dxf>
      <fill>
        <patternFill patternType="solid">
          <fgColor rgb="FF6C7687"/>
          <bgColor rgb="FF6C7687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BEFF1"/>
          <bgColor rgb="FFEBEFF1"/>
        </patternFill>
      </fill>
    </dxf>
    <dxf>
      <fill>
        <patternFill patternType="solid">
          <fgColor rgb="FF6C7687"/>
          <bgColor rgb="FF6C7687"/>
        </patternFill>
      </fill>
    </dxf>
  </dxfs>
  <tableStyles count="4">
    <tableStyle name="Detail4-02-Mar-26-style" pivot="0" count="3" xr9:uid="{00000000-0011-0000-FFFF-FFFF00000000}">
      <tableStyleElement type="headerRow" dxfId="140"/>
      <tableStyleElement type="firstRowStripe" dxfId="139"/>
      <tableStyleElement type="secondRowStripe" dxfId="138"/>
    </tableStyle>
    <tableStyle name="Detail3-03-Mar-26-style" pivot="0" count="3" xr9:uid="{00000000-0011-0000-FFFF-FFFF01000000}">
      <tableStyleElement type="headerRow" dxfId="137"/>
      <tableStyleElement type="firstRowStripe" dxfId="136"/>
      <tableStyleElement type="secondRowStripe" dxfId="135"/>
    </tableStyle>
    <tableStyle name="Detail2-03-Mar-26-style" pivot="0" count="3" xr9:uid="{00000000-0011-0000-FFFF-FFFF02000000}">
      <tableStyleElement type="headerRow" dxfId="134"/>
      <tableStyleElement type="firstRowStripe" dxfId="133"/>
      <tableStyleElement type="secondRowStripe" dxfId="132"/>
    </tableStyle>
    <tableStyle name="Detail1-03-Mar-26-style" pivot="0" count="3" xr9:uid="{00000000-0011-0000-FFFF-FFFF03000000}">
      <tableStyleElement type="headerRow" dxfId="131"/>
      <tableStyleElement type="firstRowStripe" dxfId="130"/>
      <tableStyleElement type="secondRowStripe" dxfId="12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shok Moori" refreshedDate="46109.53952395833" refreshedVersion="8" recordCount="22" xr:uid="{00000000-000A-0000-FFFF-FFFF00000000}">
  <cacheSource type="worksheet">
    <worksheetSource ref="A1:E23" sheet="Sales - Itemwise Report"/>
  </cacheSource>
  <cacheFields count="5">
    <cacheField name="Date" numFmtId="0">
      <sharedItems containsNonDate="0" containsDate="1" containsString="0" containsBlank="1" minDate="2026-03-01T00:00:00" maxDate="2026-03-04T00:00:00" count="4">
        <d v="2026-03-01T00:00:00"/>
        <d v="2026-03-02T00:00:00"/>
        <m/>
        <d v="2026-03-03T00:00:00"/>
      </sharedItems>
    </cacheField>
    <cacheField name="Item Description" numFmtId="0">
      <sharedItems containsBlank="1"/>
    </cacheField>
    <cacheField name="Quantiry" numFmtId="0">
      <sharedItems containsString="0" containsBlank="1" containsNumber="1" containsInteger="1" minValue="0" maxValue="549"/>
    </cacheField>
    <cacheField name="Unit Price" numFmtId="4">
      <sharedItems containsString="0" containsBlank="1" containsNumber="1" minValue="0" maxValue="661"/>
    </cacheField>
    <cacheField name="Total Price" numFmtId="0">
      <sharedItems containsString="0" containsBlank="1" containsNumber="1" minValue="0" maxValue="66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shok Moori" refreshedDate="46109.539525231485" refreshedVersion="8" recordCount="13" xr:uid="{00000000-000A-0000-FFFF-FFFF01000000}">
  <cacheSource type="worksheet">
    <worksheetSource ref="A1:K20" sheet="Expenses"/>
  </cacheSource>
  <cacheFields count="11">
    <cacheField name="Vendor" numFmtId="0">
      <sharedItems containsBlank="1" count="3">
        <s v="DashMesh"/>
        <s v="Hairo"/>
        <m/>
      </sharedItems>
    </cacheField>
    <cacheField name="Order By" numFmtId="0">
      <sharedItems containsBlank="1"/>
    </cacheField>
    <cacheField name="Invoice No" numFmtId="0">
      <sharedItems containsBlank="1" containsMixedTypes="1" containsNumber="1" containsInteger="1" minValue="10852759" maxValue="10852759"/>
    </cacheField>
    <cacheField name="Ordered Date" numFmtId="0">
      <sharedItems containsNonDate="0" containsDate="1" containsString="0" containsBlank="1" minDate="2026-03-02T00:00:00" maxDate="2026-03-03T00:00:00" count="2">
        <d v="2026-03-02T00:00:00"/>
        <m/>
      </sharedItems>
    </cacheField>
    <cacheField name="Delivered Date" numFmtId="0">
      <sharedItems containsNonDate="0" containsDate="1" containsString="0" containsBlank="1" minDate="2026-03-02T00:00:00" maxDate="2026-03-03T00:00:00"/>
    </cacheField>
    <cacheField name="Description" numFmtId="0">
      <sharedItems containsBlank="1"/>
    </cacheField>
    <cacheField name="Quantiry" numFmtId="0">
      <sharedItems containsString="0" containsBlank="1" containsNumber="1" minValue="0.5" maxValue="90"/>
    </cacheField>
    <cacheField name="Unit Price" numFmtId="0">
      <sharedItems containsString="0" containsBlank="1" containsNumber="1" minValue="0.3" maxValue="21"/>
    </cacheField>
    <cacheField name="Total Price" numFmtId="0">
      <sharedItems containsString="0" containsBlank="1" containsNumber="1" minValue="1.8" maxValue="420"/>
    </cacheField>
    <cacheField name="GST 9%" numFmtId="0">
      <sharedItems containsString="0" containsBlank="1" containsNumber="1" minValue="0.16200000000000001" maxValue="37.799999999999997"/>
    </cacheField>
    <cacheField name="Grand Total" numFmtId="0">
      <sharedItems containsString="0" containsBlank="1" containsNumber="1" minValue="1.962" maxValue="457.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shok Moori" refreshedDate="46109.540217361115" createdVersion="8" refreshedVersion="8" minRefreshableVersion="3" recordCount="261" xr:uid="{CE459AB5-3AF8-4168-B720-F8868302D93D}">
  <cacheSource type="worksheet">
    <worksheetSource ref="A1:F1048576" sheet="Expenes- Delivery Details"/>
  </cacheSource>
  <cacheFields count="6">
    <cacheField name="Delivery Date" numFmtId="0">
      <sharedItems containsNonDate="0" containsDate="1" containsString="0" containsBlank="1" minDate="2026-03-02T00:00:00" maxDate="2026-03-28T00:00:00" count="23">
        <d v="2026-03-02T00:00:00"/>
        <d v="2026-03-03T00:00:00"/>
        <d v="2026-03-04T00:00:00"/>
        <d v="2026-03-05T00:00:00"/>
        <d v="2026-03-06T00:00:00"/>
        <d v="2026-03-09T00:00:00"/>
        <d v="2026-03-10T00:00:00"/>
        <d v="2026-03-11T00:00:00"/>
        <d v="2026-03-12T00:00:00"/>
        <d v="2026-03-13T00:00:00"/>
        <d v="2026-03-14T00:00:00"/>
        <d v="2026-03-15T00:00:00"/>
        <d v="2026-03-16T00:00:00"/>
        <d v="2026-03-17T00:00:00"/>
        <d v="2026-03-18T00:00:00"/>
        <d v="2026-03-19T00:00:00"/>
        <d v="2026-03-20T00:00:00"/>
        <d v="2026-03-23T00:00:00"/>
        <d v="2026-03-24T00:00:00"/>
        <d v="2026-03-25T00:00:00"/>
        <d v="2026-03-26T00:00:00"/>
        <d v="2026-03-27T00:00:00"/>
        <m/>
      </sharedItems>
    </cacheField>
    <cacheField name="Vendor" numFmtId="0">
      <sharedItems containsBlank="1"/>
    </cacheField>
    <cacheField name="Amount" numFmtId="0">
      <sharedItems containsString="0" containsBlank="1" containsNumber="1" minValue="1" maxValue="2036.67"/>
    </cacheField>
    <cacheField name="Status Paid" numFmtId="0">
      <sharedItems containsBlank="1" count="4">
        <s v="Un-Paid"/>
        <s v="Barrow"/>
        <s v="Paid"/>
        <m/>
      </sharedItems>
    </cacheField>
    <cacheField name="Paid From" numFmtId="0">
      <sharedItems containsBlank="1" count="7">
        <s v="Un-Paid"/>
        <s v="Petty Cash"/>
        <m/>
        <s v="Sowji Cash"/>
        <s v="Vikram"/>
        <s v="Counter Cash"/>
        <s v="OCBC Account"/>
      </sharedItems>
    </cacheField>
    <cacheField name="Paid By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  <m/>
    <m/>
    <m/>
  </r>
  <r>
    <x v="1"/>
    <s v="Beer- Carona"/>
    <n v="3"/>
    <n v="15"/>
    <n v="45"/>
  </r>
  <r>
    <x v="1"/>
    <s v="Chats- Samosa"/>
    <n v="1"/>
    <n v="6"/>
    <n v="6"/>
  </r>
  <r>
    <x v="1"/>
    <s v="Egg Curry"/>
    <n v="1"/>
    <n v="15.9"/>
    <n v="15.9"/>
  </r>
  <r>
    <x v="1"/>
    <s v="Fast2"/>
    <n v="30"/>
    <n v="5.4"/>
    <n v="162"/>
  </r>
  <r>
    <x v="1"/>
    <s v="Hot Drinks"/>
    <n v="475"/>
    <n v="1.2166315789473683"/>
    <n v="577.9"/>
  </r>
  <r>
    <x v="1"/>
    <s v="Tandori Roti"/>
    <n v="3"/>
    <n v="4.8999999999999995"/>
    <n v="14.7"/>
  </r>
  <r>
    <x v="1"/>
    <s v="Gobi Manchurian"/>
    <n v="2"/>
    <n v="15.9"/>
    <n v="31.8"/>
  </r>
  <r>
    <x v="1"/>
    <s v="Kabab"/>
    <n v="2"/>
    <n v="19.899999999999999"/>
    <n v="39.799999999999997"/>
  </r>
  <r>
    <x v="1"/>
    <s v="Liqor Moiphes Black"/>
    <n v="1"/>
    <n v="20"/>
    <n v="20"/>
  </r>
  <r>
    <x v="1"/>
    <s v="Misc Food &amp; Alcohol"/>
    <n v="2"/>
    <n v="47.95"/>
    <n v="95.9"/>
  </r>
  <r>
    <x v="1"/>
    <s v="Masala Peanuts1"/>
    <n v="1"/>
    <n v="8"/>
    <n v="8"/>
  </r>
  <r>
    <x v="2"/>
    <m/>
    <m/>
    <m/>
    <m/>
  </r>
  <r>
    <x v="3"/>
    <s v="Beer- Carona"/>
    <n v="0"/>
    <n v="0"/>
    <n v="0"/>
  </r>
  <r>
    <x v="3"/>
    <s v="Chats- Samosa"/>
    <n v="3"/>
    <n v="6"/>
    <n v="18"/>
  </r>
  <r>
    <x v="3"/>
    <s v="Egg Curry"/>
    <n v="0"/>
    <n v="0"/>
    <n v="0"/>
  </r>
  <r>
    <x v="3"/>
    <s v="Fast2"/>
    <n v="38"/>
    <n v="231.5"/>
    <n v="231.5"/>
  </r>
  <r>
    <x v="3"/>
    <s v="Hot Drinks"/>
    <n v="549"/>
    <n v="661"/>
    <n v="661"/>
  </r>
  <r>
    <x v="3"/>
    <s v="Tandori Roti"/>
    <n v="0"/>
    <n v="0"/>
    <n v="0"/>
  </r>
  <r>
    <x v="3"/>
    <s v="Gobi Manchurian"/>
    <n v="0"/>
    <n v="0"/>
    <n v="0"/>
  </r>
  <r>
    <x v="3"/>
    <s v="Kabab From Tandori"/>
    <n v="2"/>
    <n v="38.9"/>
    <n v="38.9"/>
  </r>
  <r>
    <x v="3"/>
    <s v="Liqor Moiphes Black"/>
    <n v="4"/>
    <n v="20"/>
    <n v="8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Madhav"/>
    <n v="10852759"/>
    <x v="0"/>
    <d v="2026-03-02T00:00:00"/>
    <s v="Amul Tazza UHT Milk ( 12x 1 LTR)"/>
    <n v="20"/>
    <n v="21"/>
    <n v="420"/>
    <n v="37.799999999999997"/>
    <n v="457.8"/>
  </r>
  <r>
    <x v="0"/>
    <s v="Madhav"/>
    <n v="10852759"/>
    <x v="0"/>
    <d v="2026-03-02T00:00:00"/>
    <s v="Nescafe 9 12 x 200GMs)"/>
    <n v="3"/>
    <n v="6.8"/>
    <n v="20.399999999999999"/>
    <n v="1.8359999999999999"/>
    <n v="22.235999999999997"/>
  </r>
  <r>
    <x v="0"/>
    <s v="Madhav"/>
    <n v="10852759"/>
    <x v="0"/>
    <d v="2026-03-02T00:00:00"/>
    <s v="MaxWill Fine Sugar( 4x 5KG)"/>
    <n v="2"/>
    <n v="6"/>
    <n v="12"/>
    <n v="1.08"/>
    <n v="13.08"/>
  </r>
  <r>
    <x v="1"/>
    <s v="Madhav"/>
    <s v="HF601525"/>
    <x v="0"/>
    <d v="2026-03-02T00:00:00"/>
    <s v="POTATOES BAG"/>
    <n v="1"/>
    <n v="6"/>
    <n v="6"/>
    <n v="0.54"/>
    <n v="6.54"/>
  </r>
  <r>
    <x v="1"/>
    <s v="Madhav"/>
    <s v="HF601525"/>
    <x v="0"/>
    <d v="2026-03-02T00:00:00"/>
    <s v="BOMBAY ONION BAG 3KG"/>
    <n v="3"/>
    <n v="2.2999999999999998"/>
    <n v="6.8999999999999995"/>
    <n v="0.62099999999999989"/>
    <n v="7.520999999999999"/>
  </r>
  <r>
    <x v="1"/>
    <s v="Madhav"/>
    <s v="HF601525"/>
    <x v="0"/>
    <d v="2026-03-02T00:00:00"/>
    <s v="OLD GINGER"/>
    <n v="3"/>
    <n v="3.5"/>
    <n v="10.5"/>
    <n v="0.94499999999999995"/>
    <n v="11.445"/>
  </r>
  <r>
    <x v="1"/>
    <s v="Madhav"/>
    <s v="HF601525"/>
    <x v="0"/>
    <d v="2026-03-02T00:00:00"/>
    <s v="GREEN CHILLIES PADI"/>
    <n v="0.5"/>
    <n v="4.8"/>
    <n v="2.4"/>
    <n v="0.216"/>
    <n v="2.6160000000000001"/>
  </r>
  <r>
    <x v="1"/>
    <s v="Madhav"/>
    <s v="HF601525"/>
    <x v="0"/>
    <d v="2026-03-02T00:00:00"/>
    <s v="CORIANDER LEAVES"/>
    <n v="1"/>
    <n v="10"/>
    <n v="10"/>
    <n v="0.89999999999999991"/>
    <n v="10.9"/>
  </r>
  <r>
    <x v="1"/>
    <s v="Madhav"/>
    <s v="HF601525"/>
    <x v="0"/>
    <d v="2026-03-02T00:00:00"/>
    <s v="YELLOW LEMON"/>
    <n v="10"/>
    <n v="0.6"/>
    <n v="6"/>
    <n v="0.54"/>
    <n v="6.54"/>
  </r>
  <r>
    <x v="1"/>
    <s v="Madhav"/>
    <s v="HF601525"/>
    <x v="0"/>
    <d v="2026-03-02T00:00:00"/>
    <s v="TOMATOES LOOSE"/>
    <n v="1"/>
    <n v="1.8"/>
    <n v="1.8"/>
    <n v="0.16200000000000001"/>
    <n v="1.962"/>
  </r>
  <r>
    <x v="1"/>
    <s v="Madhav"/>
    <s v="HF601525"/>
    <x v="0"/>
    <d v="2026-03-02T00:00:00"/>
    <s v="FRESH EGGS CUCUMBER"/>
    <n v="90"/>
    <n v="0.3"/>
    <n v="27"/>
    <n v="2.4299999999999997"/>
    <n v="29.43"/>
  </r>
  <r>
    <x v="1"/>
    <s v="Madhav"/>
    <s v="HF601525"/>
    <x v="0"/>
    <d v="2026-03-02T00:00:00"/>
    <s v="CUCUMBER"/>
    <n v="1"/>
    <n v="1.8"/>
    <n v="1.8"/>
    <n v="0.16200000000000001"/>
    <n v="1.962"/>
  </r>
  <r>
    <x v="2"/>
    <m/>
    <m/>
    <x v="1"/>
    <m/>
    <m/>
    <m/>
    <m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1">
  <r>
    <x v="0"/>
    <s v="Hairo"/>
    <n v="78.92"/>
    <x v="0"/>
    <x v="0"/>
    <m/>
  </r>
  <r>
    <x v="0"/>
    <s v="DashMesh"/>
    <n v="493.12"/>
    <x v="0"/>
    <x v="0"/>
    <m/>
  </r>
  <r>
    <x v="0"/>
    <s v="True Colors"/>
    <n v="35"/>
    <x v="0"/>
    <x v="0"/>
    <m/>
  </r>
  <r>
    <x v="0"/>
    <s v="Vipin (Cash)"/>
    <n v="20"/>
    <x v="1"/>
    <x v="1"/>
    <m/>
  </r>
  <r>
    <x v="0"/>
    <s v="Top Plus"/>
    <n v="3.4"/>
    <x v="2"/>
    <x v="1"/>
    <m/>
  </r>
  <r>
    <x v="1"/>
    <s v="Neelimas Kachori"/>
    <n v="135"/>
    <x v="2"/>
    <x v="2"/>
    <m/>
  </r>
  <r>
    <x v="1"/>
    <s v="Top Plus"/>
    <n v="3.9"/>
    <x v="2"/>
    <x v="2"/>
    <m/>
  </r>
  <r>
    <x v="1"/>
    <s v="Top Plus"/>
    <n v="3.6"/>
    <x v="2"/>
    <x v="2"/>
    <m/>
  </r>
  <r>
    <x v="2"/>
    <s v="Top Plus"/>
    <n v="3.95"/>
    <x v="2"/>
    <x v="3"/>
    <m/>
  </r>
  <r>
    <x v="2"/>
    <s v="Fair Prise"/>
    <n v="20.07"/>
    <x v="2"/>
    <x v="3"/>
    <m/>
  </r>
  <r>
    <x v="2"/>
    <s v="Top Plus"/>
    <n v="13.7"/>
    <x v="2"/>
    <x v="3"/>
    <m/>
  </r>
  <r>
    <x v="2"/>
    <s v="Bake with Yen"/>
    <n v="13.9"/>
    <x v="2"/>
    <x v="3"/>
    <m/>
  </r>
  <r>
    <x v="2"/>
    <s v="Chuan Liquors"/>
    <n v="2036.67"/>
    <x v="0"/>
    <x v="0"/>
    <m/>
  </r>
  <r>
    <x v="3"/>
    <s v="Fair Prise"/>
    <n v="1.9"/>
    <x v="2"/>
    <x v="3"/>
    <m/>
  </r>
  <r>
    <x v="3"/>
    <s v="Nandha"/>
    <n v="37"/>
    <x v="2"/>
    <x v="3"/>
    <m/>
  </r>
  <r>
    <x v="3"/>
    <s v="Top Plus"/>
    <n v="9.1999999999999993"/>
    <x v="2"/>
    <x v="3"/>
    <m/>
  </r>
  <r>
    <x v="3"/>
    <s v="Top Plus"/>
    <n v="17.5"/>
    <x v="2"/>
    <x v="3"/>
    <m/>
  </r>
  <r>
    <x v="3"/>
    <s v="Top Plus"/>
    <n v="11.4"/>
    <x v="2"/>
    <x v="3"/>
    <m/>
  </r>
  <r>
    <x v="4"/>
    <s v="Fair Prise"/>
    <n v="8.4"/>
    <x v="2"/>
    <x v="1"/>
    <m/>
  </r>
  <r>
    <x v="4"/>
    <s v="Fair Prise"/>
    <n v="5.34"/>
    <x v="2"/>
    <x v="1"/>
    <m/>
  </r>
  <r>
    <x v="4"/>
    <s v="Top Plus"/>
    <n v="12.9"/>
    <x v="2"/>
    <x v="1"/>
    <m/>
  </r>
  <r>
    <x v="4"/>
    <s v="Top Plus"/>
    <n v="3.6"/>
    <x v="2"/>
    <x v="1"/>
    <m/>
  </r>
  <r>
    <x v="4"/>
    <s v="Top Plus"/>
    <n v="11.9"/>
    <x v="2"/>
    <x v="1"/>
    <m/>
  </r>
  <r>
    <x v="5"/>
    <s v="Nandha"/>
    <n v="28"/>
    <x v="2"/>
    <x v="3"/>
    <m/>
  </r>
  <r>
    <x v="5"/>
    <s v="SP Muthaiah"/>
    <n v="545.27"/>
    <x v="0"/>
    <x v="0"/>
    <m/>
  </r>
  <r>
    <x v="5"/>
    <s v="Fair Prise"/>
    <n v="4.8899999999999997"/>
    <x v="2"/>
    <x v="1"/>
    <m/>
  </r>
  <r>
    <x v="5"/>
    <s v="Fair Prise"/>
    <n v="5.95"/>
    <x v="2"/>
    <x v="1"/>
    <m/>
  </r>
  <r>
    <x v="5"/>
    <s v="Top Plus"/>
    <n v="6.4"/>
    <x v="2"/>
    <x v="1"/>
    <m/>
  </r>
  <r>
    <x v="5"/>
    <s v="Fair Prise"/>
    <n v="1.9"/>
    <x v="2"/>
    <x v="1"/>
    <m/>
  </r>
  <r>
    <x v="6"/>
    <s v="Top Plus"/>
    <n v="47.8"/>
    <x v="2"/>
    <x v="3"/>
    <m/>
  </r>
  <r>
    <x v="6"/>
    <s v="Top Plus"/>
    <n v="47.8"/>
    <x v="2"/>
    <x v="3"/>
    <m/>
  </r>
  <r>
    <x v="6"/>
    <s v="DashMesh"/>
    <n v="651.82000000000005"/>
    <x v="0"/>
    <x v="0"/>
    <m/>
  </r>
  <r>
    <x v="6"/>
    <s v="Coco Cola"/>
    <n v="76.95"/>
    <x v="2"/>
    <x v="4"/>
    <m/>
  </r>
  <r>
    <x v="7"/>
    <s v="Top Plus"/>
    <n v="7.8"/>
    <x v="2"/>
    <x v="2"/>
    <m/>
  </r>
  <r>
    <x v="7"/>
    <s v="Top Plus"/>
    <n v="1.31"/>
    <x v="2"/>
    <x v="2"/>
    <m/>
  </r>
  <r>
    <x v="7"/>
    <s v="Fair Prise"/>
    <n v="1.9"/>
    <x v="2"/>
    <x v="2"/>
    <m/>
  </r>
  <r>
    <x v="7"/>
    <s v="Aadhi Small Samosa"/>
    <n v="81"/>
    <x v="0"/>
    <x v="0"/>
    <m/>
  </r>
  <r>
    <x v="7"/>
    <s v="Pacific Packing"/>
    <n v="292.12"/>
    <x v="0"/>
    <x v="0"/>
    <m/>
  </r>
  <r>
    <x v="8"/>
    <s v="Aanandas Fresh Veg"/>
    <n v="74"/>
    <x v="2"/>
    <x v="5"/>
    <m/>
  </r>
  <r>
    <x v="8"/>
    <s v="Top Plus"/>
    <n v="15.6"/>
    <x v="2"/>
    <x v="3"/>
    <m/>
  </r>
  <r>
    <x v="8"/>
    <s v="Top Plus"/>
    <n v="9.6"/>
    <x v="2"/>
    <x v="3"/>
    <m/>
  </r>
  <r>
    <x v="9"/>
    <s v="SKP Take away covers"/>
    <n v="6.7"/>
    <x v="2"/>
    <x v="4"/>
    <m/>
  </r>
  <r>
    <x v="9"/>
    <s v="Chuan Liquors"/>
    <n v="985"/>
    <x v="0"/>
    <x v="0"/>
    <m/>
  </r>
  <r>
    <x v="9"/>
    <s v="DashMesh"/>
    <n v="725"/>
    <x v="0"/>
    <x v="0"/>
    <m/>
  </r>
  <r>
    <x v="9"/>
    <s v="Fair Prise"/>
    <n v="8"/>
    <x v="2"/>
    <x v="1"/>
    <m/>
  </r>
  <r>
    <x v="10"/>
    <s v="Anandas Fresh"/>
    <n v="35"/>
    <x v="2"/>
    <x v="3"/>
    <m/>
  </r>
  <r>
    <x v="11"/>
    <s v="Anandas Fresh"/>
    <n v="46.57"/>
    <x v="2"/>
    <x v="3"/>
    <m/>
  </r>
  <r>
    <x v="12"/>
    <s v="Fair Prise"/>
    <n v="1.9"/>
    <x v="2"/>
    <x v="1"/>
    <m/>
  </r>
  <r>
    <x v="13"/>
    <s v="Aadhi Small Samosa"/>
    <n v="64.09"/>
    <x v="2"/>
    <x v="3"/>
    <m/>
  </r>
  <r>
    <x v="13"/>
    <s v="K &amp; N"/>
    <n v="6"/>
    <x v="2"/>
    <x v="3"/>
    <m/>
  </r>
  <r>
    <x v="13"/>
    <s v="Ponni Trading"/>
    <n v="2.5"/>
    <x v="2"/>
    <x v="3"/>
    <m/>
  </r>
  <r>
    <x v="13"/>
    <s v="K &amp; N"/>
    <n v="1"/>
    <x v="2"/>
    <x v="3"/>
    <m/>
  </r>
  <r>
    <x v="13"/>
    <s v="KNP House Brand"/>
    <n v="28.89"/>
    <x v="2"/>
    <x v="5"/>
    <m/>
  </r>
  <r>
    <x v="13"/>
    <s v="SP Muthaiah"/>
    <n v="308.91000000000003"/>
    <x v="0"/>
    <x v="0"/>
    <m/>
  </r>
  <r>
    <x v="14"/>
    <s v="Top Plus"/>
    <n v="7.7"/>
    <x v="2"/>
    <x v="5"/>
    <m/>
  </r>
  <r>
    <x v="14"/>
    <s v="Top Plus"/>
    <n v="14"/>
    <x v="2"/>
    <x v="5"/>
    <m/>
  </r>
  <r>
    <x v="14"/>
    <s v="Top Plus"/>
    <n v="8.4"/>
    <x v="2"/>
    <x v="5"/>
    <m/>
  </r>
  <r>
    <x v="14"/>
    <s v="Fair Prise"/>
    <n v="5.7"/>
    <x v="2"/>
    <x v="5"/>
    <m/>
  </r>
  <r>
    <x v="14"/>
    <s v="Neelimas Kachori"/>
    <n v="108"/>
    <x v="2"/>
    <x v="4"/>
    <m/>
  </r>
  <r>
    <x v="15"/>
    <s v="Top Plus"/>
    <n v="3"/>
    <x v="2"/>
    <x v="5"/>
    <m/>
  </r>
  <r>
    <x v="15"/>
    <s v="Top Plus"/>
    <n v="4.3"/>
    <x v="2"/>
    <x v="5"/>
    <m/>
  </r>
  <r>
    <x v="15"/>
    <s v="Top Plus"/>
    <n v="5.9"/>
    <x v="2"/>
    <x v="5"/>
    <m/>
  </r>
  <r>
    <x v="15"/>
    <s v="Fair Prise"/>
    <n v="5.35"/>
    <x v="2"/>
    <x v="5"/>
    <m/>
  </r>
  <r>
    <x v="15"/>
    <s v="Aadhi Small Samosa"/>
    <n v="327"/>
    <x v="0"/>
    <x v="0"/>
    <m/>
  </r>
  <r>
    <x v="15"/>
    <s v="DashMesh"/>
    <n v="643.42999999999995"/>
    <x v="0"/>
    <x v="0"/>
    <m/>
  </r>
  <r>
    <x v="16"/>
    <s v="Fair Prise"/>
    <n v="25.05"/>
    <x v="2"/>
    <x v="1"/>
    <m/>
  </r>
  <r>
    <x v="16"/>
    <s v="Top Plus"/>
    <n v="17.5"/>
    <x v="2"/>
    <x v="1"/>
    <m/>
  </r>
  <r>
    <x v="17"/>
    <s v="Fair Prise"/>
    <n v="5.34"/>
    <x v="2"/>
    <x v="1"/>
    <m/>
  </r>
  <r>
    <x v="17"/>
    <s v="Fair Prise"/>
    <n v="14"/>
    <x v="2"/>
    <x v="1"/>
    <m/>
  </r>
  <r>
    <x v="17"/>
    <s v="Aanandas Fresh Veg"/>
    <n v="37.9"/>
    <x v="2"/>
    <x v="1"/>
    <m/>
  </r>
  <r>
    <x v="17"/>
    <s v="Neelimas Kachori"/>
    <n v="108"/>
    <x v="2"/>
    <x v="1"/>
    <m/>
  </r>
  <r>
    <x v="18"/>
    <s v="Tampines Mart"/>
    <n v="63.5"/>
    <x v="2"/>
    <x v="1"/>
    <m/>
  </r>
  <r>
    <x v="18"/>
    <s v="KNP House Brand"/>
    <n v="28.89"/>
    <x v="2"/>
    <x v="1"/>
    <m/>
  </r>
  <r>
    <x v="18"/>
    <s v="WholeSale Groceries"/>
    <n v="104.2"/>
    <x v="2"/>
    <x v="1"/>
    <m/>
  </r>
  <r>
    <x v="19"/>
    <s v="Fair Prise"/>
    <n v="58"/>
    <x v="2"/>
    <x v="1"/>
    <m/>
  </r>
  <r>
    <x v="19"/>
    <s v="Top Plus"/>
    <n v="3.3"/>
    <x v="2"/>
    <x v="1"/>
    <m/>
  </r>
  <r>
    <x v="19"/>
    <s v="Ponni Trading"/>
    <n v="29.4"/>
    <x v="2"/>
    <x v="1"/>
    <m/>
  </r>
  <r>
    <x v="19"/>
    <s v="Mini Groups - soft Drinks"/>
    <n v="97.84"/>
    <x v="2"/>
    <x v="1"/>
    <m/>
  </r>
  <r>
    <x v="19"/>
    <s v="SP Muthaiah"/>
    <n v="135.81"/>
    <x v="0"/>
    <x v="0"/>
    <m/>
  </r>
  <r>
    <x v="20"/>
    <s v="Usave Mis"/>
    <n v="25"/>
    <x v="2"/>
    <x v="1"/>
    <m/>
  </r>
  <r>
    <x v="20"/>
    <s v="Fair Prise"/>
    <n v="8.35"/>
    <x v="2"/>
    <x v="1"/>
    <m/>
  </r>
  <r>
    <x v="20"/>
    <s v="Fair Prise"/>
    <n v="1.9"/>
    <x v="2"/>
    <x v="1"/>
    <m/>
  </r>
  <r>
    <x v="20"/>
    <s v="Usave Griddle and Stands"/>
    <n v="937"/>
    <x v="2"/>
    <x v="6"/>
    <m/>
  </r>
  <r>
    <x v="21"/>
    <s v="Top Plus"/>
    <n v="5.84"/>
    <x v="2"/>
    <x v="6"/>
    <m/>
  </r>
  <r>
    <x v="21"/>
    <s v="Ponni Trading"/>
    <n v="11.5"/>
    <x v="2"/>
    <x v="6"/>
    <m/>
  </r>
  <r>
    <x v="21"/>
    <s v="Fair Prise"/>
    <n v="16.71"/>
    <x v="2"/>
    <x v="1"/>
    <m/>
  </r>
  <r>
    <x v="21"/>
    <s v="Anandas Fresh"/>
    <n v="41.8"/>
    <x v="2"/>
    <x v="1"/>
    <m/>
  </r>
  <r>
    <x v="21"/>
    <s v="Milky Miast"/>
    <n v="77.61"/>
    <x v="0"/>
    <x v="0"/>
    <m/>
  </r>
  <r>
    <x v="21"/>
    <s v="Cab Charges"/>
    <n v="53.22"/>
    <x v="2"/>
    <x v="1"/>
    <m/>
  </r>
  <r>
    <x v="21"/>
    <s v="DashMesh"/>
    <n v="690"/>
    <x v="0"/>
    <x v="0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5E0536-AC97-49A6-BC11-8DBD56E05CB5}" name="PivotTable2" cacheId="98" applyNumberFormats="0" applyBorderFormats="0" applyFontFormats="0" applyPatternFormats="0" applyAlignmentFormats="0" applyWidthHeightFormats="0" dataCaption="" updatedVersion="8" compact="0" compactData="0">
  <location ref="X1:AA44" firstHeaderRow="1" firstDataRow="1" firstDataCol="3"/>
  <pivotFields count="6">
    <pivotField name="Delivery Date" axis="axisRow" compact="0" numFmtId="164" outline="0" multipleItemSelectionAllowed="1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22"/>
        <item x="13"/>
        <item x="14"/>
        <item x="15"/>
        <item x="16"/>
        <item x="17"/>
        <item x="18"/>
        <item x="19"/>
        <item x="20"/>
        <item x="21"/>
      </items>
    </pivotField>
    <pivotField name="Vendor" compact="0" outline="0" multipleItemSelectionAllowed="1" showAll="0"/>
    <pivotField name="Amount" dataField="1" compact="0" outline="0" multipleItemSelectionAllowed="1" showAll="0"/>
    <pivotField name="Status Paid" axis="axisRow" compact="0" outline="0" multipleItemSelectionAllowed="1" showAll="0" sortType="ascending" defaultSubtotal="0">
      <items count="4">
        <item x="1"/>
        <item x="2"/>
        <item x="0"/>
        <item x="3"/>
      </items>
    </pivotField>
    <pivotField axis="axisRow" compact="0" outline="0" showAll="0" includeNewItemsInFilter="1">
      <items count="8">
        <item x="5"/>
        <item x="1"/>
        <item x="3"/>
        <item x="0"/>
        <item x="4"/>
        <item x="2"/>
        <item x="6"/>
        <item t="default"/>
      </items>
    </pivotField>
    <pivotField name="Paid By" compact="0" outline="0" multipleItemSelectionAllowed="1" showAll="0"/>
  </pivotFields>
  <rowFields count="3">
    <field x="0"/>
    <field x="3"/>
    <field x="4"/>
  </rowFields>
  <rowItems count="43">
    <i>
      <x/>
      <x/>
      <x v="1"/>
    </i>
    <i r="1">
      <x v="1"/>
      <x v="1"/>
    </i>
    <i r="1">
      <x v="2"/>
      <x v="3"/>
    </i>
    <i>
      <x v="1"/>
      <x v="1"/>
      <x v="5"/>
    </i>
    <i>
      <x v="2"/>
      <x v="1"/>
      <x v="2"/>
    </i>
    <i r="1">
      <x v="2"/>
      <x v="3"/>
    </i>
    <i>
      <x v="3"/>
      <x v="1"/>
      <x v="2"/>
    </i>
    <i>
      <x v="4"/>
      <x v="1"/>
      <x v="1"/>
    </i>
    <i>
      <x v="5"/>
      <x v="1"/>
      <x v="1"/>
    </i>
    <i r="2">
      <x v="2"/>
    </i>
    <i r="1">
      <x v="2"/>
      <x v="3"/>
    </i>
    <i>
      <x v="6"/>
      <x v="1"/>
      <x v="2"/>
    </i>
    <i r="2">
      <x v="4"/>
    </i>
    <i r="1">
      <x v="2"/>
      <x v="3"/>
    </i>
    <i>
      <x v="7"/>
      <x v="1"/>
      <x v="5"/>
    </i>
    <i r="1">
      <x v="2"/>
      <x v="3"/>
    </i>
    <i>
      <x v="8"/>
      <x v="1"/>
      <x/>
    </i>
    <i r="2">
      <x v="2"/>
    </i>
    <i>
      <x v="9"/>
      <x v="1"/>
      <x v="1"/>
    </i>
    <i r="2">
      <x v="4"/>
    </i>
    <i r="1">
      <x v="2"/>
      <x v="3"/>
    </i>
    <i>
      <x v="10"/>
      <x v="1"/>
      <x v="2"/>
    </i>
    <i>
      <x v="11"/>
      <x v="1"/>
      <x v="2"/>
    </i>
    <i>
      <x v="12"/>
      <x v="1"/>
      <x v="1"/>
    </i>
    <i>
      <x v="13"/>
      <x v="3"/>
      <x v="5"/>
    </i>
    <i>
      <x v="14"/>
      <x v="1"/>
      <x/>
    </i>
    <i r="2">
      <x v="2"/>
    </i>
    <i r="1">
      <x v="2"/>
      <x v="3"/>
    </i>
    <i>
      <x v="15"/>
      <x v="1"/>
      <x/>
    </i>
    <i r="2">
      <x v="4"/>
    </i>
    <i>
      <x v="16"/>
      <x v="1"/>
      <x/>
    </i>
    <i r="1">
      <x v="2"/>
      <x v="3"/>
    </i>
    <i>
      <x v="17"/>
      <x v="1"/>
      <x v="1"/>
    </i>
    <i>
      <x v="18"/>
      <x v="1"/>
      <x v="1"/>
    </i>
    <i>
      <x v="19"/>
      <x v="1"/>
      <x v="1"/>
    </i>
    <i>
      <x v="20"/>
      <x v="1"/>
      <x v="1"/>
    </i>
    <i r="1">
      <x v="2"/>
      <x v="3"/>
    </i>
    <i>
      <x v="21"/>
      <x v="1"/>
      <x v="1"/>
    </i>
    <i r="2">
      <x v="6"/>
    </i>
    <i>
      <x v="22"/>
      <x v="1"/>
      <x v="1"/>
    </i>
    <i r="2">
      <x v="6"/>
    </i>
    <i r="1">
      <x v="2"/>
      <x v="3"/>
    </i>
    <i t="grand">
      <x/>
    </i>
  </rowItems>
  <colItems count="1">
    <i/>
  </colItems>
  <dataFields count="1">
    <dataField name="SUM of Amount" fld="2" baseField="0"/>
  </dataFields>
  <formats count="8">
    <format dxfId="105">
      <pivotArea field="3" type="button" dataOnly="0" labelOnly="1" outline="0" axis="axisRow" fieldPosition="1"/>
    </format>
    <format dxfId="106">
      <pivotArea dataOnly="0" labelOnly="1" outline="0" axis="axisValues" fieldPosition="0"/>
    </format>
    <format dxfId="107">
      <pivotArea type="all" dataOnly="0" outline="0" fieldPosition="0"/>
    </format>
    <format dxfId="108">
      <pivotArea outline="0" fieldPosition="0"/>
    </format>
    <format dxfId="109">
      <pivotArea field="3" type="button" dataOnly="0" labelOnly="1" outline="0" axis="axisRow" fieldPosition="1"/>
    </format>
    <format dxfId="110">
      <pivotArea dataOnly="0" labelOnly="1" outline="0" fieldPosition="0">
        <references count="1">
          <reference field="3" count="0"/>
        </references>
      </pivotArea>
    </format>
    <format dxfId="111">
      <pivotArea dataOnly="0" labelOnly="1" grandRow="1" outline="0" fieldPosition="0"/>
    </format>
    <format dxfId="112">
      <pivotArea dataOnly="0" labelOnly="1" outline="0" axis="axisValues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9F0AAB-E36F-4652-94EC-666DFAD77956}" name="PivotTable1" cacheId="98" applyNumberFormats="0" applyBorderFormats="0" applyFontFormats="0" applyPatternFormats="0" applyAlignmentFormats="0" applyWidthHeightFormats="0" dataCaption="" updatedVersion="8" compact="0" compactData="0">
  <location ref="R1:U51" firstHeaderRow="1" firstDataRow="1" firstDataCol="3"/>
  <pivotFields count="6">
    <pivotField name="Delivery Date" axis="axisRow" compact="0" numFmtId="164" outline="0" multipleItemSelectionAllowed="1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22"/>
        <item x="13"/>
        <item x="14"/>
        <item x="15"/>
        <item x="16"/>
        <item x="17"/>
        <item x="18"/>
        <item x="19"/>
        <item x="20"/>
        <item x="21"/>
      </items>
    </pivotField>
    <pivotField name="Vendor" compact="0" outline="0" multipleItemSelectionAllowed="1" showAll="0"/>
    <pivotField name="Amount" dataField="1" compact="0" outline="0" multipleItemSelectionAllowed="1" showAll="0"/>
    <pivotField name="Status Paid" axis="axisRow" compact="0" outline="0" multipleItemSelectionAllowed="1" showAll="0" sortType="ascending" defaultSubtotal="0">
      <items count="4">
        <item x="1"/>
        <item x="2"/>
        <item x="0"/>
        <item x="3"/>
      </items>
    </pivotField>
    <pivotField axis="axisRow" compact="0" outline="0" showAll="0" includeNewItemsInFilter="1">
      <items count="8">
        <item x="5"/>
        <item x="1"/>
        <item x="3"/>
        <item x="0"/>
        <item x="4"/>
        <item x="2"/>
        <item x="6"/>
        <item t="default"/>
      </items>
    </pivotField>
    <pivotField name="Paid By" compact="0" outline="0" multipleItemSelectionAllowed="1" showAll="0"/>
  </pivotFields>
  <rowFields count="3">
    <field x="4"/>
    <field x="0"/>
    <field x="3"/>
  </rowFields>
  <rowItems count="50">
    <i>
      <x/>
      <x v="8"/>
      <x v="1"/>
    </i>
    <i r="1">
      <x v="14"/>
      <x v="1"/>
    </i>
    <i r="1">
      <x v="15"/>
      <x v="1"/>
    </i>
    <i r="1">
      <x v="16"/>
      <x v="1"/>
    </i>
    <i t="default">
      <x/>
    </i>
    <i>
      <x v="1"/>
      <x/>
      <x/>
    </i>
    <i r="2">
      <x v="1"/>
    </i>
    <i r="1">
      <x v="4"/>
      <x v="1"/>
    </i>
    <i r="1">
      <x v="5"/>
      <x v="1"/>
    </i>
    <i r="1">
      <x v="9"/>
      <x v="1"/>
    </i>
    <i r="1">
      <x v="12"/>
      <x v="1"/>
    </i>
    <i r="1">
      <x v="17"/>
      <x v="1"/>
    </i>
    <i r="1">
      <x v="18"/>
      <x v="1"/>
    </i>
    <i r="1">
      <x v="19"/>
      <x v="1"/>
    </i>
    <i r="1">
      <x v="20"/>
      <x v="1"/>
    </i>
    <i r="1">
      <x v="21"/>
      <x v="1"/>
    </i>
    <i r="1">
      <x v="22"/>
      <x v="1"/>
    </i>
    <i t="default">
      <x v="1"/>
    </i>
    <i>
      <x v="2"/>
      <x v="2"/>
      <x v="1"/>
    </i>
    <i r="1">
      <x v="3"/>
      <x v="1"/>
    </i>
    <i r="1">
      <x v="5"/>
      <x v="1"/>
    </i>
    <i r="1">
      <x v="6"/>
      <x v="1"/>
    </i>
    <i r="1">
      <x v="8"/>
      <x v="1"/>
    </i>
    <i r="1">
      <x v="10"/>
      <x v="1"/>
    </i>
    <i r="1">
      <x v="11"/>
      <x v="1"/>
    </i>
    <i r="1">
      <x v="14"/>
      <x v="1"/>
    </i>
    <i t="default">
      <x v="2"/>
    </i>
    <i>
      <x v="3"/>
      <x/>
      <x v="2"/>
    </i>
    <i r="1">
      <x v="2"/>
      <x v="2"/>
    </i>
    <i r="1">
      <x v="5"/>
      <x v="2"/>
    </i>
    <i r="1">
      <x v="6"/>
      <x v="2"/>
    </i>
    <i r="1">
      <x v="7"/>
      <x v="2"/>
    </i>
    <i r="1">
      <x v="9"/>
      <x v="2"/>
    </i>
    <i r="1">
      <x v="14"/>
      <x v="2"/>
    </i>
    <i r="1">
      <x v="16"/>
      <x v="2"/>
    </i>
    <i r="1">
      <x v="20"/>
      <x v="2"/>
    </i>
    <i r="1">
      <x v="22"/>
      <x v="2"/>
    </i>
    <i t="default">
      <x v="3"/>
    </i>
    <i>
      <x v="4"/>
      <x v="6"/>
      <x v="1"/>
    </i>
    <i r="1">
      <x v="9"/>
      <x v="1"/>
    </i>
    <i r="1">
      <x v="15"/>
      <x v="1"/>
    </i>
    <i t="default">
      <x v="4"/>
    </i>
    <i>
      <x v="5"/>
      <x v="1"/>
      <x v="1"/>
    </i>
    <i r="1">
      <x v="7"/>
      <x v="1"/>
    </i>
    <i r="1">
      <x v="13"/>
      <x v="3"/>
    </i>
    <i t="default">
      <x v="5"/>
    </i>
    <i>
      <x v="6"/>
      <x v="21"/>
      <x v="1"/>
    </i>
    <i r="1">
      <x v="22"/>
      <x v="1"/>
    </i>
    <i t="default">
      <x v="6"/>
    </i>
    <i t="grand">
      <x/>
    </i>
  </rowItems>
  <colItems count="1">
    <i/>
  </colItems>
  <dataFields count="1">
    <dataField name="SUM of Amount" fld="2" baseField="0"/>
  </dataFields>
  <formats count="11">
    <format dxfId="113">
      <pivotArea field="3" type="button" dataOnly="0" labelOnly="1" outline="0" axis="axisRow" fieldPosition="2"/>
    </format>
    <format dxfId="114">
      <pivotArea dataOnly="0" labelOnly="1" outline="0" axis="axisValues" fieldPosition="0"/>
    </format>
    <format dxfId="115">
      <pivotArea type="all" dataOnly="0" outline="0" fieldPosition="0"/>
    </format>
    <format dxfId="116">
      <pivotArea outline="0" fieldPosition="0"/>
    </format>
    <format dxfId="117">
      <pivotArea field="3" type="button" dataOnly="0" labelOnly="1" outline="0" axis="axisRow" fieldPosition="2"/>
    </format>
    <format dxfId="118">
      <pivotArea dataOnly="0" labelOnly="1" outline="0" fieldPosition="0">
        <references count="1">
          <reference field="3" count="0"/>
        </references>
      </pivotArea>
    </format>
    <format dxfId="119">
      <pivotArea dataOnly="0" labelOnly="1" grandRow="1" outline="0" fieldPosition="0"/>
    </format>
    <format dxfId="120">
      <pivotArea dataOnly="0" labelOnly="1" outline="0" axis="axisValues" fieldPosition="0"/>
    </format>
    <format dxfId="29">
      <pivotArea outline="0" fieldPosition="0">
        <references count="1">
          <reference field="4" count="1" selected="0" defaultSubtotal="1">
            <x v="3"/>
          </reference>
        </references>
      </pivotArea>
    </format>
    <format dxfId="28">
      <pivotArea outline="0" fieldPosition="0">
        <references count="1">
          <reference field="4" count="1" selected="0" defaultSubtotal="1">
            <x v="4"/>
          </reference>
        </references>
      </pivotArea>
    </format>
    <format dxfId="27">
      <pivotArea outline="0" fieldPosition="0">
        <references count="1">
          <reference field="4" count="1" selected="0" defaultSubtotal="1">
            <x v="6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B6F15D-0AD0-4089-AF20-2F8A40F8C315}" name="Delivery Details" cacheId="98" applyNumberFormats="0" applyBorderFormats="0" applyFontFormats="0" applyPatternFormats="0" applyAlignmentFormats="0" applyWidthHeightFormats="0" dataCaption="" updatedVersion="8" compact="0" compactData="0">
  <location ref="H1:J36" firstHeaderRow="1" firstDataRow="1" firstDataCol="2"/>
  <pivotFields count="6">
    <pivotField name="Delivery Date" axis="axisRow" compact="0" numFmtId="164" outline="0" multipleItemSelectionAllowed="1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22"/>
        <item x="13"/>
        <item x="14"/>
        <item x="15"/>
        <item x="16"/>
        <item x="17"/>
        <item x="18"/>
        <item x="19"/>
        <item x="20"/>
        <item x="21"/>
      </items>
    </pivotField>
    <pivotField name="Vendor" compact="0" outline="0" multipleItemSelectionAllowed="1" showAll="0"/>
    <pivotField name="Amount" dataField="1" compact="0" outline="0" multipleItemSelectionAllowed="1" showAll="0"/>
    <pivotField name="Status Paid" axis="axisRow" compact="0" outline="0" multipleItemSelectionAllowed="1" showAll="0" sortType="ascending" defaultSubtotal="0">
      <items count="4">
        <item x="1"/>
        <item x="2"/>
        <item x="0"/>
        <item x="3"/>
      </items>
    </pivotField>
    <pivotField compact="0" outline="0" showAll="0" includeNewItemsInFilter="1"/>
    <pivotField name="Paid By" compact="0" outline="0" multipleItemSelectionAllowed="1" showAll="0"/>
  </pivotFields>
  <rowFields count="2">
    <field x="0"/>
    <field x="3"/>
  </rowFields>
  <rowItems count="35">
    <i>
      <x/>
      <x/>
    </i>
    <i r="1">
      <x v="1"/>
    </i>
    <i r="1">
      <x v="2"/>
    </i>
    <i>
      <x v="1"/>
      <x v="1"/>
    </i>
    <i>
      <x v="2"/>
      <x v="1"/>
    </i>
    <i r="1">
      <x v="2"/>
    </i>
    <i>
      <x v="3"/>
      <x v="1"/>
    </i>
    <i>
      <x v="4"/>
      <x v="1"/>
    </i>
    <i>
      <x v="5"/>
      <x v="1"/>
    </i>
    <i r="1">
      <x v="2"/>
    </i>
    <i>
      <x v="6"/>
      <x v="1"/>
    </i>
    <i r="1">
      <x v="2"/>
    </i>
    <i>
      <x v="7"/>
      <x v="1"/>
    </i>
    <i r="1">
      <x v="2"/>
    </i>
    <i>
      <x v="8"/>
      <x v="1"/>
    </i>
    <i>
      <x v="9"/>
      <x v="1"/>
    </i>
    <i r="1">
      <x v="2"/>
    </i>
    <i>
      <x v="10"/>
      <x v="1"/>
    </i>
    <i>
      <x v="11"/>
      <x v="1"/>
    </i>
    <i>
      <x v="12"/>
      <x v="1"/>
    </i>
    <i>
      <x v="13"/>
      <x v="3"/>
    </i>
    <i>
      <x v="14"/>
      <x v="1"/>
    </i>
    <i r="1">
      <x v="2"/>
    </i>
    <i>
      <x v="15"/>
      <x v="1"/>
    </i>
    <i>
      <x v="16"/>
      <x v="1"/>
    </i>
    <i r="1">
      <x v="2"/>
    </i>
    <i>
      <x v="17"/>
      <x v="1"/>
    </i>
    <i>
      <x v="18"/>
      <x v="1"/>
    </i>
    <i>
      <x v="19"/>
      <x v="1"/>
    </i>
    <i>
      <x v="20"/>
      <x v="1"/>
    </i>
    <i r="1">
      <x v="2"/>
    </i>
    <i>
      <x v="21"/>
      <x v="1"/>
    </i>
    <i>
      <x v="22"/>
      <x v="1"/>
    </i>
    <i r="1">
      <x v="2"/>
    </i>
    <i t="grand">
      <x/>
    </i>
  </rowItems>
  <colItems count="1">
    <i/>
  </colItems>
  <dataFields count="1">
    <dataField name="SUM of Amount" fld="2" baseField="0"/>
  </dataFields>
  <formats count="8">
    <format dxfId="128">
      <pivotArea field="3" type="button" dataOnly="0" labelOnly="1" outline="0" axis="axisRow" fieldPosition="1"/>
    </format>
    <format dxfId="127">
      <pivotArea dataOnly="0" labelOnly="1" outline="0" axis="axisValues" fieldPosition="0"/>
    </format>
    <format dxfId="126">
      <pivotArea type="all" dataOnly="0" outline="0" fieldPosition="0"/>
    </format>
    <format dxfId="125">
      <pivotArea outline="0" fieldPosition="0"/>
    </format>
    <format dxfId="124">
      <pivotArea field="3" type="button" dataOnly="0" labelOnly="1" outline="0" axis="axisRow" fieldPosition="1"/>
    </format>
    <format dxfId="123">
      <pivotArea dataOnly="0" labelOnly="1" outline="0" fieldPosition="0">
        <references count="1">
          <reference field="3" count="0"/>
        </references>
      </pivotArea>
    </format>
    <format dxfId="122">
      <pivotArea dataOnly="0" labelOnly="1" grandRow="1" outline="0" fieldPosition="0"/>
    </format>
    <format dxfId="121">
      <pivotArea dataOnly="0" labelOnly="1" outline="0" axis="axisValues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Sales - Itemwise Report" cacheId="87" applyNumberFormats="0" applyBorderFormats="0" applyFontFormats="0" applyPatternFormats="0" applyAlignmentFormats="0" applyWidthHeightFormats="0" dataCaption="" updatedVersion="8" compact="0" compactData="0">
  <location ref="J1:K6" firstHeaderRow="1" firstDataRow="1" firstDataCol="1"/>
  <pivotFields count="5">
    <pivotField name="Date" axis="axisRow" compact="0" numFmtId="164" outline="0" multipleItemSelectionAllowed="1" showAll="0" sortType="ascending">
      <items count="5">
        <item x="0"/>
        <item x="1"/>
        <item x="3"/>
        <item x="2"/>
        <item t="default"/>
      </items>
    </pivotField>
    <pivotField name="Item Description" compact="0" outline="0" multipleItemSelectionAllowed="1" showAll="0"/>
    <pivotField name="Quantiry" compact="0" outline="0" multipleItemSelectionAllowed="1" showAll="0"/>
    <pivotField name="Unit Price" compact="0" outline="0" multipleItemSelectionAllowed="1" showAll="0"/>
    <pivotField name="Total Price" dataField="1" compact="0" outline="0" multipleItemSelectionAllowe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um of Total Price" fld="4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1000000}" name="Pivot Expenses" cacheId="92" applyNumberFormats="0" applyBorderFormats="0" applyFontFormats="0" applyPatternFormats="0" applyAlignmentFormats="0" applyWidthHeightFormats="0" dataCaption="" updatedVersion="8" compact="0" compactData="0">
  <location ref="A3:E8" firstHeaderRow="1" firstDataRow="2" firstDataCol="2"/>
  <pivotFields count="11">
    <pivotField name="Vendor" axis="axisRow" compact="0" outline="0" multipleItemSelectionAllowed="1" showAll="0" sortType="ascending">
      <items count="4">
        <item x="0"/>
        <item x="1"/>
        <item x="2"/>
        <item t="default"/>
      </items>
    </pivotField>
    <pivotField name="Order By" compact="0" outline="0" multipleItemSelectionAllowed="1" showAll="0"/>
    <pivotField name="Invoice No" compact="0" outline="0" multipleItemSelectionAllowed="1" showAll="0"/>
    <pivotField name="Ordered Date" axis="axisRow" compact="0" numFmtId="164" outline="0" multipleItemSelectionAllowed="1" showAll="0" sortType="ascending" defaultSubtotal="0">
      <items count="2">
        <item x="0"/>
        <item x="1"/>
      </items>
    </pivotField>
    <pivotField name="Delivered Date" compact="0" numFmtId="164" outline="0" multipleItemSelectionAllowed="1" showAll="0"/>
    <pivotField name="Description" compact="0" outline="0" multipleItemSelectionAllowed="1" showAll="0"/>
    <pivotField name="Quantiry" compact="0" outline="0" multipleItemSelectionAllowed="1" showAll="0"/>
    <pivotField name="Unit Price" compact="0" numFmtId="2" outline="0" multipleItemSelectionAllowed="1" showAll="0"/>
    <pivotField name="Total Price" dataField="1" compact="0" numFmtId="2" outline="0" multipleItemSelectionAllowed="1" showAll="0"/>
    <pivotField name="GST 9%" dataField="1" compact="0" numFmtId="2" outline="0" multipleItemSelectionAllowed="1" showAll="0"/>
    <pivotField name="Grand Total" dataField="1" compact="0" numFmtId="2" outline="0" multipleItemSelectionAllowed="1" showAll="0"/>
  </pivotFields>
  <rowFields count="2">
    <field x="3"/>
    <field x="0"/>
  </rowFields>
  <rowItems count="4">
    <i>
      <x/>
      <x/>
    </i>
    <i r="1">
      <x v="1"/>
    </i>
    <i>
      <x v="1"/>
      <x v="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Total Price" fld="8" baseField="0"/>
    <dataField name="Sum of GST 9%" fld="9" baseField="0"/>
    <dataField name="Sum of Grand Total" fld="10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E12">
  <tableColumns count="5">
    <tableColumn id="1" xr3:uid="{00000000-0010-0000-0000-000001000000}" name="Date"/>
    <tableColumn id="2" xr3:uid="{00000000-0010-0000-0000-000002000000}" name="Item Description"/>
    <tableColumn id="3" xr3:uid="{00000000-0010-0000-0000-000003000000}" name="Quantiry"/>
    <tableColumn id="4" xr3:uid="{00000000-0010-0000-0000-000004000000}" name="Unit Price"/>
    <tableColumn id="5" xr3:uid="{00000000-0010-0000-0000-000005000000}" name="Total Price"/>
  </tableColumns>
  <tableStyleInfo name="Detail4-02-Mar-26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E10">
  <tableColumns count="5">
    <tableColumn id="1" xr3:uid="{00000000-0010-0000-0100-000001000000}" name="Date"/>
    <tableColumn id="2" xr3:uid="{00000000-0010-0000-0100-000002000000}" name="Item Description"/>
    <tableColumn id="3" xr3:uid="{00000000-0010-0000-0100-000003000000}" name="Quantiry"/>
    <tableColumn id="4" xr3:uid="{00000000-0010-0000-0100-000004000000}" name="Unit Price"/>
    <tableColumn id="5" xr3:uid="{00000000-0010-0000-0100-000005000000}" name="Total Price"/>
  </tableColumns>
  <tableStyleInfo name="Detail3-03-Mar-26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E10">
  <tableColumns count="5">
    <tableColumn id="1" xr3:uid="{00000000-0010-0000-0200-000001000000}" name="Date"/>
    <tableColumn id="2" xr3:uid="{00000000-0010-0000-0200-000002000000}" name="Item Description"/>
    <tableColumn id="3" xr3:uid="{00000000-0010-0000-0200-000003000000}" name="Quantiry"/>
    <tableColumn id="4" xr3:uid="{00000000-0010-0000-0200-000004000000}" name="Unit Price"/>
    <tableColumn id="5" xr3:uid="{00000000-0010-0000-0200-000005000000}" name="Total Price"/>
  </tableColumns>
  <tableStyleInfo name="Detail2-03-Mar-26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1:E10">
  <tableColumns count="5">
    <tableColumn id="1" xr3:uid="{00000000-0010-0000-0300-000001000000}" name="Date"/>
    <tableColumn id="2" xr3:uid="{00000000-0010-0000-0300-000002000000}" name="Item Description"/>
    <tableColumn id="3" xr3:uid="{00000000-0010-0000-0300-000003000000}" name="Quantiry"/>
    <tableColumn id="4" xr3:uid="{00000000-0010-0000-0300-000004000000}" name="Unit Price"/>
    <tableColumn id="5" xr3:uid="{00000000-0010-0000-0300-000005000000}" name="Total Price"/>
  </tableColumns>
  <tableStyleInfo name="Detail1-03-Mar-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tabSelected="1" zoomScale="115" zoomScaleNormal="115" workbookViewId="0">
      <selection activeCell="J33" sqref="J33"/>
    </sheetView>
  </sheetViews>
  <sheetFormatPr defaultColWidth="12.5703125" defaultRowHeight="15" customHeight="1"/>
  <cols>
    <col min="1" max="1" width="9.85546875" bestFit="1" customWidth="1"/>
    <col min="2" max="2" width="18.7109375" bestFit="1" customWidth="1"/>
    <col min="3" max="3" width="8.42578125" bestFit="1" customWidth="1"/>
    <col min="4" max="4" width="6.28515625" bestFit="1" customWidth="1"/>
    <col min="5" max="5" width="8.42578125" bestFit="1" customWidth="1"/>
    <col min="6" max="6" width="8.140625" bestFit="1" customWidth="1"/>
    <col min="7" max="7" width="7.5703125" customWidth="1"/>
    <col min="8" max="9" width="9.5703125" bestFit="1" customWidth="1"/>
    <col min="10" max="29" width="8.5703125" customWidth="1"/>
  </cols>
  <sheetData>
    <row r="1" spans="1:29">
      <c r="A1" s="1" t="s">
        <v>0</v>
      </c>
      <c r="B1" s="1" t="s">
        <v>68</v>
      </c>
      <c r="C1" s="1" t="s">
        <v>1</v>
      </c>
      <c r="D1" s="2" t="s">
        <v>2</v>
      </c>
      <c r="E1" s="1" t="s">
        <v>3</v>
      </c>
      <c r="F1" s="2" t="s">
        <v>4</v>
      </c>
      <c r="G1" s="77" t="s">
        <v>67</v>
      </c>
      <c r="H1" s="1" t="s">
        <v>5</v>
      </c>
      <c r="I1" s="1" t="s">
        <v>6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>
      <c r="A2" s="4">
        <v>46082</v>
      </c>
      <c r="B2" s="5">
        <v>0</v>
      </c>
      <c r="C2" s="78">
        <v>0</v>
      </c>
      <c r="D2" s="79">
        <v>0</v>
      </c>
      <c r="E2" s="78">
        <v>0</v>
      </c>
      <c r="F2" s="79">
        <v>0</v>
      </c>
      <c r="G2" s="78"/>
      <c r="H2" s="78">
        <v>0</v>
      </c>
      <c r="I2" s="1">
        <f>SUM(C2:H2)</f>
        <v>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s="4">
        <v>46083</v>
      </c>
      <c r="B3" s="5">
        <v>275</v>
      </c>
      <c r="C3" s="78">
        <v>119.3</v>
      </c>
      <c r="D3" s="79">
        <v>0</v>
      </c>
      <c r="E3" s="78">
        <v>308.05</v>
      </c>
      <c r="F3" s="79">
        <v>0</v>
      </c>
      <c r="G3" s="78"/>
      <c r="H3" s="78">
        <v>616.79999999999995</v>
      </c>
      <c r="I3" s="80">
        <f>SUM(C3:H3)</f>
        <v>1044.1500000000001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4">
        <v>46084</v>
      </c>
      <c r="B4" s="76">
        <v>308</v>
      </c>
      <c r="C4" s="79">
        <v>183.5</v>
      </c>
      <c r="D4" s="79">
        <v>0</v>
      </c>
      <c r="E4" s="79">
        <v>252.1</v>
      </c>
      <c r="F4" s="79">
        <v>0</v>
      </c>
      <c r="G4" s="79"/>
      <c r="H4" s="79">
        <v>701.6</v>
      </c>
      <c r="I4" s="1">
        <f>SUM(C4:H4)</f>
        <v>1137.2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s="4">
        <v>46085</v>
      </c>
      <c r="B5" s="76">
        <v>310</v>
      </c>
      <c r="C5" s="79">
        <v>171.6</v>
      </c>
      <c r="D5" s="79">
        <v>22.8</v>
      </c>
      <c r="E5" s="79">
        <v>410</v>
      </c>
      <c r="F5" s="79">
        <v>0</v>
      </c>
      <c r="G5" s="79"/>
      <c r="H5" s="79">
        <v>620.9</v>
      </c>
      <c r="I5" s="1">
        <f>SUM(C5:H5)</f>
        <v>1225.3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s="4">
        <v>46086</v>
      </c>
      <c r="B6" s="76">
        <v>332</v>
      </c>
      <c r="C6" s="79">
        <v>143.4</v>
      </c>
      <c r="D6" s="79">
        <v>0</v>
      </c>
      <c r="E6" s="79">
        <v>335.9</v>
      </c>
      <c r="F6" s="79">
        <v>0</v>
      </c>
      <c r="G6" s="79"/>
      <c r="H6" s="79">
        <v>762</v>
      </c>
      <c r="I6" s="1">
        <f>SUM(C6:H6)</f>
        <v>1241.3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s="4">
        <v>46087</v>
      </c>
      <c r="B7" s="76">
        <v>305</v>
      </c>
      <c r="C7" s="79">
        <v>158.5</v>
      </c>
      <c r="D7" s="79">
        <v>52.5</v>
      </c>
      <c r="E7" s="79">
        <v>671</v>
      </c>
      <c r="F7" s="79">
        <v>0</v>
      </c>
      <c r="G7" s="79"/>
      <c r="H7" s="79">
        <v>894.4</v>
      </c>
      <c r="I7" s="1">
        <f>SUM(C7:H7)</f>
        <v>1776.4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s="4">
        <v>46088</v>
      </c>
      <c r="B8" s="8"/>
      <c r="C8" s="9"/>
      <c r="D8" s="9"/>
      <c r="E8" s="9"/>
      <c r="F8" s="9"/>
      <c r="G8" s="9"/>
      <c r="H8" s="9"/>
      <c r="I8" s="9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s="4">
        <v>46089</v>
      </c>
      <c r="B9" s="8"/>
      <c r="C9" s="9"/>
      <c r="D9" s="9"/>
      <c r="E9" s="9"/>
      <c r="F9" s="9"/>
      <c r="G9" s="9"/>
      <c r="H9" s="9"/>
      <c r="I9" s="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4">
        <v>46090</v>
      </c>
      <c r="B10" s="76">
        <v>318</v>
      </c>
      <c r="C10" s="7">
        <v>161.6</v>
      </c>
      <c r="D10" s="7">
        <v>0</v>
      </c>
      <c r="E10" s="7">
        <v>62.5</v>
      </c>
      <c r="F10" s="7">
        <v>3.6</v>
      </c>
      <c r="G10" s="7"/>
      <c r="H10" s="7">
        <v>743</v>
      </c>
      <c r="I10" s="1">
        <f>SUM(C10:H10)</f>
        <v>970.7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s="4">
        <v>46091</v>
      </c>
      <c r="B11" s="76">
        <v>327</v>
      </c>
      <c r="C11" s="7">
        <v>179.3</v>
      </c>
      <c r="D11" s="6"/>
      <c r="E11" s="7">
        <v>95.1</v>
      </c>
      <c r="F11" s="7">
        <v>226.3</v>
      </c>
      <c r="G11" s="7"/>
      <c r="H11" s="7">
        <v>731.4</v>
      </c>
      <c r="I11" s="1">
        <f>SUM(C11:H11)</f>
        <v>1232.0999999999999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s="4">
        <v>46092</v>
      </c>
      <c r="B12" s="76">
        <v>353</v>
      </c>
      <c r="C12" s="7">
        <v>178.2</v>
      </c>
      <c r="D12" s="7">
        <v>2</v>
      </c>
      <c r="E12" s="7">
        <v>335.5</v>
      </c>
      <c r="F12" s="7">
        <v>464.2</v>
      </c>
      <c r="G12" s="7"/>
      <c r="H12" s="7">
        <v>794.4</v>
      </c>
      <c r="I12" s="1">
        <f>SUM(C12:H12)</f>
        <v>1774.3000000000002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s="4">
        <v>46093</v>
      </c>
      <c r="B13" s="76">
        <v>303</v>
      </c>
      <c r="C13" s="7">
        <v>108.9</v>
      </c>
      <c r="D13" s="6"/>
      <c r="E13" s="7">
        <v>151.19999999999999</v>
      </c>
      <c r="F13" s="7">
        <v>234.3</v>
      </c>
      <c r="G13" s="7"/>
      <c r="H13" s="7">
        <v>826.1</v>
      </c>
      <c r="I13" s="1">
        <f>SUM(C13:H13)</f>
        <v>1320.5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s="4">
        <v>46094</v>
      </c>
      <c r="B14" s="76">
        <v>269</v>
      </c>
      <c r="C14" s="7">
        <v>96.9</v>
      </c>
      <c r="D14" s="6"/>
      <c r="E14" s="7">
        <v>716.5</v>
      </c>
      <c r="F14" s="7">
        <v>5.8</v>
      </c>
      <c r="G14" s="7"/>
      <c r="H14" s="7">
        <v>719</v>
      </c>
      <c r="I14" s="1">
        <f>SUM(C14:H14)</f>
        <v>1538.1999999999998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s="4">
        <v>46095</v>
      </c>
      <c r="B15" s="8"/>
      <c r="C15" s="9"/>
      <c r="D15" s="9"/>
      <c r="E15" s="9"/>
      <c r="F15" s="9"/>
      <c r="G15" s="9"/>
      <c r="H15" s="9"/>
      <c r="I15" s="9"/>
      <c r="J15" s="3"/>
      <c r="K15" s="10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s="4">
        <v>46096</v>
      </c>
      <c r="B16" s="8"/>
      <c r="C16" s="9"/>
      <c r="D16" s="9"/>
      <c r="E16" s="9"/>
      <c r="F16" s="9"/>
      <c r="G16" s="9"/>
      <c r="H16" s="9"/>
      <c r="I16" s="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s="4">
        <v>46097</v>
      </c>
      <c r="B17" s="76">
        <v>301</v>
      </c>
      <c r="C17" s="6">
        <v>164.35</v>
      </c>
      <c r="D17" s="6"/>
      <c r="E17" s="6">
        <v>35.799999999999997</v>
      </c>
      <c r="F17" s="6"/>
      <c r="G17" s="6"/>
      <c r="H17" s="6">
        <v>571.9</v>
      </c>
      <c r="I17" s="1">
        <f>SUM(C17:H17)</f>
        <v>772.05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s="4">
        <v>46098</v>
      </c>
      <c r="B18" s="76">
        <v>320</v>
      </c>
      <c r="C18" s="6">
        <v>159.15</v>
      </c>
      <c r="D18" s="6"/>
      <c r="E18" s="6">
        <v>59</v>
      </c>
      <c r="F18" s="6">
        <v>42.15</v>
      </c>
      <c r="G18" s="6"/>
      <c r="H18" s="6">
        <v>743.45</v>
      </c>
      <c r="I18" s="1">
        <f>SUM(C18:H18)</f>
        <v>1003.75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s="4">
        <v>46099</v>
      </c>
      <c r="B19" s="76">
        <v>230</v>
      </c>
      <c r="C19" s="6">
        <v>142.05000000000001</v>
      </c>
      <c r="D19" s="6"/>
      <c r="E19" s="6">
        <v>76.55</v>
      </c>
      <c r="F19" s="6">
        <v>110.9</v>
      </c>
      <c r="G19" s="6"/>
      <c r="H19" s="6">
        <v>724.2</v>
      </c>
      <c r="I19" s="1">
        <f>SUM(C19:H19)</f>
        <v>1053.7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>
      <c r="A20" s="4">
        <v>46100</v>
      </c>
      <c r="B20" s="76">
        <v>284</v>
      </c>
      <c r="C20" s="6">
        <v>141.69999999999999</v>
      </c>
      <c r="D20" s="6">
        <v>7.2</v>
      </c>
      <c r="E20" s="6">
        <v>39.9</v>
      </c>
      <c r="F20" s="6">
        <v>11.3</v>
      </c>
      <c r="G20" s="6"/>
      <c r="H20" s="6">
        <v>577.70000000000005</v>
      </c>
      <c r="I20" s="1">
        <f>SUM(C20:H20)</f>
        <v>777.80000000000007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 customHeight="1">
      <c r="A21" s="4">
        <v>46101</v>
      </c>
      <c r="B21" s="76">
        <v>190</v>
      </c>
      <c r="C21" s="6">
        <v>181.75</v>
      </c>
      <c r="D21" s="6"/>
      <c r="E21" s="6">
        <v>546.5</v>
      </c>
      <c r="F21" s="6">
        <v>261.55</v>
      </c>
      <c r="G21" s="6"/>
      <c r="H21" s="6">
        <v>958.65</v>
      </c>
      <c r="I21" s="1">
        <f>SUM(C21:H21)</f>
        <v>1948.4499999999998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>
      <c r="A22" s="4">
        <v>46102</v>
      </c>
      <c r="B22" s="8"/>
      <c r="C22" s="9"/>
      <c r="D22" s="9"/>
      <c r="E22" s="9"/>
      <c r="F22" s="9"/>
      <c r="G22" s="9"/>
      <c r="H22" s="9"/>
      <c r="I22" s="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>
      <c r="A23" s="4">
        <v>46103</v>
      </c>
      <c r="B23" s="8"/>
      <c r="C23" s="9"/>
      <c r="D23" s="9"/>
      <c r="E23" s="9"/>
      <c r="F23" s="9"/>
      <c r="G23" s="9"/>
      <c r="H23" s="9"/>
      <c r="I23" s="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>
      <c r="A24" s="4">
        <v>46104</v>
      </c>
      <c r="B24" s="76">
        <v>240</v>
      </c>
      <c r="C24" s="6">
        <v>175.8</v>
      </c>
      <c r="D24" s="6"/>
      <c r="E24" s="6">
        <v>35.6</v>
      </c>
      <c r="F24" s="6">
        <v>3.3</v>
      </c>
      <c r="G24" s="6">
        <v>3.3</v>
      </c>
      <c r="H24" s="6">
        <v>647.70000000000005</v>
      </c>
      <c r="I24" s="1">
        <f>SUM(C24:H24)</f>
        <v>865.7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>
      <c r="A25" s="4">
        <v>46105</v>
      </c>
      <c r="B25" s="76">
        <v>368</v>
      </c>
      <c r="C25" s="6">
        <v>309.60000000000002</v>
      </c>
      <c r="D25" s="6"/>
      <c r="E25" s="6">
        <v>278.39999999999998</v>
      </c>
      <c r="F25" s="6"/>
      <c r="G25" s="6"/>
      <c r="H25" s="6">
        <v>869.25</v>
      </c>
      <c r="I25" s="1">
        <f>SUM(C25:H25)</f>
        <v>1457.25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>
      <c r="A26" s="4">
        <v>46106</v>
      </c>
      <c r="B26" s="76">
        <v>327</v>
      </c>
      <c r="C26" s="6">
        <v>205.9</v>
      </c>
      <c r="D26" s="6"/>
      <c r="E26" s="6">
        <v>163.6</v>
      </c>
      <c r="F26" s="6">
        <v>2</v>
      </c>
      <c r="G26" s="6"/>
      <c r="H26" s="6">
        <v>713.35</v>
      </c>
      <c r="I26" s="1">
        <f>SUM(C26:H26)</f>
        <v>1084.8499999999999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>
      <c r="A27" s="4">
        <v>46107</v>
      </c>
      <c r="B27" s="76">
        <v>314</v>
      </c>
      <c r="C27" s="6">
        <v>207.1</v>
      </c>
      <c r="D27" s="6"/>
      <c r="E27" s="6">
        <v>46.3</v>
      </c>
      <c r="F27" s="6"/>
      <c r="G27" s="6">
        <v>4.4000000000000004</v>
      </c>
      <c r="H27" s="6">
        <v>767.5</v>
      </c>
      <c r="I27" s="1">
        <f>SUM(C27:H27)</f>
        <v>1025.3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4">
        <v>46108</v>
      </c>
      <c r="B28" s="76">
        <v>300</v>
      </c>
      <c r="C28" s="6">
        <v>154.15</v>
      </c>
      <c r="D28" s="6"/>
      <c r="E28" s="6">
        <v>360.2</v>
      </c>
      <c r="F28" s="6">
        <v>187.35</v>
      </c>
      <c r="G28" s="6"/>
      <c r="H28" s="6">
        <v>856</v>
      </c>
      <c r="I28" s="1">
        <f>SUM(C28:H28)</f>
        <v>1557.7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4">
        <v>46109</v>
      </c>
      <c r="B29" s="8"/>
      <c r="C29" s="9"/>
      <c r="D29" s="9"/>
      <c r="E29" s="9"/>
      <c r="F29" s="9"/>
      <c r="G29" s="9"/>
      <c r="H29" s="9"/>
      <c r="I29" s="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4">
        <v>46110</v>
      </c>
      <c r="B30" s="8"/>
      <c r="C30" s="9"/>
      <c r="D30" s="9"/>
      <c r="E30" s="9"/>
      <c r="F30" s="9"/>
      <c r="G30" s="9"/>
      <c r="H30" s="9"/>
      <c r="I30" s="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4">
        <v>46111</v>
      </c>
      <c r="B31" s="4"/>
      <c r="C31" s="6"/>
      <c r="D31" s="6"/>
      <c r="E31" s="6"/>
      <c r="F31" s="6"/>
      <c r="G31" s="6"/>
      <c r="H31" s="6"/>
      <c r="I31" s="1">
        <f>SUM(C31:H31)</f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4">
        <v>46112</v>
      </c>
      <c r="B32" s="4"/>
      <c r="C32" s="6"/>
      <c r="D32" s="6"/>
      <c r="E32" s="6"/>
      <c r="F32" s="6"/>
      <c r="G32" s="6"/>
      <c r="H32" s="6"/>
      <c r="I32" s="1">
        <f>SUM(C32:H32)</f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11" t="s">
        <v>6</v>
      </c>
      <c r="B33" s="12"/>
      <c r="C33" s="13">
        <f t="shared" ref="C33:I33" si="0">SUM(C2:C32)</f>
        <v>3342.7500000000005</v>
      </c>
      <c r="D33" s="13">
        <f t="shared" si="0"/>
        <v>84.5</v>
      </c>
      <c r="E33" s="13">
        <f t="shared" si="0"/>
        <v>4979.7000000000007</v>
      </c>
      <c r="F33" s="13">
        <f t="shared" si="0"/>
        <v>1552.7499999999998</v>
      </c>
      <c r="G33" s="13"/>
      <c r="H33" s="13">
        <f t="shared" si="0"/>
        <v>14839.300000000003</v>
      </c>
      <c r="I33" s="13">
        <f t="shared" si="0"/>
        <v>24806.7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14" t="s">
        <v>7</v>
      </c>
      <c r="B34" s="3"/>
      <c r="C34" s="15">
        <f t="shared" ref="C34:I34" si="1">AVERAGE(C2:C32)</f>
        <v>159.17857142857144</v>
      </c>
      <c r="D34" s="15">
        <f t="shared" si="1"/>
        <v>9.3888888888888893</v>
      </c>
      <c r="E34" s="15">
        <f t="shared" si="1"/>
        <v>237.12857142857146</v>
      </c>
      <c r="F34" s="15">
        <f t="shared" si="1"/>
        <v>86.263888888888872</v>
      </c>
      <c r="G34" s="15"/>
      <c r="H34" s="15">
        <f t="shared" si="1"/>
        <v>706.63333333333344</v>
      </c>
      <c r="I34" s="15">
        <f t="shared" si="1"/>
        <v>1078.5521739130436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1:2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spans="1:29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</sheetData>
  <conditionalFormatting sqref="I1:I7 I10:I14 I17:I21 I24:I28 I31:I1048576">
    <cfRule type="cellIs" dxfId="56" priority="1" operator="between">
      <formula>1000</formula>
      <formula>1500</formula>
    </cfRule>
    <cfRule type="cellIs" dxfId="55" priority="2" operator="lessThan">
      <formula>1000</formula>
    </cfRule>
    <cfRule type="cellIs" dxfId="54" priority="3" operator="greaterThan">
      <formula>1500</formula>
    </cfRule>
  </conditionalFormatting>
  <pageMargins left="0.7" right="0.7" top="0.75" bottom="0.75" header="0" footer="0"/>
  <pageSetup orientation="landscape"/>
  <ignoredErrors>
    <ignoredError sqref="I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AB603-EE71-43DF-9DAE-2216A6BEF209}">
  <sheetPr>
    <outlinePr summaryBelow="0" summaryRight="0"/>
  </sheetPr>
  <dimension ref="A1:AA261"/>
  <sheetViews>
    <sheetView topLeftCell="A16" workbookViewId="0">
      <selection activeCell="L37" sqref="L37"/>
    </sheetView>
  </sheetViews>
  <sheetFormatPr defaultColWidth="12.5703125" defaultRowHeight="15" customHeight="1"/>
  <cols>
    <col min="1" max="1" width="14.85546875" style="81" bestFit="1" customWidth="1"/>
    <col min="2" max="2" width="23.140625" style="81" bestFit="1" customWidth="1"/>
    <col min="3" max="3" width="9" style="81" bestFit="1" customWidth="1"/>
    <col min="4" max="4" width="12.42578125" style="81" bestFit="1" customWidth="1"/>
    <col min="5" max="5" width="14.85546875" style="81" bestFit="1" customWidth="1"/>
    <col min="6" max="6" width="8.5703125" style="81" bestFit="1" customWidth="1"/>
    <col min="7" max="7" width="12.5703125" style="81"/>
    <col min="8" max="8" width="15" style="81" bestFit="1" customWidth="1"/>
    <col min="9" max="9" width="13.28515625" style="81" bestFit="1" customWidth="1"/>
    <col min="10" max="10" width="14.85546875" style="81" bestFit="1" customWidth="1"/>
    <col min="11" max="12" width="12.5703125" style="81"/>
    <col min="13" max="13" width="11.28515625" style="81" bestFit="1" customWidth="1"/>
    <col min="14" max="17" width="12.5703125" style="81"/>
    <col min="18" max="18" width="15" style="81" bestFit="1" customWidth="1"/>
    <col min="19" max="19" width="13.28515625" style="81" bestFit="1" customWidth="1"/>
    <col min="20" max="21" width="14.85546875" style="81" bestFit="1" customWidth="1"/>
    <col min="22" max="23" width="12.5703125" style="81"/>
    <col min="24" max="24" width="15" style="81" bestFit="1" customWidth="1"/>
    <col min="25" max="25" width="13.28515625" style="81" bestFit="1" customWidth="1"/>
    <col min="26" max="27" width="14.85546875" style="81" bestFit="1" customWidth="1"/>
    <col min="28" max="16384" width="12.5703125" style="81"/>
  </cols>
  <sheetData>
    <row r="1" spans="1:27">
      <c r="A1" s="86" t="s">
        <v>69</v>
      </c>
      <c r="B1" s="86" t="s">
        <v>41</v>
      </c>
      <c r="C1" s="86" t="s">
        <v>70</v>
      </c>
      <c r="D1" s="86" t="s">
        <v>71</v>
      </c>
      <c r="E1" s="86" t="s">
        <v>106</v>
      </c>
      <c r="F1" s="86" t="s">
        <v>72</v>
      </c>
      <c r="H1" s="92" t="s">
        <v>69</v>
      </c>
      <c r="I1" s="87" t="s">
        <v>71</v>
      </c>
      <c r="J1" s="88" t="s">
        <v>73</v>
      </c>
      <c r="K1"/>
      <c r="L1" s="94"/>
      <c r="M1" s="91" t="s">
        <v>96</v>
      </c>
      <c r="N1" s="91"/>
      <c r="R1" s="92" t="s">
        <v>106</v>
      </c>
      <c r="S1" s="92" t="s">
        <v>69</v>
      </c>
      <c r="T1" s="87" t="s">
        <v>71</v>
      </c>
      <c r="U1" s="88" t="s">
        <v>73</v>
      </c>
      <c r="X1" s="92" t="s">
        <v>69</v>
      </c>
      <c r="Y1" s="87" t="s">
        <v>71</v>
      </c>
      <c r="Z1" s="92" t="s">
        <v>106</v>
      </c>
      <c r="AA1" s="88" t="s">
        <v>73</v>
      </c>
    </row>
    <row r="2" spans="1:27">
      <c r="A2" s="82">
        <v>46083</v>
      </c>
      <c r="B2" s="83" t="s">
        <v>52</v>
      </c>
      <c r="C2" s="83">
        <v>78.92</v>
      </c>
      <c r="D2" s="83" t="s">
        <v>74</v>
      </c>
      <c r="E2" s="83" t="s">
        <v>74</v>
      </c>
      <c r="F2" s="83"/>
      <c r="H2" s="93">
        <v>46083</v>
      </c>
      <c r="I2" s="89" t="s">
        <v>75</v>
      </c>
      <c r="J2" s="90">
        <v>20</v>
      </c>
      <c r="K2"/>
      <c r="L2" s="95"/>
      <c r="M2" s="81" t="s">
        <v>71</v>
      </c>
      <c r="N2" s="81" t="s">
        <v>73</v>
      </c>
      <c r="R2" s="89" t="s">
        <v>93</v>
      </c>
      <c r="S2" s="93">
        <v>46093</v>
      </c>
      <c r="T2" s="89" t="s">
        <v>76</v>
      </c>
      <c r="U2" s="90">
        <v>74</v>
      </c>
      <c r="X2" s="93">
        <v>46083</v>
      </c>
      <c r="Y2" s="89" t="s">
        <v>75</v>
      </c>
      <c r="Z2" s="89" t="s">
        <v>78</v>
      </c>
      <c r="AA2" s="90">
        <v>20</v>
      </c>
    </row>
    <row r="3" spans="1:27">
      <c r="A3" s="82">
        <v>46083</v>
      </c>
      <c r="B3" s="83" t="s">
        <v>48</v>
      </c>
      <c r="C3" s="83">
        <v>493.12</v>
      </c>
      <c r="D3" s="83" t="s">
        <v>74</v>
      </c>
      <c r="E3" s="83" t="s">
        <v>74</v>
      </c>
      <c r="F3" s="83"/>
      <c r="H3" s="89"/>
      <c r="I3" s="89" t="s">
        <v>76</v>
      </c>
      <c r="J3" s="90">
        <v>3.4</v>
      </c>
      <c r="K3"/>
      <c r="L3" s="95"/>
      <c r="M3" s="81" t="s">
        <v>75</v>
      </c>
      <c r="N3" s="81">
        <v>20</v>
      </c>
      <c r="R3" s="89"/>
      <c r="S3" s="93">
        <v>46098</v>
      </c>
      <c r="T3" s="89" t="s">
        <v>76</v>
      </c>
      <c r="U3" s="90">
        <v>28.89</v>
      </c>
      <c r="X3" s="89"/>
      <c r="Y3" s="89" t="s">
        <v>76</v>
      </c>
      <c r="Z3" s="89" t="s">
        <v>78</v>
      </c>
      <c r="AA3" s="90">
        <v>3.4</v>
      </c>
    </row>
    <row r="4" spans="1:27">
      <c r="A4" s="82">
        <v>46083</v>
      </c>
      <c r="B4" s="83" t="s">
        <v>80</v>
      </c>
      <c r="C4" s="83">
        <v>35</v>
      </c>
      <c r="D4" s="83" t="s">
        <v>74</v>
      </c>
      <c r="E4" s="83" t="s">
        <v>74</v>
      </c>
      <c r="F4" s="83"/>
      <c r="H4" s="89"/>
      <c r="I4" s="89" t="s">
        <v>74</v>
      </c>
      <c r="J4" s="90">
        <v>607.04</v>
      </c>
      <c r="K4"/>
      <c r="L4" s="95"/>
      <c r="M4" s="81" t="s">
        <v>76</v>
      </c>
      <c r="N4" s="81">
        <v>742.82999999999993</v>
      </c>
      <c r="R4" s="89"/>
      <c r="S4" s="93">
        <v>46099</v>
      </c>
      <c r="T4" s="89" t="s">
        <v>76</v>
      </c>
      <c r="U4" s="90">
        <v>35.800000000000004</v>
      </c>
      <c r="X4" s="89"/>
      <c r="Y4" s="89" t="s">
        <v>74</v>
      </c>
      <c r="Z4" s="89" t="s">
        <v>74</v>
      </c>
      <c r="AA4" s="90">
        <v>607.04</v>
      </c>
    </row>
    <row r="5" spans="1:27">
      <c r="A5" s="82">
        <v>46083</v>
      </c>
      <c r="B5" s="83" t="s">
        <v>77</v>
      </c>
      <c r="C5" s="83">
        <v>20</v>
      </c>
      <c r="D5" s="83" t="s">
        <v>75</v>
      </c>
      <c r="E5" s="83" t="s">
        <v>78</v>
      </c>
      <c r="F5" s="84"/>
      <c r="H5" s="93">
        <v>46084</v>
      </c>
      <c r="I5" s="89" t="s">
        <v>76</v>
      </c>
      <c r="J5" s="90">
        <v>142.5</v>
      </c>
      <c r="K5"/>
      <c r="L5" s="95"/>
      <c r="M5" s="81" t="s">
        <v>74</v>
      </c>
      <c r="N5" s="81">
        <v>5923.92</v>
      </c>
      <c r="R5" s="89"/>
      <c r="S5" s="93">
        <v>46100</v>
      </c>
      <c r="T5" s="89" t="s">
        <v>76</v>
      </c>
      <c r="U5" s="90">
        <v>18.549999999999997</v>
      </c>
      <c r="X5" s="93">
        <v>46084</v>
      </c>
      <c r="Y5" s="89" t="s">
        <v>76</v>
      </c>
      <c r="Z5" s="89" t="s">
        <v>66</v>
      </c>
      <c r="AA5" s="90">
        <v>142.5</v>
      </c>
    </row>
    <row r="6" spans="1:27">
      <c r="A6" s="82">
        <v>46083</v>
      </c>
      <c r="B6" s="83" t="s">
        <v>79</v>
      </c>
      <c r="C6" s="83">
        <v>3.4</v>
      </c>
      <c r="D6" s="83" t="s">
        <v>76</v>
      </c>
      <c r="E6" s="83" t="s">
        <v>78</v>
      </c>
      <c r="F6" s="84"/>
      <c r="H6" s="93">
        <v>46085</v>
      </c>
      <c r="I6" s="89" t="s">
        <v>76</v>
      </c>
      <c r="J6" s="90">
        <v>51.62</v>
      </c>
      <c r="K6"/>
      <c r="L6" s="95"/>
      <c r="M6" s="81" t="s">
        <v>66</v>
      </c>
      <c r="R6" s="89" t="s">
        <v>97</v>
      </c>
      <c r="S6" s="89"/>
      <c r="T6" s="89"/>
      <c r="U6" s="90">
        <v>157.24</v>
      </c>
      <c r="X6" s="93">
        <v>46085</v>
      </c>
      <c r="Y6" s="89" t="s">
        <v>76</v>
      </c>
      <c r="Z6" s="89" t="s">
        <v>82</v>
      </c>
      <c r="AA6" s="90">
        <v>51.62</v>
      </c>
    </row>
    <row r="7" spans="1:27">
      <c r="A7" s="85">
        <v>46084</v>
      </c>
      <c r="B7" s="83" t="s">
        <v>107</v>
      </c>
      <c r="C7" s="83">
        <v>135</v>
      </c>
      <c r="D7" s="83" t="s">
        <v>76</v>
      </c>
      <c r="E7" s="84"/>
      <c r="F7" s="84"/>
      <c r="H7" s="89"/>
      <c r="I7" s="89" t="s">
        <v>74</v>
      </c>
      <c r="J7" s="90">
        <v>2036.67</v>
      </c>
      <c r="K7"/>
      <c r="L7" s="95"/>
      <c r="M7" s="81" t="s">
        <v>19</v>
      </c>
      <c r="N7" s="81">
        <v>6686.75</v>
      </c>
      <c r="R7" s="89" t="s">
        <v>78</v>
      </c>
      <c r="S7" s="93">
        <v>46083</v>
      </c>
      <c r="T7" s="89" t="s">
        <v>75</v>
      </c>
      <c r="U7" s="90">
        <v>20</v>
      </c>
      <c r="X7" s="89"/>
      <c r="Y7" s="89" t="s">
        <v>74</v>
      </c>
      <c r="Z7" s="89" t="s">
        <v>74</v>
      </c>
      <c r="AA7" s="90">
        <v>2036.67</v>
      </c>
    </row>
    <row r="8" spans="1:27">
      <c r="A8" s="85">
        <v>46084</v>
      </c>
      <c r="B8" s="83" t="s">
        <v>79</v>
      </c>
      <c r="C8" s="83">
        <v>3.9</v>
      </c>
      <c r="D8" s="83" t="s">
        <v>81</v>
      </c>
      <c r="E8" s="84"/>
      <c r="F8" s="84"/>
      <c r="H8" s="93">
        <v>46086</v>
      </c>
      <c r="I8" s="89" t="s">
        <v>76</v>
      </c>
      <c r="J8" s="90">
        <v>77</v>
      </c>
      <c r="K8"/>
      <c r="L8" s="95"/>
      <c r="R8" s="89"/>
      <c r="S8" s="89"/>
      <c r="T8" s="89" t="s">
        <v>76</v>
      </c>
      <c r="U8" s="90">
        <v>3.4</v>
      </c>
      <c r="X8" s="93">
        <v>46086</v>
      </c>
      <c r="Y8" s="89" t="s">
        <v>76</v>
      </c>
      <c r="Z8" s="89" t="s">
        <v>82</v>
      </c>
      <c r="AA8" s="90">
        <v>77</v>
      </c>
    </row>
    <row r="9" spans="1:27">
      <c r="A9" s="85">
        <v>46084</v>
      </c>
      <c r="B9" s="83" t="s">
        <v>79</v>
      </c>
      <c r="C9" s="83">
        <v>3.6</v>
      </c>
      <c r="D9" s="83" t="s">
        <v>76</v>
      </c>
      <c r="E9" s="84"/>
      <c r="F9" s="84"/>
      <c r="H9" s="93">
        <v>46087</v>
      </c>
      <c r="I9" s="89" t="s">
        <v>76</v>
      </c>
      <c r="J9" s="90">
        <v>42.14</v>
      </c>
      <c r="K9"/>
      <c r="L9" s="95"/>
      <c r="R9" s="89"/>
      <c r="S9" s="93">
        <v>46087</v>
      </c>
      <c r="T9" s="89" t="s">
        <v>76</v>
      </c>
      <c r="U9" s="90">
        <v>42.14</v>
      </c>
      <c r="X9" s="93">
        <v>46087</v>
      </c>
      <c r="Y9" s="89" t="s">
        <v>76</v>
      </c>
      <c r="Z9" s="89" t="s">
        <v>78</v>
      </c>
      <c r="AA9" s="90">
        <v>42.14</v>
      </c>
    </row>
    <row r="10" spans="1:27">
      <c r="A10" s="85">
        <v>46085</v>
      </c>
      <c r="B10" s="83" t="s">
        <v>79</v>
      </c>
      <c r="C10" s="83">
        <v>3.95</v>
      </c>
      <c r="D10" s="83" t="s">
        <v>81</v>
      </c>
      <c r="E10" s="83" t="s">
        <v>82</v>
      </c>
      <c r="F10" s="84"/>
      <c r="H10" s="93">
        <v>46090</v>
      </c>
      <c r="I10" s="89" t="s">
        <v>76</v>
      </c>
      <c r="J10" s="90">
        <v>47.14</v>
      </c>
      <c r="K10"/>
      <c r="L10" s="95"/>
      <c r="R10" s="89"/>
      <c r="S10" s="93">
        <v>46090</v>
      </c>
      <c r="T10" s="89" t="s">
        <v>76</v>
      </c>
      <c r="U10" s="90">
        <v>19.14</v>
      </c>
      <c r="X10" s="93">
        <v>46090</v>
      </c>
      <c r="Y10" s="89" t="s">
        <v>76</v>
      </c>
      <c r="Z10" s="89" t="s">
        <v>78</v>
      </c>
      <c r="AA10" s="90">
        <v>19.14</v>
      </c>
    </row>
    <row r="11" spans="1:27">
      <c r="A11" s="85">
        <v>46085</v>
      </c>
      <c r="B11" s="83" t="s">
        <v>83</v>
      </c>
      <c r="C11" s="83">
        <v>20.07</v>
      </c>
      <c r="D11" s="83" t="s">
        <v>81</v>
      </c>
      <c r="E11" s="83" t="s">
        <v>82</v>
      </c>
      <c r="F11" s="84"/>
      <c r="H11" s="89"/>
      <c r="I11" s="89" t="s">
        <v>74</v>
      </c>
      <c r="J11" s="90">
        <v>545.27</v>
      </c>
      <c r="K11"/>
      <c r="L11" s="95"/>
      <c r="R11" s="89"/>
      <c r="S11" s="93">
        <v>46094</v>
      </c>
      <c r="T11" s="89" t="s">
        <v>76</v>
      </c>
      <c r="U11" s="90">
        <v>8</v>
      </c>
      <c r="X11" s="89"/>
      <c r="Y11" s="89"/>
      <c r="Z11" s="89" t="s">
        <v>82</v>
      </c>
      <c r="AA11" s="90">
        <v>28</v>
      </c>
    </row>
    <row r="12" spans="1:27">
      <c r="A12" s="85">
        <v>46085</v>
      </c>
      <c r="B12" s="83" t="s">
        <v>79</v>
      </c>
      <c r="C12" s="83">
        <v>13.7</v>
      </c>
      <c r="D12" s="83" t="s">
        <v>81</v>
      </c>
      <c r="E12" s="83" t="s">
        <v>82</v>
      </c>
      <c r="F12" s="84"/>
      <c r="H12" s="93">
        <v>46091</v>
      </c>
      <c r="I12" s="89" t="s">
        <v>76</v>
      </c>
      <c r="J12" s="90">
        <v>172.55</v>
      </c>
      <c r="K12"/>
      <c r="L12" s="95"/>
      <c r="R12" s="89"/>
      <c r="S12" s="93">
        <v>46097</v>
      </c>
      <c r="T12" s="89" t="s">
        <v>76</v>
      </c>
      <c r="U12" s="90">
        <v>1.9</v>
      </c>
      <c r="X12" s="89"/>
      <c r="Y12" s="89" t="s">
        <v>74</v>
      </c>
      <c r="Z12" s="89" t="s">
        <v>74</v>
      </c>
      <c r="AA12" s="90">
        <v>545.27</v>
      </c>
    </row>
    <row r="13" spans="1:27">
      <c r="A13" s="85">
        <v>46085</v>
      </c>
      <c r="B13" s="83" t="s">
        <v>84</v>
      </c>
      <c r="C13" s="83">
        <v>13.9</v>
      </c>
      <c r="D13" s="83" t="s">
        <v>81</v>
      </c>
      <c r="E13" s="83" t="s">
        <v>82</v>
      </c>
      <c r="F13" s="84"/>
      <c r="H13" s="89"/>
      <c r="I13" s="89" t="s">
        <v>74</v>
      </c>
      <c r="J13" s="90">
        <v>651.82000000000005</v>
      </c>
      <c r="K13"/>
      <c r="L13" s="95"/>
      <c r="R13" s="89"/>
      <c r="S13" s="93">
        <v>46101</v>
      </c>
      <c r="T13" s="89" t="s">
        <v>76</v>
      </c>
      <c r="U13" s="90">
        <v>42.55</v>
      </c>
      <c r="X13" s="93">
        <v>46091</v>
      </c>
      <c r="Y13" s="89" t="s">
        <v>76</v>
      </c>
      <c r="Z13" s="89" t="s">
        <v>82</v>
      </c>
      <c r="AA13" s="90">
        <v>95.6</v>
      </c>
    </row>
    <row r="14" spans="1:27">
      <c r="A14" s="85">
        <v>46085</v>
      </c>
      <c r="B14" s="83" t="s">
        <v>85</v>
      </c>
      <c r="C14" s="83">
        <v>2036.67</v>
      </c>
      <c r="D14" s="83" t="s">
        <v>74</v>
      </c>
      <c r="E14" s="83" t="s">
        <v>74</v>
      </c>
      <c r="F14" s="83"/>
      <c r="H14" s="93">
        <v>46092</v>
      </c>
      <c r="I14" s="89" t="s">
        <v>76</v>
      </c>
      <c r="J14" s="90">
        <v>11.01</v>
      </c>
      <c r="K14"/>
      <c r="L14" s="95"/>
      <c r="R14" s="89"/>
      <c r="S14" s="93">
        <v>46104</v>
      </c>
      <c r="T14" s="89" t="s">
        <v>76</v>
      </c>
      <c r="U14" s="90">
        <v>165.24</v>
      </c>
      <c r="X14" s="89"/>
      <c r="Y14" s="89"/>
      <c r="Z14" s="89" t="s">
        <v>89</v>
      </c>
      <c r="AA14" s="90">
        <v>76.95</v>
      </c>
    </row>
    <row r="15" spans="1:27">
      <c r="A15" s="85">
        <v>46086</v>
      </c>
      <c r="B15" s="83" t="s">
        <v>83</v>
      </c>
      <c r="C15" s="83">
        <v>1.9</v>
      </c>
      <c r="D15" s="83" t="s">
        <v>76</v>
      </c>
      <c r="E15" s="83" t="s">
        <v>82</v>
      </c>
      <c r="F15" s="84"/>
      <c r="H15" s="89"/>
      <c r="I15" s="89" t="s">
        <v>74</v>
      </c>
      <c r="J15" s="90">
        <v>373.12</v>
      </c>
      <c r="K15"/>
      <c r="L15" s="95"/>
      <c r="R15" s="89"/>
      <c r="S15" s="93">
        <v>46105</v>
      </c>
      <c r="T15" s="89" t="s">
        <v>76</v>
      </c>
      <c r="U15" s="90">
        <v>196.59</v>
      </c>
      <c r="X15" s="89"/>
      <c r="Y15" s="89" t="s">
        <v>74</v>
      </c>
      <c r="Z15" s="89" t="s">
        <v>74</v>
      </c>
      <c r="AA15" s="90">
        <v>651.82000000000005</v>
      </c>
    </row>
    <row r="16" spans="1:27">
      <c r="A16" s="85">
        <v>46086</v>
      </c>
      <c r="B16" s="83" t="s">
        <v>86</v>
      </c>
      <c r="C16" s="83">
        <v>37</v>
      </c>
      <c r="D16" s="83" t="s">
        <v>76</v>
      </c>
      <c r="E16" s="83" t="s">
        <v>82</v>
      </c>
      <c r="F16" s="84"/>
      <c r="H16" s="93">
        <v>46093</v>
      </c>
      <c r="I16" s="89" t="s">
        <v>76</v>
      </c>
      <c r="J16" s="90">
        <v>99.199999999999989</v>
      </c>
      <c r="K16"/>
      <c r="L16" s="95"/>
      <c r="R16" s="89"/>
      <c r="S16" s="93">
        <v>46106</v>
      </c>
      <c r="T16" s="89" t="s">
        <v>76</v>
      </c>
      <c r="U16" s="90">
        <v>188.54</v>
      </c>
      <c r="X16" s="93">
        <v>46092</v>
      </c>
      <c r="Y16" s="89" t="s">
        <v>76</v>
      </c>
      <c r="Z16" s="89" t="s">
        <v>66</v>
      </c>
      <c r="AA16" s="90">
        <v>11.01</v>
      </c>
    </row>
    <row r="17" spans="1:27">
      <c r="A17" s="85">
        <v>46086</v>
      </c>
      <c r="B17" s="83" t="s">
        <v>79</v>
      </c>
      <c r="C17" s="83">
        <v>9.1999999999999993</v>
      </c>
      <c r="D17" s="83" t="s">
        <v>76</v>
      </c>
      <c r="E17" s="83" t="s">
        <v>82</v>
      </c>
      <c r="F17" s="84"/>
      <c r="H17" s="93">
        <v>46094</v>
      </c>
      <c r="I17" s="89" t="s">
        <v>76</v>
      </c>
      <c r="J17" s="90">
        <v>14.7</v>
      </c>
      <c r="K17"/>
      <c r="L17" s="95"/>
      <c r="R17" s="89"/>
      <c r="S17" s="93">
        <v>46107</v>
      </c>
      <c r="T17" s="89" t="s">
        <v>76</v>
      </c>
      <c r="U17" s="90">
        <v>35.25</v>
      </c>
      <c r="X17" s="89"/>
      <c r="Y17" s="89" t="s">
        <v>74</v>
      </c>
      <c r="Z17" s="89" t="s">
        <v>74</v>
      </c>
      <c r="AA17" s="90">
        <v>373.12</v>
      </c>
    </row>
    <row r="18" spans="1:27">
      <c r="A18" s="85">
        <v>46086</v>
      </c>
      <c r="B18" s="83" t="s">
        <v>79</v>
      </c>
      <c r="C18" s="83">
        <v>17.5</v>
      </c>
      <c r="D18" s="83" t="s">
        <v>76</v>
      </c>
      <c r="E18" s="83" t="s">
        <v>82</v>
      </c>
      <c r="F18" s="84"/>
      <c r="H18" s="89"/>
      <c r="I18" s="89" t="s">
        <v>74</v>
      </c>
      <c r="J18" s="90">
        <v>1710</v>
      </c>
      <c r="K18"/>
      <c r="L18" s="95"/>
      <c r="R18" s="89"/>
      <c r="S18" s="93">
        <v>46108</v>
      </c>
      <c r="T18" s="89" t="s">
        <v>76</v>
      </c>
      <c r="U18" s="90">
        <v>111.72999999999999</v>
      </c>
      <c r="X18" s="93">
        <v>46093</v>
      </c>
      <c r="Y18" s="89" t="s">
        <v>76</v>
      </c>
      <c r="Z18" s="89" t="s">
        <v>93</v>
      </c>
      <c r="AA18" s="90">
        <v>74</v>
      </c>
    </row>
    <row r="19" spans="1:27">
      <c r="A19" s="85">
        <v>46086</v>
      </c>
      <c r="B19" s="83" t="s">
        <v>79</v>
      </c>
      <c r="C19" s="83">
        <v>11.4</v>
      </c>
      <c r="D19" s="83" t="s">
        <v>76</v>
      </c>
      <c r="E19" s="83" t="s">
        <v>82</v>
      </c>
      <c r="F19" s="84"/>
      <c r="H19" s="93">
        <v>46095</v>
      </c>
      <c r="I19" s="89" t="s">
        <v>76</v>
      </c>
      <c r="J19" s="90">
        <v>35</v>
      </c>
      <c r="K19"/>
      <c r="L19" s="95"/>
      <c r="R19" s="89" t="s">
        <v>98</v>
      </c>
      <c r="S19" s="89"/>
      <c r="T19" s="89"/>
      <c r="U19" s="90">
        <v>834.48</v>
      </c>
      <c r="X19" s="89"/>
      <c r="Y19" s="89"/>
      <c r="Z19" s="89" t="s">
        <v>82</v>
      </c>
      <c r="AA19" s="90">
        <v>25.2</v>
      </c>
    </row>
    <row r="20" spans="1:27">
      <c r="A20" s="85">
        <v>46087</v>
      </c>
      <c r="B20" s="83" t="s">
        <v>83</v>
      </c>
      <c r="C20" s="83">
        <v>8.4</v>
      </c>
      <c r="D20" s="83" t="s">
        <v>76</v>
      </c>
      <c r="E20" s="83" t="s">
        <v>78</v>
      </c>
      <c r="F20" s="84"/>
      <c r="H20" s="93">
        <v>46096</v>
      </c>
      <c r="I20" s="89" t="s">
        <v>76</v>
      </c>
      <c r="J20" s="90">
        <v>46.57</v>
      </c>
      <c r="K20"/>
      <c r="L20" s="95"/>
      <c r="R20" s="89" t="s">
        <v>82</v>
      </c>
      <c r="S20" s="93">
        <v>46085</v>
      </c>
      <c r="T20" s="89" t="s">
        <v>76</v>
      </c>
      <c r="U20" s="90">
        <v>51.62</v>
      </c>
      <c r="X20" s="93">
        <v>46094</v>
      </c>
      <c r="Y20" s="89" t="s">
        <v>76</v>
      </c>
      <c r="Z20" s="89" t="s">
        <v>78</v>
      </c>
      <c r="AA20" s="90">
        <v>8</v>
      </c>
    </row>
    <row r="21" spans="1:27">
      <c r="A21" s="85">
        <v>46087</v>
      </c>
      <c r="B21" s="83" t="s">
        <v>83</v>
      </c>
      <c r="C21" s="83">
        <v>5.34</v>
      </c>
      <c r="D21" s="83" t="s">
        <v>76</v>
      </c>
      <c r="E21" s="83" t="s">
        <v>78</v>
      </c>
      <c r="F21" s="84"/>
      <c r="H21" s="93">
        <v>46097</v>
      </c>
      <c r="I21" s="89" t="s">
        <v>76</v>
      </c>
      <c r="J21" s="90">
        <v>1.9</v>
      </c>
      <c r="K21"/>
      <c r="L21" s="95"/>
      <c r="R21" s="89"/>
      <c r="S21" s="93">
        <v>46086</v>
      </c>
      <c r="T21" s="89" t="s">
        <v>76</v>
      </c>
      <c r="U21" s="90">
        <v>77</v>
      </c>
      <c r="X21" s="89"/>
      <c r="Y21" s="89"/>
      <c r="Z21" s="89" t="s">
        <v>89</v>
      </c>
      <c r="AA21" s="90">
        <v>6.7</v>
      </c>
    </row>
    <row r="22" spans="1:27">
      <c r="A22" s="85">
        <v>46087</v>
      </c>
      <c r="B22" s="83" t="s">
        <v>79</v>
      </c>
      <c r="C22" s="83">
        <v>12.9</v>
      </c>
      <c r="D22" s="83" t="s">
        <v>76</v>
      </c>
      <c r="E22" s="83" t="s">
        <v>78</v>
      </c>
      <c r="F22" s="84"/>
      <c r="H22" s="93" t="s">
        <v>66</v>
      </c>
      <c r="I22" s="89" t="s">
        <v>66</v>
      </c>
      <c r="J22" s="90"/>
      <c r="K22"/>
      <c r="L22" s="95"/>
      <c r="R22" s="89"/>
      <c r="S22" s="93">
        <v>46090</v>
      </c>
      <c r="T22" s="89" t="s">
        <v>76</v>
      </c>
      <c r="U22" s="90">
        <v>28</v>
      </c>
      <c r="X22" s="89"/>
      <c r="Y22" s="89" t="s">
        <v>74</v>
      </c>
      <c r="Z22" s="89" t="s">
        <v>74</v>
      </c>
      <c r="AA22" s="90">
        <v>1710</v>
      </c>
    </row>
    <row r="23" spans="1:27">
      <c r="A23" s="85">
        <v>46087</v>
      </c>
      <c r="B23" s="83" t="s">
        <v>79</v>
      </c>
      <c r="C23" s="83">
        <v>3.6</v>
      </c>
      <c r="D23" s="83" t="s">
        <v>76</v>
      </c>
      <c r="E23" s="83" t="s">
        <v>78</v>
      </c>
      <c r="F23" s="84"/>
      <c r="H23" s="93">
        <v>46098</v>
      </c>
      <c r="I23" s="89" t="s">
        <v>76</v>
      </c>
      <c r="J23" s="90">
        <v>102.48</v>
      </c>
      <c r="K23"/>
      <c r="L23" s="95"/>
      <c r="R23" s="89"/>
      <c r="S23" s="93">
        <v>46091</v>
      </c>
      <c r="T23" s="89" t="s">
        <v>76</v>
      </c>
      <c r="U23" s="90">
        <v>95.6</v>
      </c>
      <c r="X23" s="93">
        <v>46095</v>
      </c>
      <c r="Y23" s="89" t="s">
        <v>76</v>
      </c>
      <c r="Z23" s="89" t="s">
        <v>82</v>
      </c>
      <c r="AA23" s="90">
        <v>35</v>
      </c>
    </row>
    <row r="24" spans="1:27">
      <c r="A24" s="85">
        <v>46087</v>
      </c>
      <c r="B24" s="83" t="s">
        <v>79</v>
      </c>
      <c r="C24" s="83">
        <v>11.9</v>
      </c>
      <c r="D24" s="83" t="s">
        <v>76</v>
      </c>
      <c r="E24" s="83" t="s">
        <v>78</v>
      </c>
      <c r="F24" s="84"/>
      <c r="H24" s="89"/>
      <c r="I24" s="89" t="s">
        <v>74</v>
      </c>
      <c r="J24" s="90">
        <v>308.91000000000003</v>
      </c>
      <c r="K24"/>
      <c r="L24" s="95"/>
      <c r="R24" s="89"/>
      <c r="S24" s="93">
        <v>46093</v>
      </c>
      <c r="T24" s="89" t="s">
        <v>76</v>
      </c>
      <c r="U24" s="90">
        <v>25.2</v>
      </c>
      <c r="X24" s="93">
        <v>46096</v>
      </c>
      <c r="Y24" s="89" t="s">
        <v>76</v>
      </c>
      <c r="Z24" s="89" t="s">
        <v>82</v>
      </c>
      <c r="AA24" s="90">
        <v>46.57</v>
      </c>
    </row>
    <row r="25" spans="1:27">
      <c r="A25" s="85">
        <v>46090</v>
      </c>
      <c r="B25" s="83" t="s">
        <v>86</v>
      </c>
      <c r="C25" s="83">
        <v>28</v>
      </c>
      <c r="D25" s="83" t="s">
        <v>76</v>
      </c>
      <c r="E25" s="83" t="s">
        <v>82</v>
      </c>
      <c r="F25" s="84"/>
      <c r="H25" s="93">
        <v>46099</v>
      </c>
      <c r="I25" s="89" t="s">
        <v>76</v>
      </c>
      <c r="J25" s="90">
        <v>143.80000000000001</v>
      </c>
      <c r="K25"/>
      <c r="L25" s="95"/>
      <c r="R25" s="89"/>
      <c r="S25" s="93">
        <v>46095</v>
      </c>
      <c r="T25" s="89" t="s">
        <v>76</v>
      </c>
      <c r="U25" s="90">
        <v>35</v>
      </c>
      <c r="X25" s="93">
        <v>46097</v>
      </c>
      <c r="Y25" s="89" t="s">
        <v>76</v>
      </c>
      <c r="Z25" s="89" t="s">
        <v>78</v>
      </c>
      <c r="AA25" s="90">
        <v>1.9</v>
      </c>
    </row>
    <row r="26" spans="1:27">
      <c r="A26" s="85">
        <v>46090</v>
      </c>
      <c r="B26" s="83" t="s">
        <v>87</v>
      </c>
      <c r="C26" s="83">
        <v>545.27</v>
      </c>
      <c r="D26" s="83" t="s">
        <v>74</v>
      </c>
      <c r="E26" s="83" t="s">
        <v>74</v>
      </c>
      <c r="F26" s="83"/>
      <c r="H26" s="93">
        <v>46100</v>
      </c>
      <c r="I26" s="89" t="s">
        <v>76</v>
      </c>
      <c r="J26" s="90">
        <v>18.549999999999997</v>
      </c>
      <c r="K26"/>
      <c r="L26" s="95"/>
      <c r="R26" s="89"/>
      <c r="S26" s="93">
        <v>46096</v>
      </c>
      <c r="T26" s="89" t="s">
        <v>76</v>
      </c>
      <c r="U26" s="90">
        <v>46.57</v>
      </c>
      <c r="X26" s="93" t="s">
        <v>66</v>
      </c>
      <c r="Y26" s="89" t="s">
        <v>66</v>
      </c>
      <c r="Z26" s="89" t="s">
        <v>66</v>
      </c>
      <c r="AA26" s="90"/>
    </row>
    <row r="27" spans="1:27">
      <c r="A27" s="85">
        <v>46090</v>
      </c>
      <c r="B27" s="83" t="s">
        <v>83</v>
      </c>
      <c r="C27" s="83">
        <v>4.8899999999999997</v>
      </c>
      <c r="D27" s="83" t="s">
        <v>76</v>
      </c>
      <c r="E27" s="83" t="s">
        <v>78</v>
      </c>
      <c r="F27" s="84"/>
      <c r="H27" s="89"/>
      <c r="I27" s="89" t="s">
        <v>74</v>
      </c>
      <c r="J27" s="90">
        <v>970.43</v>
      </c>
      <c r="K27"/>
      <c r="L27" s="95"/>
      <c r="R27" s="89"/>
      <c r="S27" s="93">
        <v>46098</v>
      </c>
      <c r="T27" s="89" t="s">
        <v>76</v>
      </c>
      <c r="U27" s="90">
        <v>73.59</v>
      </c>
      <c r="X27" s="93">
        <v>46098</v>
      </c>
      <c r="Y27" s="89" t="s">
        <v>76</v>
      </c>
      <c r="Z27" s="89" t="s">
        <v>93</v>
      </c>
      <c r="AA27" s="90">
        <v>28.89</v>
      </c>
    </row>
    <row r="28" spans="1:27">
      <c r="A28" s="85">
        <v>46090</v>
      </c>
      <c r="B28" s="83" t="s">
        <v>83</v>
      </c>
      <c r="C28" s="83">
        <v>5.95</v>
      </c>
      <c r="D28" s="83" t="s">
        <v>81</v>
      </c>
      <c r="E28" s="83" t="s">
        <v>78</v>
      </c>
      <c r="F28" s="84"/>
      <c r="H28" s="93">
        <v>46101</v>
      </c>
      <c r="I28" s="89" t="s">
        <v>76</v>
      </c>
      <c r="J28" s="90">
        <v>42.55</v>
      </c>
      <c r="K28"/>
      <c r="L28"/>
      <c r="R28" s="89" t="s">
        <v>99</v>
      </c>
      <c r="S28" s="89"/>
      <c r="T28" s="89"/>
      <c r="U28" s="90">
        <v>432.58000000000004</v>
      </c>
      <c r="X28" s="89"/>
      <c r="Y28" s="89"/>
      <c r="Z28" s="89" t="s">
        <v>82</v>
      </c>
      <c r="AA28" s="90">
        <v>73.59</v>
      </c>
    </row>
    <row r="29" spans="1:27">
      <c r="A29" s="85">
        <v>46090</v>
      </c>
      <c r="B29" s="83" t="s">
        <v>79</v>
      </c>
      <c r="C29" s="83">
        <v>6.4</v>
      </c>
      <c r="D29" s="83" t="s">
        <v>76</v>
      </c>
      <c r="E29" s="83" t="s">
        <v>78</v>
      </c>
      <c r="F29" s="84"/>
      <c r="H29" s="93">
        <v>46104</v>
      </c>
      <c r="I29" s="89" t="s">
        <v>76</v>
      </c>
      <c r="J29" s="90">
        <v>165.24</v>
      </c>
      <c r="K29"/>
      <c r="L29"/>
      <c r="R29" s="89" t="s">
        <v>74</v>
      </c>
      <c r="S29" s="93">
        <v>46083</v>
      </c>
      <c r="T29" s="89" t="s">
        <v>74</v>
      </c>
      <c r="U29" s="90">
        <v>607.04</v>
      </c>
      <c r="X29" s="89"/>
      <c r="Y29" s="89" t="s">
        <v>74</v>
      </c>
      <c r="Z29" s="89" t="s">
        <v>74</v>
      </c>
      <c r="AA29" s="90">
        <v>308.91000000000003</v>
      </c>
    </row>
    <row r="30" spans="1:27">
      <c r="A30" s="85">
        <v>46090</v>
      </c>
      <c r="B30" s="83" t="s">
        <v>83</v>
      </c>
      <c r="C30" s="83">
        <v>1.9</v>
      </c>
      <c r="D30" s="83" t="s">
        <v>76</v>
      </c>
      <c r="E30" s="83" t="s">
        <v>78</v>
      </c>
      <c r="F30" s="84"/>
      <c r="H30" s="93">
        <v>46105</v>
      </c>
      <c r="I30" s="89" t="s">
        <v>76</v>
      </c>
      <c r="J30" s="90">
        <v>196.59</v>
      </c>
      <c r="K30"/>
      <c r="L30"/>
      <c r="R30" s="89"/>
      <c r="S30" s="93">
        <v>46085</v>
      </c>
      <c r="T30" s="89" t="s">
        <v>74</v>
      </c>
      <c r="U30" s="90">
        <v>2036.67</v>
      </c>
      <c r="X30" s="93">
        <v>46099</v>
      </c>
      <c r="Y30" s="89" t="s">
        <v>76</v>
      </c>
      <c r="Z30" s="89" t="s">
        <v>93</v>
      </c>
      <c r="AA30" s="90">
        <v>35.800000000000004</v>
      </c>
    </row>
    <row r="31" spans="1:27">
      <c r="A31" s="85">
        <v>46091</v>
      </c>
      <c r="B31" s="83" t="s">
        <v>79</v>
      </c>
      <c r="C31" s="83">
        <v>47.8</v>
      </c>
      <c r="D31" s="83" t="s">
        <v>76</v>
      </c>
      <c r="E31" s="83" t="s">
        <v>82</v>
      </c>
      <c r="F31" s="84"/>
      <c r="H31" s="93">
        <v>46106</v>
      </c>
      <c r="I31" s="89" t="s">
        <v>76</v>
      </c>
      <c r="J31" s="90">
        <v>188.54</v>
      </c>
      <c r="K31"/>
      <c r="L31"/>
      <c r="R31" s="89"/>
      <c r="S31" s="93">
        <v>46090</v>
      </c>
      <c r="T31" s="89" t="s">
        <v>74</v>
      </c>
      <c r="U31" s="90">
        <v>545.27</v>
      </c>
      <c r="X31" s="89"/>
      <c r="Y31" s="89"/>
      <c r="Z31" s="89" t="s">
        <v>89</v>
      </c>
      <c r="AA31" s="90">
        <v>108</v>
      </c>
    </row>
    <row r="32" spans="1:27">
      <c r="A32" s="85">
        <v>46091</v>
      </c>
      <c r="B32" s="83" t="s">
        <v>79</v>
      </c>
      <c r="C32" s="83">
        <v>47.8</v>
      </c>
      <c r="D32" s="83" t="s">
        <v>76</v>
      </c>
      <c r="E32" s="83" t="s">
        <v>82</v>
      </c>
      <c r="F32" s="84"/>
      <c r="H32" s="89"/>
      <c r="I32" s="89" t="s">
        <v>74</v>
      </c>
      <c r="J32" s="90">
        <v>135.81</v>
      </c>
      <c r="K32"/>
      <c r="L32"/>
      <c r="R32" s="89"/>
      <c r="S32" s="93">
        <v>46091</v>
      </c>
      <c r="T32" s="89" t="s">
        <v>74</v>
      </c>
      <c r="U32" s="90">
        <v>651.82000000000005</v>
      </c>
      <c r="X32" s="93">
        <v>46100</v>
      </c>
      <c r="Y32" s="89" t="s">
        <v>76</v>
      </c>
      <c r="Z32" s="89" t="s">
        <v>93</v>
      </c>
      <c r="AA32" s="90">
        <v>18.549999999999997</v>
      </c>
    </row>
    <row r="33" spans="1:27">
      <c r="A33" s="85">
        <v>46091</v>
      </c>
      <c r="B33" s="83" t="s">
        <v>48</v>
      </c>
      <c r="C33" s="83">
        <v>651.82000000000005</v>
      </c>
      <c r="D33" s="83" t="s">
        <v>74</v>
      </c>
      <c r="E33" s="83" t="s">
        <v>74</v>
      </c>
      <c r="F33" s="83"/>
      <c r="H33" s="93">
        <v>46107</v>
      </c>
      <c r="I33" s="89" t="s">
        <v>76</v>
      </c>
      <c r="J33" s="90">
        <v>972.25</v>
      </c>
      <c r="K33"/>
      <c r="L33"/>
      <c r="R33" s="89"/>
      <c r="S33" s="93">
        <v>46092</v>
      </c>
      <c r="T33" s="89" t="s">
        <v>74</v>
      </c>
      <c r="U33" s="90">
        <v>373.12</v>
      </c>
      <c r="X33" s="89"/>
      <c r="Y33" s="89" t="s">
        <v>74</v>
      </c>
      <c r="Z33" s="89" t="s">
        <v>74</v>
      </c>
      <c r="AA33" s="90">
        <v>970.43</v>
      </c>
    </row>
    <row r="34" spans="1:27">
      <c r="A34" s="85">
        <v>46091</v>
      </c>
      <c r="B34" s="83" t="s">
        <v>88</v>
      </c>
      <c r="C34" s="83">
        <v>76.95</v>
      </c>
      <c r="D34" s="83" t="s">
        <v>76</v>
      </c>
      <c r="E34" s="83" t="s">
        <v>89</v>
      </c>
      <c r="F34" s="84"/>
      <c r="H34" s="93">
        <v>46108</v>
      </c>
      <c r="I34" s="89" t="s">
        <v>76</v>
      </c>
      <c r="J34" s="90">
        <v>129.07</v>
      </c>
      <c r="K34"/>
      <c r="L34"/>
      <c r="R34" s="89"/>
      <c r="S34" s="93">
        <v>46094</v>
      </c>
      <c r="T34" s="89" t="s">
        <v>74</v>
      </c>
      <c r="U34" s="90">
        <v>1710</v>
      </c>
      <c r="X34" s="93">
        <v>46101</v>
      </c>
      <c r="Y34" s="89" t="s">
        <v>76</v>
      </c>
      <c r="Z34" s="89" t="s">
        <v>78</v>
      </c>
      <c r="AA34" s="90">
        <v>42.55</v>
      </c>
    </row>
    <row r="35" spans="1:27">
      <c r="A35" s="85">
        <v>46092</v>
      </c>
      <c r="B35" s="83" t="s">
        <v>79</v>
      </c>
      <c r="C35" s="83">
        <v>7.8</v>
      </c>
      <c r="D35" s="83" t="s">
        <v>76</v>
      </c>
      <c r="E35" s="84"/>
      <c r="F35" s="84"/>
      <c r="H35" s="89"/>
      <c r="I35" s="89" t="s">
        <v>74</v>
      </c>
      <c r="J35" s="90">
        <v>767.61</v>
      </c>
      <c r="K35"/>
      <c r="L35"/>
      <c r="R35" s="89"/>
      <c r="S35" s="93">
        <v>46098</v>
      </c>
      <c r="T35" s="89" t="s">
        <v>74</v>
      </c>
      <c r="U35" s="90">
        <v>308.91000000000003</v>
      </c>
      <c r="X35" s="93">
        <v>46104</v>
      </c>
      <c r="Y35" s="89" t="s">
        <v>76</v>
      </c>
      <c r="Z35" s="89" t="s">
        <v>78</v>
      </c>
      <c r="AA35" s="90">
        <v>165.24</v>
      </c>
    </row>
    <row r="36" spans="1:27">
      <c r="A36" s="85">
        <v>46092</v>
      </c>
      <c r="B36" s="83" t="s">
        <v>79</v>
      </c>
      <c r="C36" s="83">
        <v>1.31</v>
      </c>
      <c r="D36" s="83" t="s">
        <v>76</v>
      </c>
      <c r="E36" s="84"/>
      <c r="F36" s="84"/>
      <c r="H36" s="93" t="s">
        <v>19</v>
      </c>
      <c r="I36" s="89"/>
      <c r="J36" s="90">
        <v>10830.479999999998</v>
      </c>
      <c r="K36"/>
      <c r="L36"/>
      <c r="R36" s="89"/>
      <c r="S36" s="93">
        <v>46100</v>
      </c>
      <c r="T36" s="89" t="s">
        <v>74</v>
      </c>
      <c r="U36" s="90">
        <v>970.43</v>
      </c>
      <c r="X36" s="93">
        <v>46105</v>
      </c>
      <c r="Y36" s="89" t="s">
        <v>76</v>
      </c>
      <c r="Z36" s="89" t="s">
        <v>78</v>
      </c>
      <c r="AA36" s="90">
        <v>196.59</v>
      </c>
    </row>
    <row r="37" spans="1:27">
      <c r="A37" s="85">
        <v>46092</v>
      </c>
      <c r="B37" s="83" t="s">
        <v>83</v>
      </c>
      <c r="C37" s="83">
        <v>1.9</v>
      </c>
      <c r="D37" s="83" t="s">
        <v>76</v>
      </c>
      <c r="E37" s="84"/>
      <c r="F37" s="84"/>
      <c r="H37"/>
      <c r="I37"/>
      <c r="J37"/>
      <c r="K37"/>
      <c r="L37"/>
      <c r="R37" s="89"/>
      <c r="S37" s="93">
        <v>46106</v>
      </c>
      <c r="T37" s="89" t="s">
        <v>74</v>
      </c>
      <c r="U37" s="90">
        <v>135.81</v>
      </c>
      <c r="X37" s="93">
        <v>46106</v>
      </c>
      <c r="Y37" s="89" t="s">
        <v>76</v>
      </c>
      <c r="Z37" s="89" t="s">
        <v>78</v>
      </c>
      <c r="AA37" s="90">
        <v>188.54</v>
      </c>
    </row>
    <row r="38" spans="1:27">
      <c r="A38" s="85">
        <v>46092</v>
      </c>
      <c r="B38" s="83" t="s">
        <v>90</v>
      </c>
      <c r="C38" s="83">
        <v>81</v>
      </c>
      <c r="D38" s="83" t="s">
        <v>74</v>
      </c>
      <c r="E38" s="83" t="s">
        <v>74</v>
      </c>
      <c r="F38" s="83"/>
      <c r="H38"/>
      <c r="I38"/>
      <c r="J38"/>
      <c r="K38"/>
      <c r="L38"/>
      <c r="R38" s="89"/>
      <c r="S38" s="93">
        <v>46108</v>
      </c>
      <c r="T38" s="89" t="s">
        <v>74</v>
      </c>
      <c r="U38" s="90">
        <v>767.61</v>
      </c>
      <c r="X38" s="89"/>
      <c r="Y38" s="89" t="s">
        <v>74</v>
      </c>
      <c r="Z38" s="89" t="s">
        <v>74</v>
      </c>
      <c r="AA38" s="90">
        <v>135.81</v>
      </c>
    </row>
    <row r="39" spans="1:27">
      <c r="A39" s="85">
        <v>46092</v>
      </c>
      <c r="B39" s="83" t="s">
        <v>91</v>
      </c>
      <c r="C39" s="83">
        <v>292.12</v>
      </c>
      <c r="D39" s="83" t="s">
        <v>74</v>
      </c>
      <c r="E39" s="83" t="s">
        <v>74</v>
      </c>
      <c r="F39" s="83"/>
      <c r="H39"/>
      <c r="I39"/>
      <c r="J39"/>
      <c r="K39"/>
      <c r="L39"/>
      <c r="R39" s="89" t="s">
        <v>102</v>
      </c>
      <c r="S39" s="89"/>
      <c r="T39" s="89"/>
      <c r="U39" s="103">
        <v>8106.68</v>
      </c>
      <c r="X39" s="93">
        <v>46107</v>
      </c>
      <c r="Y39" s="89" t="s">
        <v>76</v>
      </c>
      <c r="Z39" s="89" t="s">
        <v>78</v>
      </c>
      <c r="AA39" s="90">
        <v>35.25</v>
      </c>
    </row>
    <row r="40" spans="1:27">
      <c r="A40" s="85">
        <v>46093</v>
      </c>
      <c r="B40" s="83" t="s">
        <v>92</v>
      </c>
      <c r="C40" s="83">
        <v>74</v>
      </c>
      <c r="D40" s="83" t="s">
        <v>76</v>
      </c>
      <c r="E40" s="83" t="s">
        <v>93</v>
      </c>
      <c r="F40" s="84"/>
      <c r="H40"/>
      <c r="I40"/>
      <c r="J40"/>
      <c r="K40"/>
      <c r="L40"/>
      <c r="R40" s="89" t="s">
        <v>89</v>
      </c>
      <c r="S40" s="93">
        <v>46091</v>
      </c>
      <c r="T40" s="89" t="s">
        <v>76</v>
      </c>
      <c r="U40" s="90">
        <v>76.95</v>
      </c>
      <c r="X40" s="89"/>
      <c r="Y40" s="89"/>
      <c r="Z40" s="89" t="s">
        <v>117</v>
      </c>
      <c r="AA40" s="90">
        <v>937</v>
      </c>
    </row>
    <row r="41" spans="1:27">
      <c r="A41" s="85">
        <v>46093</v>
      </c>
      <c r="B41" s="83" t="s">
        <v>79</v>
      </c>
      <c r="C41" s="83">
        <v>15.6</v>
      </c>
      <c r="D41" s="83" t="s">
        <v>76</v>
      </c>
      <c r="E41" s="83" t="s">
        <v>82</v>
      </c>
      <c r="F41" s="84"/>
      <c r="H41"/>
      <c r="I41"/>
      <c r="J41"/>
      <c r="K41"/>
      <c r="L41"/>
      <c r="R41" s="89"/>
      <c r="S41" s="93">
        <v>46094</v>
      </c>
      <c r="T41" s="89" t="s">
        <v>76</v>
      </c>
      <c r="U41" s="90">
        <v>6.7</v>
      </c>
      <c r="X41" s="93">
        <v>46108</v>
      </c>
      <c r="Y41" s="89" t="s">
        <v>76</v>
      </c>
      <c r="Z41" s="89" t="s">
        <v>78</v>
      </c>
      <c r="AA41" s="90">
        <v>111.72999999999999</v>
      </c>
    </row>
    <row r="42" spans="1:27">
      <c r="A42" s="85">
        <v>46093</v>
      </c>
      <c r="B42" s="83" t="s">
        <v>79</v>
      </c>
      <c r="C42" s="83">
        <v>9.6</v>
      </c>
      <c r="D42" s="83" t="s">
        <v>76</v>
      </c>
      <c r="E42" s="83" t="s">
        <v>82</v>
      </c>
      <c r="F42" s="84"/>
      <c r="H42"/>
      <c r="I42"/>
      <c r="J42"/>
      <c r="K42"/>
      <c r="L42"/>
      <c r="R42" s="89"/>
      <c r="S42" s="93">
        <v>46099</v>
      </c>
      <c r="T42" s="89" t="s">
        <v>76</v>
      </c>
      <c r="U42" s="90">
        <v>108</v>
      </c>
      <c r="X42" s="89"/>
      <c r="Y42" s="89"/>
      <c r="Z42" s="89" t="s">
        <v>117</v>
      </c>
      <c r="AA42" s="90">
        <v>17.34</v>
      </c>
    </row>
    <row r="43" spans="1:27">
      <c r="A43" s="85">
        <v>46094</v>
      </c>
      <c r="B43" s="83" t="s">
        <v>94</v>
      </c>
      <c r="C43" s="83">
        <v>6.7</v>
      </c>
      <c r="D43" s="83" t="s">
        <v>76</v>
      </c>
      <c r="E43" s="83" t="s">
        <v>89</v>
      </c>
      <c r="F43" s="84"/>
      <c r="H43"/>
      <c r="I43"/>
      <c r="J43"/>
      <c r="K43"/>
      <c r="L43"/>
      <c r="R43" s="89" t="s">
        <v>100</v>
      </c>
      <c r="S43" s="89"/>
      <c r="T43" s="89"/>
      <c r="U43" s="103">
        <v>191.65</v>
      </c>
      <c r="X43" s="89"/>
      <c r="Y43" s="89" t="s">
        <v>74</v>
      </c>
      <c r="Z43" s="89" t="s">
        <v>74</v>
      </c>
      <c r="AA43" s="90">
        <v>767.61</v>
      </c>
    </row>
    <row r="44" spans="1:27">
      <c r="A44" s="85">
        <v>46094</v>
      </c>
      <c r="B44" s="83" t="s">
        <v>85</v>
      </c>
      <c r="C44" s="83">
        <v>985</v>
      </c>
      <c r="D44" s="83" t="s">
        <v>74</v>
      </c>
      <c r="E44" s="83" t="s">
        <v>74</v>
      </c>
      <c r="F44" s="83"/>
      <c r="H44"/>
      <c r="I44"/>
      <c r="J44"/>
      <c r="K44"/>
      <c r="L44"/>
      <c r="R44" s="89" t="s">
        <v>66</v>
      </c>
      <c r="S44" s="93">
        <v>46084</v>
      </c>
      <c r="T44" s="89" t="s">
        <v>76</v>
      </c>
      <c r="U44" s="90">
        <v>142.5</v>
      </c>
      <c r="X44" s="93" t="s">
        <v>19</v>
      </c>
      <c r="Y44" s="89"/>
      <c r="Z44" s="89"/>
      <c r="AA44" s="90">
        <v>10830.48</v>
      </c>
    </row>
    <row r="45" spans="1:27">
      <c r="A45" s="85">
        <v>46094</v>
      </c>
      <c r="B45" s="83" t="s">
        <v>48</v>
      </c>
      <c r="C45" s="83">
        <v>725</v>
      </c>
      <c r="D45" s="83" t="s">
        <v>74</v>
      </c>
      <c r="E45" s="83" t="s">
        <v>74</v>
      </c>
      <c r="F45" s="83"/>
      <c r="H45"/>
      <c r="I45"/>
      <c r="J45"/>
      <c r="K45"/>
      <c r="L45"/>
      <c r="R45" s="89"/>
      <c r="S45" s="93">
        <v>46092</v>
      </c>
      <c r="T45" s="89" t="s">
        <v>76</v>
      </c>
      <c r="U45" s="90">
        <v>11.01</v>
      </c>
      <c r="X45"/>
      <c r="Y45"/>
      <c r="Z45"/>
      <c r="AA45"/>
    </row>
    <row r="46" spans="1:27">
      <c r="A46" s="85">
        <v>46094</v>
      </c>
      <c r="B46" s="83" t="s">
        <v>83</v>
      </c>
      <c r="C46" s="83">
        <v>8</v>
      </c>
      <c r="D46" s="83" t="s">
        <v>76</v>
      </c>
      <c r="E46" s="83" t="s">
        <v>78</v>
      </c>
      <c r="F46" s="84"/>
      <c r="H46"/>
      <c r="I46"/>
      <c r="J46"/>
      <c r="K46"/>
      <c r="L46"/>
      <c r="R46" s="89"/>
      <c r="S46" s="93" t="s">
        <v>66</v>
      </c>
      <c r="T46" s="89" t="s">
        <v>66</v>
      </c>
      <c r="U46" s="90"/>
      <c r="X46"/>
      <c r="Y46"/>
      <c r="Z46"/>
      <c r="AA46"/>
    </row>
    <row r="47" spans="1:27">
      <c r="A47" s="85">
        <v>46095</v>
      </c>
      <c r="B47" s="83" t="s">
        <v>95</v>
      </c>
      <c r="C47" s="83">
        <v>35</v>
      </c>
      <c r="D47" s="83" t="s">
        <v>76</v>
      </c>
      <c r="E47" s="83" t="s">
        <v>82</v>
      </c>
      <c r="F47" s="84"/>
      <c r="H47"/>
      <c r="I47"/>
      <c r="J47"/>
      <c r="K47"/>
      <c r="L47"/>
      <c r="R47" s="89" t="s">
        <v>101</v>
      </c>
      <c r="S47" s="89"/>
      <c r="T47" s="89"/>
      <c r="U47" s="90">
        <v>153.51</v>
      </c>
      <c r="X47"/>
      <c r="Y47"/>
      <c r="Z47"/>
      <c r="AA47"/>
    </row>
    <row r="48" spans="1:27">
      <c r="A48" s="85">
        <v>46096</v>
      </c>
      <c r="B48" s="83" t="s">
        <v>95</v>
      </c>
      <c r="C48" s="83">
        <v>46.57</v>
      </c>
      <c r="D48" s="83" t="s">
        <v>76</v>
      </c>
      <c r="E48" s="83" t="s">
        <v>82</v>
      </c>
      <c r="F48" s="84"/>
      <c r="H48"/>
      <c r="I48"/>
      <c r="J48"/>
      <c r="K48"/>
      <c r="L48"/>
      <c r="R48" s="89" t="s">
        <v>117</v>
      </c>
      <c r="S48" s="93">
        <v>46107</v>
      </c>
      <c r="T48" s="89" t="s">
        <v>76</v>
      </c>
      <c r="U48" s="90">
        <v>937</v>
      </c>
      <c r="X48"/>
      <c r="Y48"/>
      <c r="Z48"/>
      <c r="AA48"/>
    </row>
    <row r="49" spans="1:27">
      <c r="A49" s="85">
        <v>46097</v>
      </c>
      <c r="B49" s="83" t="s">
        <v>83</v>
      </c>
      <c r="C49" s="83">
        <v>1.9</v>
      </c>
      <c r="D49" s="83" t="s">
        <v>76</v>
      </c>
      <c r="E49" s="83" t="s">
        <v>78</v>
      </c>
      <c r="F49" s="84"/>
      <c r="H49"/>
      <c r="I49"/>
      <c r="J49"/>
      <c r="K49"/>
      <c r="L49"/>
      <c r="R49" s="89"/>
      <c r="S49" s="93">
        <v>46108</v>
      </c>
      <c r="T49" s="89" t="s">
        <v>76</v>
      </c>
      <c r="U49" s="90">
        <v>17.34</v>
      </c>
      <c r="X49"/>
      <c r="Y49"/>
      <c r="Z49"/>
      <c r="AA49"/>
    </row>
    <row r="50" spans="1:27" ht="15" customHeight="1">
      <c r="A50" s="85">
        <v>46098</v>
      </c>
      <c r="B50" s="83" t="s">
        <v>90</v>
      </c>
      <c r="C50" s="84">
        <v>64.09</v>
      </c>
      <c r="D50" s="83" t="s">
        <v>76</v>
      </c>
      <c r="E50" s="83" t="s">
        <v>82</v>
      </c>
      <c r="F50" s="84"/>
      <c r="H50"/>
      <c r="I50"/>
      <c r="J50"/>
      <c r="K50"/>
      <c r="L50"/>
      <c r="R50" s="89" t="s">
        <v>118</v>
      </c>
      <c r="S50" s="89"/>
      <c r="T50" s="89"/>
      <c r="U50" s="104">
        <v>954.34</v>
      </c>
      <c r="X50"/>
      <c r="Y50"/>
      <c r="Z50"/>
      <c r="AA50"/>
    </row>
    <row r="51" spans="1:27" ht="15" customHeight="1">
      <c r="A51" s="85">
        <v>46098</v>
      </c>
      <c r="B51" s="84" t="s">
        <v>103</v>
      </c>
      <c r="C51" s="84">
        <v>6</v>
      </c>
      <c r="D51" s="84" t="s">
        <v>76</v>
      </c>
      <c r="E51" s="84" t="s">
        <v>82</v>
      </c>
      <c r="F51" s="84"/>
      <c r="H51"/>
      <c r="I51"/>
      <c r="J51"/>
      <c r="K51"/>
      <c r="L51"/>
      <c r="R51" s="89" t="s">
        <v>19</v>
      </c>
      <c r="S51" s="89"/>
      <c r="T51" s="89"/>
      <c r="U51" s="90">
        <v>10830.480000000001</v>
      </c>
      <c r="X51"/>
      <c r="Y51"/>
      <c r="Z51"/>
      <c r="AA51"/>
    </row>
    <row r="52" spans="1:27" ht="15" customHeight="1">
      <c r="A52" s="85">
        <v>46098</v>
      </c>
      <c r="B52" s="84" t="s">
        <v>104</v>
      </c>
      <c r="C52" s="84">
        <v>2.5</v>
      </c>
      <c r="D52" s="84" t="s">
        <v>76</v>
      </c>
      <c r="E52" s="84" t="s">
        <v>82</v>
      </c>
      <c r="F52" s="84"/>
      <c r="H52"/>
      <c r="I52"/>
      <c r="J52"/>
      <c r="K52"/>
      <c r="L52"/>
      <c r="R52"/>
      <c r="S52"/>
      <c r="T52"/>
      <c r="U52"/>
      <c r="X52"/>
      <c r="Y52"/>
      <c r="Z52"/>
      <c r="AA52"/>
    </row>
    <row r="53" spans="1:27" ht="15" customHeight="1">
      <c r="A53" s="85">
        <v>46098</v>
      </c>
      <c r="B53" s="84" t="s">
        <v>103</v>
      </c>
      <c r="C53" s="84">
        <v>1</v>
      </c>
      <c r="D53" s="84" t="s">
        <v>76</v>
      </c>
      <c r="E53" s="84" t="s">
        <v>82</v>
      </c>
      <c r="F53" s="84"/>
      <c r="H53"/>
      <c r="I53"/>
      <c r="J53"/>
      <c r="K53"/>
      <c r="L53"/>
      <c r="R53"/>
      <c r="S53"/>
      <c r="T53"/>
      <c r="U53"/>
      <c r="X53"/>
      <c r="Y53"/>
      <c r="Z53"/>
      <c r="AA53"/>
    </row>
    <row r="54" spans="1:27" ht="15" customHeight="1">
      <c r="A54" s="85">
        <v>46098</v>
      </c>
      <c r="B54" s="84" t="s">
        <v>105</v>
      </c>
      <c r="C54" s="84">
        <v>28.89</v>
      </c>
      <c r="D54" s="84" t="s">
        <v>76</v>
      </c>
      <c r="E54" s="84" t="s">
        <v>93</v>
      </c>
      <c r="F54" s="84"/>
      <c r="H54"/>
      <c r="I54"/>
      <c r="J54"/>
      <c r="K54"/>
      <c r="L54"/>
      <c r="R54"/>
      <c r="S54"/>
      <c r="T54"/>
      <c r="U54"/>
      <c r="X54"/>
      <c r="Y54"/>
      <c r="Z54"/>
      <c r="AA54"/>
    </row>
    <row r="55" spans="1:27" ht="15" customHeight="1">
      <c r="A55" s="85">
        <v>46098</v>
      </c>
      <c r="B55" s="84" t="s">
        <v>87</v>
      </c>
      <c r="C55" s="84">
        <v>308.91000000000003</v>
      </c>
      <c r="D55" s="84" t="s">
        <v>74</v>
      </c>
      <c r="E55" s="83" t="s">
        <v>74</v>
      </c>
      <c r="F55" s="83"/>
      <c r="H55"/>
      <c r="I55"/>
      <c r="J55"/>
      <c r="K55"/>
      <c r="L55"/>
      <c r="R55"/>
      <c r="S55"/>
      <c r="T55"/>
      <c r="U55"/>
      <c r="X55"/>
      <c r="Y55"/>
      <c r="Z55"/>
      <c r="AA55"/>
    </row>
    <row r="56" spans="1:27" ht="15" customHeight="1">
      <c r="A56" s="85">
        <v>46099</v>
      </c>
      <c r="B56" s="84" t="s">
        <v>79</v>
      </c>
      <c r="C56" s="84">
        <v>7.7</v>
      </c>
      <c r="D56" s="84" t="s">
        <v>76</v>
      </c>
      <c r="E56" s="84" t="s">
        <v>93</v>
      </c>
      <c r="F56" s="84"/>
      <c r="H56"/>
      <c r="I56"/>
      <c r="J56"/>
      <c r="K56"/>
      <c r="L56"/>
      <c r="R56"/>
      <c r="S56"/>
      <c r="T56"/>
      <c r="U56"/>
      <c r="X56"/>
      <c r="Y56"/>
      <c r="Z56"/>
      <c r="AA56"/>
    </row>
    <row r="57" spans="1:27" ht="15" customHeight="1">
      <c r="A57" s="85">
        <v>46099</v>
      </c>
      <c r="B57" s="84" t="s">
        <v>79</v>
      </c>
      <c r="C57" s="84">
        <v>14</v>
      </c>
      <c r="D57" s="84" t="s">
        <v>76</v>
      </c>
      <c r="E57" s="84" t="s">
        <v>93</v>
      </c>
      <c r="F57" s="84"/>
      <c r="H57"/>
      <c r="I57"/>
      <c r="J57"/>
      <c r="K57"/>
      <c r="L57"/>
      <c r="R57"/>
      <c r="S57"/>
      <c r="T57"/>
      <c r="U57"/>
      <c r="X57"/>
      <c r="Y57"/>
      <c r="Z57"/>
      <c r="AA57"/>
    </row>
    <row r="58" spans="1:27" ht="15" customHeight="1">
      <c r="A58" s="85">
        <v>46099</v>
      </c>
      <c r="B58" s="84" t="s">
        <v>79</v>
      </c>
      <c r="C58" s="84">
        <v>8.4</v>
      </c>
      <c r="D58" s="84" t="s">
        <v>76</v>
      </c>
      <c r="E58" s="84" t="s">
        <v>93</v>
      </c>
      <c r="F58" s="84"/>
      <c r="H58"/>
      <c r="I58"/>
      <c r="J58"/>
      <c r="K58"/>
      <c r="L58"/>
      <c r="R58"/>
      <c r="S58"/>
      <c r="T58"/>
      <c r="U58"/>
      <c r="X58"/>
      <c r="Y58"/>
      <c r="Z58"/>
      <c r="AA58"/>
    </row>
    <row r="59" spans="1:27" ht="15" customHeight="1">
      <c r="A59" s="85">
        <v>46099</v>
      </c>
      <c r="B59" s="84" t="s">
        <v>83</v>
      </c>
      <c r="C59" s="84">
        <v>5.7</v>
      </c>
      <c r="D59" s="84" t="s">
        <v>76</v>
      </c>
      <c r="E59" s="84" t="s">
        <v>93</v>
      </c>
      <c r="F59" s="84"/>
      <c r="H59"/>
      <c r="I59"/>
      <c r="J59"/>
      <c r="K59"/>
      <c r="L59"/>
      <c r="R59"/>
      <c r="S59"/>
      <c r="T59"/>
      <c r="U59"/>
      <c r="X59"/>
      <c r="Y59"/>
      <c r="Z59"/>
      <c r="AA59"/>
    </row>
    <row r="60" spans="1:27" ht="15" customHeight="1">
      <c r="A60" s="85">
        <v>46099</v>
      </c>
      <c r="B60" s="84" t="s">
        <v>107</v>
      </c>
      <c r="C60" s="84">
        <v>108</v>
      </c>
      <c r="D60" s="84" t="s">
        <v>76</v>
      </c>
      <c r="E60" s="84" t="s">
        <v>89</v>
      </c>
      <c r="F60" s="84"/>
      <c r="H60"/>
      <c r="I60"/>
      <c r="J60"/>
      <c r="K60"/>
      <c r="L60"/>
      <c r="R60"/>
      <c r="S60"/>
      <c r="T60"/>
      <c r="U60"/>
      <c r="X60"/>
      <c r="Y60"/>
      <c r="Z60"/>
      <c r="AA60"/>
    </row>
    <row r="61" spans="1:27" ht="15" customHeight="1">
      <c r="A61" s="85">
        <v>46100</v>
      </c>
      <c r="B61" s="84" t="s">
        <v>79</v>
      </c>
      <c r="C61" s="84">
        <v>3</v>
      </c>
      <c r="D61" s="84" t="s">
        <v>76</v>
      </c>
      <c r="E61" s="84" t="s">
        <v>93</v>
      </c>
      <c r="F61" s="84"/>
      <c r="H61"/>
      <c r="I61"/>
      <c r="J61"/>
      <c r="K61"/>
      <c r="L61"/>
      <c r="R61"/>
      <c r="S61"/>
      <c r="T61"/>
      <c r="U61"/>
      <c r="X61"/>
      <c r="Y61"/>
      <c r="Z61"/>
      <c r="AA61"/>
    </row>
    <row r="62" spans="1:27" ht="15" customHeight="1">
      <c r="A62" s="85">
        <v>46100</v>
      </c>
      <c r="B62" s="84" t="s">
        <v>79</v>
      </c>
      <c r="C62" s="84">
        <v>4.3</v>
      </c>
      <c r="D62" s="84" t="s">
        <v>76</v>
      </c>
      <c r="E62" s="84" t="s">
        <v>93</v>
      </c>
      <c r="F62" s="84"/>
      <c r="H62"/>
      <c r="I62"/>
      <c r="J62"/>
      <c r="K62"/>
      <c r="L62"/>
      <c r="R62"/>
      <c r="S62"/>
      <c r="T62"/>
      <c r="U62"/>
      <c r="X62"/>
      <c r="Y62"/>
      <c r="Z62"/>
      <c r="AA62"/>
    </row>
    <row r="63" spans="1:27" ht="15" customHeight="1">
      <c r="A63" s="85">
        <v>46100</v>
      </c>
      <c r="B63" s="84" t="s">
        <v>79</v>
      </c>
      <c r="C63" s="84">
        <v>5.9</v>
      </c>
      <c r="D63" s="84" t="s">
        <v>76</v>
      </c>
      <c r="E63" s="84" t="s">
        <v>93</v>
      </c>
      <c r="F63" s="84"/>
      <c r="H63"/>
      <c r="I63"/>
      <c r="J63"/>
      <c r="K63"/>
      <c r="L63"/>
      <c r="R63"/>
      <c r="S63"/>
      <c r="T63"/>
      <c r="U63"/>
      <c r="X63"/>
      <c r="Y63"/>
      <c r="Z63"/>
      <c r="AA63"/>
    </row>
    <row r="64" spans="1:27" ht="15" customHeight="1">
      <c r="A64" s="85">
        <v>46100</v>
      </c>
      <c r="B64" s="84" t="s">
        <v>83</v>
      </c>
      <c r="C64" s="84">
        <v>5.35</v>
      </c>
      <c r="D64" s="84" t="s">
        <v>76</v>
      </c>
      <c r="E64" s="84" t="s">
        <v>93</v>
      </c>
      <c r="F64" s="84"/>
      <c r="H64"/>
      <c r="I64"/>
      <c r="J64"/>
      <c r="K64"/>
      <c r="L64"/>
      <c r="R64"/>
      <c r="S64"/>
      <c r="T64"/>
      <c r="U64"/>
      <c r="X64"/>
      <c r="Y64"/>
      <c r="Z64"/>
      <c r="AA64"/>
    </row>
    <row r="65" spans="1:27" ht="15" customHeight="1">
      <c r="A65" s="85">
        <v>46100</v>
      </c>
      <c r="B65" s="84" t="s">
        <v>90</v>
      </c>
      <c r="C65" s="84">
        <v>327</v>
      </c>
      <c r="D65" s="84" t="s">
        <v>74</v>
      </c>
      <c r="E65" s="84" t="s">
        <v>74</v>
      </c>
      <c r="F65" s="84"/>
      <c r="X65"/>
      <c r="Y65"/>
      <c r="Z65"/>
      <c r="AA65"/>
    </row>
    <row r="66" spans="1:27" ht="15" customHeight="1">
      <c r="A66" s="85">
        <v>46100</v>
      </c>
      <c r="B66" s="84" t="s">
        <v>48</v>
      </c>
      <c r="C66" s="84">
        <v>643.42999999999995</v>
      </c>
      <c r="D66" s="84" t="s">
        <v>74</v>
      </c>
      <c r="E66" s="84" t="s">
        <v>74</v>
      </c>
      <c r="F66" s="84"/>
    </row>
    <row r="67" spans="1:27" ht="15" customHeight="1">
      <c r="A67" s="85">
        <v>46101</v>
      </c>
      <c r="B67" s="84" t="s">
        <v>83</v>
      </c>
      <c r="C67" s="84">
        <v>25.05</v>
      </c>
      <c r="D67" s="84" t="s">
        <v>76</v>
      </c>
      <c r="E67" s="84" t="s">
        <v>78</v>
      </c>
      <c r="F67" s="84"/>
    </row>
    <row r="68" spans="1:27" ht="15" customHeight="1">
      <c r="A68" s="85">
        <v>46101</v>
      </c>
      <c r="B68" s="83" t="s">
        <v>79</v>
      </c>
      <c r="C68" s="101">
        <v>17.5</v>
      </c>
      <c r="D68" s="84" t="s">
        <v>76</v>
      </c>
      <c r="E68" s="84" t="s">
        <v>78</v>
      </c>
      <c r="F68" s="84"/>
    </row>
    <row r="69" spans="1:27" ht="15" customHeight="1">
      <c r="A69" s="85">
        <v>46104</v>
      </c>
      <c r="B69" s="101" t="s">
        <v>83</v>
      </c>
      <c r="C69" s="101">
        <v>5.34</v>
      </c>
      <c r="D69" s="84" t="s">
        <v>76</v>
      </c>
      <c r="E69" s="84" t="s">
        <v>78</v>
      </c>
      <c r="F69" s="84"/>
    </row>
    <row r="70" spans="1:27" ht="15" customHeight="1">
      <c r="A70" s="85">
        <v>46104</v>
      </c>
      <c r="B70" s="101" t="s">
        <v>83</v>
      </c>
      <c r="C70" s="101">
        <v>14</v>
      </c>
      <c r="D70" s="84" t="s">
        <v>76</v>
      </c>
      <c r="E70" s="84" t="s">
        <v>78</v>
      </c>
      <c r="F70" s="84"/>
    </row>
    <row r="71" spans="1:27" ht="15" customHeight="1">
      <c r="A71" s="85">
        <v>46104</v>
      </c>
      <c r="B71" s="83" t="s">
        <v>92</v>
      </c>
      <c r="C71" s="101">
        <v>37.9</v>
      </c>
      <c r="D71" s="84" t="s">
        <v>76</v>
      </c>
      <c r="E71" s="84" t="s">
        <v>78</v>
      </c>
      <c r="F71" s="84"/>
    </row>
    <row r="72" spans="1:27" ht="15" customHeight="1">
      <c r="A72" s="85">
        <v>46104</v>
      </c>
      <c r="B72" s="84" t="s">
        <v>107</v>
      </c>
      <c r="C72" s="101">
        <v>108</v>
      </c>
      <c r="D72" s="84" t="s">
        <v>76</v>
      </c>
      <c r="E72" s="84" t="s">
        <v>78</v>
      </c>
      <c r="F72" s="84"/>
    </row>
    <row r="73" spans="1:27" ht="15" customHeight="1">
      <c r="A73" s="85">
        <v>46105</v>
      </c>
      <c r="B73" s="101" t="s">
        <v>112</v>
      </c>
      <c r="C73" s="101">
        <v>63.5</v>
      </c>
      <c r="D73" s="84" t="s">
        <v>76</v>
      </c>
      <c r="E73" s="84" t="s">
        <v>78</v>
      </c>
      <c r="F73" s="84"/>
    </row>
    <row r="74" spans="1:27" ht="15" customHeight="1">
      <c r="A74" s="85">
        <v>46105</v>
      </c>
      <c r="B74" s="84" t="s">
        <v>105</v>
      </c>
      <c r="C74" s="101">
        <v>28.89</v>
      </c>
      <c r="D74" s="84" t="s">
        <v>76</v>
      </c>
      <c r="E74" s="84" t="s">
        <v>78</v>
      </c>
      <c r="F74" s="84"/>
    </row>
    <row r="75" spans="1:27" ht="15" customHeight="1">
      <c r="A75" s="85">
        <v>46105</v>
      </c>
      <c r="B75" s="101" t="s">
        <v>113</v>
      </c>
      <c r="C75" s="101">
        <v>104.2</v>
      </c>
      <c r="D75" s="84" t="s">
        <v>76</v>
      </c>
      <c r="E75" s="84" t="s">
        <v>78</v>
      </c>
      <c r="F75" s="84"/>
    </row>
    <row r="76" spans="1:27" ht="15" customHeight="1">
      <c r="A76" s="85">
        <v>46106</v>
      </c>
      <c r="B76" s="102" t="s">
        <v>83</v>
      </c>
      <c r="C76" s="101">
        <v>58</v>
      </c>
      <c r="D76" s="84" t="s">
        <v>76</v>
      </c>
      <c r="E76" s="84" t="s">
        <v>78</v>
      </c>
      <c r="F76" s="84"/>
    </row>
    <row r="77" spans="1:27" ht="15" customHeight="1">
      <c r="A77" s="85">
        <v>46106</v>
      </c>
      <c r="B77" s="101" t="s">
        <v>79</v>
      </c>
      <c r="C77" s="101">
        <v>3.3</v>
      </c>
      <c r="D77" s="84" t="s">
        <v>76</v>
      </c>
      <c r="E77" s="84" t="s">
        <v>78</v>
      </c>
      <c r="F77" s="84"/>
    </row>
    <row r="78" spans="1:27" ht="15" customHeight="1">
      <c r="A78" s="85">
        <v>46106</v>
      </c>
      <c r="B78" s="102" t="s">
        <v>104</v>
      </c>
      <c r="C78" s="101">
        <v>29.4</v>
      </c>
      <c r="D78" s="84" t="s">
        <v>76</v>
      </c>
      <c r="E78" s="84" t="s">
        <v>78</v>
      </c>
      <c r="F78" s="84"/>
    </row>
    <row r="79" spans="1:27" ht="15" customHeight="1">
      <c r="A79" s="85">
        <v>46106</v>
      </c>
      <c r="B79" s="101" t="s">
        <v>114</v>
      </c>
      <c r="C79" s="101">
        <v>97.84</v>
      </c>
      <c r="D79" s="84" t="s">
        <v>76</v>
      </c>
      <c r="E79" s="84" t="s">
        <v>78</v>
      </c>
      <c r="F79" s="84"/>
    </row>
    <row r="80" spans="1:27" ht="15" customHeight="1">
      <c r="A80" s="85">
        <v>46106</v>
      </c>
      <c r="B80" s="84" t="s">
        <v>87</v>
      </c>
      <c r="C80" s="84">
        <v>135.81</v>
      </c>
      <c r="D80" s="84" t="s">
        <v>74</v>
      </c>
      <c r="E80" s="84" t="s">
        <v>74</v>
      </c>
      <c r="F80" s="84"/>
    </row>
    <row r="81" spans="1:6" ht="15" customHeight="1">
      <c r="A81" s="85">
        <v>46107</v>
      </c>
      <c r="B81" s="84" t="s">
        <v>115</v>
      </c>
      <c r="C81" s="84">
        <v>25</v>
      </c>
      <c r="D81" s="84" t="s">
        <v>76</v>
      </c>
      <c r="E81" s="84" t="s">
        <v>78</v>
      </c>
      <c r="F81" s="84"/>
    </row>
    <row r="82" spans="1:6" ht="15" customHeight="1">
      <c r="A82" s="85">
        <v>46107</v>
      </c>
      <c r="B82" s="84" t="s">
        <v>83</v>
      </c>
      <c r="C82" s="84">
        <v>8.35</v>
      </c>
      <c r="D82" s="84" t="s">
        <v>76</v>
      </c>
      <c r="E82" s="84" t="s">
        <v>78</v>
      </c>
      <c r="F82" s="84"/>
    </row>
    <row r="83" spans="1:6" ht="15" customHeight="1">
      <c r="A83" s="85">
        <v>46107</v>
      </c>
      <c r="B83" s="84" t="s">
        <v>83</v>
      </c>
      <c r="C83" s="84">
        <v>1.9</v>
      </c>
      <c r="D83" s="84" t="s">
        <v>76</v>
      </c>
      <c r="E83" s="84" t="s">
        <v>78</v>
      </c>
      <c r="F83" s="84"/>
    </row>
    <row r="84" spans="1:6" ht="15" customHeight="1">
      <c r="A84" s="85">
        <v>46107</v>
      </c>
      <c r="B84" s="84" t="s">
        <v>116</v>
      </c>
      <c r="C84" s="84">
        <v>937</v>
      </c>
      <c r="D84" s="84" t="s">
        <v>76</v>
      </c>
      <c r="E84" s="84" t="s">
        <v>117</v>
      </c>
      <c r="F84" s="84"/>
    </row>
    <row r="85" spans="1:6" ht="15" customHeight="1">
      <c r="A85" s="85">
        <v>46108</v>
      </c>
      <c r="B85" s="84" t="s">
        <v>79</v>
      </c>
      <c r="C85" s="84">
        <v>5.84</v>
      </c>
      <c r="D85" s="84" t="s">
        <v>76</v>
      </c>
      <c r="E85" s="84" t="s">
        <v>117</v>
      </c>
      <c r="F85" s="84"/>
    </row>
    <row r="86" spans="1:6" ht="15" customHeight="1">
      <c r="A86" s="85">
        <v>46108</v>
      </c>
      <c r="B86" s="84" t="s">
        <v>104</v>
      </c>
      <c r="C86" s="84">
        <v>11.5</v>
      </c>
      <c r="D86" s="84" t="s">
        <v>76</v>
      </c>
      <c r="E86" s="84" t="s">
        <v>117</v>
      </c>
      <c r="F86" s="84"/>
    </row>
    <row r="87" spans="1:6" ht="15" customHeight="1">
      <c r="A87" s="85">
        <v>46108</v>
      </c>
      <c r="B87" s="84" t="s">
        <v>83</v>
      </c>
      <c r="C87" s="84">
        <v>16.71</v>
      </c>
      <c r="D87" s="84" t="s">
        <v>76</v>
      </c>
      <c r="E87" s="84" t="s">
        <v>78</v>
      </c>
      <c r="F87" s="84"/>
    </row>
    <row r="88" spans="1:6" ht="15" customHeight="1">
      <c r="A88" s="85">
        <v>46108</v>
      </c>
      <c r="B88" s="84" t="s">
        <v>95</v>
      </c>
      <c r="C88" s="84">
        <v>41.8</v>
      </c>
      <c r="D88" s="84" t="s">
        <v>76</v>
      </c>
      <c r="E88" s="84" t="s">
        <v>78</v>
      </c>
      <c r="F88" s="84"/>
    </row>
    <row r="89" spans="1:6" ht="15" customHeight="1">
      <c r="A89" s="85">
        <v>46108</v>
      </c>
      <c r="B89" s="84" t="s">
        <v>119</v>
      </c>
      <c r="C89" s="84">
        <v>77.61</v>
      </c>
      <c r="D89" s="84" t="s">
        <v>74</v>
      </c>
      <c r="E89" s="84" t="s">
        <v>74</v>
      </c>
      <c r="F89" s="84"/>
    </row>
    <row r="90" spans="1:6" ht="15" customHeight="1">
      <c r="A90" s="85">
        <v>46108</v>
      </c>
      <c r="B90" s="84" t="s">
        <v>120</v>
      </c>
      <c r="C90" s="84">
        <v>53.22</v>
      </c>
      <c r="D90" s="84" t="s">
        <v>76</v>
      </c>
      <c r="E90" s="84" t="s">
        <v>78</v>
      </c>
      <c r="F90" s="84"/>
    </row>
    <row r="91" spans="1:6" ht="15" customHeight="1">
      <c r="A91" s="85">
        <v>46108</v>
      </c>
      <c r="B91" s="84" t="s">
        <v>48</v>
      </c>
      <c r="C91" s="84">
        <v>690</v>
      </c>
      <c r="D91" s="84" t="s">
        <v>74</v>
      </c>
      <c r="E91" s="84" t="s">
        <v>74</v>
      </c>
      <c r="F91" s="84"/>
    </row>
    <row r="92" spans="1:6" ht="15" customHeight="1">
      <c r="A92" s="84"/>
      <c r="B92" s="84"/>
      <c r="C92" s="84"/>
      <c r="D92" s="84"/>
      <c r="E92" s="84"/>
      <c r="F92" s="84"/>
    </row>
    <row r="93" spans="1:6" ht="15" customHeight="1">
      <c r="A93" s="84"/>
      <c r="B93" s="84"/>
      <c r="C93" s="84"/>
      <c r="D93" s="84"/>
      <c r="E93" s="84"/>
      <c r="F93" s="84"/>
    </row>
    <row r="94" spans="1:6" ht="15" customHeight="1">
      <c r="A94" s="84"/>
      <c r="B94" s="84"/>
      <c r="C94" s="84"/>
      <c r="D94" s="84"/>
      <c r="E94" s="84"/>
      <c r="F94" s="84"/>
    </row>
    <row r="95" spans="1:6" ht="15" customHeight="1">
      <c r="A95" s="84"/>
      <c r="B95" s="84"/>
      <c r="C95" s="84"/>
      <c r="D95" s="84"/>
      <c r="E95" s="84"/>
      <c r="F95" s="84"/>
    </row>
    <row r="96" spans="1:6" ht="15" customHeight="1">
      <c r="A96" s="84"/>
      <c r="B96" s="84"/>
      <c r="C96" s="84"/>
      <c r="D96" s="84"/>
      <c r="E96" s="84"/>
      <c r="F96" s="84"/>
    </row>
    <row r="97" spans="1:6" ht="15" customHeight="1">
      <c r="A97" s="84"/>
      <c r="B97" s="84"/>
      <c r="C97" s="84"/>
      <c r="D97" s="84"/>
      <c r="E97" s="84"/>
      <c r="F97" s="84"/>
    </row>
    <row r="98" spans="1:6" ht="15" customHeight="1">
      <c r="A98" s="84"/>
      <c r="B98" s="84"/>
      <c r="C98" s="84"/>
      <c r="D98" s="84"/>
      <c r="E98" s="84"/>
      <c r="F98" s="84"/>
    </row>
    <row r="99" spans="1:6" ht="15" customHeight="1">
      <c r="A99" s="84"/>
      <c r="B99" s="84"/>
      <c r="C99" s="84"/>
      <c r="D99" s="84"/>
      <c r="E99" s="84"/>
      <c r="F99" s="84"/>
    </row>
    <row r="100" spans="1:6" ht="15" customHeight="1">
      <c r="A100" s="84"/>
      <c r="B100" s="84"/>
      <c r="C100" s="84"/>
      <c r="D100" s="84"/>
      <c r="E100" s="84"/>
      <c r="F100" s="84"/>
    </row>
    <row r="101" spans="1:6" ht="15" customHeight="1">
      <c r="A101" s="84"/>
      <c r="B101" s="84"/>
      <c r="C101" s="84"/>
      <c r="D101" s="84"/>
      <c r="E101" s="84"/>
      <c r="F101" s="84"/>
    </row>
    <row r="102" spans="1:6" ht="15" customHeight="1">
      <c r="A102" s="84"/>
      <c r="B102" s="84"/>
      <c r="C102" s="84"/>
      <c r="D102" s="84"/>
      <c r="E102" s="84"/>
      <c r="F102" s="84"/>
    </row>
    <row r="103" spans="1:6" ht="15" customHeight="1">
      <c r="A103" s="84"/>
      <c r="B103" s="84"/>
      <c r="C103" s="84"/>
      <c r="D103" s="84"/>
      <c r="E103" s="84"/>
      <c r="F103" s="84"/>
    </row>
    <row r="104" spans="1:6" ht="15" customHeight="1">
      <c r="A104" s="84"/>
      <c r="B104" s="84"/>
      <c r="C104" s="84"/>
      <c r="D104" s="84"/>
      <c r="E104" s="84"/>
      <c r="F104" s="84"/>
    </row>
    <row r="105" spans="1:6" ht="15" customHeight="1">
      <c r="A105" s="84"/>
      <c r="B105" s="84"/>
      <c r="C105" s="84"/>
      <c r="D105" s="84"/>
      <c r="E105" s="84"/>
      <c r="F105" s="84"/>
    </row>
    <row r="106" spans="1:6" ht="15" customHeight="1">
      <c r="A106" s="84"/>
      <c r="B106" s="84"/>
      <c r="C106" s="84"/>
      <c r="D106" s="84"/>
      <c r="E106" s="84"/>
      <c r="F106" s="84"/>
    </row>
    <row r="107" spans="1:6" ht="15" customHeight="1">
      <c r="A107" s="84"/>
      <c r="B107" s="84"/>
      <c r="C107" s="84"/>
      <c r="D107" s="84"/>
      <c r="E107" s="84"/>
      <c r="F107" s="84"/>
    </row>
    <row r="108" spans="1:6" ht="15" customHeight="1">
      <c r="A108" s="84"/>
      <c r="B108" s="84"/>
      <c r="C108" s="84"/>
      <c r="D108" s="84"/>
      <c r="E108" s="84"/>
      <c r="F108" s="84"/>
    </row>
    <row r="109" spans="1:6" ht="15" customHeight="1">
      <c r="A109" s="84"/>
      <c r="B109" s="84"/>
      <c r="C109" s="84"/>
      <c r="D109" s="84"/>
      <c r="E109" s="84"/>
      <c r="F109" s="84"/>
    </row>
    <row r="110" spans="1:6" ht="15" customHeight="1">
      <c r="A110" s="84"/>
      <c r="B110" s="84"/>
      <c r="C110" s="84"/>
      <c r="D110" s="84"/>
      <c r="E110" s="84"/>
      <c r="F110" s="84"/>
    </row>
    <row r="111" spans="1:6" ht="15" customHeight="1">
      <c r="A111" s="84"/>
      <c r="B111" s="84"/>
      <c r="C111" s="84"/>
      <c r="D111" s="84"/>
      <c r="E111" s="84"/>
      <c r="F111" s="84"/>
    </row>
    <row r="112" spans="1:6" ht="15" customHeight="1">
      <c r="A112" s="84"/>
      <c r="B112" s="84"/>
      <c r="C112" s="84"/>
      <c r="D112" s="84"/>
      <c r="E112" s="84"/>
      <c r="F112" s="84"/>
    </row>
    <row r="113" spans="1:6" ht="15" customHeight="1">
      <c r="A113" s="84"/>
      <c r="B113" s="84"/>
      <c r="C113" s="84"/>
      <c r="D113" s="84"/>
      <c r="E113" s="84"/>
      <c r="F113" s="84"/>
    </row>
    <row r="114" spans="1:6" ht="15" customHeight="1">
      <c r="A114" s="84"/>
      <c r="B114" s="84"/>
      <c r="C114" s="84"/>
      <c r="D114" s="84"/>
      <c r="E114" s="84"/>
      <c r="F114" s="84"/>
    </row>
    <row r="115" spans="1:6" ht="15" customHeight="1">
      <c r="A115" s="84"/>
      <c r="B115" s="84"/>
      <c r="C115" s="84"/>
      <c r="D115" s="84"/>
      <c r="E115" s="84"/>
      <c r="F115" s="84"/>
    </row>
    <row r="116" spans="1:6" ht="15" customHeight="1">
      <c r="A116" s="84"/>
      <c r="B116" s="84"/>
      <c r="C116" s="84"/>
      <c r="D116" s="84"/>
      <c r="E116" s="84"/>
      <c r="F116" s="84"/>
    </row>
    <row r="117" spans="1:6" ht="15" customHeight="1">
      <c r="A117" s="84"/>
      <c r="B117" s="84"/>
      <c r="C117" s="84"/>
      <c r="D117" s="84"/>
      <c r="E117" s="84"/>
      <c r="F117" s="84"/>
    </row>
    <row r="118" spans="1:6" ht="15" customHeight="1">
      <c r="A118" s="84"/>
      <c r="B118" s="84"/>
      <c r="C118" s="84"/>
      <c r="D118" s="84"/>
      <c r="E118" s="84"/>
      <c r="F118" s="84"/>
    </row>
    <row r="119" spans="1:6" ht="15" customHeight="1">
      <c r="A119" s="84"/>
      <c r="B119" s="84"/>
      <c r="C119" s="84"/>
      <c r="D119" s="84"/>
      <c r="E119" s="84"/>
      <c r="F119" s="84"/>
    </row>
    <row r="120" spans="1:6" ht="15" customHeight="1">
      <c r="A120" s="84"/>
      <c r="B120" s="84"/>
      <c r="C120" s="84"/>
      <c r="D120" s="84"/>
      <c r="E120" s="84"/>
      <c r="F120" s="84"/>
    </row>
    <row r="121" spans="1:6" ht="15" customHeight="1">
      <c r="A121" s="84"/>
      <c r="B121" s="84"/>
      <c r="C121" s="84"/>
      <c r="D121" s="84"/>
      <c r="E121" s="84"/>
      <c r="F121" s="84"/>
    </row>
    <row r="122" spans="1:6" ht="15" customHeight="1">
      <c r="A122" s="84"/>
      <c r="B122" s="84"/>
      <c r="C122" s="84"/>
      <c r="D122" s="84"/>
      <c r="E122" s="84"/>
      <c r="F122" s="84"/>
    </row>
    <row r="123" spans="1:6" ht="15" customHeight="1">
      <c r="A123" s="84"/>
      <c r="B123" s="84"/>
      <c r="C123" s="84"/>
      <c r="D123" s="84"/>
      <c r="E123" s="84"/>
      <c r="F123" s="84"/>
    </row>
    <row r="124" spans="1:6" ht="15" customHeight="1">
      <c r="A124" s="84"/>
      <c r="B124" s="84"/>
      <c r="C124" s="84"/>
      <c r="D124" s="84"/>
      <c r="E124" s="84"/>
      <c r="F124" s="84"/>
    </row>
    <row r="125" spans="1:6" ht="15" customHeight="1">
      <c r="A125" s="84"/>
      <c r="B125" s="84"/>
      <c r="C125" s="84"/>
      <c r="D125" s="84"/>
      <c r="E125" s="84"/>
      <c r="F125" s="84"/>
    </row>
    <row r="126" spans="1:6" ht="15" customHeight="1">
      <c r="A126" s="84"/>
      <c r="B126" s="84"/>
      <c r="C126" s="84"/>
      <c r="D126" s="84"/>
      <c r="E126" s="84"/>
      <c r="F126" s="84"/>
    </row>
    <row r="127" spans="1:6" ht="15" customHeight="1">
      <c r="A127" s="84"/>
      <c r="B127" s="84"/>
      <c r="C127" s="84"/>
      <c r="D127" s="84"/>
      <c r="E127" s="84"/>
      <c r="F127" s="84"/>
    </row>
    <row r="128" spans="1:6" ht="15" customHeight="1">
      <c r="A128" s="84"/>
      <c r="B128" s="84"/>
      <c r="C128" s="84"/>
      <c r="D128" s="84"/>
      <c r="E128" s="84"/>
      <c r="F128" s="84"/>
    </row>
    <row r="129" spans="1:6" ht="15" customHeight="1">
      <c r="A129" s="84"/>
      <c r="B129" s="84"/>
      <c r="C129" s="84"/>
      <c r="D129" s="84"/>
      <c r="E129" s="84"/>
      <c r="F129" s="84"/>
    </row>
    <row r="130" spans="1:6" ht="15" customHeight="1">
      <c r="A130" s="84"/>
      <c r="B130" s="84"/>
      <c r="C130" s="84"/>
      <c r="D130" s="84"/>
      <c r="E130" s="84"/>
      <c r="F130" s="84"/>
    </row>
    <row r="131" spans="1:6" ht="15" customHeight="1">
      <c r="A131" s="84"/>
      <c r="B131" s="84"/>
      <c r="C131" s="84"/>
      <c r="D131" s="84"/>
      <c r="E131" s="84"/>
      <c r="F131" s="84"/>
    </row>
    <row r="132" spans="1:6" ht="15" customHeight="1">
      <c r="A132" s="84"/>
      <c r="B132" s="84"/>
      <c r="C132" s="84"/>
      <c r="D132" s="84"/>
      <c r="E132" s="84"/>
      <c r="F132" s="84"/>
    </row>
    <row r="133" spans="1:6" ht="15" customHeight="1">
      <c r="A133" s="84"/>
      <c r="B133" s="84"/>
      <c r="C133" s="84"/>
      <c r="D133" s="84"/>
      <c r="E133" s="84"/>
      <c r="F133" s="84"/>
    </row>
    <row r="134" spans="1:6" ht="15" customHeight="1">
      <c r="A134" s="84"/>
      <c r="B134" s="84"/>
      <c r="C134" s="84"/>
      <c r="D134" s="84"/>
      <c r="E134" s="84"/>
      <c r="F134" s="84"/>
    </row>
    <row r="135" spans="1:6" ht="15" customHeight="1">
      <c r="A135" s="84"/>
      <c r="B135" s="84"/>
      <c r="C135" s="84"/>
      <c r="D135" s="84"/>
      <c r="E135" s="84"/>
      <c r="F135" s="84"/>
    </row>
    <row r="136" spans="1:6" ht="15" customHeight="1">
      <c r="A136" s="84"/>
      <c r="B136" s="84"/>
      <c r="C136" s="84"/>
      <c r="D136" s="84"/>
      <c r="E136" s="84"/>
      <c r="F136" s="84"/>
    </row>
    <row r="137" spans="1:6" ht="15" customHeight="1">
      <c r="A137" s="84"/>
      <c r="B137" s="84"/>
      <c r="C137" s="84"/>
      <c r="D137" s="84"/>
      <c r="E137" s="84"/>
      <c r="F137" s="84"/>
    </row>
    <row r="138" spans="1:6" ht="15" customHeight="1">
      <c r="A138" s="84"/>
      <c r="B138" s="84"/>
      <c r="C138" s="84"/>
      <c r="D138" s="84"/>
      <c r="E138" s="84"/>
      <c r="F138" s="84"/>
    </row>
    <row r="139" spans="1:6" ht="15" customHeight="1">
      <c r="A139" s="84"/>
      <c r="B139" s="84"/>
      <c r="C139" s="84"/>
      <c r="D139" s="84"/>
      <c r="E139" s="84"/>
      <c r="F139" s="84"/>
    </row>
    <row r="140" spans="1:6" ht="15" customHeight="1">
      <c r="A140" s="84"/>
      <c r="B140" s="84"/>
      <c r="C140" s="84"/>
      <c r="D140" s="84"/>
      <c r="E140" s="84"/>
      <c r="F140" s="84"/>
    </row>
    <row r="141" spans="1:6" ht="15" customHeight="1">
      <c r="A141" s="84"/>
      <c r="B141" s="84"/>
      <c r="C141" s="84"/>
      <c r="D141" s="84"/>
      <c r="E141" s="84"/>
      <c r="F141" s="84"/>
    </row>
    <row r="142" spans="1:6" ht="15" customHeight="1">
      <c r="A142" s="84"/>
      <c r="B142" s="84"/>
      <c r="C142" s="84"/>
      <c r="D142" s="84"/>
      <c r="E142" s="84"/>
      <c r="F142" s="84"/>
    </row>
    <row r="143" spans="1:6" ht="15" customHeight="1">
      <c r="A143" s="84"/>
      <c r="B143" s="84"/>
      <c r="C143" s="84"/>
      <c r="D143" s="84"/>
      <c r="E143" s="84"/>
      <c r="F143" s="84"/>
    </row>
    <row r="144" spans="1:6" ht="15" customHeight="1">
      <c r="A144" s="84"/>
      <c r="B144" s="84"/>
      <c r="C144" s="84"/>
      <c r="D144" s="84"/>
      <c r="E144" s="84"/>
      <c r="F144" s="84"/>
    </row>
    <row r="145" spans="1:6" ht="15" customHeight="1">
      <c r="A145" s="84"/>
      <c r="B145" s="84"/>
      <c r="C145" s="84"/>
      <c r="D145" s="84"/>
      <c r="E145" s="84"/>
      <c r="F145" s="84"/>
    </row>
    <row r="146" spans="1:6" ht="15" customHeight="1">
      <c r="A146" s="84"/>
      <c r="B146" s="84"/>
      <c r="C146" s="84"/>
      <c r="D146" s="84"/>
      <c r="E146" s="84"/>
      <c r="F146" s="84"/>
    </row>
    <row r="147" spans="1:6" ht="15" customHeight="1">
      <c r="A147" s="84"/>
      <c r="B147" s="84"/>
      <c r="C147" s="84"/>
      <c r="D147" s="84"/>
      <c r="E147" s="84"/>
      <c r="F147" s="84"/>
    </row>
    <row r="148" spans="1:6" ht="15" customHeight="1">
      <c r="A148" s="84"/>
      <c r="B148" s="84"/>
      <c r="C148" s="84"/>
      <c r="D148" s="84"/>
      <c r="E148" s="84"/>
      <c r="F148" s="84"/>
    </row>
    <row r="149" spans="1:6" ht="15" customHeight="1">
      <c r="A149" s="84"/>
      <c r="B149" s="84"/>
      <c r="C149" s="84"/>
      <c r="D149" s="84"/>
      <c r="E149" s="84"/>
      <c r="F149" s="84"/>
    </row>
    <row r="150" spans="1:6" ht="15" customHeight="1">
      <c r="A150" s="84"/>
      <c r="B150" s="84"/>
      <c r="C150" s="84"/>
      <c r="D150" s="84"/>
      <c r="E150" s="84"/>
      <c r="F150" s="84"/>
    </row>
    <row r="151" spans="1:6" ht="15" customHeight="1">
      <c r="A151" s="84"/>
      <c r="B151" s="84"/>
      <c r="C151" s="84"/>
      <c r="D151" s="84"/>
      <c r="E151" s="84"/>
      <c r="F151" s="84"/>
    </row>
    <row r="152" spans="1:6" ht="15" customHeight="1">
      <c r="A152" s="84"/>
      <c r="B152" s="84"/>
      <c r="C152" s="84"/>
      <c r="D152" s="84"/>
      <c r="E152" s="84"/>
      <c r="F152" s="84"/>
    </row>
    <row r="153" spans="1:6" ht="15" customHeight="1">
      <c r="A153" s="84"/>
      <c r="B153" s="84"/>
      <c r="C153" s="84"/>
      <c r="D153" s="84"/>
      <c r="E153" s="84"/>
      <c r="F153" s="84"/>
    </row>
    <row r="154" spans="1:6" ht="15" customHeight="1">
      <c r="A154" s="84"/>
      <c r="B154" s="84"/>
      <c r="C154" s="84"/>
      <c r="D154" s="84"/>
      <c r="E154" s="84"/>
      <c r="F154" s="84"/>
    </row>
    <row r="155" spans="1:6" ht="15" customHeight="1">
      <c r="A155" s="84"/>
      <c r="B155" s="84"/>
      <c r="C155" s="84"/>
      <c r="D155" s="84"/>
      <c r="E155" s="84"/>
      <c r="F155" s="84"/>
    </row>
    <row r="156" spans="1:6" ht="15" customHeight="1">
      <c r="A156" s="84"/>
      <c r="B156" s="84"/>
      <c r="C156" s="84"/>
      <c r="D156" s="84"/>
      <c r="E156" s="84"/>
      <c r="F156" s="84"/>
    </row>
    <row r="157" spans="1:6" ht="15" customHeight="1">
      <c r="A157" s="84"/>
      <c r="B157" s="84"/>
      <c r="C157" s="84"/>
      <c r="D157" s="84"/>
      <c r="E157" s="84"/>
      <c r="F157" s="84"/>
    </row>
    <row r="158" spans="1:6" ht="15" customHeight="1">
      <c r="A158" s="84"/>
      <c r="B158" s="84"/>
      <c r="C158" s="84"/>
      <c r="D158" s="84"/>
      <c r="E158" s="84"/>
      <c r="F158" s="84"/>
    </row>
    <row r="159" spans="1:6" ht="15" customHeight="1">
      <c r="A159" s="84"/>
      <c r="B159" s="84"/>
      <c r="C159" s="84"/>
      <c r="D159" s="84"/>
      <c r="E159" s="84"/>
      <c r="F159" s="84"/>
    </row>
    <row r="160" spans="1:6" ht="15" customHeight="1">
      <c r="A160" s="84"/>
      <c r="B160" s="84"/>
      <c r="C160" s="84"/>
      <c r="D160" s="84"/>
      <c r="E160" s="84"/>
      <c r="F160" s="84"/>
    </row>
    <row r="161" spans="1:6" ht="15" customHeight="1">
      <c r="A161" s="84"/>
      <c r="B161" s="84"/>
      <c r="C161" s="84"/>
      <c r="D161" s="84"/>
      <c r="E161" s="84"/>
      <c r="F161" s="84"/>
    </row>
    <row r="162" spans="1:6" ht="15" customHeight="1">
      <c r="A162" s="84"/>
      <c r="B162" s="84"/>
      <c r="C162" s="84"/>
      <c r="D162" s="84"/>
      <c r="E162" s="84"/>
      <c r="F162" s="84"/>
    </row>
    <row r="163" spans="1:6" ht="15" customHeight="1">
      <c r="A163" s="84"/>
      <c r="B163" s="84"/>
      <c r="C163" s="84"/>
      <c r="D163" s="84"/>
      <c r="E163" s="84"/>
      <c r="F163" s="84"/>
    </row>
    <row r="164" spans="1:6" ht="15" customHeight="1">
      <c r="A164" s="84"/>
      <c r="B164" s="84"/>
      <c r="C164" s="84"/>
      <c r="D164" s="84"/>
      <c r="E164" s="84"/>
      <c r="F164" s="84"/>
    </row>
    <row r="165" spans="1:6" ht="15" customHeight="1">
      <c r="A165" s="84"/>
      <c r="B165" s="84"/>
      <c r="C165" s="84"/>
      <c r="D165" s="84"/>
      <c r="E165" s="84"/>
      <c r="F165" s="84"/>
    </row>
    <row r="166" spans="1:6" ht="15" customHeight="1">
      <c r="A166" s="84"/>
      <c r="B166" s="84"/>
      <c r="C166" s="84"/>
      <c r="D166" s="84"/>
      <c r="E166" s="84"/>
      <c r="F166" s="84"/>
    </row>
    <row r="167" spans="1:6" ht="15" customHeight="1">
      <c r="A167" s="84"/>
      <c r="B167" s="84"/>
      <c r="C167" s="84"/>
      <c r="D167" s="84"/>
      <c r="E167" s="84"/>
      <c r="F167" s="84"/>
    </row>
    <row r="168" spans="1:6" ht="15" customHeight="1">
      <c r="A168" s="84"/>
      <c r="B168" s="84"/>
      <c r="C168" s="84"/>
      <c r="D168" s="84"/>
      <c r="E168" s="84"/>
      <c r="F168" s="84"/>
    </row>
    <row r="169" spans="1:6" ht="15" customHeight="1">
      <c r="A169" s="84"/>
      <c r="B169" s="84"/>
      <c r="C169" s="84"/>
      <c r="D169" s="84"/>
      <c r="E169" s="84"/>
      <c r="F169" s="84"/>
    </row>
    <row r="170" spans="1:6" ht="15" customHeight="1">
      <c r="A170" s="84"/>
      <c r="B170" s="84"/>
      <c r="C170" s="84"/>
      <c r="D170" s="84"/>
      <c r="E170" s="84"/>
      <c r="F170" s="84"/>
    </row>
    <row r="171" spans="1:6" ht="15" customHeight="1">
      <c r="A171" s="84"/>
      <c r="B171" s="84"/>
      <c r="C171" s="84"/>
      <c r="D171" s="84"/>
      <c r="E171" s="84"/>
      <c r="F171" s="84"/>
    </row>
    <row r="172" spans="1:6" ht="15" customHeight="1">
      <c r="A172" s="84"/>
      <c r="B172" s="84"/>
      <c r="C172" s="84"/>
      <c r="D172" s="84"/>
      <c r="E172" s="84"/>
      <c r="F172" s="84"/>
    </row>
    <row r="173" spans="1:6" ht="15" customHeight="1">
      <c r="A173" s="84"/>
      <c r="B173" s="84"/>
      <c r="C173" s="84"/>
      <c r="D173" s="84"/>
      <c r="E173" s="84"/>
      <c r="F173" s="84"/>
    </row>
    <row r="174" spans="1:6" ht="15" customHeight="1">
      <c r="A174" s="84"/>
      <c r="B174" s="84"/>
      <c r="C174" s="84"/>
      <c r="D174" s="84"/>
      <c r="E174" s="84"/>
      <c r="F174" s="84"/>
    </row>
    <row r="175" spans="1:6" ht="15" customHeight="1">
      <c r="A175" s="84"/>
      <c r="B175" s="84"/>
      <c r="C175" s="84"/>
      <c r="D175" s="84"/>
      <c r="E175" s="84"/>
      <c r="F175" s="84"/>
    </row>
    <row r="176" spans="1:6" ht="15" customHeight="1">
      <c r="A176" s="84"/>
      <c r="B176" s="84"/>
      <c r="C176" s="84"/>
      <c r="D176" s="84"/>
      <c r="E176" s="84"/>
      <c r="F176" s="84"/>
    </row>
    <row r="177" spans="1:6" ht="15" customHeight="1">
      <c r="A177" s="84"/>
      <c r="B177" s="84"/>
      <c r="C177" s="84"/>
      <c r="D177" s="84"/>
      <c r="E177" s="84"/>
      <c r="F177" s="84"/>
    </row>
    <row r="178" spans="1:6" ht="15" customHeight="1">
      <c r="A178" s="84"/>
      <c r="B178" s="84"/>
      <c r="C178" s="84"/>
      <c r="D178" s="84"/>
      <c r="E178" s="84"/>
      <c r="F178" s="84"/>
    </row>
    <row r="179" spans="1:6" ht="15" customHeight="1">
      <c r="A179" s="84"/>
      <c r="B179" s="84"/>
      <c r="C179" s="84"/>
      <c r="D179" s="84"/>
      <c r="E179" s="84"/>
      <c r="F179" s="84"/>
    </row>
    <row r="180" spans="1:6" ht="15" customHeight="1">
      <c r="A180" s="84"/>
      <c r="B180" s="84"/>
      <c r="C180" s="84"/>
      <c r="D180" s="84"/>
      <c r="E180" s="84"/>
      <c r="F180" s="84"/>
    </row>
    <row r="181" spans="1:6" ht="15" customHeight="1">
      <c r="A181" s="84"/>
      <c r="B181" s="84"/>
      <c r="C181" s="84"/>
      <c r="D181" s="84"/>
      <c r="E181" s="84"/>
      <c r="F181" s="84"/>
    </row>
    <row r="182" spans="1:6" ht="15" customHeight="1">
      <c r="A182" s="84"/>
      <c r="B182" s="84"/>
      <c r="C182" s="84"/>
      <c r="D182" s="84"/>
      <c r="E182" s="84"/>
      <c r="F182" s="84"/>
    </row>
    <row r="183" spans="1:6" ht="15" customHeight="1">
      <c r="A183" s="84"/>
      <c r="B183" s="84"/>
      <c r="C183" s="84"/>
      <c r="D183" s="84"/>
      <c r="E183" s="84"/>
      <c r="F183" s="84"/>
    </row>
    <row r="184" spans="1:6" ht="15" customHeight="1">
      <c r="A184" s="84"/>
      <c r="B184" s="84"/>
      <c r="C184" s="84"/>
      <c r="D184" s="84"/>
      <c r="E184" s="84"/>
      <c r="F184" s="84"/>
    </row>
    <row r="185" spans="1:6" ht="15" customHeight="1">
      <c r="A185" s="84"/>
      <c r="B185" s="84"/>
      <c r="C185" s="84"/>
      <c r="D185" s="84"/>
      <c r="E185" s="84"/>
      <c r="F185" s="84"/>
    </row>
    <row r="186" spans="1:6" ht="15" customHeight="1">
      <c r="A186" s="84"/>
      <c r="B186" s="84"/>
      <c r="C186" s="84"/>
      <c r="D186" s="84"/>
      <c r="E186" s="84"/>
      <c r="F186" s="84"/>
    </row>
    <row r="187" spans="1:6" ht="15" customHeight="1">
      <c r="A187" s="84"/>
      <c r="B187" s="84"/>
      <c r="C187" s="84"/>
      <c r="D187" s="84"/>
      <c r="E187" s="84"/>
      <c r="F187" s="84"/>
    </row>
    <row r="188" spans="1:6" ht="15" customHeight="1">
      <c r="A188" s="84"/>
      <c r="B188" s="84"/>
      <c r="C188" s="84"/>
      <c r="D188" s="84"/>
      <c r="E188" s="84"/>
      <c r="F188" s="84"/>
    </row>
    <row r="189" spans="1:6" ht="15" customHeight="1">
      <c r="A189" s="84"/>
      <c r="B189" s="84"/>
      <c r="C189" s="84"/>
      <c r="D189" s="84"/>
      <c r="E189" s="84"/>
      <c r="F189" s="84"/>
    </row>
    <row r="190" spans="1:6" ht="15" customHeight="1">
      <c r="A190" s="84"/>
      <c r="B190" s="84"/>
      <c r="C190" s="84"/>
      <c r="D190" s="84"/>
      <c r="E190" s="84"/>
      <c r="F190" s="84"/>
    </row>
    <row r="191" spans="1:6" ht="15" customHeight="1">
      <c r="A191" s="84"/>
      <c r="B191" s="84"/>
      <c r="C191" s="84"/>
      <c r="D191" s="84"/>
      <c r="E191" s="84"/>
      <c r="F191" s="84"/>
    </row>
    <row r="192" spans="1:6" ht="15" customHeight="1">
      <c r="A192" s="84"/>
      <c r="B192" s="84"/>
      <c r="C192" s="84"/>
      <c r="D192" s="84"/>
      <c r="E192" s="84"/>
      <c r="F192" s="84"/>
    </row>
    <row r="193" spans="1:6" ht="15" customHeight="1">
      <c r="A193" s="84"/>
      <c r="B193" s="84"/>
      <c r="C193" s="84"/>
      <c r="D193" s="84"/>
      <c r="E193" s="84"/>
      <c r="F193" s="84"/>
    </row>
    <row r="194" spans="1:6" ht="15" customHeight="1">
      <c r="A194" s="84"/>
      <c r="B194" s="84"/>
      <c r="C194" s="84"/>
      <c r="D194" s="84"/>
      <c r="E194" s="84"/>
      <c r="F194" s="84"/>
    </row>
    <row r="195" spans="1:6" ht="15" customHeight="1">
      <c r="A195" s="84"/>
      <c r="B195" s="84"/>
      <c r="C195" s="84"/>
      <c r="D195" s="84"/>
      <c r="E195" s="84"/>
      <c r="F195" s="84"/>
    </row>
    <row r="196" spans="1:6" ht="15" customHeight="1">
      <c r="A196" s="84"/>
      <c r="B196" s="84"/>
      <c r="C196" s="84"/>
      <c r="D196" s="84"/>
      <c r="E196" s="84"/>
      <c r="F196" s="84"/>
    </row>
    <row r="197" spans="1:6" ht="15" customHeight="1">
      <c r="A197" s="84"/>
      <c r="B197" s="84"/>
      <c r="C197" s="84"/>
      <c r="D197" s="84"/>
      <c r="E197" s="84"/>
      <c r="F197" s="84"/>
    </row>
    <row r="198" spans="1:6" ht="15" customHeight="1">
      <c r="A198" s="84"/>
      <c r="B198" s="84"/>
      <c r="C198" s="84"/>
      <c r="D198" s="84"/>
      <c r="E198" s="84"/>
      <c r="F198" s="84"/>
    </row>
    <row r="199" spans="1:6" ht="15" customHeight="1">
      <c r="A199" s="84"/>
      <c r="B199" s="84"/>
      <c r="C199" s="84"/>
      <c r="D199" s="84"/>
      <c r="E199" s="84"/>
      <c r="F199" s="84"/>
    </row>
    <row r="200" spans="1:6" ht="15" customHeight="1">
      <c r="A200" s="84"/>
      <c r="B200" s="84"/>
      <c r="C200" s="84"/>
      <c r="D200" s="84"/>
      <c r="E200" s="84"/>
      <c r="F200" s="84"/>
    </row>
    <row r="201" spans="1:6" ht="15" customHeight="1">
      <c r="A201" s="84"/>
      <c r="B201" s="84"/>
      <c r="C201" s="84"/>
      <c r="D201" s="84"/>
      <c r="E201" s="84"/>
      <c r="F201" s="84"/>
    </row>
    <row r="202" spans="1:6" ht="15" customHeight="1">
      <c r="A202" s="84"/>
      <c r="B202" s="84"/>
      <c r="C202" s="84"/>
      <c r="D202" s="84"/>
      <c r="E202" s="84"/>
      <c r="F202" s="84"/>
    </row>
    <row r="203" spans="1:6" ht="15" customHeight="1">
      <c r="A203" s="84"/>
      <c r="B203" s="84"/>
      <c r="C203" s="84"/>
      <c r="D203" s="84"/>
      <c r="E203" s="84"/>
      <c r="F203" s="84"/>
    </row>
    <row r="204" spans="1:6" ht="15" customHeight="1">
      <c r="A204" s="84"/>
      <c r="B204" s="84"/>
      <c r="C204" s="84"/>
      <c r="D204" s="84"/>
      <c r="E204" s="84"/>
      <c r="F204" s="84"/>
    </row>
    <row r="205" spans="1:6" ht="15" customHeight="1">
      <c r="A205" s="84"/>
      <c r="B205" s="84"/>
      <c r="C205" s="84"/>
      <c r="D205" s="84"/>
      <c r="E205" s="84"/>
      <c r="F205" s="84"/>
    </row>
    <row r="206" spans="1:6" ht="15" customHeight="1">
      <c r="A206" s="84"/>
      <c r="B206" s="84"/>
      <c r="C206" s="84"/>
      <c r="D206" s="84"/>
      <c r="E206" s="84"/>
      <c r="F206" s="84"/>
    </row>
    <row r="207" spans="1:6" ht="15" customHeight="1">
      <c r="A207" s="84"/>
      <c r="B207" s="84"/>
      <c r="C207" s="84"/>
      <c r="D207" s="84"/>
      <c r="E207" s="84"/>
      <c r="F207" s="84"/>
    </row>
    <row r="208" spans="1:6" ht="15" customHeight="1">
      <c r="A208" s="84"/>
      <c r="B208" s="84"/>
      <c r="C208" s="84"/>
      <c r="D208" s="84"/>
      <c r="E208" s="84"/>
      <c r="F208" s="84"/>
    </row>
    <row r="209" spans="1:6" ht="15" customHeight="1">
      <c r="A209" s="84"/>
      <c r="B209" s="84"/>
      <c r="C209" s="84"/>
      <c r="D209" s="84"/>
      <c r="E209" s="84"/>
      <c r="F209" s="84"/>
    </row>
    <row r="210" spans="1:6" ht="15" customHeight="1">
      <c r="A210" s="84"/>
      <c r="B210" s="84"/>
      <c r="C210" s="84"/>
      <c r="D210" s="84"/>
      <c r="E210" s="84"/>
      <c r="F210" s="84"/>
    </row>
    <row r="211" spans="1:6" ht="15" customHeight="1">
      <c r="A211" s="84"/>
      <c r="B211" s="84"/>
      <c r="C211" s="84"/>
      <c r="D211" s="84"/>
      <c r="E211" s="84"/>
      <c r="F211" s="84"/>
    </row>
    <row r="212" spans="1:6" ht="15" customHeight="1">
      <c r="A212" s="84"/>
      <c r="B212" s="84"/>
      <c r="C212" s="84"/>
      <c r="D212" s="84"/>
      <c r="E212" s="84"/>
      <c r="F212" s="84"/>
    </row>
    <row r="213" spans="1:6" ht="15" customHeight="1">
      <c r="A213" s="84"/>
      <c r="B213" s="84"/>
      <c r="C213" s="84"/>
      <c r="D213" s="84"/>
      <c r="E213" s="84"/>
      <c r="F213" s="84"/>
    </row>
    <row r="214" spans="1:6" ht="15" customHeight="1">
      <c r="A214" s="84"/>
      <c r="B214" s="84"/>
      <c r="C214" s="84"/>
      <c r="D214" s="84"/>
      <c r="E214" s="84"/>
      <c r="F214" s="84"/>
    </row>
    <row r="215" spans="1:6" ht="15" customHeight="1">
      <c r="A215" s="84"/>
      <c r="B215" s="84"/>
      <c r="C215" s="84"/>
      <c r="D215" s="84"/>
      <c r="E215" s="84"/>
      <c r="F215" s="84"/>
    </row>
    <row r="216" spans="1:6" ht="15" customHeight="1">
      <c r="A216" s="84"/>
      <c r="B216" s="84"/>
      <c r="C216" s="84"/>
      <c r="D216" s="84"/>
      <c r="E216" s="84"/>
      <c r="F216" s="84"/>
    </row>
    <row r="217" spans="1:6" ht="15" customHeight="1">
      <c r="A217" s="84"/>
      <c r="B217" s="84"/>
      <c r="C217" s="84"/>
      <c r="D217" s="84"/>
      <c r="E217" s="84"/>
      <c r="F217" s="84"/>
    </row>
    <row r="218" spans="1:6" ht="15" customHeight="1">
      <c r="A218" s="84"/>
      <c r="B218" s="84"/>
      <c r="C218" s="84"/>
      <c r="D218" s="84"/>
      <c r="E218" s="84"/>
      <c r="F218" s="84"/>
    </row>
    <row r="219" spans="1:6" ht="15" customHeight="1">
      <c r="A219" s="84"/>
      <c r="B219" s="84"/>
      <c r="C219" s="84"/>
      <c r="D219" s="84"/>
      <c r="E219" s="84"/>
      <c r="F219" s="84"/>
    </row>
    <row r="220" spans="1:6" ht="15" customHeight="1">
      <c r="A220" s="84"/>
      <c r="B220" s="84"/>
      <c r="C220" s="84"/>
      <c r="D220" s="84"/>
      <c r="E220" s="84"/>
      <c r="F220" s="84"/>
    </row>
    <row r="221" spans="1:6" ht="15" customHeight="1">
      <c r="A221" s="84"/>
      <c r="B221" s="84"/>
      <c r="C221" s="84"/>
      <c r="D221" s="84"/>
      <c r="E221" s="84"/>
      <c r="F221" s="84"/>
    </row>
    <row r="222" spans="1:6" ht="15" customHeight="1">
      <c r="A222" s="84"/>
      <c r="B222" s="84"/>
      <c r="C222" s="84"/>
      <c r="D222" s="84"/>
      <c r="E222" s="84"/>
      <c r="F222" s="84"/>
    </row>
    <row r="223" spans="1:6" ht="15" customHeight="1">
      <c r="A223" s="84"/>
      <c r="B223" s="84"/>
      <c r="C223" s="84"/>
      <c r="D223" s="84"/>
      <c r="E223" s="84"/>
      <c r="F223" s="84"/>
    </row>
    <row r="224" spans="1:6" ht="15" customHeight="1">
      <c r="A224" s="84"/>
      <c r="B224" s="84"/>
      <c r="C224" s="84"/>
      <c r="D224" s="84"/>
      <c r="E224" s="84"/>
      <c r="F224" s="84"/>
    </row>
    <row r="225" spans="1:6" ht="15" customHeight="1">
      <c r="A225" s="84"/>
      <c r="B225" s="84"/>
      <c r="C225" s="84"/>
      <c r="D225" s="84"/>
      <c r="E225" s="84"/>
      <c r="F225" s="84"/>
    </row>
    <row r="226" spans="1:6" ht="15" customHeight="1">
      <c r="A226" s="84"/>
      <c r="B226" s="84"/>
      <c r="C226" s="84"/>
      <c r="D226" s="84"/>
      <c r="E226" s="84"/>
      <c r="F226" s="84"/>
    </row>
    <row r="227" spans="1:6" ht="15" customHeight="1">
      <c r="A227" s="84"/>
      <c r="B227" s="84"/>
      <c r="C227" s="84"/>
      <c r="D227" s="84"/>
      <c r="E227" s="84"/>
      <c r="F227" s="84"/>
    </row>
    <row r="228" spans="1:6" ht="15" customHeight="1">
      <c r="A228" s="84"/>
      <c r="B228" s="84"/>
      <c r="C228" s="84"/>
      <c r="D228" s="84"/>
      <c r="E228" s="84"/>
      <c r="F228" s="84"/>
    </row>
    <row r="229" spans="1:6" ht="15" customHeight="1">
      <c r="A229" s="84"/>
      <c r="B229" s="84"/>
      <c r="C229" s="84"/>
      <c r="D229" s="84"/>
      <c r="E229" s="84"/>
      <c r="F229" s="84"/>
    </row>
    <row r="230" spans="1:6" ht="15" customHeight="1">
      <c r="A230" s="84"/>
      <c r="B230" s="84"/>
      <c r="C230" s="84"/>
      <c r="D230" s="84"/>
      <c r="E230" s="84"/>
      <c r="F230" s="84"/>
    </row>
    <row r="231" spans="1:6" ht="15" customHeight="1">
      <c r="A231" s="84"/>
      <c r="B231" s="84"/>
      <c r="C231" s="84"/>
      <c r="D231" s="84"/>
      <c r="E231" s="84"/>
      <c r="F231" s="84"/>
    </row>
    <row r="232" spans="1:6" ht="15" customHeight="1">
      <c r="A232" s="84"/>
      <c r="B232" s="84"/>
      <c r="C232" s="84"/>
      <c r="D232" s="84"/>
      <c r="E232" s="84"/>
      <c r="F232" s="84"/>
    </row>
    <row r="233" spans="1:6" ht="15" customHeight="1">
      <c r="A233" s="84"/>
      <c r="B233" s="84"/>
      <c r="C233" s="84"/>
      <c r="D233" s="84"/>
      <c r="E233" s="84"/>
      <c r="F233" s="84"/>
    </row>
    <row r="234" spans="1:6" ht="15" customHeight="1">
      <c r="A234" s="84"/>
      <c r="B234" s="84"/>
      <c r="C234" s="84"/>
      <c r="D234" s="84"/>
      <c r="E234" s="84"/>
      <c r="F234" s="84"/>
    </row>
    <row r="235" spans="1:6" ht="15" customHeight="1">
      <c r="A235" s="84"/>
      <c r="B235" s="84"/>
      <c r="C235" s="84"/>
      <c r="D235" s="84"/>
      <c r="E235" s="84"/>
      <c r="F235" s="84"/>
    </row>
    <row r="236" spans="1:6" ht="15" customHeight="1">
      <c r="A236" s="84"/>
      <c r="B236" s="84"/>
      <c r="C236" s="84"/>
      <c r="D236" s="84"/>
      <c r="E236" s="84"/>
      <c r="F236" s="84"/>
    </row>
    <row r="237" spans="1:6" ht="15" customHeight="1">
      <c r="A237" s="84"/>
      <c r="B237" s="84"/>
      <c r="C237" s="84"/>
      <c r="D237" s="84"/>
      <c r="E237" s="84"/>
      <c r="F237" s="84"/>
    </row>
    <row r="238" spans="1:6" ht="15" customHeight="1">
      <c r="A238" s="84"/>
      <c r="B238" s="84"/>
      <c r="C238" s="84"/>
      <c r="D238" s="84"/>
      <c r="E238" s="84"/>
      <c r="F238" s="84"/>
    </row>
    <row r="239" spans="1:6" ht="15" customHeight="1">
      <c r="A239" s="84"/>
      <c r="B239" s="84"/>
      <c r="C239" s="84"/>
      <c r="D239" s="84"/>
      <c r="E239" s="84"/>
      <c r="F239" s="84"/>
    </row>
    <row r="240" spans="1:6" ht="15" customHeight="1">
      <c r="A240" s="84"/>
      <c r="B240" s="84"/>
      <c r="C240" s="84"/>
      <c r="D240" s="84"/>
      <c r="E240" s="84"/>
      <c r="F240" s="84"/>
    </row>
    <row r="241" spans="1:6" ht="15" customHeight="1">
      <c r="A241" s="84"/>
      <c r="B241" s="84"/>
      <c r="C241" s="84"/>
      <c r="D241" s="84"/>
      <c r="E241" s="84"/>
      <c r="F241" s="84"/>
    </row>
    <row r="242" spans="1:6" ht="15" customHeight="1">
      <c r="A242" s="84"/>
      <c r="B242" s="84"/>
      <c r="C242" s="84"/>
      <c r="D242" s="84"/>
      <c r="E242" s="84"/>
      <c r="F242" s="84"/>
    </row>
    <row r="243" spans="1:6" ht="15" customHeight="1">
      <c r="A243" s="84"/>
      <c r="B243" s="84"/>
      <c r="C243" s="84"/>
      <c r="D243" s="84"/>
      <c r="E243" s="84"/>
      <c r="F243" s="84"/>
    </row>
    <row r="244" spans="1:6" ht="15" customHeight="1">
      <c r="A244" s="84"/>
      <c r="B244" s="84"/>
      <c r="C244" s="84"/>
      <c r="D244" s="84"/>
      <c r="E244" s="84"/>
      <c r="F244" s="84"/>
    </row>
    <row r="245" spans="1:6" ht="15" customHeight="1">
      <c r="A245" s="84"/>
      <c r="B245" s="84"/>
      <c r="C245" s="84"/>
      <c r="D245" s="84"/>
      <c r="E245" s="84"/>
      <c r="F245" s="84"/>
    </row>
    <row r="246" spans="1:6" ht="15" customHeight="1">
      <c r="A246" s="84"/>
      <c r="B246" s="84"/>
      <c r="C246" s="84"/>
      <c r="D246" s="84"/>
      <c r="E246" s="84"/>
      <c r="F246" s="84"/>
    </row>
    <row r="247" spans="1:6" ht="15" customHeight="1">
      <c r="A247" s="84"/>
      <c r="B247" s="84"/>
      <c r="C247" s="84"/>
      <c r="D247" s="84"/>
      <c r="E247" s="84"/>
      <c r="F247" s="84"/>
    </row>
    <row r="248" spans="1:6" ht="15" customHeight="1">
      <c r="A248" s="84"/>
      <c r="B248" s="84"/>
      <c r="C248" s="84"/>
      <c r="D248" s="84"/>
      <c r="E248" s="84"/>
      <c r="F248" s="84"/>
    </row>
    <row r="249" spans="1:6" ht="15" customHeight="1">
      <c r="A249" s="84"/>
      <c r="B249" s="84"/>
      <c r="C249" s="84"/>
      <c r="D249" s="84"/>
      <c r="E249" s="84"/>
      <c r="F249" s="84"/>
    </row>
    <row r="250" spans="1:6" ht="15" customHeight="1">
      <c r="A250" s="84"/>
      <c r="B250" s="84"/>
      <c r="C250" s="84"/>
      <c r="D250" s="84"/>
      <c r="E250" s="84"/>
      <c r="F250" s="84"/>
    </row>
    <row r="251" spans="1:6" ht="15" customHeight="1">
      <c r="A251" s="84"/>
      <c r="B251" s="84"/>
      <c r="C251" s="84"/>
      <c r="D251" s="84"/>
      <c r="E251" s="84"/>
      <c r="F251" s="84"/>
    </row>
    <row r="252" spans="1:6" ht="15" customHeight="1">
      <c r="A252" s="84"/>
      <c r="B252" s="84"/>
      <c r="C252" s="84"/>
      <c r="D252" s="84"/>
      <c r="E252" s="84"/>
      <c r="F252" s="84"/>
    </row>
    <row r="253" spans="1:6" ht="15" customHeight="1">
      <c r="A253" s="84"/>
      <c r="B253" s="84"/>
      <c r="C253" s="84"/>
      <c r="D253" s="84"/>
      <c r="E253" s="84"/>
      <c r="F253" s="84"/>
    </row>
    <row r="254" spans="1:6" ht="15" customHeight="1">
      <c r="A254" s="84"/>
      <c r="B254" s="84"/>
      <c r="C254" s="84"/>
      <c r="D254" s="84"/>
      <c r="E254" s="84"/>
      <c r="F254" s="84"/>
    </row>
    <row r="255" spans="1:6" ht="15" customHeight="1">
      <c r="A255" s="84"/>
      <c r="B255" s="84"/>
      <c r="C255" s="84"/>
      <c r="D255" s="84"/>
      <c r="E255" s="84"/>
      <c r="F255" s="84"/>
    </row>
    <row r="256" spans="1:6" ht="15" customHeight="1">
      <c r="A256" s="84"/>
      <c r="B256" s="84"/>
      <c r="C256" s="84"/>
      <c r="D256" s="84"/>
      <c r="E256" s="84"/>
      <c r="F256" s="84"/>
    </row>
    <row r="257" spans="1:6" ht="15" customHeight="1">
      <c r="A257" s="84"/>
      <c r="B257" s="84"/>
      <c r="C257" s="84"/>
      <c r="D257" s="84"/>
      <c r="E257" s="84"/>
      <c r="F257" s="84"/>
    </row>
    <row r="258" spans="1:6" ht="15" customHeight="1">
      <c r="A258" s="84"/>
      <c r="B258" s="84"/>
      <c r="C258" s="84"/>
      <c r="D258" s="84"/>
      <c r="E258" s="84"/>
      <c r="F258" s="84"/>
    </row>
    <row r="259" spans="1:6" ht="15" customHeight="1">
      <c r="A259" s="84"/>
      <c r="B259" s="84"/>
      <c r="C259" s="84"/>
      <c r="D259" s="84"/>
      <c r="E259" s="84"/>
      <c r="F259" s="84"/>
    </row>
    <row r="260" spans="1:6" ht="15" customHeight="1">
      <c r="A260" s="84"/>
      <c r="B260" s="84"/>
      <c r="C260" s="84"/>
      <c r="D260" s="84"/>
      <c r="E260" s="84"/>
      <c r="F260" s="84"/>
    </row>
    <row r="261" spans="1:6" ht="15" customHeight="1">
      <c r="A261" s="84"/>
      <c r="B261" s="84"/>
      <c r="C261" s="84"/>
      <c r="D261" s="84"/>
      <c r="E261" s="84"/>
      <c r="F261" s="84"/>
    </row>
  </sheetData>
  <autoFilter ref="A1:F261" xr:uid="{16EAB603-EE71-43DF-9DAE-2216A6BEF209}"/>
  <sortState xmlns:xlrd2="http://schemas.microsoft.com/office/spreadsheetml/2017/richdata2" ref="A2:F261">
    <sortCondition ref="A2:A261"/>
  </sortState>
  <mergeCells count="1">
    <mergeCell ref="M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44F84-5B8F-4B56-A2A9-F56B8ABFCC50}">
  <dimension ref="A1:J51"/>
  <sheetViews>
    <sheetView workbookViewId="0">
      <selection activeCell="L38" sqref="L38"/>
    </sheetView>
  </sheetViews>
  <sheetFormatPr defaultRowHeight="15"/>
  <cols>
    <col min="1" max="1" width="14.85546875" bestFit="1" customWidth="1"/>
    <col min="2" max="2" width="21.140625" bestFit="1" customWidth="1"/>
    <col min="3" max="3" width="8.5703125" bestFit="1" customWidth="1"/>
    <col min="4" max="4" width="12.42578125" bestFit="1" customWidth="1"/>
    <col min="5" max="5" width="11.140625" bestFit="1" customWidth="1"/>
    <col min="6" max="6" width="8.5703125" bestFit="1" customWidth="1"/>
    <col min="8" max="8" width="16.140625" bestFit="1" customWidth="1"/>
    <col min="9" max="9" width="12" bestFit="1" customWidth="1"/>
  </cols>
  <sheetData>
    <row r="1" spans="1:10">
      <c r="A1" s="86" t="s">
        <v>69</v>
      </c>
      <c r="B1" s="86" t="s">
        <v>41</v>
      </c>
      <c r="C1" s="86" t="s">
        <v>70</v>
      </c>
      <c r="D1" s="86" t="s">
        <v>71</v>
      </c>
      <c r="E1" s="86" t="s">
        <v>106</v>
      </c>
      <c r="F1" s="86" t="s">
        <v>72</v>
      </c>
      <c r="H1" s="97" t="s">
        <v>109</v>
      </c>
    </row>
    <row r="2" spans="1:10">
      <c r="A2" s="82">
        <v>46083</v>
      </c>
      <c r="B2" s="83" t="s">
        <v>77</v>
      </c>
      <c r="C2" s="83">
        <v>20</v>
      </c>
      <c r="D2" s="83" t="s">
        <v>75</v>
      </c>
      <c r="E2" s="83" t="s">
        <v>78</v>
      </c>
      <c r="F2" s="84"/>
    </row>
    <row r="3" spans="1:10">
      <c r="A3" s="82">
        <v>46083</v>
      </c>
      <c r="B3" s="83" t="s">
        <v>79</v>
      </c>
      <c r="C3" s="83">
        <v>3.4</v>
      </c>
      <c r="D3" s="83" t="s">
        <v>76</v>
      </c>
      <c r="E3" s="83" t="s">
        <v>78</v>
      </c>
      <c r="F3" s="84"/>
      <c r="H3" s="98" t="s">
        <v>0</v>
      </c>
      <c r="I3" s="98" t="s">
        <v>110</v>
      </c>
      <c r="J3" s="98" t="s">
        <v>70</v>
      </c>
    </row>
    <row r="4" spans="1:10">
      <c r="A4" s="85">
        <v>46087</v>
      </c>
      <c r="B4" s="83" t="s">
        <v>83</v>
      </c>
      <c r="C4" s="83">
        <v>8.4</v>
      </c>
      <c r="D4" s="83" t="s">
        <v>76</v>
      </c>
      <c r="E4" s="83" t="s">
        <v>78</v>
      </c>
      <c r="F4" s="84"/>
      <c r="H4" s="85">
        <v>46083</v>
      </c>
      <c r="I4" s="97" t="s">
        <v>35</v>
      </c>
      <c r="J4">
        <v>250</v>
      </c>
    </row>
    <row r="5" spans="1:10">
      <c r="A5" s="85">
        <v>46087</v>
      </c>
      <c r="B5" s="83" t="s">
        <v>83</v>
      </c>
      <c r="C5" s="83">
        <v>5.34</v>
      </c>
      <c r="D5" s="83" t="s">
        <v>76</v>
      </c>
      <c r="E5" s="83" t="s">
        <v>78</v>
      </c>
      <c r="F5" s="84"/>
      <c r="H5" s="85">
        <v>46100</v>
      </c>
      <c r="I5" s="97" t="s">
        <v>111</v>
      </c>
      <c r="J5">
        <v>500</v>
      </c>
    </row>
    <row r="6" spans="1:10">
      <c r="A6" s="85">
        <v>46087</v>
      </c>
      <c r="B6" s="83" t="s">
        <v>79</v>
      </c>
      <c r="C6" s="83">
        <v>12.9</v>
      </c>
      <c r="D6" s="83" t="s">
        <v>76</v>
      </c>
      <c r="E6" s="83" t="s">
        <v>78</v>
      </c>
      <c r="F6" s="84"/>
      <c r="H6" s="85">
        <v>46105</v>
      </c>
      <c r="I6" s="97" t="s">
        <v>111</v>
      </c>
      <c r="J6">
        <v>566</v>
      </c>
    </row>
    <row r="7" spans="1:10">
      <c r="A7" s="85">
        <v>46087</v>
      </c>
      <c r="B7" s="83" t="s">
        <v>79</v>
      </c>
      <c r="C7" s="83">
        <v>3.6</v>
      </c>
      <c r="D7" s="83" t="s">
        <v>76</v>
      </c>
      <c r="E7" s="83" t="s">
        <v>78</v>
      </c>
      <c r="F7" s="84"/>
    </row>
    <row r="8" spans="1:10">
      <c r="A8" s="85">
        <v>46087</v>
      </c>
      <c r="B8" s="83" t="s">
        <v>79</v>
      </c>
      <c r="C8" s="83">
        <v>11.9</v>
      </c>
      <c r="D8" s="83" t="s">
        <v>76</v>
      </c>
      <c r="E8" s="83" t="s">
        <v>78</v>
      </c>
      <c r="F8" s="84"/>
    </row>
    <row r="9" spans="1:10">
      <c r="A9" s="85">
        <v>46090</v>
      </c>
      <c r="B9" s="83" t="s">
        <v>83</v>
      </c>
      <c r="C9" s="83">
        <v>4.8899999999999997</v>
      </c>
      <c r="D9" s="83" t="s">
        <v>76</v>
      </c>
      <c r="E9" s="83" t="s">
        <v>78</v>
      </c>
      <c r="F9" s="84"/>
    </row>
    <row r="10" spans="1:10">
      <c r="A10" s="85">
        <v>46090</v>
      </c>
      <c r="B10" s="83" t="s">
        <v>83</v>
      </c>
      <c r="C10" s="83">
        <v>5.95</v>
      </c>
      <c r="D10" s="83" t="s">
        <v>81</v>
      </c>
      <c r="E10" s="83" t="s">
        <v>78</v>
      </c>
      <c r="F10" s="84"/>
    </row>
    <row r="11" spans="1:10">
      <c r="A11" s="85">
        <v>46090</v>
      </c>
      <c r="B11" s="83" t="s">
        <v>79</v>
      </c>
      <c r="C11" s="83">
        <v>6.4</v>
      </c>
      <c r="D11" s="83" t="s">
        <v>76</v>
      </c>
      <c r="E11" s="83" t="s">
        <v>78</v>
      </c>
      <c r="F11" s="84"/>
    </row>
    <row r="12" spans="1:10">
      <c r="A12" s="85">
        <v>46090</v>
      </c>
      <c r="B12" s="83" t="s">
        <v>83</v>
      </c>
      <c r="C12" s="83">
        <v>1.9</v>
      </c>
      <c r="D12" s="83" t="s">
        <v>76</v>
      </c>
      <c r="E12" s="83" t="s">
        <v>78</v>
      </c>
      <c r="F12" s="84"/>
    </row>
    <row r="13" spans="1:10">
      <c r="A13" s="85">
        <v>46094</v>
      </c>
      <c r="B13" s="83" t="s">
        <v>83</v>
      </c>
      <c r="C13" s="83">
        <v>8</v>
      </c>
      <c r="D13" s="83" t="s">
        <v>76</v>
      </c>
      <c r="E13" s="83" t="s">
        <v>78</v>
      </c>
      <c r="F13" s="84"/>
    </row>
    <row r="14" spans="1:10">
      <c r="A14" s="85">
        <v>46097</v>
      </c>
      <c r="B14" s="83" t="s">
        <v>83</v>
      </c>
      <c r="C14" s="83">
        <v>1.9</v>
      </c>
      <c r="D14" s="83" t="s">
        <v>76</v>
      </c>
      <c r="E14" s="83" t="s">
        <v>78</v>
      </c>
      <c r="F14" s="84"/>
    </row>
    <row r="15" spans="1:10">
      <c r="A15" s="85">
        <v>46101</v>
      </c>
      <c r="B15" s="84" t="s">
        <v>83</v>
      </c>
      <c r="C15" s="84">
        <v>25.05</v>
      </c>
      <c r="D15" s="84" t="s">
        <v>76</v>
      </c>
      <c r="E15" s="84" t="s">
        <v>78</v>
      </c>
      <c r="F15" s="84"/>
    </row>
    <row r="16" spans="1:10">
      <c r="A16" s="85">
        <v>46101</v>
      </c>
      <c r="B16" s="83" t="s">
        <v>79</v>
      </c>
      <c r="C16" s="99">
        <v>17.5</v>
      </c>
      <c r="D16" s="84" t="s">
        <v>76</v>
      </c>
      <c r="E16" s="84" t="s">
        <v>78</v>
      </c>
    </row>
    <row r="17" spans="1:5">
      <c r="A17" s="85">
        <v>46104</v>
      </c>
      <c r="B17" s="99" t="s">
        <v>83</v>
      </c>
      <c r="C17" s="99">
        <v>5.34</v>
      </c>
      <c r="D17" s="84" t="s">
        <v>76</v>
      </c>
      <c r="E17" s="84" t="s">
        <v>78</v>
      </c>
    </row>
    <row r="18" spans="1:5">
      <c r="A18" s="85">
        <v>46104</v>
      </c>
      <c r="B18" s="99" t="s">
        <v>83</v>
      </c>
      <c r="C18" s="99">
        <v>14</v>
      </c>
      <c r="D18" s="84" t="s">
        <v>76</v>
      </c>
      <c r="E18" s="84" t="s">
        <v>78</v>
      </c>
    </row>
    <row r="19" spans="1:5">
      <c r="A19" s="85">
        <v>46104</v>
      </c>
      <c r="B19" s="83" t="s">
        <v>92</v>
      </c>
      <c r="C19" s="99">
        <v>37.9</v>
      </c>
      <c r="D19" s="84" t="s">
        <v>76</v>
      </c>
      <c r="E19" s="84" t="s">
        <v>78</v>
      </c>
    </row>
    <row r="20" spans="1:5">
      <c r="A20" s="85">
        <v>46104</v>
      </c>
      <c r="B20" s="84" t="s">
        <v>107</v>
      </c>
      <c r="C20" s="99">
        <v>108</v>
      </c>
      <c r="D20" s="84" t="s">
        <v>76</v>
      </c>
      <c r="E20" s="84" t="s">
        <v>78</v>
      </c>
    </row>
    <row r="21" spans="1:5">
      <c r="A21" s="85">
        <v>46105</v>
      </c>
      <c r="B21" s="99" t="s">
        <v>112</v>
      </c>
      <c r="C21" s="99">
        <v>63.5</v>
      </c>
      <c r="D21" s="84" t="s">
        <v>76</v>
      </c>
      <c r="E21" s="84" t="s">
        <v>78</v>
      </c>
    </row>
    <row r="22" spans="1:5">
      <c r="A22" s="85">
        <v>46105</v>
      </c>
      <c r="B22" s="84" t="s">
        <v>105</v>
      </c>
      <c r="C22" s="99">
        <v>28.89</v>
      </c>
      <c r="D22" s="84" t="s">
        <v>76</v>
      </c>
      <c r="E22" s="84" t="s">
        <v>78</v>
      </c>
    </row>
    <row r="23" spans="1:5">
      <c r="A23" s="85">
        <v>46105</v>
      </c>
      <c r="B23" s="99" t="s">
        <v>113</v>
      </c>
      <c r="C23" s="99">
        <v>104.2</v>
      </c>
      <c r="D23" s="84" t="s">
        <v>76</v>
      </c>
      <c r="E23" s="84" t="s">
        <v>78</v>
      </c>
    </row>
    <row r="24" spans="1:5">
      <c r="A24" s="85">
        <v>46106</v>
      </c>
      <c r="B24" s="100" t="s">
        <v>83</v>
      </c>
      <c r="C24" s="99">
        <v>58</v>
      </c>
      <c r="D24" s="84" t="s">
        <v>76</v>
      </c>
      <c r="E24" s="84" t="s">
        <v>78</v>
      </c>
    </row>
    <row r="25" spans="1:5">
      <c r="A25" s="85">
        <v>46106</v>
      </c>
      <c r="B25" s="99" t="s">
        <v>79</v>
      </c>
      <c r="C25" s="99">
        <v>3.3</v>
      </c>
      <c r="D25" s="84" t="s">
        <v>76</v>
      </c>
      <c r="E25" s="84" t="s">
        <v>78</v>
      </c>
    </row>
    <row r="26" spans="1:5">
      <c r="A26" s="85">
        <v>46106</v>
      </c>
      <c r="B26" s="100" t="s">
        <v>104</v>
      </c>
      <c r="C26" s="99">
        <v>29.4</v>
      </c>
      <c r="D26" s="84" t="s">
        <v>76</v>
      </c>
      <c r="E26" s="84" t="s">
        <v>78</v>
      </c>
    </row>
    <row r="27" spans="1:5">
      <c r="A27" s="85">
        <v>46106</v>
      </c>
      <c r="B27" s="99" t="s">
        <v>114</v>
      </c>
      <c r="C27" s="99">
        <v>97.84</v>
      </c>
      <c r="D27" s="84" t="s">
        <v>76</v>
      </c>
      <c r="E27" s="84" t="s">
        <v>78</v>
      </c>
    </row>
    <row r="28" spans="1:5">
      <c r="B28" s="100"/>
    </row>
    <row r="51" spans="3:3" s="98" customFormat="1">
      <c r="C51" s="98">
        <f>SUM(C2:C50)</f>
        <v>687.5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97"/>
  <sheetViews>
    <sheetView workbookViewId="0">
      <pane ySplit="1" topLeftCell="A34" activePane="bottomLeft" state="frozen"/>
      <selection pane="bottomLeft" activeCell="V78" sqref="V78"/>
    </sheetView>
  </sheetViews>
  <sheetFormatPr defaultColWidth="12.5703125" defaultRowHeight="15" customHeight="1"/>
  <cols>
    <col min="1" max="1" width="10.42578125" bestFit="1" customWidth="1"/>
    <col min="2" max="2" width="17.7109375" customWidth="1"/>
    <col min="3" max="3" width="8.42578125" customWidth="1"/>
    <col min="4" max="4" width="9.42578125" customWidth="1"/>
    <col min="5" max="5" width="10.28515625" customWidth="1"/>
    <col min="6" max="6" width="8.5703125" customWidth="1"/>
    <col min="7" max="7" width="10.140625" customWidth="1"/>
    <col min="8" max="8" width="16.28515625" customWidth="1"/>
    <col min="9" max="9" width="8.5703125" customWidth="1"/>
    <col min="10" max="10" width="13.42578125" customWidth="1"/>
    <col min="11" max="11" width="17.42578125" customWidth="1"/>
    <col min="12" max="27" width="8.5703125" customWidth="1"/>
  </cols>
  <sheetData>
    <row r="1" spans="1:11">
      <c r="A1" s="16" t="s">
        <v>0</v>
      </c>
      <c r="B1" s="16" t="s">
        <v>8</v>
      </c>
      <c r="C1" s="16" t="s">
        <v>9</v>
      </c>
      <c r="D1" s="17" t="s">
        <v>10</v>
      </c>
      <c r="E1" s="16" t="s">
        <v>11</v>
      </c>
      <c r="G1" s="18" t="s">
        <v>12</v>
      </c>
      <c r="H1" s="18" t="s">
        <v>13</v>
      </c>
      <c r="J1" s="53" t="s">
        <v>0</v>
      </c>
      <c r="K1" s="71" t="s">
        <v>14</v>
      </c>
    </row>
    <row r="2" spans="1:11">
      <c r="A2" s="20">
        <v>46082</v>
      </c>
      <c r="B2" s="19"/>
      <c r="C2" s="19"/>
      <c r="D2" s="21"/>
      <c r="E2" s="19"/>
      <c r="G2" s="22">
        <v>46082</v>
      </c>
      <c r="H2" s="18">
        <v>0</v>
      </c>
      <c r="J2" s="57">
        <v>46082</v>
      </c>
      <c r="K2" s="72"/>
    </row>
    <row r="3" spans="1:11">
      <c r="A3" s="20">
        <v>46083</v>
      </c>
      <c r="B3" s="19" t="s">
        <v>15</v>
      </c>
      <c r="C3" s="19">
        <v>3</v>
      </c>
      <c r="D3" s="21">
        <v>15</v>
      </c>
      <c r="E3" s="19">
        <f t="shared" ref="E3:E5" si="0">C3*D3</f>
        <v>45</v>
      </c>
      <c r="G3" s="22">
        <v>46083</v>
      </c>
      <c r="H3" s="18">
        <v>1017</v>
      </c>
      <c r="J3" s="73">
        <v>46083</v>
      </c>
      <c r="K3" s="74">
        <v>1016.9999999999999</v>
      </c>
    </row>
    <row r="4" spans="1:11">
      <c r="A4" s="20">
        <v>46083</v>
      </c>
      <c r="B4" s="19" t="s">
        <v>16</v>
      </c>
      <c r="C4" s="19">
        <v>1</v>
      </c>
      <c r="D4" s="21">
        <v>6</v>
      </c>
      <c r="E4" s="19">
        <f t="shared" si="0"/>
        <v>6</v>
      </c>
      <c r="G4" s="22">
        <v>46084</v>
      </c>
      <c r="H4" s="18">
        <v>1122.4000000000001</v>
      </c>
      <c r="J4" s="73">
        <v>46084</v>
      </c>
      <c r="K4" s="74">
        <v>1029.4000000000001</v>
      </c>
    </row>
    <row r="5" spans="1:11">
      <c r="A5" s="20">
        <v>46083</v>
      </c>
      <c r="B5" s="19" t="s">
        <v>17</v>
      </c>
      <c r="C5" s="19">
        <v>1</v>
      </c>
      <c r="D5" s="21">
        <v>15.9</v>
      </c>
      <c r="E5" s="19">
        <f t="shared" si="0"/>
        <v>15.9</v>
      </c>
      <c r="G5" s="22">
        <v>46085</v>
      </c>
      <c r="H5" s="18">
        <v>1192.9000000000001</v>
      </c>
      <c r="J5" s="73" t="s">
        <v>66</v>
      </c>
      <c r="K5" s="74"/>
    </row>
    <row r="6" spans="1:11">
      <c r="A6" s="20">
        <v>46083</v>
      </c>
      <c r="B6" s="19" t="s">
        <v>18</v>
      </c>
      <c r="C6" s="19">
        <v>30</v>
      </c>
      <c r="D6" s="21">
        <f t="shared" ref="D6:D10" si="1">E6/C6</f>
        <v>5.4</v>
      </c>
      <c r="E6" s="19">
        <v>162</v>
      </c>
      <c r="J6" s="66" t="s">
        <v>19</v>
      </c>
      <c r="K6" s="75">
        <v>2046.4</v>
      </c>
    </row>
    <row r="7" spans="1:11">
      <c r="A7" s="20">
        <v>46083</v>
      </c>
      <c r="B7" s="19" t="s">
        <v>20</v>
      </c>
      <c r="C7" s="19">
        <v>475</v>
      </c>
      <c r="D7" s="21">
        <f t="shared" si="1"/>
        <v>1.2166315789473683</v>
      </c>
      <c r="E7" s="19">
        <v>577.9</v>
      </c>
      <c r="G7" s="18" t="s">
        <v>19</v>
      </c>
      <c r="H7" s="23">
        <f>SUM(H2:H6)</f>
        <v>3332.3</v>
      </c>
    </row>
    <row r="8" spans="1:11">
      <c r="A8" s="20">
        <v>46083</v>
      </c>
      <c r="B8" s="24" t="s">
        <v>21</v>
      </c>
      <c r="C8" s="19">
        <v>3</v>
      </c>
      <c r="D8" s="21">
        <f t="shared" si="1"/>
        <v>4.8999999999999995</v>
      </c>
      <c r="E8" s="19">
        <v>14.7</v>
      </c>
    </row>
    <row r="9" spans="1:11">
      <c r="A9" s="20">
        <v>46083</v>
      </c>
      <c r="B9" s="19" t="s">
        <v>22</v>
      </c>
      <c r="C9" s="19">
        <v>2</v>
      </c>
      <c r="D9" s="21">
        <f t="shared" si="1"/>
        <v>15.9</v>
      </c>
      <c r="E9" s="19">
        <v>31.8</v>
      </c>
    </row>
    <row r="10" spans="1:11">
      <c r="A10" s="20">
        <v>46083</v>
      </c>
      <c r="B10" s="19" t="s">
        <v>23</v>
      </c>
      <c r="C10" s="19">
        <v>2</v>
      </c>
      <c r="D10" s="21">
        <f t="shared" si="1"/>
        <v>19.899999999999999</v>
      </c>
      <c r="E10" s="19">
        <v>39.799999999999997</v>
      </c>
    </row>
    <row r="11" spans="1:11">
      <c r="A11" s="20">
        <v>46083</v>
      </c>
      <c r="B11" s="19" t="s">
        <v>24</v>
      </c>
      <c r="C11" s="19">
        <v>1</v>
      </c>
      <c r="D11" s="21">
        <v>20</v>
      </c>
      <c r="E11" s="19">
        <f>C11*D11</f>
        <v>20</v>
      </c>
    </row>
    <row r="12" spans="1:11">
      <c r="A12" s="20">
        <v>46083</v>
      </c>
      <c r="B12" s="19" t="s">
        <v>25</v>
      </c>
      <c r="C12" s="19">
        <v>2</v>
      </c>
      <c r="D12" s="21">
        <f>E12/2</f>
        <v>47.95</v>
      </c>
      <c r="E12" s="19">
        <v>95.9</v>
      </c>
    </row>
    <row r="13" spans="1:11">
      <c r="A13" s="20">
        <v>46083</v>
      </c>
      <c r="B13" s="19" t="s">
        <v>26</v>
      </c>
      <c r="C13" s="19">
        <v>1</v>
      </c>
      <c r="D13" s="21">
        <v>8</v>
      </c>
      <c r="E13" s="19">
        <f>C13*D13</f>
        <v>8</v>
      </c>
    </row>
    <row r="14" spans="1:11">
      <c r="A14" s="25"/>
      <c r="B14" s="26"/>
      <c r="C14" s="26"/>
      <c r="D14" s="27"/>
      <c r="E14" s="26"/>
    </row>
    <row r="15" spans="1:11">
      <c r="A15" s="28">
        <v>46084</v>
      </c>
      <c r="B15" s="24" t="s">
        <v>15</v>
      </c>
      <c r="C15" s="24">
        <v>0</v>
      </c>
      <c r="D15" s="29">
        <v>0</v>
      </c>
      <c r="E15" s="19">
        <f t="shared" ref="E15:E17" si="2">C15*D15</f>
        <v>0</v>
      </c>
    </row>
    <row r="16" spans="1:11">
      <c r="A16" s="20">
        <v>46084</v>
      </c>
      <c r="B16" s="19" t="s">
        <v>16</v>
      </c>
      <c r="C16" s="24">
        <v>3</v>
      </c>
      <c r="D16" s="29">
        <v>6</v>
      </c>
      <c r="E16" s="19">
        <f t="shared" si="2"/>
        <v>18</v>
      </c>
    </row>
    <row r="17" spans="1:27">
      <c r="A17" s="20">
        <v>46084</v>
      </c>
      <c r="B17" s="19" t="s">
        <v>17</v>
      </c>
      <c r="C17" s="24">
        <v>0</v>
      </c>
      <c r="D17" s="29">
        <v>0</v>
      </c>
      <c r="E17" s="19">
        <f t="shared" si="2"/>
        <v>0</v>
      </c>
    </row>
    <row r="18" spans="1:27">
      <c r="A18" s="28">
        <v>46084</v>
      </c>
      <c r="B18" s="19" t="s">
        <v>18</v>
      </c>
      <c r="C18" s="24">
        <v>38</v>
      </c>
      <c r="D18" s="29">
        <v>231.5</v>
      </c>
      <c r="E18" s="29">
        <v>231.5</v>
      </c>
    </row>
    <row r="19" spans="1:27">
      <c r="A19" s="20">
        <v>46084</v>
      </c>
      <c r="B19" s="19" t="s">
        <v>20</v>
      </c>
      <c r="C19" s="24">
        <v>549</v>
      </c>
      <c r="D19" s="29">
        <v>661</v>
      </c>
      <c r="E19" s="29">
        <v>661</v>
      </c>
    </row>
    <row r="20" spans="1:27" ht="15.75" customHeight="1">
      <c r="A20" s="20">
        <v>46084</v>
      </c>
      <c r="B20" s="19" t="s">
        <v>21</v>
      </c>
      <c r="C20" s="24">
        <v>0</v>
      </c>
      <c r="D20" s="29">
        <v>0</v>
      </c>
      <c r="E20" s="24">
        <v>0</v>
      </c>
    </row>
    <row r="21" spans="1:27" ht="15.75" customHeight="1">
      <c r="A21" s="28">
        <v>46084</v>
      </c>
      <c r="B21" s="19" t="s">
        <v>22</v>
      </c>
      <c r="C21" s="24">
        <v>0</v>
      </c>
      <c r="D21" s="29">
        <v>0</v>
      </c>
      <c r="E21" s="24">
        <v>0</v>
      </c>
    </row>
    <row r="22" spans="1:27" ht="15.75" customHeight="1">
      <c r="A22" s="20">
        <v>46084</v>
      </c>
      <c r="B22" s="24" t="s">
        <v>27</v>
      </c>
      <c r="C22" s="24">
        <v>2</v>
      </c>
      <c r="D22" s="29">
        <v>38.9</v>
      </c>
      <c r="E22" s="29">
        <v>38.9</v>
      </c>
    </row>
    <row r="23" spans="1:27" ht="15.75" customHeight="1">
      <c r="A23" s="20">
        <v>46084</v>
      </c>
      <c r="B23" s="24" t="s">
        <v>24</v>
      </c>
      <c r="C23" s="24">
        <v>4</v>
      </c>
      <c r="D23" s="29">
        <v>20</v>
      </c>
      <c r="E23" s="24">
        <v>80</v>
      </c>
    </row>
    <row r="24" spans="1:27" ht="15.75" customHeight="1">
      <c r="A24" s="28">
        <v>46084</v>
      </c>
      <c r="B24" s="19" t="s">
        <v>25</v>
      </c>
      <c r="C24" s="30">
        <v>2</v>
      </c>
      <c r="D24" s="29">
        <v>10</v>
      </c>
      <c r="E24" s="30">
        <v>10</v>
      </c>
    </row>
    <row r="25" spans="1:27" ht="15.75" customHeight="1">
      <c r="A25" s="20">
        <v>46084</v>
      </c>
      <c r="B25" s="24" t="s">
        <v>28</v>
      </c>
      <c r="C25" s="30">
        <v>2</v>
      </c>
      <c r="D25" s="29">
        <v>16</v>
      </c>
      <c r="E25" s="30">
        <v>16</v>
      </c>
    </row>
    <row r="26" spans="1:27" ht="15.75" customHeight="1">
      <c r="A26" s="20">
        <v>46084</v>
      </c>
      <c r="B26" s="30" t="s">
        <v>29</v>
      </c>
      <c r="C26" s="30">
        <v>2</v>
      </c>
      <c r="D26" s="29">
        <v>30</v>
      </c>
      <c r="E26" s="19">
        <f t="shared" ref="E26:E28" si="3">C26*D26</f>
        <v>60</v>
      </c>
    </row>
    <row r="27" spans="1:27" ht="15.75" customHeight="1">
      <c r="A27" s="28">
        <v>46084</v>
      </c>
      <c r="B27" s="30" t="s">
        <v>30</v>
      </c>
      <c r="C27" s="30">
        <v>1</v>
      </c>
      <c r="D27" s="29">
        <v>2</v>
      </c>
      <c r="E27" s="19">
        <f t="shared" si="3"/>
        <v>2</v>
      </c>
    </row>
    <row r="28" spans="1:27" ht="15.75" customHeight="1">
      <c r="A28" s="20">
        <v>46084</v>
      </c>
      <c r="B28" s="30" t="s">
        <v>31</v>
      </c>
      <c r="C28" s="30">
        <v>2</v>
      </c>
      <c r="D28" s="29">
        <v>2.5</v>
      </c>
      <c r="E28" s="19">
        <f t="shared" si="3"/>
        <v>5</v>
      </c>
    </row>
    <row r="29" spans="1:27" ht="15.75" customHeight="1">
      <c r="A29" s="20"/>
      <c r="D29" s="31"/>
    </row>
    <row r="30" spans="1:27" ht="15.75" customHeight="1">
      <c r="A30" s="20">
        <v>46085</v>
      </c>
      <c r="B30" s="24" t="s">
        <v>32</v>
      </c>
      <c r="C30" s="30">
        <v>5</v>
      </c>
      <c r="D30" s="29">
        <v>49</v>
      </c>
      <c r="E30" s="30">
        <v>49</v>
      </c>
    </row>
    <row r="31" spans="1:27" ht="15.75" customHeight="1">
      <c r="A31" s="20">
        <v>46085</v>
      </c>
      <c r="B31" s="19" t="s">
        <v>16</v>
      </c>
      <c r="C31" s="30">
        <v>6</v>
      </c>
      <c r="D31" s="29">
        <v>22</v>
      </c>
      <c r="E31" s="30">
        <v>22</v>
      </c>
    </row>
    <row r="32" spans="1:27" ht="15.75" customHeight="1">
      <c r="A32" s="20">
        <v>46085</v>
      </c>
      <c r="B32" s="24" t="s">
        <v>31</v>
      </c>
      <c r="C32" s="32">
        <v>3</v>
      </c>
      <c r="D32" s="33">
        <v>7.5</v>
      </c>
      <c r="E32" s="33">
        <v>7.5</v>
      </c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</row>
    <row r="33" spans="1:5" ht="15.75" customHeight="1">
      <c r="A33" s="20">
        <v>46085</v>
      </c>
      <c r="B33" s="19" t="s">
        <v>17</v>
      </c>
      <c r="C33" s="30">
        <v>2</v>
      </c>
      <c r="D33" s="29">
        <v>25.8</v>
      </c>
      <c r="E33" s="30">
        <v>25.8</v>
      </c>
    </row>
    <row r="34" spans="1:5" ht="15.75" customHeight="1">
      <c r="A34" s="20">
        <v>46085</v>
      </c>
      <c r="B34" s="19" t="s">
        <v>18</v>
      </c>
      <c r="C34" s="30">
        <v>38</v>
      </c>
      <c r="D34" s="29">
        <v>192.5</v>
      </c>
      <c r="E34" s="30">
        <v>192.5</v>
      </c>
    </row>
    <row r="35" spans="1:5" ht="15.75" customHeight="1">
      <c r="A35" s="20">
        <v>46085</v>
      </c>
      <c r="B35" s="19" t="s">
        <v>20</v>
      </c>
      <c r="C35" s="30">
        <v>545</v>
      </c>
      <c r="D35" s="29">
        <v>647.5</v>
      </c>
      <c r="E35" s="29">
        <v>647.5</v>
      </c>
    </row>
    <row r="36" spans="1:5" ht="15.75" customHeight="1">
      <c r="A36" s="20">
        <v>46085</v>
      </c>
      <c r="B36" s="24" t="s">
        <v>27</v>
      </c>
      <c r="C36" s="30">
        <v>2</v>
      </c>
      <c r="D36" s="29">
        <v>41.8</v>
      </c>
      <c r="E36" s="30">
        <v>41.8</v>
      </c>
    </row>
    <row r="37" spans="1:5" ht="15.75" customHeight="1">
      <c r="A37" s="20">
        <v>46085</v>
      </c>
      <c r="B37" s="19" t="s">
        <v>22</v>
      </c>
      <c r="C37" s="30">
        <v>0</v>
      </c>
      <c r="D37" s="29">
        <v>0</v>
      </c>
      <c r="E37" s="30">
        <v>0</v>
      </c>
    </row>
    <row r="38" spans="1:5" ht="15.75" customHeight="1">
      <c r="A38" s="20">
        <v>46085</v>
      </c>
      <c r="B38" s="24" t="s">
        <v>33</v>
      </c>
      <c r="C38" s="30">
        <v>1</v>
      </c>
      <c r="D38" s="29">
        <v>20</v>
      </c>
      <c r="E38" s="30">
        <v>20</v>
      </c>
    </row>
    <row r="39" spans="1:5" ht="15.75" customHeight="1">
      <c r="A39" s="48">
        <v>46085</v>
      </c>
      <c r="B39" s="50" t="s">
        <v>25</v>
      </c>
      <c r="C39" s="30">
        <v>14</v>
      </c>
      <c r="D39" s="29">
        <v>114.8</v>
      </c>
      <c r="E39" s="30">
        <v>114.8</v>
      </c>
    </row>
    <row r="40" spans="1:5" ht="15.75" customHeight="1">
      <c r="A40" s="49"/>
      <c r="B40" s="49"/>
      <c r="C40" s="30">
        <v>1</v>
      </c>
      <c r="D40" s="29">
        <v>30</v>
      </c>
      <c r="E40" s="30">
        <v>30</v>
      </c>
    </row>
    <row r="41" spans="1:5" ht="15.75" customHeight="1">
      <c r="A41" s="20">
        <v>46085</v>
      </c>
      <c r="B41" s="24" t="s">
        <v>28</v>
      </c>
      <c r="C41" s="30">
        <v>3</v>
      </c>
      <c r="D41" s="29">
        <v>42</v>
      </c>
      <c r="E41" s="30">
        <v>42</v>
      </c>
    </row>
    <row r="42" spans="1:5" ht="15.75" customHeight="1">
      <c r="A42" s="20"/>
      <c r="D42" s="31"/>
    </row>
    <row r="43" spans="1:5" ht="15.75" customHeight="1">
      <c r="A43" s="20">
        <v>46086</v>
      </c>
      <c r="B43" s="24" t="s">
        <v>32</v>
      </c>
      <c r="C43" s="30">
        <v>3</v>
      </c>
      <c r="D43" s="29">
        <v>30</v>
      </c>
      <c r="E43" s="30">
        <v>30</v>
      </c>
    </row>
    <row r="44" spans="1:5" ht="15.75" customHeight="1">
      <c r="A44" s="20">
        <v>46086</v>
      </c>
      <c r="B44" s="19" t="s">
        <v>16</v>
      </c>
      <c r="C44" s="30">
        <v>5</v>
      </c>
      <c r="D44" s="29">
        <v>30</v>
      </c>
      <c r="E44" s="30">
        <v>30</v>
      </c>
    </row>
    <row r="45" spans="1:5" ht="15.75" customHeight="1">
      <c r="A45" s="20">
        <v>46086</v>
      </c>
      <c r="B45" s="24" t="s">
        <v>31</v>
      </c>
      <c r="C45" s="30">
        <v>10</v>
      </c>
      <c r="D45" s="29">
        <v>14.5</v>
      </c>
      <c r="E45" s="30">
        <v>14.5</v>
      </c>
    </row>
    <row r="46" spans="1:5" ht="15.75" customHeight="1">
      <c r="A46" s="20">
        <v>46086</v>
      </c>
      <c r="B46" s="19" t="s">
        <v>17</v>
      </c>
      <c r="C46" s="30">
        <v>0</v>
      </c>
      <c r="D46" s="29">
        <v>0</v>
      </c>
      <c r="E46" s="30">
        <v>0</v>
      </c>
    </row>
    <row r="47" spans="1:5" ht="15.75" customHeight="1">
      <c r="A47" s="20">
        <v>46086</v>
      </c>
      <c r="B47" s="19" t="s">
        <v>18</v>
      </c>
      <c r="C47" s="30">
        <v>79</v>
      </c>
      <c r="D47" s="29">
        <v>222.5</v>
      </c>
      <c r="E47" s="30">
        <v>222.5</v>
      </c>
    </row>
    <row r="48" spans="1:5" ht="15.75" customHeight="1">
      <c r="A48" s="20">
        <v>46086</v>
      </c>
      <c r="B48" s="19" t="s">
        <v>20</v>
      </c>
      <c r="C48" s="30">
        <v>563</v>
      </c>
      <c r="D48" s="29">
        <v>674.5</v>
      </c>
      <c r="E48" s="30">
        <v>674.5</v>
      </c>
    </row>
    <row r="49" spans="1:5" ht="15.75" customHeight="1">
      <c r="A49" s="20">
        <v>46086</v>
      </c>
      <c r="B49" s="24" t="s">
        <v>27</v>
      </c>
      <c r="C49" s="30">
        <v>1</v>
      </c>
      <c r="D49" s="29">
        <v>20.9</v>
      </c>
      <c r="E49" s="30">
        <v>20.9</v>
      </c>
    </row>
    <row r="50" spans="1:5" ht="15.75" customHeight="1">
      <c r="A50" s="20">
        <v>46086</v>
      </c>
      <c r="B50" s="19" t="s">
        <v>22</v>
      </c>
      <c r="C50" s="30">
        <v>0</v>
      </c>
      <c r="D50" s="29">
        <v>0</v>
      </c>
      <c r="E50" s="30">
        <v>0</v>
      </c>
    </row>
    <row r="51" spans="1:5" ht="15.75" customHeight="1">
      <c r="A51" s="20">
        <v>46086</v>
      </c>
      <c r="B51" s="24" t="s">
        <v>33</v>
      </c>
      <c r="C51" s="30">
        <v>3</v>
      </c>
      <c r="D51" s="29">
        <v>105</v>
      </c>
      <c r="E51" s="30">
        <v>105</v>
      </c>
    </row>
    <row r="52" spans="1:5" ht="15.75" customHeight="1">
      <c r="A52" s="20">
        <v>46086</v>
      </c>
      <c r="B52" s="50" t="s">
        <v>25</v>
      </c>
      <c r="C52" s="30">
        <v>1</v>
      </c>
      <c r="D52" s="29">
        <v>8</v>
      </c>
      <c r="E52" s="30">
        <v>8</v>
      </c>
    </row>
    <row r="53" spans="1:5" ht="15.75" customHeight="1">
      <c r="A53" s="20">
        <v>46086</v>
      </c>
      <c r="B53" s="49"/>
      <c r="C53" s="30">
        <v>2</v>
      </c>
      <c r="D53" s="29">
        <v>10</v>
      </c>
      <c r="E53" s="30">
        <v>10</v>
      </c>
    </row>
    <row r="54" spans="1:5" ht="15.75" customHeight="1">
      <c r="A54" s="20">
        <v>46086</v>
      </c>
      <c r="B54" s="24" t="s">
        <v>34</v>
      </c>
      <c r="C54" s="30">
        <v>1</v>
      </c>
      <c r="D54" s="29">
        <v>18.899999999999999</v>
      </c>
      <c r="E54" s="30">
        <v>18.899999999999999</v>
      </c>
    </row>
    <row r="55" spans="1:5" ht="15.75" customHeight="1">
      <c r="A55" s="20">
        <v>46086</v>
      </c>
      <c r="B55" s="24" t="s">
        <v>28</v>
      </c>
      <c r="C55" s="30">
        <v>8</v>
      </c>
      <c r="D55" s="29">
        <v>82</v>
      </c>
      <c r="E55" s="30">
        <v>82</v>
      </c>
    </row>
    <row r="56" spans="1:5" ht="15.75" customHeight="1">
      <c r="A56" s="20"/>
      <c r="D56" s="31"/>
    </row>
    <row r="57" spans="1:5" ht="15.75" customHeight="1">
      <c r="A57" s="35">
        <v>46087</v>
      </c>
      <c r="B57" s="24" t="s">
        <v>32</v>
      </c>
      <c r="C57" s="36"/>
      <c r="D57" s="21"/>
      <c r="E57" s="36"/>
    </row>
    <row r="58" spans="1:5" ht="15.75" customHeight="1">
      <c r="A58" s="20">
        <v>46087</v>
      </c>
      <c r="B58" s="19" t="s">
        <v>16</v>
      </c>
      <c r="C58" s="36"/>
      <c r="D58" s="21"/>
      <c r="E58" s="36"/>
    </row>
    <row r="59" spans="1:5" ht="15.75" customHeight="1">
      <c r="A59" s="35">
        <v>46087</v>
      </c>
      <c r="B59" s="24" t="s">
        <v>31</v>
      </c>
      <c r="C59" s="36"/>
      <c r="D59" s="21"/>
      <c r="E59" s="36"/>
    </row>
    <row r="60" spans="1:5" ht="15.75" customHeight="1">
      <c r="A60" s="35">
        <v>46087</v>
      </c>
      <c r="B60" s="19" t="s">
        <v>17</v>
      </c>
      <c r="C60" s="36"/>
      <c r="D60" s="21"/>
      <c r="E60" s="36"/>
    </row>
    <row r="61" spans="1:5" ht="15.75" customHeight="1">
      <c r="A61" s="35">
        <v>46087</v>
      </c>
      <c r="B61" s="19" t="s">
        <v>18</v>
      </c>
      <c r="C61" s="36"/>
      <c r="D61" s="21"/>
      <c r="E61" s="36"/>
    </row>
    <row r="62" spans="1:5" ht="15.75" customHeight="1">
      <c r="A62" s="20">
        <v>46087</v>
      </c>
      <c r="B62" s="19" t="s">
        <v>20</v>
      </c>
      <c r="C62" s="36"/>
      <c r="D62" s="21"/>
      <c r="E62" s="36"/>
    </row>
    <row r="63" spans="1:5" ht="15.75" customHeight="1">
      <c r="A63" s="35">
        <v>46087</v>
      </c>
      <c r="B63" s="24" t="s">
        <v>27</v>
      </c>
      <c r="C63" s="36"/>
      <c r="D63" s="21"/>
      <c r="E63" s="36"/>
    </row>
    <row r="64" spans="1:5" ht="15.75" customHeight="1">
      <c r="A64" s="35">
        <v>46087</v>
      </c>
      <c r="B64" s="19" t="s">
        <v>22</v>
      </c>
      <c r="C64" s="36"/>
      <c r="D64" s="21"/>
      <c r="E64" s="36"/>
    </row>
    <row r="65" spans="1:5" ht="15.75" customHeight="1">
      <c r="A65" s="35">
        <v>46087</v>
      </c>
      <c r="B65" s="24" t="s">
        <v>33</v>
      </c>
      <c r="C65" s="36"/>
      <c r="D65" s="21"/>
      <c r="E65" s="36"/>
    </row>
    <row r="66" spans="1:5" ht="15.75" customHeight="1">
      <c r="A66" s="20">
        <v>46087</v>
      </c>
      <c r="B66" s="50" t="s">
        <v>25</v>
      </c>
      <c r="C66" s="36"/>
      <c r="D66" s="21"/>
      <c r="E66" s="36"/>
    </row>
    <row r="67" spans="1:5" ht="15.75" customHeight="1">
      <c r="A67" s="35">
        <v>46087</v>
      </c>
      <c r="B67" s="49"/>
      <c r="C67" s="36"/>
      <c r="D67" s="21"/>
      <c r="E67" s="36"/>
    </row>
    <row r="68" spans="1:5" ht="15.75" customHeight="1">
      <c r="A68" s="35">
        <v>46087</v>
      </c>
      <c r="B68" s="24" t="s">
        <v>34</v>
      </c>
      <c r="C68" s="36"/>
      <c r="D68" s="21"/>
      <c r="E68" s="36"/>
    </row>
    <row r="69" spans="1:5" ht="15.75" customHeight="1">
      <c r="A69" s="20">
        <v>46087</v>
      </c>
      <c r="B69" s="24" t="s">
        <v>28</v>
      </c>
      <c r="C69" s="36"/>
      <c r="D69" s="21"/>
      <c r="E69" s="36"/>
    </row>
    <row r="70" spans="1:5" ht="15.75" customHeight="1">
      <c r="A70" s="20">
        <v>46088</v>
      </c>
      <c r="D70" s="31"/>
    </row>
    <row r="71" spans="1:5" ht="15.75" customHeight="1">
      <c r="A71" s="20">
        <v>46089</v>
      </c>
      <c r="D71" s="31"/>
    </row>
    <row r="72" spans="1:5" ht="15.75" customHeight="1">
      <c r="A72" s="20">
        <v>46090</v>
      </c>
      <c r="D72" s="31"/>
    </row>
    <row r="73" spans="1:5" ht="15.75" customHeight="1">
      <c r="A73" s="20">
        <v>46091</v>
      </c>
      <c r="D73" s="31"/>
    </row>
    <row r="74" spans="1:5" ht="15.75" customHeight="1">
      <c r="A74" s="20">
        <v>46092</v>
      </c>
      <c r="D74" s="31"/>
    </row>
    <row r="75" spans="1:5" ht="15.75" customHeight="1">
      <c r="A75" s="20">
        <v>46093</v>
      </c>
      <c r="D75" s="31"/>
    </row>
    <row r="76" spans="1:5" ht="15.75" customHeight="1">
      <c r="A76" s="20">
        <v>46094</v>
      </c>
      <c r="D76" s="31"/>
    </row>
    <row r="77" spans="1:5" ht="15.75" customHeight="1">
      <c r="A77" s="20">
        <v>46095</v>
      </c>
      <c r="D77" s="31"/>
    </row>
    <row r="78" spans="1:5" ht="15.75" customHeight="1">
      <c r="A78" s="20">
        <v>46096</v>
      </c>
      <c r="D78" s="31"/>
    </row>
    <row r="79" spans="1:5" ht="15.75" customHeight="1">
      <c r="D79" s="31"/>
    </row>
    <row r="80" spans="1:5" ht="15.75" customHeight="1">
      <c r="D80" s="31"/>
    </row>
    <row r="81" spans="4:4" ht="15.75" customHeight="1">
      <c r="D81" s="31"/>
    </row>
    <row r="82" spans="4:4" ht="15.75" customHeight="1">
      <c r="D82" s="31"/>
    </row>
    <row r="83" spans="4:4" ht="15.75" customHeight="1">
      <c r="D83" s="31"/>
    </row>
    <row r="84" spans="4:4" ht="15.75" customHeight="1">
      <c r="D84" s="31"/>
    </row>
    <row r="85" spans="4:4" ht="15.75" customHeight="1">
      <c r="D85" s="31"/>
    </row>
    <row r="86" spans="4:4" ht="15.75" customHeight="1">
      <c r="D86" s="31"/>
    </row>
    <row r="87" spans="4:4" ht="15.75" customHeight="1">
      <c r="D87" s="31"/>
    </row>
    <row r="88" spans="4:4" ht="15.75" customHeight="1">
      <c r="D88" s="31"/>
    </row>
    <row r="89" spans="4:4" ht="15.75" customHeight="1">
      <c r="D89" s="31"/>
    </row>
    <row r="90" spans="4:4" ht="15.75" customHeight="1">
      <c r="D90" s="31"/>
    </row>
    <row r="91" spans="4:4" ht="15.75" customHeight="1">
      <c r="D91" s="31"/>
    </row>
    <row r="92" spans="4:4" ht="15.75" customHeight="1">
      <c r="D92" s="31"/>
    </row>
    <row r="93" spans="4:4" ht="15.75" customHeight="1">
      <c r="D93" s="31"/>
    </row>
    <row r="94" spans="4:4" ht="15.75" customHeight="1">
      <c r="D94" s="31"/>
    </row>
    <row r="95" spans="4:4" ht="15.75" customHeight="1">
      <c r="D95" s="31"/>
    </row>
    <row r="96" spans="4:4" ht="15.75" customHeight="1">
      <c r="D96" s="31"/>
    </row>
    <row r="97" spans="4:4" ht="15.75" customHeight="1">
      <c r="D97" s="31"/>
    </row>
    <row r="98" spans="4:4" ht="15.75" customHeight="1">
      <c r="D98" s="31"/>
    </row>
    <row r="99" spans="4:4" ht="15.75" customHeight="1">
      <c r="D99" s="31"/>
    </row>
    <row r="100" spans="4:4" ht="15.75" customHeight="1">
      <c r="D100" s="31"/>
    </row>
    <row r="101" spans="4:4" ht="15.75" customHeight="1">
      <c r="D101" s="31"/>
    </row>
    <row r="102" spans="4:4" ht="15.75" customHeight="1">
      <c r="D102" s="31"/>
    </row>
    <row r="103" spans="4:4" ht="15.75" customHeight="1">
      <c r="D103" s="31"/>
    </row>
    <row r="104" spans="4:4" ht="15.75" customHeight="1">
      <c r="D104" s="31"/>
    </row>
    <row r="105" spans="4:4" ht="15.75" customHeight="1">
      <c r="D105" s="31"/>
    </row>
    <row r="106" spans="4:4" ht="15.75" customHeight="1">
      <c r="D106" s="31"/>
    </row>
    <row r="107" spans="4:4" ht="15.75" customHeight="1">
      <c r="D107" s="31"/>
    </row>
    <row r="108" spans="4:4" ht="15.75" customHeight="1">
      <c r="D108" s="31"/>
    </row>
    <row r="109" spans="4:4" ht="15.75" customHeight="1">
      <c r="D109" s="31"/>
    </row>
    <row r="110" spans="4:4" ht="15.75" customHeight="1">
      <c r="D110" s="31"/>
    </row>
    <row r="111" spans="4:4" ht="15.75" customHeight="1">
      <c r="D111" s="31"/>
    </row>
    <row r="112" spans="4:4" ht="15.75" customHeight="1">
      <c r="D112" s="31"/>
    </row>
    <row r="113" spans="4:4" ht="15.75" customHeight="1">
      <c r="D113" s="31"/>
    </row>
    <row r="114" spans="4:4" ht="15.75" customHeight="1">
      <c r="D114" s="31"/>
    </row>
    <row r="115" spans="4:4" ht="15.75" customHeight="1">
      <c r="D115" s="31"/>
    </row>
    <row r="116" spans="4:4" ht="15.75" customHeight="1">
      <c r="D116" s="31"/>
    </row>
    <row r="117" spans="4:4" ht="15.75" customHeight="1">
      <c r="D117" s="31"/>
    </row>
    <row r="118" spans="4:4" ht="15.75" customHeight="1">
      <c r="D118" s="31"/>
    </row>
    <row r="119" spans="4:4" ht="15.75" customHeight="1">
      <c r="D119" s="31"/>
    </row>
    <row r="120" spans="4:4" ht="15.75" customHeight="1">
      <c r="D120" s="31"/>
    </row>
    <row r="121" spans="4:4" ht="15.75" customHeight="1">
      <c r="D121" s="31"/>
    </row>
    <row r="122" spans="4:4" ht="15.75" customHeight="1">
      <c r="D122" s="31"/>
    </row>
    <row r="123" spans="4:4" ht="15.75" customHeight="1">
      <c r="D123" s="31"/>
    </row>
    <row r="124" spans="4:4" ht="15.75" customHeight="1">
      <c r="D124" s="31"/>
    </row>
    <row r="125" spans="4:4" ht="15.75" customHeight="1">
      <c r="D125" s="31"/>
    </row>
    <row r="126" spans="4:4" ht="15.75" customHeight="1">
      <c r="D126" s="31"/>
    </row>
    <row r="127" spans="4:4" ht="15.75" customHeight="1">
      <c r="D127" s="31"/>
    </row>
    <row r="128" spans="4:4" ht="15.75" customHeight="1">
      <c r="D128" s="31"/>
    </row>
    <row r="129" spans="4:4" ht="15.75" customHeight="1">
      <c r="D129" s="31"/>
    </row>
    <row r="130" spans="4:4" ht="15.75" customHeight="1">
      <c r="D130" s="31"/>
    </row>
    <row r="131" spans="4:4" ht="15.75" customHeight="1">
      <c r="D131" s="31"/>
    </row>
    <row r="132" spans="4:4" ht="15.75" customHeight="1">
      <c r="D132" s="31"/>
    </row>
    <row r="133" spans="4:4" ht="15.75" customHeight="1">
      <c r="D133" s="31"/>
    </row>
    <row r="134" spans="4:4" ht="15.75" customHeight="1">
      <c r="D134" s="31"/>
    </row>
    <row r="135" spans="4:4" ht="15.75" customHeight="1">
      <c r="D135" s="31"/>
    </row>
    <row r="136" spans="4:4" ht="15.75" customHeight="1">
      <c r="D136" s="31"/>
    </row>
    <row r="137" spans="4:4" ht="15.75" customHeight="1">
      <c r="D137" s="31"/>
    </row>
    <row r="138" spans="4:4" ht="15.75" customHeight="1">
      <c r="D138" s="31"/>
    </row>
    <row r="139" spans="4:4" ht="15.75" customHeight="1">
      <c r="D139" s="31"/>
    </row>
    <row r="140" spans="4:4" ht="15.75" customHeight="1">
      <c r="D140" s="31"/>
    </row>
    <row r="141" spans="4:4" ht="15.75" customHeight="1">
      <c r="D141" s="31"/>
    </row>
    <row r="142" spans="4:4" ht="15.75" customHeight="1">
      <c r="D142" s="31"/>
    </row>
    <row r="143" spans="4:4" ht="15.75" customHeight="1">
      <c r="D143" s="31"/>
    </row>
    <row r="144" spans="4:4" ht="15.75" customHeight="1">
      <c r="D144" s="31"/>
    </row>
    <row r="145" spans="4:4" ht="15.75" customHeight="1">
      <c r="D145" s="31"/>
    </row>
    <row r="146" spans="4:4" ht="15.75" customHeight="1">
      <c r="D146" s="31"/>
    </row>
    <row r="147" spans="4:4" ht="15.75" customHeight="1">
      <c r="D147" s="31"/>
    </row>
    <row r="148" spans="4:4" ht="15.75" customHeight="1">
      <c r="D148" s="31"/>
    </row>
    <row r="149" spans="4:4" ht="15.75" customHeight="1">
      <c r="D149" s="31"/>
    </row>
    <row r="150" spans="4:4" ht="15.75" customHeight="1">
      <c r="D150" s="31"/>
    </row>
    <row r="151" spans="4:4" ht="15.75" customHeight="1">
      <c r="D151" s="31"/>
    </row>
    <row r="152" spans="4:4" ht="15.75" customHeight="1">
      <c r="D152" s="31"/>
    </row>
    <row r="153" spans="4:4" ht="15.75" customHeight="1">
      <c r="D153" s="31"/>
    </row>
    <row r="154" spans="4:4" ht="15.75" customHeight="1">
      <c r="D154" s="31"/>
    </row>
    <row r="155" spans="4:4" ht="15.75" customHeight="1">
      <c r="D155" s="31"/>
    </row>
    <row r="156" spans="4:4" ht="15.75" customHeight="1">
      <c r="D156" s="31"/>
    </row>
    <row r="157" spans="4:4" ht="15.75" customHeight="1">
      <c r="D157" s="31"/>
    </row>
    <row r="158" spans="4:4" ht="15.75" customHeight="1">
      <c r="D158" s="31"/>
    </row>
    <row r="159" spans="4:4" ht="15.75" customHeight="1">
      <c r="D159" s="31"/>
    </row>
    <row r="160" spans="4:4" ht="15.75" customHeight="1">
      <c r="D160" s="31"/>
    </row>
    <row r="161" spans="4:4" ht="15.75" customHeight="1">
      <c r="D161" s="31"/>
    </row>
    <row r="162" spans="4:4" ht="15.75" customHeight="1">
      <c r="D162" s="31"/>
    </row>
    <row r="163" spans="4:4" ht="15.75" customHeight="1">
      <c r="D163" s="31"/>
    </row>
    <row r="164" spans="4:4" ht="15.75" customHeight="1">
      <c r="D164" s="31"/>
    </row>
    <row r="165" spans="4:4" ht="15.75" customHeight="1">
      <c r="D165" s="31"/>
    </row>
    <row r="166" spans="4:4" ht="15.75" customHeight="1">
      <c r="D166" s="31"/>
    </row>
    <row r="167" spans="4:4" ht="15.75" customHeight="1">
      <c r="D167" s="31"/>
    </row>
    <row r="168" spans="4:4" ht="15.75" customHeight="1">
      <c r="D168" s="31"/>
    </row>
    <row r="169" spans="4:4" ht="15.75" customHeight="1">
      <c r="D169" s="31"/>
    </row>
    <row r="170" spans="4:4" ht="15.75" customHeight="1">
      <c r="D170" s="31"/>
    </row>
    <row r="171" spans="4:4" ht="15.75" customHeight="1">
      <c r="D171" s="31"/>
    </row>
    <row r="172" spans="4:4" ht="15.75" customHeight="1">
      <c r="D172" s="31"/>
    </row>
    <row r="173" spans="4:4" ht="15.75" customHeight="1">
      <c r="D173" s="31"/>
    </row>
    <row r="174" spans="4:4" ht="15.75" customHeight="1">
      <c r="D174" s="31"/>
    </row>
    <row r="175" spans="4:4" ht="15.75" customHeight="1">
      <c r="D175" s="31"/>
    </row>
    <row r="176" spans="4:4" ht="15.75" customHeight="1">
      <c r="D176" s="31"/>
    </row>
    <row r="177" spans="4:4" ht="15.75" customHeight="1">
      <c r="D177" s="31"/>
    </row>
    <row r="178" spans="4:4" ht="15.75" customHeight="1">
      <c r="D178" s="31"/>
    </row>
    <row r="179" spans="4:4" ht="15.75" customHeight="1">
      <c r="D179" s="31"/>
    </row>
    <row r="180" spans="4:4" ht="15.75" customHeight="1">
      <c r="D180" s="31"/>
    </row>
    <row r="181" spans="4:4" ht="15.75" customHeight="1">
      <c r="D181" s="31"/>
    </row>
    <row r="182" spans="4:4" ht="15.75" customHeight="1">
      <c r="D182" s="31"/>
    </row>
    <row r="183" spans="4:4" ht="15.75" customHeight="1">
      <c r="D183" s="31"/>
    </row>
    <row r="184" spans="4:4" ht="15.75" customHeight="1">
      <c r="D184" s="31"/>
    </row>
    <row r="185" spans="4:4" ht="15.75" customHeight="1">
      <c r="D185" s="31"/>
    </row>
    <row r="186" spans="4:4" ht="15.75" customHeight="1">
      <c r="D186" s="31"/>
    </row>
    <row r="187" spans="4:4" ht="15.75" customHeight="1">
      <c r="D187" s="31"/>
    </row>
    <row r="188" spans="4:4" ht="15.75" customHeight="1">
      <c r="D188" s="31"/>
    </row>
    <row r="189" spans="4:4" ht="15.75" customHeight="1">
      <c r="D189" s="31"/>
    </row>
    <row r="190" spans="4:4" ht="15.75" customHeight="1">
      <c r="D190" s="31"/>
    </row>
    <row r="191" spans="4:4" ht="15.75" customHeight="1">
      <c r="D191" s="31"/>
    </row>
    <row r="192" spans="4:4" ht="15.75" customHeight="1">
      <c r="D192" s="31"/>
    </row>
    <row r="193" spans="4:4" ht="15.75" customHeight="1">
      <c r="D193" s="31"/>
    </row>
    <row r="194" spans="4:4" ht="15.75" customHeight="1">
      <c r="D194" s="31"/>
    </row>
    <row r="195" spans="4:4" ht="15.75" customHeight="1">
      <c r="D195" s="31"/>
    </row>
    <row r="196" spans="4:4" ht="15.75" customHeight="1">
      <c r="D196" s="31"/>
    </row>
    <row r="197" spans="4:4" ht="15.75" customHeight="1">
      <c r="D197" s="31"/>
    </row>
    <row r="198" spans="4:4" ht="15.75" customHeight="1">
      <c r="D198" s="31"/>
    </row>
    <row r="199" spans="4:4" ht="15.75" customHeight="1">
      <c r="D199" s="31"/>
    </row>
    <row r="200" spans="4:4" ht="15.75" customHeight="1">
      <c r="D200" s="31"/>
    </row>
    <row r="201" spans="4:4" ht="15.75" customHeight="1">
      <c r="D201" s="31"/>
    </row>
    <row r="202" spans="4:4" ht="15.75" customHeight="1">
      <c r="D202" s="31"/>
    </row>
    <row r="203" spans="4:4" ht="15.75" customHeight="1">
      <c r="D203" s="31"/>
    </row>
    <row r="204" spans="4:4" ht="15.75" customHeight="1">
      <c r="D204" s="31"/>
    </row>
    <row r="205" spans="4:4" ht="15.75" customHeight="1">
      <c r="D205" s="31"/>
    </row>
    <row r="206" spans="4:4" ht="15.75" customHeight="1">
      <c r="D206" s="31"/>
    </row>
    <row r="207" spans="4:4" ht="15.75" customHeight="1">
      <c r="D207" s="31"/>
    </row>
    <row r="208" spans="4:4" ht="15.75" customHeight="1">
      <c r="D208" s="31"/>
    </row>
    <row r="209" spans="4:4" ht="15.75" customHeight="1">
      <c r="D209" s="31"/>
    </row>
    <row r="210" spans="4:4" ht="15.75" customHeight="1">
      <c r="D210" s="31"/>
    </row>
    <row r="211" spans="4:4" ht="15.75" customHeight="1">
      <c r="D211" s="31"/>
    </row>
    <row r="212" spans="4:4" ht="15.75" customHeight="1">
      <c r="D212" s="31"/>
    </row>
    <row r="213" spans="4:4" ht="15.75" customHeight="1">
      <c r="D213" s="31"/>
    </row>
    <row r="214" spans="4:4" ht="15.75" customHeight="1">
      <c r="D214" s="31"/>
    </row>
    <row r="215" spans="4:4" ht="15.75" customHeight="1">
      <c r="D215" s="31"/>
    </row>
    <row r="216" spans="4:4" ht="15.75" customHeight="1">
      <c r="D216" s="31"/>
    </row>
    <row r="217" spans="4:4" ht="15.75" customHeight="1">
      <c r="D217" s="31"/>
    </row>
    <row r="218" spans="4:4" ht="15.75" customHeight="1">
      <c r="D218" s="31"/>
    </row>
    <row r="219" spans="4:4" ht="15.75" customHeight="1">
      <c r="D219" s="31"/>
    </row>
    <row r="220" spans="4:4" ht="15.75" customHeight="1">
      <c r="D220" s="31"/>
    </row>
    <row r="221" spans="4:4" ht="15.75" customHeight="1">
      <c r="D221" s="31"/>
    </row>
    <row r="222" spans="4:4" ht="15.75" customHeight="1">
      <c r="D222" s="31"/>
    </row>
    <row r="223" spans="4:4" ht="15.75" customHeight="1">
      <c r="D223" s="31"/>
    </row>
    <row r="224" spans="4:4" ht="15.75" customHeight="1">
      <c r="D224" s="31"/>
    </row>
    <row r="225" spans="4:4" ht="15.75" customHeight="1">
      <c r="D225" s="31"/>
    </row>
    <row r="226" spans="4:4" ht="15.75" customHeight="1">
      <c r="D226" s="31"/>
    </row>
    <row r="227" spans="4:4" ht="15.75" customHeight="1">
      <c r="D227" s="31"/>
    </row>
    <row r="228" spans="4:4" ht="15.75" customHeight="1">
      <c r="D228" s="31"/>
    </row>
    <row r="229" spans="4:4" ht="15.75" customHeight="1">
      <c r="D229" s="31"/>
    </row>
    <row r="230" spans="4:4" ht="15.75" customHeight="1">
      <c r="D230" s="31"/>
    </row>
    <row r="231" spans="4:4" ht="15.75" customHeight="1">
      <c r="D231" s="31"/>
    </row>
    <row r="232" spans="4:4" ht="15.75" customHeight="1">
      <c r="D232" s="31"/>
    </row>
    <row r="233" spans="4:4" ht="15.75" customHeight="1">
      <c r="D233" s="31"/>
    </row>
    <row r="234" spans="4:4" ht="15.75" customHeight="1">
      <c r="D234" s="31"/>
    </row>
    <row r="235" spans="4:4" ht="15.75" customHeight="1">
      <c r="D235" s="31"/>
    </row>
    <row r="236" spans="4:4" ht="15.75" customHeight="1">
      <c r="D236" s="31"/>
    </row>
    <row r="237" spans="4:4" ht="15.75" customHeight="1">
      <c r="D237" s="31"/>
    </row>
    <row r="238" spans="4:4" ht="15.75" customHeight="1">
      <c r="D238" s="31"/>
    </row>
    <row r="239" spans="4:4" ht="15.75" customHeight="1">
      <c r="D239" s="31"/>
    </row>
    <row r="240" spans="4:4" ht="15.75" customHeight="1">
      <c r="D240" s="31"/>
    </row>
    <row r="241" spans="4:4" ht="15.75" customHeight="1">
      <c r="D241" s="31"/>
    </row>
    <row r="242" spans="4:4" ht="15.75" customHeight="1">
      <c r="D242" s="31"/>
    </row>
    <row r="243" spans="4:4" ht="15.75" customHeight="1">
      <c r="D243" s="31"/>
    </row>
    <row r="244" spans="4:4" ht="15.75" customHeight="1">
      <c r="D244" s="31"/>
    </row>
    <row r="245" spans="4:4" ht="15.75" customHeight="1">
      <c r="D245" s="31"/>
    </row>
    <row r="246" spans="4:4" ht="15.75" customHeight="1">
      <c r="D246" s="31"/>
    </row>
    <row r="247" spans="4:4" ht="15.75" customHeight="1">
      <c r="D247" s="31"/>
    </row>
    <row r="248" spans="4:4" ht="15.75" customHeight="1">
      <c r="D248" s="31"/>
    </row>
    <row r="249" spans="4:4" ht="15.75" customHeight="1">
      <c r="D249" s="31"/>
    </row>
    <row r="250" spans="4:4" ht="15.75" customHeight="1">
      <c r="D250" s="31"/>
    </row>
    <row r="251" spans="4:4" ht="15.75" customHeight="1">
      <c r="D251" s="31"/>
    </row>
    <row r="252" spans="4:4" ht="15.75" customHeight="1">
      <c r="D252" s="31"/>
    </row>
    <row r="253" spans="4:4" ht="15.75" customHeight="1">
      <c r="D253" s="31"/>
    </row>
    <row r="254" spans="4:4" ht="15.75" customHeight="1">
      <c r="D254" s="31"/>
    </row>
    <row r="255" spans="4:4" ht="15.75" customHeight="1">
      <c r="D255" s="31"/>
    </row>
    <row r="256" spans="4:4" ht="15.75" customHeight="1">
      <c r="D256" s="31"/>
    </row>
    <row r="257" spans="4:4" ht="15.75" customHeight="1">
      <c r="D257" s="31"/>
    </row>
    <row r="258" spans="4:4" ht="15.75" customHeight="1">
      <c r="D258" s="31"/>
    </row>
    <row r="259" spans="4:4" ht="15.75" customHeight="1">
      <c r="D259" s="31"/>
    </row>
    <row r="260" spans="4:4" ht="15.75" customHeight="1">
      <c r="D260" s="31"/>
    </row>
    <row r="261" spans="4:4" ht="15.75" customHeight="1">
      <c r="D261" s="31"/>
    </row>
    <row r="262" spans="4:4" ht="15.75" customHeight="1">
      <c r="D262" s="31"/>
    </row>
    <row r="263" spans="4:4" ht="15.75" customHeight="1">
      <c r="D263" s="31"/>
    </row>
    <row r="264" spans="4:4" ht="15.75" customHeight="1">
      <c r="D264" s="31"/>
    </row>
    <row r="265" spans="4:4" ht="15.75" customHeight="1">
      <c r="D265" s="31"/>
    </row>
    <row r="266" spans="4:4" ht="15.75" customHeight="1">
      <c r="D266" s="31"/>
    </row>
    <row r="267" spans="4:4" ht="15.75" customHeight="1">
      <c r="D267" s="31"/>
    </row>
    <row r="268" spans="4:4" ht="15.75" customHeight="1">
      <c r="D268" s="31"/>
    </row>
    <row r="269" spans="4:4" ht="15.75" customHeight="1">
      <c r="D269" s="31"/>
    </row>
    <row r="270" spans="4:4" ht="15.75" customHeight="1">
      <c r="D270" s="31"/>
    </row>
    <row r="271" spans="4:4" ht="15.75" customHeight="1">
      <c r="D271" s="31"/>
    </row>
    <row r="272" spans="4:4" ht="15.75" customHeight="1">
      <c r="D272" s="31"/>
    </row>
    <row r="273" spans="4:4" ht="15.75" customHeight="1">
      <c r="D273" s="31"/>
    </row>
    <row r="274" spans="4:4" ht="15.75" customHeight="1">
      <c r="D274" s="31"/>
    </row>
    <row r="275" spans="4:4" ht="15.75" customHeight="1">
      <c r="D275" s="31"/>
    </row>
    <row r="276" spans="4:4" ht="15.75" customHeight="1">
      <c r="D276" s="31"/>
    </row>
    <row r="277" spans="4:4" ht="15.75" customHeight="1">
      <c r="D277" s="31"/>
    </row>
    <row r="278" spans="4:4" ht="15.75" customHeight="1">
      <c r="D278" s="31"/>
    </row>
    <row r="279" spans="4:4" ht="15.75" customHeight="1">
      <c r="D279" s="31"/>
    </row>
    <row r="280" spans="4:4" ht="15.75" customHeight="1">
      <c r="D280" s="31"/>
    </row>
    <row r="281" spans="4:4" ht="15.75" customHeight="1">
      <c r="D281" s="31"/>
    </row>
    <row r="282" spans="4:4" ht="15.75" customHeight="1">
      <c r="D282" s="31"/>
    </row>
    <row r="283" spans="4:4" ht="15.75" customHeight="1">
      <c r="D283" s="31"/>
    </row>
    <row r="284" spans="4:4" ht="15.75" customHeight="1">
      <c r="D284" s="31"/>
    </row>
    <row r="285" spans="4:4" ht="15.75" customHeight="1">
      <c r="D285" s="31"/>
    </row>
    <row r="286" spans="4:4" ht="15.75" customHeight="1">
      <c r="D286" s="31"/>
    </row>
    <row r="287" spans="4:4" ht="15.75" customHeight="1">
      <c r="D287" s="31"/>
    </row>
    <row r="288" spans="4:4" ht="15.75" customHeight="1">
      <c r="D288" s="31"/>
    </row>
    <row r="289" spans="4:4" ht="15.75" customHeight="1">
      <c r="D289" s="31"/>
    </row>
    <row r="290" spans="4:4" ht="15.75" customHeight="1">
      <c r="D290" s="31"/>
    </row>
    <row r="291" spans="4:4" ht="15.75" customHeight="1">
      <c r="D291" s="31"/>
    </row>
    <row r="292" spans="4:4" ht="15.75" customHeight="1">
      <c r="D292" s="31"/>
    </row>
    <row r="293" spans="4:4" ht="15.75" customHeight="1">
      <c r="D293" s="31"/>
    </row>
    <row r="294" spans="4:4" ht="15.75" customHeight="1">
      <c r="D294" s="31"/>
    </row>
    <row r="295" spans="4:4" ht="15.75" customHeight="1">
      <c r="D295" s="31"/>
    </row>
    <row r="296" spans="4:4" ht="15.75" customHeight="1">
      <c r="D296" s="31"/>
    </row>
    <row r="297" spans="4:4" ht="15.75" customHeight="1">
      <c r="D297" s="31"/>
    </row>
    <row r="298" spans="4:4" ht="15.75" customHeight="1">
      <c r="D298" s="31"/>
    </row>
    <row r="299" spans="4:4" ht="15.75" customHeight="1">
      <c r="D299" s="31"/>
    </row>
    <row r="300" spans="4:4" ht="15.75" customHeight="1">
      <c r="D300" s="31"/>
    </row>
    <row r="301" spans="4:4" ht="15.75" customHeight="1">
      <c r="D301" s="31"/>
    </row>
    <row r="302" spans="4:4" ht="15.75" customHeight="1">
      <c r="D302" s="31"/>
    </row>
    <row r="303" spans="4:4" ht="15.75" customHeight="1">
      <c r="D303" s="31"/>
    </row>
    <row r="304" spans="4:4" ht="15.75" customHeight="1">
      <c r="D304" s="31"/>
    </row>
    <row r="305" spans="4:4" ht="15.75" customHeight="1">
      <c r="D305" s="31"/>
    </row>
    <row r="306" spans="4:4" ht="15.75" customHeight="1">
      <c r="D306" s="31"/>
    </row>
    <row r="307" spans="4:4" ht="15.75" customHeight="1">
      <c r="D307" s="31"/>
    </row>
    <row r="308" spans="4:4" ht="15.75" customHeight="1">
      <c r="D308" s="31"/>
    </row>
    <row r="309" spans="4:4" ht="15.75" customHeight="1">
      <c r="D309" s="31"/>
    </row>
    <row r="310" spans="4:4" ht="15.75" customHeight="1">
      <c r="D310" s="31"/>
    </row>
    <row r="311" spans="4:4" ht="15.75" customHeight="1">
      <c r="D311" s="31"/>
    </row>
    <row r="312" spans="4:4" ht="15.75" customHeight="1">
      <c r="D312" s="31"/>
    </row>
    <row r="313" spans="4:4" ht="15.75" customHeight="1">
      <c r="D313" s="31"/>
    </row>
    <row r="314" spans="4:4" ht="15.75" customHeight="1">
      <c r="D314" s="31"/>
    </row>
    <row r="315" spans="4:4" ht="15.75" customHeight="1">
      <c r="D315" s="31"/>
    </row>
    <row r="316" spans="4:4" ht="15.75" customHeight="1">
      <c r="D316" s="31"/>
    </row>
    <row r="317" spans="4:4" ht="15.75" customHeight="1">
      <c r="D317" s="31"/>
    </row>
    <row r="318" spans="4:4" ht="15.75" customHeight="1">
      <c r="D318" s="31"/>
    </row>
    <row r="319" spans="4:4" ht="15.75" customHeight="1">
      <c r="D319" s="31"/>
    </row>
    <row r="320" spans="4:4" ht="15.75" customHeight="1">
      <c r="D320" s="31"/>
    </row>
    <row r="321" spans="4:4" ht="15.75" customHeight="1">
      <c r="D321" s="31"/>
    </row>
    <row r="322" spans="4:4" ht="15.75" customHeight="1">
      <c r="D322" s="31"/>
    </row>
    <row r="323" spans="4:4" ht="15.75" customHeight="1">
      <c r="D323" s="31"/>
    </row>
    <row r="324" spans="4:4" ht="15.75" customHeight="1">
      <c r="D324" s="31"/>
    </row>
    <row r="325" spans="4:4" ht="15.75" customHeight="1">
      <c r="D325" s="31"/>
    </row>
    <row r="326" spans="4:4" ht="15.75" customHeight="1">
      <c r="D326" s="31"/>
    </row>
    <row r="327" spans="4:4" ht="15.75" customHeight="1">
      <c r="D327" s="31"/>
    </row>
    <row r="328" spans="4:4" ht="15.75" customHeight="1">
      <c r="D328" s="31"/>
    </row>
    <row r="329" spans="4:4" ht="15.75" customHeight="1">
      <c r="D329" s="31"/>
    </row>
    <row r="330" spans="4:4" ht="15.75" customHeight="1">
      <c r="D330" s="31"/>
    </row>
    <row r="331" spans="4:4" ht="15.75" customHeight="1">
      <c r="D331" s="31"/>
    </row>
    <row r="332" spans="4:4" ht="15.75" customHeight="1">
      <c r="D332" s="31"/>
    </row>
    <row r="333" spans="4:4" ht="15.75" customHeight="1">
      <c r="D333" s="31"/>
    </row>
    <row r="334" spans="4:4" ht="15.75" customHeight="1">
      <c r="D334" s="31"/>
    </row>
    <row r="335" spans="4:4" ht="15.75" customHeight="1">
      <c r="D335" s="31"/>
    </row>
    <row r="336" spans="4:4" ht="15.75" customHeight="1">
      <c r="D336" s="31"/>
    </row>
    <row r="337" spans="4:4" ht="15.75" customHeight="1">
      <c r="D337" s="31"/>
    </row>
    <row r="338" spans="4:4" ht="15.75" customHeight="1">
      <c r="D338" s="31"/>
    </row>
    <row r="339" spans="4:4" ht="15.75" customHeight="1">
      <c r="D339" s="31"/>
    </row>
    <row r="340" spans="4:4" ht="15.75" customHeight="1">
      <c r="D340" s="31"/>
    </row>
    <row r="341" spans="4:4" ht="15.75" customHeight="1">
      <c r="D341" s="31"/>
    </row>
    <row r="342" spans="4:4" ht="15.75" customHeight="1">
      <c r="D342" s="31"/>
    </row>
    <row r="343" spans="4:4" ht="15.75" customHeight="1">
      <c r="D343" s="31"/>
    </row>
    <row r="344" spans="4:4" ht="15.75" customHeight="1">
      <c r="D344" s="31"/>
    </row>
    <row r="345" spans="4:4" ht="15.75" customHeight="1">
      <c r="D345" s="31"/>
    </row>
    <row r="346" spans="4:4" ht="15.75" customHeight="1">
      <c r="D346" s="31"/>
    </row>
    <row r="347" spans="4:4" ht="15.75" customHeight="1">
      <c r="D347" s="31"/>
    </row>
    <row r="348" spans="4:4" ht="15.75" customHeight="1">
      <c r="D348" s="31"/>
    </row>
    <row r="349" spans="4:4" ht="15.75" customHeight="1">
      <c r="D349" s="31"/>
    </row>
    <row r="350" spans="4:4" ht="15.75" customHeight="1">
      <c r="D350" s="31"/>
    </row>
    <row r="351" spans="4:4" ht="15.75" customHeight="1">
      <c r="D351" s="31"/>
    </row>
    <row r="352" spans="4:4" ht="15.75" customHeight="1">
      <c r="D352" s="31"/>
    </row>
    <row r="353" spans="4:4" ht="15.75" customHeight="1">
      <c r="D353" s="31"/>
    </row>
    <row r="354" spans="4:4" ht="15.75" customHeight="1">
      <c r="D354" s="31"/>
    </row>
    <row r="355" spans="4:4" ht="15.75" customHeight="1">
      <c r="D355" s="31"/>
    </row>
    <row r="356" spans="4:4" ht="15.75" customHeight="1">
      <c r="D356" s="31"/>
    </row>
    <row r="357" spans="4:4" ht="15.75" customHeight="1">
      <c r="D357" s="31"/>
    </row>
    <row r="358" spans="4:4" ht="15.75" customHeight="1">
      <c r="D358" s="31"/>
    </row>
    <row r="359" spans="4:4" ht="15.75" customHeight="1">
      <c r="D359" s="31"/>
    </row>
    <row r="360" spans="4:4" ht="15.75" customHeight="1">
      <c r="D360" s="31"/>
    </row>
    <row r="361" spans="4:4" ht="15.75" customHeight="1">
      <c r="D361" s="31"/>
    </row>
    <row r="362" spans="4:4" ht="15.75" customHeight="1">
      <c r="D362" s="31"/>
    </row>
    <row r="363" spans="4:4" ht="15.75" customHeight="1">
      <c r="D363" s="31"/>
    </row>
    <row r="364" spans="4:4" ht="15.75" customHeight="1">
      <c r="D364" s="31"/>
    </row>
    <row r="365" spans="4:4" ht="15.75" customHeight="1">
      <c r="D365" s="31"/>
    </row>
    <row r="366" spans="4:4" ht="15.75" customHeight="1">
      <c r="D366" s="31"/>
    </row>
    <row r="367" spans="4:4" ht="15.75" customHeight="1">
      <c r="D367" s="31"/>
    </row>
    <row r="368" spans="4:4" ht="15.75" customHeight="1">
      <c r="D368" s="31"/>
    </row>
    <row r="369" spans="4:4" ht="15.75" customHeight="1">
      <c r="D369" s="31"/>
    </row>
    <row r="370" spans="4:4" ht="15.75" customHeight="1">
      <c r="D370" s="31"/>
    </row>
    <row r="371" spans="4:4" ht="15.75" customHeight="1">
      <c r="D371" s="31"/>
    </row>
    <row r="372" spans="4:4" ht="15.75" customHeight="1">
      <c r="D372" s="31"/>
    </row>
    <row r="373" spans="4:4" ht="15.75" customHeight="1">
      <c r="D373" s="31"/>
    </row>
    <row r="374" spans="4:4" ht="15.75" customHeight="1">
      <c r="D374" s="31"/>
    </row>
    <row r="375" spans="4:4" ht="15.75" customHeight="1">
      <c r="D375" s="31"/>
    </row>
    <row r="376" spans="4:4" ht="15.75" customHeight="1">
      <c r="D376" s="31"/>
    </row>
    <row r="377" spans="4:4" ht="15.75" customHeight="1">
      <c r="D377" s="31"/>
    </row>
    <row r="378" spans="4:4" ht="15.75" customHeight="1">
      <c r="D378" s="31"/>
    </row>
    <row r="379" spans="4:4" ht="15.75" customHeight="1">
      <c r="D379" s="31"/>
    </row>
    <row r="380" spans="4:4" ht="15.75" customHeight="1">
      <c r="D380" s="31"/>
    </row>
    <row r="381" spans="4:4" ht="15.75" customHeight="1">
      <c r="D381" s="31"/>
    </row>
    <row r="382" spans="4:4" ht="15.75" customHeight="1">
      <c r="D382" s="31"/>
    </row>
    <row r="383" spans="4:4" ht="15.75" customHeight="1">
      <c r="D383" s="31"/>
    </row>
    <row r="384" spans="4:4" ht="15.75" customHeight="1">
      <c r="D384" s="31"/>
    </row>
    <row r="385" spans="4:4" ht="15.75" customHeight="1">
      <c r="D385" s="31"/>
    </row>
    <row r="386" spans="4:4" ht="15.75" customHeight="1">
      <c r="D386" s="31"/>
    </row>
    <row r="387" spans="4:4" ht="15.75" customHeight="1">
      <c r="D387" s="31"/>
    </row>
    <row r="388" spans="4:4" ht="15.75" customHeight="1">
      <c r="D388" s="31"/>
    </row>
    <row r="389" spans="4:4" ht="15.75" customHeight="1">
      <c r="D389" s="31"/>
    </row>
    <row r="390" spans="4:4" ht="15.75" customHeight="1">
      <c r="D390" s="31"/>
    </row>
    <row r="391" spans="4:4" ht="15.75" customHeight="1">
      <c r="D391" s="31"/>
    </row>
    <row r="392" spans="4:4" ht="15.75" customHeight="1">
      <c r="D392" s="31"/>
    </row>
    <row r="393" spans="4:4" ht="15.75" customHeight="1">
      <c r="D393" s="31"/>
    </row>
    <row r="394" spans="4:4" ht="15.75" customHeight="1">
      <c r="D394" s="31"/>
    </row>
    <row r="395" spans="4:4" ht="15.75" customHeight="1">
      <c r="D395" s="31"/>
    </row>
    <row r="396" spans="4:4" ht="15.75" customHeight="1">
      <c r="D396" s="31"/>
    </row>
    <row r="397" spans="4:4" ht="15.75" customHeight="1">
      <c r="D397" s="31"/>
    </row>
    <row r="398" spans="4:4" ht="15.75" customHeight="1">
      <c r="D398" s="31"/>
    </row>
    <row r="399" spans="4:4" ht="15.75" customHeight="1">
      <c r="D399" s="31"/>
    </row>
    <row r="400" spans="4:4" ht="15.75" customHeight="1">
      <c r="D400" s="31"/>
    </row>
    <row r="401" spans="4:4" ht="15.75" customHeight="1">
      <c r="D401" s="31"/>
    </row>
    <row r="402" spans="4:4" ht="15.75" customHeight="1">
      <c r="D402" s="31"/>
    </row>
    <row r="403" spans="4:4" ht="15.75" customHeight="1">
      <c r="D403" s="31"/>
    </row>
    <row r="404" spans="4:4" ht="15.75" customHeight="1">
      <c r="D404" s="31"/>
    </row>
    <row r="405" spans="4:4" ht="15.75" customHeight="1">
      <c r="D405" s="31"/>
    </row>
    <row r="406" spans="4:4" ht="15.75" customHeight="1">
      <c r="D406" s="31"/>
    </row>
    <row r="407" spans="4:4" ht="15.75" customHeight="1">
      <c r="D407" s="31"/>
    </row>
    <row r="408" spans="4:4" ht="15.75" customHeight="1">
      <c r="D408" s="31"/>
    </row>
    <row r="409" spans="4:4" ht="15.75" customHeight="1">
      <c r="D409" s="31"/>
    </row>
    <row r="410" spans="4:4" ht="15.75" customHeight="1">
      <c r="D410" s="31"/>
    </row>
    <row r="411" spans="4:4" ht="15.75" customHeight="1">
      <c r="D411" s="31"/>
    </row>
    <row r="412" spans="4:4" ht="15.75" customHeight="1">
      <c r="D412" s="31"/>
    </row>
    <row r="413" spans="4:4" ht="15.75" customHeight="1">
      <c r="D413" s="31"/>
    </row>
    <row r="414" spans="4:4" ht="15.75" customHeight="1">
      <c r="D414" s="31"/>
    </row>
    <row r="415" spans="4:4" ht="15.75" customHeight="1">
      <c r="D415" s="31"/>
    </row>
    <row r="416" spans="4:4" ht="15.75" customHeight="1">
      <c r="D416" s="31"/>
    </row>
    <row r="417" spans="4:4" ht="15.75" customHeight="1">
      <c r="D417" s="31"/>
    </row>
    <row r="418" spans="4:4" ht="15.75" customHeight="1">
      <c r="D418" s="31"/>
    </row>
    <row r="419" spans="4:4" ht="15.75" customHeight="1">
      <c r="D419" s="31"/>
    </row>
    <row r="420" spans="4:4" ht="15.75" customHeight="1">
      <c r="D420" s="31"/>
    </row>
    <row r="421" spans="4:4" ht="15.75" customHeight="1">
      <c r="D421" s="31"/>
    </row>
    <row r="422" spans="4:4" ht="15.75" customHeight="1">
      <c r="D422" s="31"/>
    </row>
    <row r="423" spans="4:4" ht="15.75" customHeight="1">
      <c r="D423" s="31"/>
    </row>
    <row r="424" spans="4:4" ht="15.75" customHeight="1">
      <c r="D424" s="31"/>
    </row>
    <row r="425" spans="4:4" ht="15.75" customHeight="1">
      <c r="D425" s="31"/>
    </row>
    <row r="426" spans="4:4" ht="15.75" customHeight="1">
      <c r="D426" s="31"/>
    </row>
    <row r="427" spans="4:4" ht="15.75" customHeight="1">
      <c r="D427" s="31"/>
    </row>
    <row r="428" spans="4:4" ht="15.75" customHeight="1">
      <c r="D428" s="31"/>
    </row>
    <row r="429" spans="4:4" ht="15.75" customHeight="1">
      <c r="D429" s="31"/>
    </row>
    <row r="430" spans="4:4" ht="15.75" customHeight="1">
      <c r="D430" s="31"/>
    </row>
    <row r="431" spans="4:4" ht="15.75" customHeight="1">
      <c r="D431" s="31"/>
    </row>
    <row r="432" spans="4:4" ht="15.75" customHeight="1">
      <c r="D432" s="31"/>
    </row>
    <row r="433" spans="4:4" ht="15.75" customHeight="1">
      <c r="D433" s="31"/>
    </row>
    <row r="434" spans="4:4" ht="15.75" customHeight="1">
      <c r="D434" s="31"/>
    </row>
    <row r="435" spans="4:4" ht="15.75" customHeight="1">
      <c r="D435" s="31"/>
    </row>
    <row r="436" spans="4:4" ht="15.75" customHeight="1">
      <c r="D436" s="31"/>
    </row>
    <row r="437" spans="4:4" ht="15.75" customHeight="1">
      <c r="D437" s="31"/>
    </row>
    <row r="438" spans="4:4" ht="15.75" customHeight="1">
      <c r="D438" s="31"/>
    </row>
    <row r="439" spans="4:4" ht="15.75" customHeight="1">
      <c r="D439" s="31"/>
    </row>
    <row r="440" spans="4:4" ht="15.75" customHeight="1">
      <c r="D440" s="31"/>
    </row>
    <row r="441" spans="4:4" ht="15.75" customHeight="1">
      <c r="D441" s="31"/>
    </row>
    <row r="442" spans="4:4" ht="15.75" customHeight="1">
      <c r="D442" s="31"/>
    </row>
    <row r="443" spans="4:4" ht="15.75" customHeight="1">
      <c r="D443" s="31"/>
    </row>
    <row r="444" spans="4:4" ht="15.75" customHeight="1">
      <c r="D444" s="31"/>
    </row>
    <row r="445" spans="4:4" ht="15.75" customHeight="1">
      <c r="D445" s="31"/>
    </row>
    <row r="446" spans="4:4" ht="15.75" customHeight="1">
      <c r="D446" s="31"/>
    </row>
    <row r="447" spans="4:4" ht="15.75" customHeight="1">
      <c r="D447" s="31"/>
    </row>
    <row r="448" spans="4:4" ht="15.75" customHeight="1">
      <c r="D448" s="31"/>
    </row>
    <row r="449" spans="4:4" ht="15.75" customHeight="1">
      <c r="D449" s="31"/>
    </row>
    <row r="450" spans="4:4" ht="15.75" customHeight="1">
      <c r="D450" s="31"/>
    </row>
    <row r="451" spans="4:4" ht="15.75" customHeight="1">
      <c r="D451" s="31"/>
    </row>
    <row r="452" spans="4:4" ht="15.75" customHeight="1">
      <c r="D452" s="31"/>
    </row>
    <row r="453" spans="4:4" ht="15.75" customHeight="1">
      <c r="D453" s="31"/>
    </row>
    <row r="454" spans="4:4" ht="15.75" customHeight="1">
      <c r="D454" s="31"/>
    </row>
    <row r="455" spans="4:4" ht="15.75" customHeight="1">
      <c r="D455" s="31"/>
    </row>
    <row r="456" spans="4:4" ht="15.75" customHeight="1">
      <c r="D456" s="31"/>
    </row>
    <row r="457" spans="4:4" ht="15.75" customHeight="1">
      <c r="D457" s="31"/>
    </row>
    <row r="458" spans="4:4" ht="15.75" customHeight="1">
      <c r="D458" s="31"/>
    </row>
    <row r="459" spans="4:4" ht="15.75" customHeight="1">
      <c r="D459" s="31"/>
    </row>
    <row r="460" spans="4:4" ht="15.75" customHeight="1">
      <c r="D460" s="31"/>
    </row>
    <row r="461" spans="4:4" ht="15.75" customHeight="1">
      <c r="D461" s="31"/>
    </row>
    <row r="462" spans="4:4" ht="15.75" customHeight="1">
      <c r="D462" s="31"/>
    </row>
    <row r="463" spans="4:4" ht="15.75" customHeight="1">
      <c r="D463" s="31"/>
    </row>
    <row r="464" spans="4:4" ht="15.75" customHeight="1">
      <c r="D464" s="31"/>
    </row>
    <row r="465" spans="4:4" ht="15.75" customHeight="1">
      <c r="D465" s="31"/>
    </row>
    <row r="466" spans="4:4" ht="15.75" customHeight="1">
      <c r="D466" s="31"/>
    </row>
    <row r="467" spans="4:4" ht="15.75" customHeight="1">
      <c r="D467" s="31"/>
    </row>
    <row r="468" spans="4:4" ht="15.75" customHeight="1">
      <c r="D468" s="31"/>
    </row>
    <row r="469" spans="4:4" ht="15.75" customHeight="1">
      <c r="D469" s="31"/>
    </row>
    <row r="470" spans="4:4" ht="15.75" customHeight="1">
      <c r="D470" s="31"/>
    </row>
    <row r="471" spans="4:4" ht="15.75" customHeight="1">
      <c r="D471" s="31"/>
    </row>
    <row r="472" spans="4:4" ht="15.75" customHeight="1">
      <c r="D472" s="31"/>
    </row>
    <row r="473" spans="4:4" ht="15.75" customHeight="1">
      <c r="D473" s="31"/>
    </row>
    <row r="474" spans="4:4" ht="15.75" customHeight="1">
      <c r="D474" s="31"/>
    </row>
    <row r="475" spans="4:4" ht="15.75" customHeight="1">
      <c r="D475" s="31"/>
    </row>
    <row r="476" spans="4:4" ht="15.75" customHeight="1">
      <c r="D476" s="31"/>
    </row>
    <row r="477" spans="4:4" ht="15.75" customHeight="1">
      <c r="D477" s="31"/>
    </row>
    <row r="478" spans="4:4" ht="15.75" customHeight="1">
      <c r="D478" s="31"/>
    </row>
    <row r="479" spans="4:4" ht="15.75" customHeight="1">
      <c r="D479" s="31"/>
    </row>
    <row r="480" spans="4:4" ht="15.75" customHeight="1">
      <c r="D480" s="31"/>
    </row>
    <row r="481" spans="4:4" ht="15.75" customHeight="1">
      <c r="D481" s="31"/>
    </row>
    <row r="482" spans="4:4" ht="15.75" customHeight="1">
      <c r="D482" s="31"/>
    </row>
    <row r="483" spans="4:4" ht="15.75" customHeight="1">
      <c r="D483" s="31"/>
    </row>
    <row r="484" spans="4:4" ht="15.75" customHeight="1">
      <c r="D484" s="31"/>
    </row>
    <row r="485" spans="4:4" ht="15.75" customHeight="1">
      <c r="D485" s="31"/>
    </row>
    <row r="486" spans="4:4" ht="15.75" customHeight="1">
      <c r="D486" s="31"/>
    </row>
    <row r="487" spans="4:4" ht="15.75" customHeight="1">
      <c r="D487" s="31"/>
    </row>
    <row r="488" spans="4:4" ht="15.75" customHeight="1">
      <c r="D488" s="31"/>
    </row>
    <row r="489" spans="4:4" ht="15.75" customHeight="1">
      <c r="D489" s="31"/>
    </row>
    <row r="490" spans="4:4" ht="15.75" customHeight="1">
      <c r="D490" s="31"/>
    </row>
    <row r="491" spans="4:4" ht="15.75" customHeight="1">
      <c r="D491" s="31"/>
    </row>
    <row r="492" spans="4:4" ht="15.75" customHeight="1">
      <c r="D492" s="31"/>
    </row>
    <row r="493" spans="4:4" ht="15.75" customHeight="1">
      <c r="D493" s="31"/>
    </row>
    <row r="494" spans="4:4" ht="15.75" customHeight="1">
      <c r="D494" s="31"/>
    </row>
    <row r="495" spans="4:4" ht="15.75" customHeight="1">
      <c r="D495" s="31"/>
    </row>
    <row r="496" spans="4:4" ht="15.75" customHeight="1">
      <c r="D496" s="31"/>
    </row>
    <row r="497" spans="4:4" ht="15.75" customHeight="1">
      <c r="D497" s="31"/>
    </row>
    <row r="498" spans="4:4" ht="15.75" customHeight="1">
      <c r="D498" s="31"/>
    </row>
    <row r="499" spans="4:4" ht="15.75" customHeight="1">
      <c r="D499" s="31"/>
    </row>
    <row r="500" spans="4:4" ht="15.75" customHeight="1">
      <c r="D500" s="31"/>
    </row>
    <row r="501" spans="4:4" ht="15.75" customHeight="1">
      <c r="D501" s="31"/>
    </row>
    <row r="502" spans="4:4" ht="15.75" customHeight="1">
      <c r="D502" s="31"/>
    </row>
    <row r="503" spans="4:4" ht="15.75" customHeight="1">
      <c r="D503" s="31"/>
    </row>
    <row r="504" spans="4:4" ht="15.75" customHeight="1">
      <c r="D504" s="31"/>
    </row>
    <row r="505" spans="4:4" ht="15.75" customHeight="1">
      <c r="D505" s="31"/>
    </row>
    <row r="506" spans="4:4" ht="15.75" customHeight="1">
      <c r="D506" s="31"/>
    </row>
    <row r="507" spans="4:4" ht="15.75" customHeight="1">
      <c r="D507" s="31"/>
    </row>
    <row r="508" spans="4:4" ht="15.75" customHeight="1">
      <c r="D508" s="31"/>
    </row>
    <row r="509" spans="4:4" ht="15.75" customHeight="1">
      <c r="D509" s="31"/>
    </row>
    <row r="510" spans="4:4" ht="15.75" customHeight="1">
      <c r="D510" s="31"/>
    </row>
    <row r="511" spans="4:4" ht="15.75" customHeight="1">
      <c r="D511" s="31"/>
    </row>
    <row r="512" spans="4:4" ht="15.75" customHeight="1">
      <c r="D512" s="31"/>
    </row>
    <row r="513" spans="4:4" ht="15.75" customHeight="1">
      <c r="D513" s="31"/>
    </row>
    <row r="514" spans="4:4" ht="15.75" customHeight="1">
      <c r="D514" s="31"/>
    </row>
    <row r="515" spans="4:4" ht="15.75" customHeight="1">
      <c r="D515" s="31"/>
    </row>
    <row r="516" spans="4:4" ht="15.75" customHeight="1">
      <c r="D516" s="31"/>
    </row>
    <row r="517" spans="4:4" ht="15.75" customHeight="1">
      <c r="D517" s="31"/>
    </row>
    <row r="518" spans="4:4" ht="15.75" customHeight="1">
      <c r="D518" s="31"/>
    </row>
    <row r="519" spans="4:4" ht="15.75" customHeight="1">
      <c r="D519" s="31"/>
    </row>
    <row r="520" spans="4:4" ht="15.75" customHeight="1">
      <c r="D520" s="31"/>
    </row>
    <row r="521" spans="4:4" ht="15.75" customHeight="1">
      <c r="D521" s="31"/>
    </row>
    <row r="522" spans="4:4" ht="15.75" customHeight="1">
      <c r="D522" s="31"/>
    </row>
    <row r="523" spans="4:4" ht="15.75" customHeight="1">
      <c r="D523" s="31"/>
    </row>
    <row r="524" spans="4:4" ht="15.75" customHeight="1">
      <c r="D524" s="31"/>
    </row>
    <row r="525" spans="4:4" ht="15.75" customHeight="1">
      <c r="D525" s="31"/>
    </row>
    <row r="526" spans="4:4" ht="15.75" customHeight="1">
      <c r="D526" s="31"/>
    </row>
    <row r="527" spans="4:4" ht="15.75" customHeight="1">
      <c r="D527" s="31"/>
    </row>
    <row r="528" spans="4:4" ht="15.75" customHeight="1">
      <c r="D528" s="31"/>
    </row>
    <row r="529" spans="4:4" ht="15.75" customHeight="1">
      <c r="D529" s="31"/>
    </row>
    <row r="530" spans="4:4" ht="15.75" customHeight="1">
      <c r="D530" s="31"/>
    </row>
    <row r="531" spans="4:4" ht="15.75" customHeight="1">
      <c r="D531" s="31"/>
    </row>
    <row r="532" spans="4:4" ht="15.75" customHeight="1">
      <c r="D532" s="31"/>
    </row>
    <row r="533" spans="4:4" ht="15.75" customHeight="1">
      <c r="D533" s="31"/>
    </row>
    <row r="534" spans="4:4" ht="15.75" customHeight="1">
      <c r="D534" s="31"/>
    </row>
    <row r="535" spans="4:4" ht="15.75" customHeight="1">
      <c r="D535" s="31"/>
    </row>
    <row r="536" spans="4:4" ht="15.75" customHeight="1">
      <c r="D536" s="31"/>
    </row>
    <row r="537" spans="4:4" ht="15.75" customHeight="1">
      <c r="D537" s="31"/>
    </row>
    <row r="538" spans="4:4" ht="15.75" customHeight="1">
      <c r="D538" s="31"/>
    </row>
    <row r="539" spans="4:4" ht="15.75" customHeight="1">
      <c r="D539" s="31"/>
    </row>
    <row r="540" spans="4:4" ht="15.75" customHeight="1">
      <c r="D540" s="31"/>
    </row>
    <row r="541" spans="4:4" ht="15.75" customHeight="1">
      <c r="D541" s="31"/>
    </row>
    <row r="542" spans="4:4" ht="15.75" customHeight="1">
      <c r="D542" s="31"/>
    </row>
    <row r="543" spans="4:4" ht="15.75" customHeight="1">
      <c r="D543" s="31"/>
    </row>
    <row r="544" spans="4:4" ht="15.75" customHeight="1">
      <c r="D544" s="31"/>
    </row>
    <row r="545" spans="4:4" ht="15.75" customHeight="1">
      <c r="D545" s="31"/>
    </row>
    <row r="546" spans="4:4" ht="15.75" customHeight="1">
      <c r="D546" s="31"/>
    </row>
    <row r="547" spans="4:4" ht="15.75" customHeight="1">
      <c r="D547" s="31"/>
    </row>
    <row r="548" spans="4:4" ht="15.75" customHeight="1">
      <c r="D548" s="31"/>
    </row>
    <row r="549" spans="4:4" ht="15.75" customHeight="1">
      <c r="D549" s="31"/>
    </row>
    <row r="550" spans="4:4" ht="15.75" customHeight="1">
      <c r="D550" s="31"/>
    </row>
    <row r="551" spans="4:4" ht="15.75" customHeight="1">
      <c r="D551" s="31"/>
    </row>
    <row r="552" spans="4:4" ht="15.75" customHeight="1">
      <c r="D552" s="31"/>
    </row>
    <row r="553" spans="4:4" ht="15.75" customHeight="1">
      <c r="D553" s="31"/>
    </row>
    <row r="554" spans="4:4" ht="15.75" customHeight="1">
      <c r="D554" s="31"/>
    </row>
    <row r="555" spans="4:4" ht="15.75" customHeight="1">
      <c r="D555" s="31"/>
    </row>
    <row r="556" spans="4:4" ht="15.75" customHeight="1">
      <c r="D556" s="31"/>
    </row>
    <row r="557" spans="4:4" ht="15.75" customHeight="1">
      <c r="D557" s="31"/>
    </row>
    <row r="558" spans="4:4" ht="15.75" customHeight="1">
      <c r="D558" s="31"/>
    </row>
    <row r="559" spans="4:4" ht="15.75" customHeight="1">
      <c r="D559" s="31"/>
    </row>
    <row r="560" spans="4:4" ht="15.75" customHeight="1">
      <c r="D560" s="31"/>
    </row>
    <row r="561" spans="4:4" ht="15.75" customHeight="1">
      <c r="D561" s="31"/>
    </row>
    <row r="562" spans="4:4" ht="15.75" customHeight="1">
      <c r="D562" s="31"/>
    </row>
    <row r="563" spans="4:4" ht="15.75" customHeight="1">
      <c r="D563" s="31"/>
    </row>
    <row r="564" spans="4:4" ht="15.75" customHeight="1">
      <c r="D564" s="31"/>
    </row>
    <row r="565" spans="4:4" ht="15.75" customHeight="1">
      <c r="D565" s="31"/>
    </row>
    <row r="566" spans="4:4" ht="15.75" customHeight="1">
      <c r="D566" s="31"/>
    </row>
    <row r="567" spans="4:4" ht="15.75" customHeight="1">
      <c r="D567" s="31"/>
    </row>
    <row r="568" spans="4:4" ht="15.75" customHeight="1">
      <c r="D568" s="31"/>
    </row>
    <row r="569" spans="4:4" ht="15.75" customHeight="1">
      <c r="D569" s="31"/>
    </row>
    <row r="570" spans="4:4" ht="15.75" customHeight="1">
      <c r="D570" s="31"/>
    </row>
    <row r="571" spans="4:4" ht="15.75" customHeight="1">
      <c r="D571" s="31"/>
    </row>
    <row r="572" spans="4:4" ht="15.75" customHeight="1">
      <c r="D572" s="31"/>
    </row>
    <row r="573" spans="4:4" ht="15.75" customHeight="1">
      <c r="D573" s="31"/>
    </row>
    <row r="574" spans="4:4" ht="15.75" customHeight="1">
      <c r="D574" s="31"/>
    </row>
    <row r="575" spans="4:4" ht="15.75" customHeight="1">
      <c r="D575" s="31"/>
    </row>
    <row r="576" spans="4:4" ht="15.75" customHeight="1">
      <c r="D576" s="31"/>
    </row>
    <row r="577" spans="4:4" ht="15.75" customHeight="1">
      <c r="D577" s="31"/>
    </row>
    <row r="578" spans="4:4" ht="15.75" customHeight="1">
      <c r="D578" s="31"/>
    </row>
    <row r="579" spans="4:4" ht="15.75" customHeight="1">
      <c r="D579" s="31"/>
    </row>
    <row r="580" spans="4:4" ht="15.75" customHeight="1">
      <c r="D580" s="31"/>
    </row>
    <row r="581" spans="4:4" ht="15.75" customHeight="1">
      <c r="D581" s="31"/>
    </row>
    <row r="582" spans="4:4" ht="15.75" customHeight="1">
      <c r="D582" s="31"/>
    </row>
    <row r="583" spans="4:4" ht="15.75" customHeight="1">
      <c r="D583" s="31"/>
    </row>
    <row r="584" spans="4:4" ht="15.75" customHeight="1">
      <c r="D584" s="31"/>
    </row>
    <row r="585" spans="4:4" ht="15.75" customHeight="1">
      <c r="D585" s="31"/>
    </row>
    <row r="586" spans="4:4" ht="15.75" customHeight="1">
      <c r="D586" s="31"/>
    </row>
    <row r="587" spans="4:4" ht="15.75" customHeight="1">
      <c r="D587" s="31"/>
    </row>
    <row r="588" spans="4:4" ht="15.75" customHeight="1">
      <c r="D588" s="31"/>
    </row>
    <row r="589" spans="4:4" ht="15.75" customHeight="1">
      <c r="D589" s="31"/>
    </row>
    <row r="590" spans="4:4" ht="15.75" customHeight="1">
      <c r="D590" s="31"/>
    </row>
    <row r="591" spans="4:4" ht="15.75" customHeight="1">
      <c r="D591" s="31"/>
    </row>
    <row r="592" spans="4:4" ht="15.75" customHeight="1">
      <c r="D592" s="31"/>
    </row>
    <row r="593" spans="4:4" ht="15.75" customHeight="1">
      <c r="D593" s="31"/>
    </row>
    <row r="594" spans="4:4" ht="15.75" customHeight="1">
      <c r="D594" s="31"/>
    </row>
    <row r="595" spans="4:4" ht="15.75" customHeight="1">
      <c r="D595" s="31"/>
    </row>
    <row r="596" spans="4:4" ht="15.75" customHeight="1">
      <c r="D596" s="31"/>
    </row>
    <row r="597" spans="4:4" ht="15.75" customHeight="1">
      <c r="D597" s="31"/>
    </row>
    <row r="598" spans="4:4" ht="15.75" customHeight="1">
      <c r="D598" s="31"/>
    </row>
    <row r="599" spans="4:4" ht="15.75" customHeight="1">
      <c r="D599" s="31"/>
    </row>
    <row r="600" spans="4:4" ht="15.75" customHeight="1">
      <c r="D600" s="31"/>
    </row>
    <row r="601" spans="4:4" ht="15.75" customHeight="1">
      <c r="D601" s="31"/>
    </row>
    <row r="602" spans="4:4" ht="15.75" customHeight="1">
      <c r="D602" s="31"/>
    </row>
    <row r="603" spans="4:4" ht="15.75" customHeight="1">
      <c r="D603" s="31"/>
    </row>
    <row r="604" spans="4:4" ht="15.75" customHeight="1">
      <c r="D604" s="31"/>
    </row>
    <row r="605" spans="4:4" ht="15.75" customHeight="1">
      <c r="D605" s="31"/>
    </row>
    <row r="606" spans="4:4" ht="15.75" customHeight="1">
      <c r="D606" s="31"/>
    </row>
    <row r="607" spans="4:4" ht="15.75" customHeight="1">
      <c r="D607" s="31"/>
    </row>
    <row r="608" spans="4:4" ht="15.75" customHeight="1">
      <c r="D608" s="31"/>
    </row>
    <row r="609" spans="4:4" ht="15.75" customHeight="1">
      <c r="D609" s="31"/>
    </row>
    <row r="610" spans="4:4" ht="15.75" customHeight="1">
      <c r="D610" s="31"/>
    </row>
    <row r="611" spans="4:4" ht="15.75" customHeight="1">
      <c r="D611" s="31"/>
    </row>
    <row r="612" spans="4:4" ht="15.75" customHeight="1">
      <c r="D612" s="31"/>
    </row>
    <row r="613" spans="4:4" ht="15.75" customHeight="1">
      <c r="D613" s="31"/>
    </row>
    <row r="614" spans="4:4" ht="15.75" customHeight="1">
      <c r="D614" s="31"/>
    </row>
    <row r="615" spans="4:4" ht="15.75" customHeight="1">
      <c r="D615" s="31"/>
    </row>
    <row r="616" spans="4:4" ht="15.75" customHeight="1">
      <c r="D616" s="31"/>
    </row>
    <row r="617" spans="4:4" ht="15.75" customHeight="1">
      <c r="D617" s="31"/>
    </row>
    <row r="618" spans="4:4" ht="15.75" customHeight="1">
      <c r="D618" s="31"/>
    </row>
    <row r="619" spans="4:4" ht="15.75" customHeight="1">
      <c r="D619" s="31"/>
    </row>
    <row r="620" spans="4:4" ht="15.75" customHeight="1">
      <c r="D620" s="31"/>
    </row>
    <row r="621" spans="4:4" ht="15.75" customHeight="1">
      <c r="D621" s="31"/>
    </row>
    <row r="622" spans="4:4" ht="15.75" customHeight="1">
      <c r="D622" s="31"/>
    </row>
    <row r="623" spans="4:4" ht="15.75" customHeight="1">
      <c r="D623" s="31"/>
    </row>
    <row r="624" spans="4:4" ht="15.75" customHeight="1">
      <c r="D624" s="31"/>
    </row>
    <row r="625" spans="4:4" ht="15.75" customHeight="1">
      <c r="D625" s="31"/>
    </row>
    <row r="626" spans="4:4" ht="15.75" customHeight="1">
      <c r="D626" s="31"/>
    </row>
    <row r="627" spans="4:4" ht="15.75" customHeight="1">
      <c r="D627" s="31"/>
    </row>
    <row r="628" spans="4:4" ht="15.75" customHeight="1">
      <c r="D628" s="31"/>
    </row>
    <row r="629" spans="4:4" ht="15.75" customHeight="1">
      <c r="D629" s="31"/>
    </row>
    <row r="630" spans="4:4" ht="15.75" customHeight="1">
      <c r="D630" s="31"/>
    </row>
    <row r="631" spans="4:4" ht="15.75" customHeight="1">
      <c r="D631" s="31"/>
    </row>
    <row r="632" spans="4:4" ht="15.75" customHeight="1">
      <c r="D632" s="31"/>
    </row>
    <row r="633" spans="4:4" ht="15.75" customHeight="1">
      <c r="D633" s="31"/>
    </row>
    <row r="634" spans="4:4" ht="15.75" customHeight="1">
      <c r="D634" s="31"/>
    </row>
    <row r="635" spans="4:4" ht="15.75" customHeight="1">
      <c r="D635" s="31"/>
    </row>
    <row r="636" spans="4:4" ht="15.75" customHeight="1">
      <c r="D636" s="31"/>
    </row>
    <row r="637" spans="4:4" ht="15.75" customHeight="1">
      <c r="D637" s="31"/>
    </row>
    <row r="638" spans="4:4" ht="15.75" customHeight="1">
      <c r="D638" s="31"/>
    </row>
    <row r="639" spans="4:4" ht="15.75" customHeight="1">
      <c r="D639" s="31"/>
    </row>
    <row r="640" spans="4:4" ht="15.75" customHeight="1">
      <c r="D640" s="31"/>
    </row>
    <row r="641" spans="4:4" ht="15.75" customHeight="1">
      <c r="D641" s="31"/>
    </row>
    <row r="642" spans="4:4" ht="15.75" customHeight="1">
      <c r="D642" s="31"/>
    </row>
    <row r="643" spans="4:4" ht="15.75" customHeight="1">
      <c r="D643" s="31"/>
    </row>
    <row r="644" spans="4:4" ht="15.75" customHeight="1">
      <c r="D644" s="31"/>
    </row>
    <row r="645" spans="4:4" ht="15.75" customHeight="1">
      <c r="D645" s="31"/>
    </row>
    <row r="646" spans="4:4" ht="15.75" customHeight="1">
      <c r="D646" s="31"/>
    </row>
    <row r="647" spans="4:4" ht="15.75" customHeight="1">
      <c r="D647" s="31"/>
    </row>
    <row r="648" spans="4:4" ht="15.75" customHeight="1">
      <c r="D648" s="31"/>
    </row>
    <row r="649" spans="4:4" ht="15.75" customHeight="1">
      <c r="D649" s="31"/>
    </row>
    <row r="650" spans="4:4" ht="15.75" customHeight="1">
      <c r="D650" s="31"/>
    </row>
    <row r="651" spans="4:4" ht="15.75" customHeight="1">
      <c r="D651" s="31"/>
    </row>
    <row r="652" spans="4:4" ht="15.75" customHeight="1">
      <c r="D652" s="31"/>
    </row>
    <row r="653" spans="4:4" ht="15.75" customHeight="1">
      <c r="D653" s="31"/>
    </row>
    <row r="654" spans="4:4" ht="15.75" customHeight="1">
      <c r="D654" s="31"/>
    </row>
    <row r="655" spans="4:4" ht="15.75" customHeight="1">
      <c r="D655" s="31"/>
    </row>
    <row r="656" spans="4:4" ht="15.75" customHeight="1">
      <c r="D656" s="31"/>
    </row>
    <row r="657" spans="4:4" ht="15.75" customHeight="1">
      <c r="D657" s="31"/>
    </row>
    <row r="658" spans="4:4" ht="15.75" customHeight="1">
      <c r="D658" s="31"/>
    </row>
    <row r="659" spans="4:4" ht="15.75" customHeight="1">
      <c r="D659" s="31"/>
    </row>
    <row r="660" spans="4:4" ht="15.75" customHeight="1">
      <c r="D660" s="31"/>
    </row>
    <row r="661" spans="4:4" ht="15.75" customHeight="1">
      <c r="D661" s="31"/>
    </row>
    <row r="662" spans="4:4" ht="15.75" customHeight="1">
      <c r="D662" s="31"/>
    </row>
    <row r="663" spans="4:4" ht="15.75" customHeight="1">
      <c r="D663" s="31"/>
    </row>
    <row r="664" spans="4:4" ht="15.75" customHeight="1">
      <c r="D664" s="31"/>
    </row>
    <row r="665" spans="4:4" ht="15.75" customHeight="1">
      <c r="D665" s="31"/>
    </row>
    <row r="666" spans="4:4" ht="15.75" customHeight="1">
      <c r="D666" s="31"/>
    </row>
    <row r="667" spans="4:4" ht="15.75" customHeight="1">
      <c r="D667" s="31"/>
    </row>
    <row r="668" spans="4:4" ht="15.75" customHeight="1">
      <c r="D668" s="31"/>
    </row>
    <row r="669" spans="4:4" ht="15.75" customHeight="1">
      <c r="D669" s="31"/>
    </row>
    <row r="670" spans="4:4" ht="15.75" customHeight="1">
      <c r="D670" s="31"/>
    </row>
    <row r="671" spans="4:4" ht="15.75" customHeight="1">
      <c r="D671" s="31"/>
    </row>
    <row r="672" spans="4:4" ht="15.75" customHeight="1">
      <c r="D672" s="31"/>
    </row>
    <row r="673" spans="4:4" ht="15.75" customHeight="1">
      <c r="D673" s="31"/>
    </row>
    <row r="674" spans="4:4" ht="15.75" customHeight="1">
      <c r="D674" s="31"/>
    </row>
    <row r="675" spans="4:4" ht="15.75" customHeight="1">
      <c r="D675" s="31"/>
    </row>
    <row r="676" spans="4:4" ht="15.75" customHeight="1">
      <c r="D676" s="31"/>
    </row>
    <row r="677" spans="4:4" ht="15.75" customHeight="1">
      <c r="D677" s="31"/>
    </row>
    <row r="678" spans="4:4" ht="15.75" customHeight="1">
      <c r="D678" s="31"/>
    </row>
    <row r="679" spans="4:4" ht="15.75" customHeight="1">
      <c r="D679" s="31"/>
    </row>
    <row r="680" spans="4:4" ht="15.75" customHeight="1">
      <c r="D680" s="31"/>
    </row>
    <row r="681" spans="4:4" ht="15.75" customHeight="1">
      <c r="D681" s="31"/>
    </row>
    <row r="682" spans="4:4" ht="15.75" customHeight="1">
      <c r="D682" s="31"/>
    </row>
    <row r="683" spans="4:4" ht="15.75" customHeight="1">
      <c r="D683" s="31"/>
    </row>
    <row r="684" spans="4:4" ht="15.75" customHeight="1">
      <c r="D684" s="31"/>
    </row>
    <row r="685" spans="4:4" ht="15.75" customHeight="1">
      <c r="D685" s="31"/>
    </row>
    <row r="686" spans="4:4" ht="15.75" customHeight="1">
      <c r="D686" s="31"/>
    </row>
    <row r="687" spans="4:4" ht="15.75" customHeight="1">
      <c r="D687" s="31"/>
    </row>
    <row r="688" spans="4:4" ht="15.75" customHeight="1">
      <c r="D688" s="31"/>
    </row>
    <row r="689" spans="4:4" ht="15.75" customHeight="1">
      <c r="D689" s="31"/>
    </row>
    <row r="690" spans="4:4" ht="15.75" customHeight="1">
      <c r="D690" s="31"/>
    </row>
    <row r="691" spans="4:4" ht="15.75" customHeight="1">
      <c r="D691" s="31"/>
    </row>
    <row r="692" spans="4:4" ht="15.75" customHeight="1">
      <c r="D692" s="31"/>
    </row>
    <row r="693" spans="4:4" ht="15.75" customHeight="1">
      <c r="D693" s="31"/>
    </row>
    <row r="694" spans="4:4" ht="15.75" customHeight="1">
      <c r="D694" s="31"/>
    </row>
    <row r="695" spans="4:4" ht="15.75" customHeight="1">
      <c r="D695" s="31"/>
    </row>
    <row r="696" spans="4:4" ht="15.75" customHeight="1">
      <c r="D696" s="31"/>
    </row>
    <row r="697" spans="4:4" ht="15.75" customHeight="1">
      <c r="D697" s="31"/>
    </row>
    <row r="698" spans="4:4" ht="15.75" customHeight="1">
      <c r="D698" s="31"/>
    </row>
    <row r="699" spans="4:4" ht="15.75" customHeight="1">
      <c r="D699" s="31"/>
    </row>
    <row r="700" spans="4:4" ht="15.75" customHeight="1">
      <c r="D700" s="31"/>
    </row>
    <row r="701" spans="4:4" ht="15.75" customHeight="1">
      <c r="D701" s="31"/>
    </row>
    <row r="702" spans="4:4" ht="15.75" customHeight="1">
      <c r="D702" s="31"/>
    </row>
    <row r="703" spans="4:4" ht="15.75" customHeight="1">
      <c r="D703" s="31"/>
    </row>
    <row r="704" spans="4:4" ht="15.75" customHeight="1">
      <c r="D704" s="31"/>
    </row>
    <row r="705" spans="4:4" ht="15.75" customHeight="1">
      <c r="D705" s="31"/>
    </row>
    <row r="706" spans="4:4" ht="15.75" customHeight="1">
      <c r="D706" s="31"/>
    </row>
    <row r="707" spans="4:4" ht="15.75" customHeight="1">
      <c r="D707" s="31"/>
    </row>
    <row r="708" spans="4:4" ht="15.75" customHeight="1">
      <c r="D708" s="31"/>
    </row>
    <row r="709" spans="4:4" ht="15.75" customHeight="1">
      <c r="D709" s="31"/>
    </row>
    <row r="710" spans="4:4" ht="15.75" customHeight="1">
      <c r="D710" s="31"/>
    </row>
    <row r="711" spans="4:4" ht="15.75" customHeight="1">
      <c r="D711" s="31"/>
    </row>
    <row r="712" spans="4:4" ht="15.75" customHeight="1">
      <c r="D712" s="31"/>
    </row>
    <row r="713" spans="4:4" ht="15.75" customHeight="1">
      <c r="D713" s="31"/>
    </row>
    <row r="714" spans="4:4" ht="15.75" customHeight="1">
      <c r="D714" s="31"/>
    </row>
    <row r="715" spans="4:4" ht="15.75" customHeight="1">
      <c r="D715" s="31"/>
    </row>
    <row r="716" spans="4:4" ht="15.75" customHeight="1">
      <c r="D716" s="31"/>
    </row>
    <row r="717" spans="4:4" ht="15.75" customHeight="1">
      <c r="D717" s="31"/>
    </row>
    <row r="718" spans="4:4" ht="15.75" customHeight="1">
      <c r="D718" s="31"/>
    </row>
    <row r="719" spans="4:4" ht="15.75" customHeight="1">
      <c r="D719" s="31"/>
    </row>
    <row r="720" spans="4:4" ht="15.75" customHeight="1">
      <c r="D720" s="31"/>
    </row>
    <row r="721" spans="4:4" ht="15.75" customHeight="1">
      <c r="D721" s="31"/>
    </row>
    <row r="722" spans="4:4" ht="15.75" customHeight="1">
      <c r="D722" s="31"/>
    </row>
    <row r="723" spans="4:4" ht="15.75" customHeight="1">
      <c r="D723" s="31"/>
    </row>
    <row r="724" spans="4:4" ht="15.75" customHeight="1">
      <c r="D724" s="31"/>
    </row>
    <row r="725" spans="4:4" ht="15.75" customHeight="1">
      <c r="D725" s="31"/>
    </row>
    <row r="726" spans="4:4" ht="15.75" customHeight="1">
      <c r="D726" s="31"/>
    </row>
    <row r="727" spans="4:4" ht="15.75" customHeight="1">
      <c r="D727" s="31"/>
    </row>
    <row r="728" spans="4:4" ht="15.75" customHeight="1">
      <c r="D728" s="31"/>
    </row>
    <row r="729" spans="4:4" ht="15.75" customHeight="1">
      <c r="D729" s="31"/>
    </row>
    <row r="730" spans="4:4" ht="15.75" customHeight="1">
      <c r="D730" s="31"/>
    </row>
    <row r="731" spans="4:4" ht="15.75" customHeight="1">
      <c r="D731" s="31"/>
    </row>
    <row r="732" spans="4:4" ht="15.75" customHeight="1">
      <c r="D732" s="31"/>
    </row>
    <row r="733" spans="4:4" ht="15.75" customHeight="1">
      <c r="D733" s="31"/>
    </row>
    <row r="734" spans="4:4" ht="15.75" customHeight="1">
      <c r="D734" s="31"/>
    </row>
    <row r="735" spans="4:4" ht="15.75" customHeight="1">
      <c r="D735" s="31"/>
    </row>
    <row r="736" spans="4:4" ht="15.75" customHeight="1">
      <c r="D736" s="31"/>
    </row>
    <row r="737" spans="4:4" ht="15.75" customHeight="1">
      <c r="D737" s="31"/>
    </row>
    <row r="738" spans="4:4" ht="15.75" customHeight="1">
      <c r="D738" s="31"/>
    </row>
    <row r="739" spans="4:4" ht="15.75" customHeight="1">
      <c r="D739" s="31"/>
    </row>
    <row r="740" spans="4:4" ht="15.75" customHeight="1">
      <c r="D740" s="31"/>
    </row>
    <row r="741" spans="4:4" ht="15.75" customHeight="1">
      <c r="D741" s="31"/>
    </row>
    <row r="742" spans="4:4" ht="15.75" customHeight="1">
      <c r="D742" s="31"/>
    </row>
    <row r="743" spans="4:4" ht="15.75" customHeight="1">
      <c r="D743" s="31"/>
    </row>
    <row r="744" spans="4:4" ht="15.75" customHeight="1">
      <c r="D744" s="31"/>
    </row>
    <row r="745" spans="4:4" ht="15.75" customHeight="1">
      <c r="D745" s="31"/>
    </row>
    <row r="746" spans="4:4" ht="15.75" customHeight="1">
      <c r="D746" s="31"/>
    </row>
    <row r="747" spans="4:4" ht="15.75" customHeight="1">
      <c r="D747" s="31"/>
    </row>
    <row r="748" spans="4:4" ht="15.75" customHeight="1">
      <c r="D748" s="31"/>
    </row>
    <row r="749" spans="4:4" ht="15.75" customHeight="1">
      <c r="D749" s="31"/>
    </row>
    <row r="750" spans="4:4" ht="15.75" customHeight="1">
      <c r="D750" s="31"/>
    </row>
    <row r="751" spans="4:4" ht="15.75" customHeight="1">
      <c r="D751" s="31"/>
    </row>
    <row r="752" spans="4:4" ht="15.75" customHeight="1">
      <c r="D752" s="31"/>
    </row>
    <row r="753" spans="4:4" ht="15.75" customHeight="1">
      <c r="D753" s="31"/>
    </row>
    <row r="754" spans="4:4" ht="15.75" customHeight="1">
      <c r="D754" s="31"/>
    </row>
    <row r="755" spans="4:4" ht="15.75" customHeight="1">
      <c r="D755" s="31"/>
    </row>
    <row r="756" spans="4:4" ht="15.75" customHeight="1">
      <c r="D756" s="31"/>
    </row>
    <row r="757" spans="4:4" ht="15.75" customHeight="1">
      <c r="D757" s="31"/>
    </row>
    <row r="758" spans="4:4" ht="15.75" customHeight="1">
      <c r="D758" s="31"/>
    </row>
    <row r="759" spans="4:4" ht="15.75" customHeight="1">
      <c r="D759" s="31"/>
    </row>
    <row r="760" spans="4:4" ht="15.75" customHeight="1">
      <c r="D760" s="31"/>
    </row>
    <row r="761" spans="4:4" ht="15.75" customHeight="1">
      <c r="D761" s="31"/>
    </row>
    <row r="762" spans="4:4" ht="15.75" customHeight="1">
      <c r="D762" s="31"/>
    </row>
    <row r="763" spans="4:4" ht="15.75" customHeight="1">
      <c r="D763" s="31"/>
    </row>
    <row r="764" spans="4:4" ht="15.75" customHeight="1">
      <c r="D764" s="31"/>
    </row>
    <row r="765" spans="4:4" ht="15.75" customHeight="1">
      <c r="D765" s="31"/>
    </row>
    <row r="766" spans="4:4" ht="15.75" customHeight="1">
      <c r="D766" s="31"/>
    </row>
    <row r="767" spans="4:4" ht="15.75" customHeight="1">
      <c r="D767" s="31"/>
    </row>
    <row r="768" spans="4:4" ht="15.75" customHeight="1">
      <c r="D768" s="31"/>
    </row>
    <row r="769" spans="4:4" ht="15.75" customHeight="1">
      <c r="D769" s="31"/>
    </row>
    <row r="770" spans="4:4" ht="15.75" customHeight="1">
      <c r="D770" s="31"/>
    </row>
    <row r="771" spans="4:4" ht="15.75" customHeight="1">
      <c r="D771" s="31"/>
    </row>
    <row r="772" spans="4:4" ht="15.75" customHeight="1">
      <c r="D772" s="31"/>
    </row>
    <row r="773" spans="4:4" ht="15.75" customHeight="1">
      <c r="D773" s="31"/>
    </row>
    <row r="774" spans="4:4" ht="15.75" customHeight="1">
      <c r="D774" s="31"/>
    </row>
    <row r="775" spans="4:4" ht="15.75" customHeight="1">
      <c r="D775" s="31"/>
    </row>
    <row r="776" spans="4:4" ht="15.75" customHeight="1">
      <c r="D776" s="31"/>
    </row>
    <row r="777" spans="4:4" ht="15.75" customHeight="1">
      <c r="D777" s="31"/>
    </row>
    <row r="778" spans="4:4" ht="15.75" customHeight="1">
      <c r="D778" s="31"/>
    </row>
    <row r="779" spans="4:4" ht="15.75" customHeight="1">
      <c r="D779" s="31"/>
    </row>
    <row r="780" spans="4:4" ht="15.75" customHeight="1">
      <c r="D780" s="31"/>
    </row>
    <row r="781" spans="4:4" ht="15.75" customHeight="1">
      <c r="D781" s="31"/>
    </row>
    <row r="782" spans="4:4" ht="15.75" customHeight="1">
      <c r="D782" s="31"/>
    </row>
    <row r="783" spans="4:4" ht="15.75" customHeight="1">
      <c r="D783" s="31"/>
    </row>
    <row r="784" spans="4:4" ht="15.75" customHeight="1">
      <c r="D784" s="31"/>
    </row>
    <row r="785" spans="4:4" ht="15.75" customHeight="1">
      <c r="D785" s="31"/>
    </row>
    <row r="786" spans="4:4" ht="15.75" customHeight="1">
      <c r="D786" s="31"/>
    </row>
    <row r="787" spans="4:4" ht="15.75" customHeight="1">
      <c r="D787" s="31"/>
    </row>
    <row r="788" spans="4:4" ht="15.75" customHeight="1">
      <c r="D788" s="31"/>
    </row>
    <row r="789" spans="4:4" ht="15.75" customHeight="1">
      <c r="D789" s="31"/>
    </row>
    <row r="790" spans="4:4" ht="15.75" customHeight="1">
      <c r="D790" s="31"/>
    </row>
    <row r="791" spans="4:4" ht="15.75" customHeight="1">
      <c r="D791" s="31"/>
    </row>
    <row r="792" spans="4:4" ht="15.75" customHeight="1">
      <c r="D792" s="31"/>
    </row>
    <row r="793" spans="4:4" ht="15.75" customHeight="1">
      <c r="D793" s="31"/>
    </row>
    <row r="794" spans="4:4" ht="15.75" customHeight="1">
      <c r="D794" s="31"/>
    </row>
    <row r="795" spans="4:4" ht="15.75" customHeight="1">
      <c r="D795" s="31"/>
    </row>
    <row r="796" spans="4:4" ht="15.75" customHeight="1">
      <c r="D796" s="31"/>
    </row>
    <row r="797" spans="4:4" ht="15.75" customHeight="1">
      <c r="D797" s="31"/>
    </row>
    <row r="798" spans="4:4" ht="15.75" customHeight="1">
      <c r="D798" s="31"/>
    </row>
    <row r="799" spans="4:4" ht="15.75" customHeight="1">
      <c r="D799" s="31"/>
    </row>
    <row r="800" spans="4:4" ht="15.75" customHeight="1">
      <c r="D800" s="31"/>
    </row>
    <row r="801" spans="4:4" ht="15.75" customHeight="1">
      <c r="D801" s="31"/>
    </row>
    <row r="802" spans="4:4" ht="15.75" customHeight="1">
      <c r="D802" s="31"/>
    </row>
    <row r="803" spans="4:4" ht="15.75" customHeight="1">
      <c r="D803" s="31"/>
    </row>
    <row r="804" spans="4:4" ht="15.75" customHeight="1">
      <c r="D804" s="31"/>
    </row>
    <row r="805" spans="4:4" ht="15.75" customHeight="1">
      <c r="D805" s="31"/>
    </row>
    <row r="806" spans="4:4" ht="15.75" customHeight="1">
      <c r="D806" s="31"/>
    </row>
    <row r="807" spans="4:4" ht="15.75" customHeight="1">
      <c r="D807" s="31"/>
    </row>
    <row r="808" spans="4:4" ht="15.75" customHeight="1">
      <c r="D808" s="31"/>
    </row>
    <row r="809" spans="4:4" ht="15.75" customHeight="1">
      <c r="D809" s="31"/>
    </row>
    <row r="810" spans="4:4" ht="15.75" customHeight="1">
      <c r="D810" s="31"/>
    </row>
    <row r="811" spans="4:4" ht="15.75" customHeight="1">
      <c r="D811" s="31"/>
    </row>
    <row r="812" spans="4:4" ht="15.75" customHeight="1">
      <c r="D812" s="31"/>
    </row>
    <row r="813" spans="4:4" ht="15.75" customHeight="1">
      <c r="D813" s="31"/>
    </row>
    <row r="814" spans="4:4" ht="15.75" customHeight="1">
      <c r="D814" s="31"/>
    </row>
    <row r="815" spans="4:4" ht="15.75" customHeight="1">
      <c r="D815" s="31"/>
    </row>
    <row r="816" spans="4:4" ht="15.75" customHeight="1">
      <c r="D816" s="31"/>
    </row>
    <row r="817" spans="4:4" ht="15.75" customHeight="1">
      <c r="D817" s="31"/>
    </row>
    <row r="818" spans="4:4" ht="15.75" customHeight="1">
      <c r="D818" s="31"/>
    </row>
    <row r="819" spans="4:4" ht="15.75" customHeight="1">
      <c r="D819" s="31"/>
    </row>
    <row r="820" spans="4:4" ht="15.75" customHeight="1">
      <c r="D820" s="31"/>
    </row>
    <row r="821" spans="4:4" ht="15.75" customHeight="1">
      <c r="D821" s="31"/>
    </row>
    <row r="822" spans="4:4" ht="15.75" customHeight="1">
      <c r="D822" s="31"/>
    </row>
    <row r="823" spans="4:4" ht="15.75" customHeight="1">
      <c r="D823" s="31"/>
    </row>
    <row r="824" spans="4:4" ht="15.75" customHeight="1">
      <c r="D824" s="31"/>
    </row>
    <row r="825" spans="4:4" ht="15.75" customHeight="1">
      <c r="D825" s="31"/>
    </row>
    <row r="826" spans="4:4" ht="15.75" customHeight="1">
      <c r="D826" s="31"/>
    </row>
    <row r="827" spans="4:4" ht="15.75" customHeight="1">
      <c r="D827" s="31"/>
    </row>
    <row r="828" spans="4:4" ht="15.75" customHeight="1">
      <c r="D828" s="31"/>
    </row>
    <row r="829" spans="4:4" ht="15.75" customHeight="1">
      <c r="D829" s="31"/>
    </row>
    <row r="830" spans="4:4" ht="15.75" customHeight="1">
      <c r="D830" s="31"/>
    </row>
    <row r="831" spans="4:4" ht="15.75" customHeight="1">
      <c r="D831" s="31"/>
    </row>
    <row r="832" spans="4:4" ht="15.75" customHeight="1">
      <c r="D832" s="31"/>
    </row>
    <row r="833" spans="4:4" ht="15.75" customHeight="1">
      <c r="D833" s="31"/>
    </row>
    <row r="834" spans="4:4" ht="15.75" customHeight="1">
      <c r="D834" s="31"/>
    </row>
    <row r="835" spans="4:4" ht="15.75" customHeight="1">
      <c r="D835" s="31"/>
    </row>
    <row r="836" spans="4:4" ht="15.75" customHeight="1">
      <c r="D836" s="31"/>
    </row>
    <row r="837" spans="4:4" ht="15.75" customHeight="1">
      <c r="D837" s="31"/>
    </row>
    <row r="838" spans="4:4" ht="15.75" customHeight="1">
      <c r="D838" s="31"/>
    </row>
    <row r="839" spans="4:4" ht="15.75" customHeight="1">
      <c r="D839" s="31"/>
    </row>
    <row r="840" spans="4:4" ht="15.75" customHeight="1">
      <c r="D840" s="31"/>
    </row>
    <row r="841" spans="4:4" ht="15.75" customHeight="1">
      <c r="D841" s="31"/>
    </row>
    <row r="842" spans="4:4" ht="15.75" customHeight="1">
      <c r="D842" s="31"/>
    </row>
    <row r="843" spans="4:4" ht="15.75" customHeight="1">
      <c r="D843" s="31"/>
    </row>
    <row r="844" spans="4:4" ht="15.75" customHeight="1">
      <c r="D844" s="31"/>
    </row>
    <row r="845" spans="4:4" ht="15.75" customHeight="1">
      <c r="D845" s="31"/>
    </row>
    <row r="846" spans="4:4" ht="15.75" customHeight="1">
      <c r="D846" s="31"/>
    </row>
    <row r="847" spans="4:4" ht="15.75" customHeight="1">
      <c r="D847" s="31"/>
    </row>
    <row r="848" spans="4:4" ht="15.75" customHeight="1">
      <c r="D848" s="31"/>
    </row>
    <row r="849" spans="4:4" ht="15.75" customHeight="1">
      <c r="D849" s="31"/>
    </row>
    <row r="850" spans="4:4" ht="15.75" customHeight="1">
      <c r="D850" s="31"/>
    </row>
    <row r="851" spans="4:4" ht="15.75" customHeight="1">
      <c r="D851" s="31"/>
    </row>
    <row r="852" spans="4:4" ht="15.75" customHeight="1">
      <c r="D852" s="31"/>
    </row>
    <row r="853" spans="4:4" ht="15.75" customHeight="1">
      <c r="D853" s="31"/>
    </row>
    <row r="854" spans="4:4" ht="15.75" customHeight="1">
      <c r="D854" s="31"/>
    </row>
    <row r="855" spans="4:4" ht="15.75" customHeight="1">
      <c r="D855" s="31"/>
    </row>
    <row r="856" spans="4:4" ht="15.75" customHeight="1">
      <c r="D856" s="31"/>
    </row>
    <row r="857" spans="4:4" ht="15.75" customHeight="1">
      <c r="D857" s="31"/>
    </row>
    <row r="858" spans="4:4" ht="15.75" customHeight="1">
      <c r="D858" s="31"/>
    </row>
    <row r="859" spans="4:4" ht="15.75" customHeight="1">
      <c r="D859" s="31"/>
    </row>
    <row r="860" spans="4:4" ht="15.75" customHeight="1">
      <c r="D860" s="31"/>
    </row>
    <row r="861" spans="4:4" ht="15.75" customHeight="1">
      <c r="D861" s="31"/>
    </row>
    <row r="862" spans="4:4" ht="15.75" customHeight="1">
      <c r="D862" s="31"/>
    </row>
    <row r="863" spans="4:4" ht="15.75" customHeight="1">
      <c r="D863" s="31"/>
    </row>
    <row r="864" spans="4:4" ht="15.75" customHeight="1">
      <c r="D864" s="31"/>
    </row>
    <row r="865" spans="4:4" ht="15.75" customHeight="1">
      <c r="D865" s="31"/>
    </row>
    <row r="866" spans="4:4" ht="15.75" customHeight="1">
      <c r="D866" s="31"/>
    </row>
    <row r="867" spans="4:4" ht="15.75" customHeight="1">
      <c r="D867" s="31"/>
    </row>
    <row r="868" spans="4:4" ht="15.75" customHeight="1">
      <c r="D868" s="31"/>
    </row>
    <row r="869" spans="4:4" ht="15.75" customHeight="1">
      <c r="D869" s="31"/>
    </row>
    <row r="870" spans="4:4" ht="15.75" customHeight="1">
      <c r="D870" s="31"/>
    </row>
    <row r="871" spans="4:4" ht="15.75" customHeight="1">
      <c r="D871" s="31"/>
    </row>
    <row r="872" spans="4:4" ht="15.75" customHeight="1">
      <c r="D872" s="31"/>
    </row>
    <row r="873" spans="4:4" ht="15.75" customHeight="1">
      <c r="D873" s="31"/>
    </row>
    <row r="874" spans="4:4" ht="15.75" customHeight="1">
      <c r="D874" s="31"/>
    </row>
    <row r="875" spans="4:4" ht="15.75" customHeight="1">
      <c r="D875" s="31"/>
    </row>
    <row r="876" spans="4:4" ht="15.75" customHeight="1">
      <c r="D876" s="31"/>
    </row>
    <row r="877" spans="4:4" ht="15.75" customHeight="1">
      <c r="D877" s="31"/>
    </row>
    <row r="878" spans="4:4" ht="15.75" customHeight="1">
      <c r="D878" s="31"/>
    </row>
    <row r="879" spans="4:4" ht="15.75" customHeight="1">
      <c r="D879" s="31"/>
    </row>
    <row r="880" spans="4:4" ht="15.75" customHeight="1">
      <c r="D880" s="31"/>
    </row>
    <row r="881" spans="4:4" ht="15.75" customHeight="1">
      <c r="D881" s="31"/>
    </row>
    <row r="882" spans="4:4" ht="15.75" customHeight="1">
      <c r="D882" s="31"/>
    </row>
    <row r="883" spans="4:4" ht="15.75" customHeight="1">
      <c r="D883" s="31"/>
    </row>
    <row r="884" spans="4:4" ht="15.75" customHeight="1">
      <c r="D884" s="31"/>
    </row>
    <row r="885" spans="4:4" ht="15.75" customHeight="1">
      <c r="D885" s="31"/>
    </row>
    <row r="886" spans="4:4" ht="15.75" customHeight="1">
      <c r="D886" s="31"/>
    </row>
    <row r="887" spans="4:4" ht="15.75" customHeight="1">
      <c r="D887" s="31"/>
    </row>
    <row r="888" spans="4:4" ht="15.75" customHeight="1">
      <c r="D888" s="31"/>
    </row>
    <row r="889" spans="4:4" ht="15.75" customHeight="1">
      <c r="D889" s="31"/>
    </row>
    <row r="890" spans="4:4" ht="15.75" customHeight="1">
      <c r="D890" s="31"/>
    </row>
    <row r="891" spans="4:4" ht="15.75" customHeight="1">
      <c r="D891" s="31"/>
    </row>
    <row r="892" spans="4:4" ht="15.75" customHeight="1">
      <c r="D892" s="31"/>
    </row>
    <row r="893" spans="4:4" ht="15.75" customHeight="1">
      <c r="D893" s="31"/>
    </row>
    <row r="894" spans="4:4" ht="15.75" customHeight="1">
      <c r="D894" s="31"/>
    </row>
    <row r="895" spans="4:4" ht="15.75" customHeight="1">
      <c r="D895" s="31"/>
    </row>
    <row r="896" spans="4:4" ht="15.75" customHeight="1">
      <c r="D896" s="31"/>
    </row>
    <row r="897" spans="4:4" ht="15.75" customHeight="1">
      <c r="D897" s="31"/>
    </row>
    <row r="898" spans="4:4" ht="15.75" customHeight="1">
      <c r="D898" s="31"/>
    </row>
    <row r="899" spans="4:4" ht="15.75" customHeight="1">
      <c r="D899" s="31"/>
    </row>
    <row r="900" spans="4:4" ht="15.75" customHeight="1">
      <c r="D900" s="31"/>
    </row>
    <row r="901" spans="4:4" ht="15.75" customHeight="1">
      <c r="D901" s="31"/>
    </row>
    <row r="902" spans="4:4" ht="15.75" customHeight="1">
      <c r="D902" s="31"/>
    </row>
    <row r="903" spans="4:4" ht="15.75" customHeight="1">
      <c r="D903" s="31"/>
    </row>
    <row r="904" spans="4:4" ht="15.75" customHeight="1">
      <c r="D904" s="31"/>
    </row>
    <row r="905" spans="4:4" ht="15.75" customHeight="1">
      <c r="D905" s="31"/>
    </row>
    <row r="906" spans="4:4" ht="15.75" customHeight="1">
      <c r="D906" s="31"/>
    </row>
    <row r="907" spans="4:4" ht="15.75" customHeight="1">
      <c r="D907" s="31"/>
    </row>
    <row r="908" spans="4:4" ht="15.75" customHeight="1">
      <c r="D908" s="31"/>
    </row>
    <row r="909" spans="4:4" ht="15.75" customHeight="1">
      <c r="D909" s="31"/>
    </row>
    <row r="910" spans="4:4" ht="15.75" customHeight="1">
      <c r="D910" s="31"/>
    </row>
    <row r="911" spans="4:4" ht="15.75" customHeight="1">
      <c r="D911" s="31"/>
    </row>
    <row r="912" spans="4:4" ht="15.75" customHeight="1">
      <c r="D912" s="31"/>
    </row>
    <row r="913" spans="4:4" ht="15.75" customHeight="1">
      <c r="D913" s="31"/>
    </row>
    <row r="914" spans="4:4" ht="15.75" customHeight="1">
      <c r="D914" s="31"/>
    </row>
    <row r="915" spans="4:4" ht="15.75" customHeight="1">
      <c r="D915" s="31"/>
    </row>
    <row r="916" spans="4:4" ht="15.75" customHeight="1">
      <c r="D916" s="31"/>
    </row>
    <row r="917" spans="4:4" ht="15.75" customHeight="1">
      <c r="D917" s="31"/>
    </row>
    <row r="918" spans="4:4" ht="15.75" customHeight="1">
      <c r="D918" s="31"/>
    </row>
    <row r="919" spans="4:4" ht="15.75" customHeight="1">
      <c r="D919" s="31"/>
    </row>
    <row r="920" spans="4:4" ht="15.75" customHeight="1">
      <c r="D920" s="31"/>
    </row>
    <row r="921" spans="4:4" ht="15.75" customHeight="1">
      <c r="D921" s="31"/>
    </row>
    <row r="922" spans="4:4" ht="15.75" customHeight="1">
      <c r="D922" s="31"/>
    </row>
    <row r="923" spans="4:4" ht="15.75" customHeight="1">
      <c r="D923" s="31"/>
    </row>
    <row r="924" spans="4:4" ht="15.75" customHeight="1">
      <c r="D924" s="31"/>
    </row>
    <row r="925" spans="4:4" ht="15.75" customHeight="1">
      <c r="D925" s="31"/>
    </row>
    <row r="926" spans="4:4" ht="15.75" customHeight="1">
      <c r="D926" s="31"/>
    </row>
    <row r="927" spans="4:4" ht="15.75" customHeight="1">
      <c r="D927" s="31"/>
    </row>
    <row r="928" spans="4:4" ht="15.75" customHeight="1">
      <c r="D928" s="31"/>
    </row>
    <row r="929" spans="4:4" ht="15.75" customHeight="1">
      <c r="D929" s="31"/>
    </row>
    <row r="930" spans="4:4" ht="15.75" customHeight="1">
      <c r="D930" s="31"/>
    </row>
    <row r="931" spans="4:4" ht="15.75" customHeight="1">
      <c r="D931" s="31"/>
    </row>
    <row r="932" spans="4:4" ht="15.75" customHeight="1">
      <c r="D932" s="31"/>
    </row>
    <row r="933" spans="4:4" ht="15.75" customHeight="1">
      <c r="D933" s="31"/>
    </row>
    <row r="934" spans="4:4" ht="15.75" customHeight="1">
      <c r="D934" s="31"/>
    </row>
    <row r="935" spans="4:4" ht="15.75" customHeight="1">
      <c r="D935" s="31"/>
    </row>
    <row r="936" spans="4:4" ht="15.75" customHeight="1">
      <c r="D936" s="31"/>
    </row>
    <row r="937" spans="4:4" ht="15.75" customHeight="1">
      <c r="D937" s="31"/>
    </row>
    <row r="938" spans="4:4" ht="15.75" customHeight="1">
      <c r="D938" s="31"/>
    </row>
    <row r="939" spans="4:4" ht="15.75" customHeight="1">
      <c r="D939" s="31"/>
    </row>
    <row r="940" spans="4:4" ht="15.75" customHeight="1">
      <c r="D940" s="31"/>
    </row>
    <row r="941" spans="4:4" ht="15.75" customHeight="1">
      <c r="D941" s="31"/>
    </row>
    <row r="942" spans="4:4" ht="15.75" customHeight="1">
      <c r="D942" s="31"/>
    </row>
    <row r="943" spans="4:4" ht="15.75" customHeight="1">
      <c r="D943" s="31"/>
    </row>
    <row r="944" spans="4:4" ht="15.75" customHeight="1">
      <c r="D944" s="31"/>
    </row>
    <row r="945" spans="4:4" ht="15.75" customHeight="1">
      <c r="D945" s="31"/>
    </row>
    <row r="946" spans="4:4" ht="15.75" customHeight="1">
      <c r="D946" s="31"/>
    </row>
    <row r="947" spans="4:4" ht="15.75" customHeight="1">
      <c r="D947" s="31"/>
    </row>
    <row r="948" spans="4:4" ht="15.75" customHeight="1">
      <c r="D948" s="31"/>
    </row>
    <row r="949" spans="4:4" ht="15.75" customHeight="1">
      <c r="D949" s="31"/>
    </row>
    <row r="950" spans="4:4" ht="15.75" customHeight="1">
      <c r="D950" s="31"/>
    </row>
    <row r="951" spans="4:4" ht="15.75" customHeight="1">
      <c r="D951" s="31"/>
    </row>
    <row r="952" spans="4:4" ht="15.75" customHeight="1">
      <c r="D952" s="31"/>
    </row>
    <row r="953" spans="4:4" ht="15.75" customHeight="1">
      <c r="D953" s="31"/>
    </row>
    <row r="954" spans="4:4" ht="15.75" customHeight="1">
      <c r="D954" s="31"/>
    </row>
    <row r="955" spans="4:4" ht="15.75" customHeight="1">
      <c r="D955" s="31"/>
    </row>
    <row r="956" spans="4:4" ht="15.75" customHeight="1">
      <c r="D956" s="31"/>
    </row>
    <row r="957" spans="4:4" ht="15.75" customHeight="1">
      <c r="D957" s="31"/>
    </row>
    <row r="958" spans="4:4" ht="15.75" customHeight="1">
      <c r="D958" s="31"/>
    </row>
    <row r="959" spans="4:4" ht="15.75" customHeight="1">
      <c r="D959" s="31"/>
    </row>
    <row r="960" spans="4:4" ht="15.75" customHeight="1">
      <c r="D960" s="31"/>
    </row>
    <row r="961" spans="4:4" ht="15.75" customHeight="1">
      <c r="D961" s="31"/>
    </row>
    <row r="962" spans="4:4" ht="15.75" customHeight="1">
      <c r="D962" s="31"/>
    </row>
    <row r="963" spans="4:4" ht="15.75" customHeight="1">
      <c r="D963" s="31"/>
    </row>
    <row r="964" spans="4:4" ht="15.75" customHeight="1">
      <c r="D964" s="31"/>
    </row>
    <row r="965" spans="4:4" ht="15.75" customHeight="1">
      <c r="D965" s="31"/>
    </row>
    <row r="966" spans="4:4" ht="15.75" customHeight="1">
      <c r="D966" s="31"/>
    </row>
    <row r="967" spans="4:4" ht="15.75" customHeight="1">
      <c r="D967" s="31"/>
    </row>
    <row r="968" spans="4:4" ht="15.75" customHeight="1">
      <c r="D968" s="31"/>
    </row>
    <row r="969" spans="4:4" ht="15.75" customHeight="1">
      <c r="D969" s="31"/>
    </row>
    <row r="970" spans="4:4" ht="15.75" customHeight="1">
      <c r="D970" s="31"/>
    </row>
    <row r="971" spans="4:4" ht="15.75" customHeight="1">
      <c r="D971" s="31"/>
    </row>
    <row r="972" spans="4:4" ht="15.75" customHeight="1">
      <c r="D972" s="31"/>
    </row>
    <row r="973" spans="4:4" ht="15.75" customHeight="1">
      <c r="D973" s="31"/>
    </row>
    <row r="974" spans="4:4" ht="15.75" customHeight="1">
      <c r="D974" s="31"/>
    </row>
    <row r="975" spans="4:4" ht="15.75" customHeight="1">
      <c r="D975" s="31"/>
    </row>
    <row r="976" spans="4:4" ht="15.75" customHeight="1">
      <c r="D976" s="31"/>
    </row>
    <row r="977" spans="4:4" ht="15.75" customHeight="1">
      <c r="D977" s="31"/>
    </row>
    <row r="978" spans="4:4" ht="15.75" customHeight="1">
      <c r="D978" s="31"/>
    </row>
    <row r="979" spans="4:4" ht="15.75" customHeight="1">
      <c r="D979" s="31"/>
    </row>
    <row r="980" spans="4:4" ht="15.75" customHeight="1">
      <c r="D980" s="31"/>
    </row>
    <row r="981" spans="4:4" ht="15.75" customHeight="1">
      <c r="D981" s="31"/>
    </row>
    <row r="982" spans="4:4" ht="15.75" customHeight="1">
      <c r="D982" s="31"/>
    </row>
    <row r="983" spans="4:4" ht="15.75" customHeight="1">
      <c r="D983" s="31"/>
    </row>
    <row r="984" spans="4:4" ht="15.75" customHeight="1">
      <c r="D984" s="31"/>
    </row>
    <row r="985" spans="4:4" ht="15.75" customHeight="1">
      <c r="D985" s="31"/>
    </row>
    <row r="986" spans="4:4" ht="15.75" customHeight="1">
      <c r="D986" s="31"/>
    </row>
    <row r="987" spans="4:4" ht="15.75" customHeight="1">
      <c r="D987" s="31"/>
    </row>
    <row r="988" spans="4:4" ht="15.75" customHeight="1">
      <c r="D988" s="31"/>
    </row>
    <row r="989" spans="4:4" ht="15.75" customHeight="1">
      <c r="D989" s="31"/>
    </row>
    <row r="990" spans="4:4" ht="15.75" customHeight="1">
      <c r="D990" s="31"/>
    </row>
    <row r="991" spans="4:4" ht="15.75" customHeight="1">
      <c r="D991" s="31"/>
    </row>
    <row r="992" spans="4:4" ht="15.75" customHeight="1">
      <c r="D992" s="31"/>
    </row>
    <row r="993" spans="4:4" ht="15.75" customHeight="1">
      <c r="D993" s="31"/>
    </row>
    <row r="994" spans="4:4" ht="15.75" customHeight="1">
      <c r="D994" s="31"/>
    </row>
    <row r="995" spans="4:4" ht="15.75" customHeight="1">
      <c r="D995" s="31"/>
    </row>
    <row r="996" spans="4:4" ht="15.75" customHeight="1">
      <c r="D996" s="31"/>
    </row>
    <row r="997" spans="4:4" ht="15.75" customHeight="1">
      <c r="D997" s="31"/>
    </row>
  </sheetData>
  <mergeCells count="4">
    <mergeCell ref="A39:A40"/>
    <mergeCell ref="B39:B40"/>
    <mergeCell ref="B52:B53"/>
    <mergeCell ref="B66:B67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12"/>
  <sheetViews>
    <sheetView workbookViewId="0">
      <pane ySplit="1" topLeftCell="A2" activePane="bottomLeft" state="frozen"/>
      <selection pane="bottomLeft" activeCell="I33" sqref="I33"/>
    </sheetView>
  </sheetViews>
  <sheetFormatPr defaultColWidth="12.5703125" defaultRowHeight="15" customHeight="1"/>
  <sheetData>
    <row r="1" spans="1:5">
      <c r="A1" s="37" t="s">
        <v>0</v>
      </c>
      <c r="B1" s="38" t="s">
        <v>8</v>
      </c>
      <c r="C1" s="38" t="s">
        <v>9</v>
      </c>
      <c r="D1" s="39" t="s">
        <v>10</v>
      </c>
      <c r="E1" s="40" t="s">
        <v>11</v>
      </c>
    </row>
    <row r="2" spans="1:5">
      <c r="A2" s="41">
        <v>46083</v>
      </c>
      <c r="B2" s="42" t="s">
        <v>15</v>
      </c>
      <c r="C2" s="42">
        <v>3</v>
      </c>
      <c r="D2" s="43">
        <v>15</v>
      </c>
      <c r="E2" s="44">
        <v>45</v>
      </c>
    </row>
    <row r="3" spans="1:5">
      <c r="A3" s="41">
        <v>46083</v>
      </c>
      <c r="B3" s="42" t="s">
        <v>16</v>
      </c>
      <c r="C3" s="42">
        <v>1</v>
      </c>
      <c r="D3" s="43">
        <v>6</v>
      </c>
      <c r="E3" s="44">
        <v>6</v>
      </c>
    </row>
    <row r="4" spans="1:5">
      <c r="A4" s="41">
        <v>46083</v>
      </c>
      <c r="B4" s="42" t="s">
        <v>17</v>
      </c>
      <c r="C4" s="42">
        <v>1</v>
      </c>
      <c r="D4" s="43">
        <v>15.9</v>
      </c>
      <c r="E4" s="44">
        <v>15.9</v>
      </c>
    </row>
    <row r="5" spans="1:5">
      <c r="A5" s="41">
        <v>46083</v>
      </c>
      <c r="B5" s="42" t="s">
        <v>18</v>
      </c>
      <c r="C5" s="42">
        <v>30</v>
      </c>
      <c r="D5" s="43">
        <v>5.4</v>
      </c>
      <c r="E5" s="44">
        <v>162</v>
      </c>
    </row>
    <row r="6" spans="1:5">
      <c r="A6" s="41">
        <v>46083</v>
      </c>
      <c r="B6" s="42" t="s">
        <v>20</v>
      </c>
      <c r="C6" s="42">
        <v>475</v>
      </c>
      <c r="D6" s="43">
        <v>1.2166315789473683</v>
      </c>
      <c r="E6" s="44">
        <v>577.9</v>
      </c>
    </row>
    <row r="7" spans="1:5">
      <c r="A7" s="41">
        <v>46083</v>
      </c>
      <c r="B7" s="42" t="s">
        <v>21</v>
      </c>
      <c r="C7" s="42">
        <v>3</v>
      </c>
      <c r="D7" s="43">
        <v>4.8999999999999995</v>
      </c>
      <c r="E7" s="44">
        <v>14.7</v>
      </c>
    </row>
    <row r="8" spans="1:5">
      <c r="A8" s="41">
        <v>46083</v>
      </c>
      <c r="B8" s="42" t="s">
        <v>22</v>
      </c>
      <c r="C8" s="42">
        <v>2</v>
      </c>
      <c r="D8" s="43">
        <v>15.9</v>
      </c>
      <c r="E8" s="44">
        <v>31.8</v>
      </c>
    </row>
    <row r="9" spans="1:5">
      <c r="A9" s="41">
        <v>46083</v>
      </c>
      <c r="B9" s="42" t="s">
        <v>23</v>
      </c>
      <c r="C9" s="42">
        <v>2</v>
      </c>
      <c r="D9" s="43">
        <v>19.899999999999999</v>
      </c>
      <c r="E9" s="44">
        <v>39.799999999999997</v>
      </c>
    </row>
    <row r="10" spans="1:5">
      <c r="A10" s="41">
        <v>46083</v>
      </c>
      <c r="B10" s="42" t="s">
        <v>24</v>
      </c>
      <c r="C10" s="42">
        <v>1</v>
      </c>
      <c r="D10" s="43">
        <v>20</v>
      </c>
      <c r="E10" s="44">
        <v>20</v>
      </c>
    </row>
    <row r="11" spans="1:5">
      <c r="A11" s="41">
        <v>46083</v>
      </c>
      <c r="B11" s="42" t="s">
        <v>25</v>
      </c>
      <c r="C11" s="42">
        <v>2</v>
      </c>
      <c r="D11" s="43">
        <v>47.95</v>
      </c>
      <c r="E11" s="44">
        <v>95.9</v>
      </c>
    </row>
    <row r="12" spans="1:5">
      <c r="A12" s="41">
        <v>46083</v>
      </c>
      <c r="B12" s="42" t="s">
        <v>26</v>
      </c>
      <c r="C12" s="42">
        <v>1</v>
      </c>
      <c r="D12" s="43">
        <v>8</v>
      </c>
      <c r="E12" s="44">
        <v>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10"/>
  <sheetViews>
    <sheetView workbookViewId="0">
      <pane ySplit="1" topLeftCell="A2" activePane="bottomLeft" state="frozen"/>
      <selection pane="bottomLeft" activeCell="G40" sqref="G40"/>
    </sheetView>
  </sheetViews>
  <sheetFormatPr defaultColWidth="12.5703125" defaultRowHeight="15" customHeight="1"/>
  <sheetData>
    <row r="1" spans="1:5">
      <c r="A1" s="37" t="s">
        <v>0</v>
      </c>
      <c r="B1" s="38" t="s">
        <v>8</v>
      </c>
      <c r="C1" s="38" t="s">
        <v>9</v>
      </c>
      <c r="D1" s="39" t="s">
        <v>10</v>
      </c>
      <c r="E1" s="40" t="s">
        <v>11</v>
      </c>
    </row>
    <row r="2" spans="1:5">
      <c r="A2" s="45">
        <v>46084</v>
      </c>
      <c r="B2" s="42" t="s">
        <v>15</v>
      </c>
      <c r="C2" s="42"/>
      <c r="D2" s="42"/>
      <c r="E2" s="44">
        <v>0</v>
      </c>
    </row>
    <row r="3" spans="1:5">
      <c r="A3" s="41">
        <v>46084</v>
      </c>
      <c r="B3" s="42" t="s">
        <v>16</v>
      </c>
      <c r="C3" s="42">
        <v>3</v>
      </c>
      <c r="D3" s="43">
        <v>6</v>
      </c>
      <c r="E3" s="44">
        <v>18</v>
      </c>
    </row>
    <row r="4" spans="1:5">
      <c r="A4" s="41">
        <v>46084</v>
      </c>
      <c r="B4" s="42" t="s">
        <v>17</v>
      </c>
      <c r="C4" s="42"/>
      <c r="D4" s="42"/>
      <c r="E4" s="44">
        <v>0</v>
      </c>
    </row>
    <row r="5" spans="1:5">
      <c r="A5" s="45">
        <v>46084</v>
      </c>
      <c r="B5" s="42" t="s">
        <v>18</v>
      </c>
      <c r="C5" s="42">
        <v>38</v>
      </c>
      <c r="D5" s="43">
        <v>231.5</v>
      </c>
      <c r="E5" s="46">
        <v>231.5</v>
      </c>
    </row>
    <row r="6" spans="1:5">
      <c r="A6" s="41">
        <v>46084</v>
      </c>
      <c r="B6" s="42" t="s">
        <v>20</v>
      </c>
      <c r="C6" s="42">
        <v>549</v>
      </c>
      <c r="D6" s="43">
        <v>661</v>
      </c>
      <c r="E6" s="46">
        <v>661</v>
      </c>
    </row>
    <row r="7" spans="1:5">
      <c r="A7" s="41">
        <v>46084</v>
      </c>
      <c r="B7" s="42" t="s">
        <v>21</v>
      </c>
      <c r="C7" s="42"/>
      <c r="D7" s="42"/>
      <c r="E7" s="44"/>
    </row>
    <row r="8" spans="1:5">
      <c r="A8" s="45">
        <v>46084</v>
      </c>
      <c r="B8" s="42" t="s">
        <v>22</v>
      </c>
      <c r="C8" s="42"/>
      <c r="D8" s="42"/>
      <c r="E8" s="44"/>
    </row>
    <row r="9" spans="1:5">
      <c r="A9" s="41">
        <v>46084</v>
      </c>
      <c r="B9" s="42" t="s">
        <v>27</v>
      </c>
      <c r="C9" s="42">
        <v>2</v>
      </c>
      <c r="D9" s="43">
        <v>38.9</v>
      </c>
      <c r="E9" s="46">
        <v>38.9</v>
      </c>
    </row>
    <row r="10" spans="1:5">
      <c r="A10" s="41">
        <v>46084</v>
      </c>
      <c r="B10" s="42" t="s">
        <v>24</v>
      </c>
      <c r="C10" s="42">
        <v>4</v>
      </c>
      <c r="D10" s="43">
        <v>20</v>
      </c>
      <c r="E10" s="44">
        <v>80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E10"/>
  <sheetViews>
    <sheetView workbookViewId="0">
      <pane ySplit="1" topLeftCell="A2" activePane="bottomLeft" state="frozen"/>
      <selection pane="bottomLeft" activeCell="E45" sqref="E45"/>
    </sheetView>
  </sheetViews>
  <sheetFormatPr defaultColWidth="12.5703125" defaultRowHeight="15" customHeight="1"/>
  <cols>
    <col min="1" max="1" width="9.42578125" customWidth="1"/>
    <col min="2" max="2" width="17.5703125" customWidth="1"/>
    <col min="3" max="3" width="8.42578125" customWidth="1"/>
    <col min="4" max="4" width="9.42578125" customWidth="1"/>
    <col min="5" max="5" width="10.28515625" customWidth="1"/>
  </cols>
  <sheetData>
    <row r="1" spans="1:5">
      <c r="A1" s="37" t="s">
        <v>0</v>
      </c>
      <c r="B1" s="38" t="s">
        <v>8</v>
      </c>
      <c r="C1" s="38" t="s">
        <v>9</v>
      </c>
      <c r="D1" s="39" t="s">
        <v>10</v>
      </c>
      <c r="E1" s="40" t="s">
        <v>11</v>
      </c>
    </row>
    <row r="2" spans="1:5">
      <c r="A2" s="45">
        <v>46084</v>
      </c>
      <c r="B2" s="42" t="s">
        <v>15</v>
      </c>
      <c r="C2" s="42"/>
      <c r="D2" s="42"/>
      <c r="E2" s="44">
        <v>0</v>
      </c>
    </row>
    <row r="3" spans="1:5">
      <c r="A3" s="41">
        <v>46084</v>
      </c>
      <c r="B3" s="42" t="s">
        <v>16</v>
      </c>
      <c r="C3" s="42">
        <v>3</v>
      </c>
      <c r="D3" s="43">
        <v>6</v>
      </c>
      <c r="E3" s="44">
        <v>18</v>
      </c>
    </row>
    <row r="4" spans="1:5">
      <c r="A4" s="41">
        <v>46084</v>
      </c>
      <c r="B4" s="42" t="s">
        <v>17</v>
      </c>
      <c r="C4" s="42"/>
      <c r="D4" s="42"/>
      <c r="E4" s="44">
        <v>0</v>
      </c>
    </row>
    <row r="5" spans="1:5">
      <c r="A5" s="45">
        <v>46084</v>
      </c>
      <c r="B5" s="42" t="s">
        <v>18</v>
      </c>
      <c r="C5" s="42">
        <v>38</v>
      </c>
      <c r="D5" s="43">
        <v>231.5</v>
      </c>
      <c r="E5" s="46">
        <v>231.5</v>
      </c>
    </row>
    <row r="6" spans="1:5">
      <c r="A6" s="41">
        <v>46084</v>
      </c>
      <c r="B6" s="42" t="s">
        <v>20</v>
      </c>
      <c r="C6" s="42">
        <v>549</v>
      </c>
      <c r="D6" s="43">
        <v>661</v>
      </c>
      <c r="E6" s="46">
        <v>661</v>
      </c>
    </row>
    <row r="7" spans="1:5">
      <c r="A7" s="41">
        <v>46084</v>
      </c>
      <c r="B7" s="42" t="s">
        <v>21</v>
      </c>
      <c r="C7" s="42"/>
      <c r="D7" s="42"/>
      <c r="E7" s="44"/>
    </row>
    <row r="8" spans="1:5">
      <c r="A8" s="45">
        <v>46084</v>
      </c>
      <c r="B8" s="42" t="s">
        <v>22</v>
      </c>
      <c r="C8" s="42"/>
      <c r="D8" s="42"/>
      <c r="E8" s="44"/>
    </row>
    <row r="9" spans="1:5">
      <c r="A9" s="41">
        <v>46084</v>
      </c>
      <c r="B9" s="42" t="s">
        <v>27</v>
      </c>
      <c r="C9" s="42">
        <v>2</v>
      </c>
      <c r="D9" s="43">
        <v>38.9</v>
      </c>
      <c r="E9" s="46">
        <v>38.9</v>
      </c>
    </row>
    <row r="10" spans="1:5">
      <c r="A10" s="41">
        <v>46084</v>
      </c>
      <c r="B10" s="42" t="s">
        <v>24</v>
      </c>
      <c r="C10" s="42">
        <v>4</v>
      </c>
      <c r="D10" s="43">
        <v>20</v>
      </c>
      <c r="E10" s="44">
        <v>80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E10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26" width="8.5703125" customWidth="1"/>
  </cols>
  <sheetData>
    <row r="1" spans="1:5">
      <c r="A1" s="37" t="s">
        <v>0</v>
      </c>
      <c r="B1" s="38" t="s">
        <v>8</v>
      </c>
      <c r="C1" s="38" t="s">
        <v>9</v>
      </c>
      <c r="D1" s="39" t="s">
        <v>10</v>
      </c>
      <c r="E1" s="40" t="s">
        <v>11</v>
      </c>
    </row>
    <row r="2" spans="1:5">
      <c r="A2" s="45">
        <v>46084</v>
      </c>
      <c r="B2" s="42" t="s">
        <v>15</v>
      </c>
      <c r="C2" s="42"/>
      <c r="D2" s="42"/>
      <c r="E2" s="44">
        <v>0</v>
      </c>
    </row>
    <row r="3" spans="1:5">
      <c r="A3" s="41">
        <v>46084</v>
      </c>
      <c r="B3" s="42" t="s">
        <v>16</v>
      </c>
      <c r="C3" s="42">
        <v>3</v>
      </c>
      <c r="D3" s="43">
        <v>6</v>
      </c>
      <c r="E3" s="44">
        <v>18</v>
      </c>
    </row>
    <row r="4" spans="1:5">
      <c r="A4" s="41">
        <v>46084</v>
      </c>
      <c r="B4" s="42" t="s">
        <v>17</v>
      </c>
      <c r="C4" s="42"/>
      <c r="D4" s="42"/>
      <c r="E4" s="44">
        <v>0</v>
      </c>
    </row>
    <row r="5" spans="1:5">
      <c r="A5" s="45">
        <v>46084</v>
      </c>
      <c r="B5" s="42" t="s">
        <v>18</v>
      </c>
      <c r="C5" s="42">
        <v>38</v>
      </c>
      <c r="D5" s="43">
        <v>231.5</v>
      </c>
      <c r="E5" s="46">
        <v>231.5</v>
      </c>
    </row>
    <row r="6" spans="1:5">
      <c r="A6" s="41">
        <v>46084</v>
      </c>
      <c r="B6" s="42" t="s">
        <v>20</v>
      </c>
      <c r="C6" s="42">
        <v>549</v>
      </c>
      <c r="D6" s="43">
        <v>661</v>
      </c>
      <c r="E6" s="46">
        <v>661</v>
      </c>
    </row>
    <row r="7" spans="1:5">
      <c r="A7" s="41">
        <v>46084</v>
      </c>
      <c r="B7" s="42" t="s">
        <v>21</v>
      </c>
      <c r="C7" s="42"/>
      <c r="D7" s="42"/>
      <c r="E7" s="44"/>
    </row>
    <row r="8" spans="1:5">
      <c r="A8" s="45">
        <v>46084</v>
      </c>
      <c r="B8" s="42" t="s">
        <v>22</v>
      </c>
      <c r="C8" s="42"/>
      <c r="D8" s="42"/>
      <c r="E8" s="44"/>
    </row>
    <row r="9" spans="1:5">
      <c r="A9" s="41">
        <v>46084</v>
      </c>
      <c r="B9" s="42" t="s">
        <v>27</v>
      </c>
      <c r="C9" s="42">
        <v>2</v>
      </c>
      <c r="D9" s="43">
        <v>38.9</v>
      </c>
      <c r="E9" s="46">
        <v>38.9</v>
      </c>
    </row>
    <row r="10" spans="1:5">
      <c r="A10" s="41">
        <v>46084</v>
      </c>
      <c r="B10" s="42" t="s">
        <v>24</v>
      </c>
      <c r="C10" s="42">
        <v>4</v>
      </c>
      <c r="D10" s="43">
        <v>20</v>
      </c>
      <c r="E10" s="44">
        <v>80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00"/>
  <sheetViews>
    <sheetView workbookViewId="0">
      <selection activeCell="I45" sqref="I45"/>
    </sheetView>
  </sheetViews>
  <sheetFormatPr defaultColWidth="12.5703125" defaultRowHeight="15" customHeight="1"/>
  <cols>
    <col min="1" max="1" width="9.85546875" customWidth="1"/>
    <col min="2" max="5" width="13.42578125" customWidth="1"/>
    <col min="6" max="6" width="15.85546875" bestFit="1" customWidth="1"/>
    <col min="7" max="7" width="13.42578125" customWidth="1"/>
    <col min="8" max="8" width="12.85546875" customWidth="1"/>
    <col min="9" max="10" width="8.5703125" customWidth="1"/>
    <col min="11" max="11" width="9.85546875" customWidth="1"/>
    <col min="12" max="12" width="7" bestFit="1" customWidth="1"/>
    <col min="13" max="13" width="13.5703125" bestFit="1" customWidth="1"/>
    <col min="14" max="27" width="8.5703125" customWidth="1"/>
  </cols>
  <sheetData>
    <row r="1" spans="1:13">
      <c r="A1" s="16" t="s">
        <v>0</v>
      </c>
      <c r="B1" s="19" t="s">
        <v>35</v>
      </c>
      <c r="C1" s="24" t="s">
        <v>36</v>
      </c>
      <c r="D1" s="19" t="s">
        <v>37</v>
      </c>
      <c r="E1" s="96" t="s">
        <v>108</v>
      </c>
      <c r="F1" s="19" t="s">
        <v>38</v>
      </c>
      <c r="G1" s="19" t="s">
        <v>39</v>
      </c>
      <c r="H1" s="16" t="s">
        <v>40</v>
      </c>
      <c r="K1" s="16" t="s">
        <v>0</v>
      </c>
      <c r="L1" s="16" t="s">
        <v>1</v>
      </c>
      <c r="M1" s="16" t="s">
        <v>39</v>
      </c>
    </row>
    <row r="2" spans="1:13">
      <c r="A2" s="20">
        <v>46082</v>
      </c>
      <c r="B2" s="19"/>
      <c r="C2" s="19"/>
      <c r="D2" s="19"/>
      <c r="E2" s="19"/>
      <c r="F2" s="19"/>
      <c r="G2" s="19"/>
      <c r="H2" s="16">
        <f t="shared" ref="H2:H32" si="0">SUM(B2:G2)</f>
        <v>0</v>
      </c>
      <c r="K2" s="20">
        <v>46082</v>
      </c>
      <c r="L2" s="19">
        <f>VLOOKUP(K:K,'March26- Sales'!A:I,3,0)</f>
        <v>0</v>
      </c>
      <c r="M2" s="19">
        <f t="shared" ref="M2:M32" si="1">SUMIF(A:A,A:A,G:G)</f>
        <v>0</v>
      </c>
    </row>
    <row r="3" spans="1:13">
      <c r="A3" s="20">
        <v>46083</v>
      </c>
      <c r="B3" s="19"/>
      <c r="C3" s="19"/>
      <c r="D3" s="19">
        <v>20</v>
      </c>
      <c r="E3" s="19"/>
      <c r="F3" s="19">
        <v>3.4</v>
      </c>
      <c r="G3" s="19">
        <v>95.6</v>
      </c>
      <c r="H3" s="16">
        <f t="shared" si="0"/>
        <v>119</v>
      </c>
      <c r="K3" s="20">
        <v>46083</v>
      </c>
      <c r="L3" s="19">
        <f>VLOOKUP(K:K,'March26- Sales'!A:I,3,0)</f>
        <v>119.3</v>
      </c>
      <c r="M3" s="19">
        <f t="shared" si="1"/>
        <v>95.6</v>
      </c>
    </row>
    <row r="4" spans="1:13">
      <c r="A4" s="20">
        <v>46084</v>
      </c>
      <c r="B4" s="19"/>
      <c r="C4" s="19"/>
      <c r="D4" s="19"/>
      <c r="E4" s="19"/>
      <c r="F4" s="19"/>
      <c r="G4" s="19"/>
      <c r="H4" s="16">
        <f t="shared" si="0"/>
        <v>0</v>
      </c>
      <c r="K4" s="20">
        <v>46084</v>
      </c>
      <c r="L4" s="19">
        <f>VLOOKUP(K:K,'March26- Sales'!A:I,3,0)</f>
        <v>183.5</v>
      </c>
      <c r="M4" s="19">
        <f t="shared" si="1"/>
        <v>0</v>
      </c>
    </row>
    <row r="5" spans="1:13">
      <c r="A5" s="20">
        <v>46085</v>
      </c>
      <c r="B5" s="19"/>
      <c r="C5" s="19"/>
      <c r="D5" s="19"/>
      <c r="E5" s="19"/>
      <c r="F5" s="19"/>
      <c r="G5" s="19"/>
      <c r="H5" s="16">
        <f t="shared" si="0"/>
        <v>0</v>
      </c>
      <c r="K5" s="20">
        <v>46085</v>
      </c>
      <c r="L5" s="19">
        <f>VLOOKUP(K:K,'March26- Sales'!A:I,3,0)</f>
        <v>171.6</v>
      </c>
      <c r="M5" s="19">
        <f t="shared" si="1"/>
        <v>0</v>
      </c>
    </row>
    <row r="6" spans="1:13">
      <c r="A6" s="20">
        <v>46086</v>
      </c>
      <c r="B6" s="19"/>
      <c r="C6" s="19"/>
      <c r="D6" s="19"/>
      <c r="E6" s="19"/>
      <c r="F6" s="19"/>
      <c r="G6" s="19"/>
      <c r="H6" s="16">
        <f t="shared" si="0"/>
        <v>0</v>
      </c>
      <c r="K6" s="20">
        <v>46086</v>
      </c>
      <c r="L6" s="19">
        <f>VLOOKUP(K:K,'March26- Sales'!A:I,3,0)</f>
        <v>143.4</v>
      </c>
      <c r="M6" s="19">
        <f t="shared" si="1"/>
        <v>0</v>
      </c>
    </row>
    <row r="7" spans="1:13">
      <c r="A7" s="20">
        <v>46087</v>
      </c>
      <c r="B7" s="19"/>
      <c r="C7" s="19"/>
      <c r="D7" s="19"/>
      <c r="E7" s="19"/>
      <c r="F7" s="19"/>
      <c r="G7" s="19"/>
      <c r="H7" s="16">
        <f t="shared" si="0"/>
        <v>0</v>
      </c>
      <c r="K7" s="20">
        <v>46087</v>
      </c>
      <c r="L7" s="19">
        <f>VLOOKUP(K:K,'March26- Sales'!A:I,3,0)</f>
        <v>158.5</v>
      </c>
      <c r="M7" s="19">
        <f t="shared" si="1"/>
        <v>0</v>
      </c>
    </row>
    <row r="8" spans="1:13">
      <c r="A8" s="20">
        <v>46088</v>
      </c>
      <c r="B8" s="19"/>
      <c r="C8" s="19"/>
      <c r="D8" s="19"/>
      <c r="E8" s="19"/>
      <c r="F8" s="19"/>
      <c r="G8" s="19"/>
      <c r="H8" s="16">
        <f t="shared" si="0"/>
        <v>0</v>
      </c>
      <c r="K8" s="20">
        <v>46088</v>
      </c>
      <c r="L8" s="19">
        <f>VLOOKUP(K:K,'March26- Sales'!A:I,3,0)</f>
        <v>0</v>
      </c>
      <c r="M8" s="19">
        <f t="shared" si="1"/>
        <v>0</v>
      </c>
    </row>
    <row r="9" spans="1:13">
      <c r="A9" s="20">
        <v>46089</v>
      </c>
      <c r="B9" s="19"/>
      <c r="C9" s="19"/>
      <c r="D9" s="19"/>
      <c r="E9" s="19"/>
      <c r="F9" s="19"/>
      <c r="G9" s="19"/>
      <c r="H9" s="16">
        <f t="shared" si="0"/>
        <v>0</v>
      </c>
      <c r="K9" s="20">
        <v>46089</v>
      </c>
      <c r="L9" s="19">
        <f>VLOOKUP(K:K,'March26- Sales'!A:I,3,0)</f>
        <v>0</v>
      </c>
      <c r="M9" s="19">
        <f t="shared" si="1"/>
        <v>0</v>
      </c>
    </row>
    <row r="10" spans="1:13">
      <c r="A10" s="20">
        <v>46090</v>
      </c>
      <c r="B10" s="19"/>
      <c r="C10" s="19"/>
      <c r="D10" s="19"/>
      <c r="E10" s="19"/>
      <c r="F10" s="19"/>
      <c r="G10" s="19"/>
      <c r="H10" s="16">
        <f t="shared" si="0"/>
        <v>0</v>
      </c>
      <c r="K10" s="20">
        <v>46090</v>
      </c>
      <c r="L10" s="19">
        <f>VLOOKUP(K:K,'March26- Sales'!A:I,3,0)</f>
        <v>161.6</v>
      </c>
      <c r="M10" s="19">
        <f t="shared" si="1"/>
        <v>0</v>
      </c>
    </row>
    <row r="11" spans="1:13">
      <c r="A11" s="20">
        <v>46091</v>
      </c>
      <c r="B11" s="19"/>
      <c r="C11" s="19"/>
      <c r="D11" s="19"/>
      <c r="E11" s="19"/>
      <c r="F11" s="19"/>
      <c r="G11" s="19"/>
      <c r="H11" s="16">
        <f t="shared" si="0"/>
        <v>0</v>
      </c>
      <c r="K11" s="20">
        <v>46091</v>
      </c>
      <c r="L11" s="19">
        <f>VLOOKUP(K:K,'March26- Sales'!A:I,3,0)</f>
        <v>179.3</v>
      </c>
      <c r="M11" s="19">
        <f t="shared" si="1"/>
        <v>0</v>
      </c>
    </row>
    <row r="12" spans="1:13">
      <c r="A12" s="20">
        <v>46092</v>
      </c>
      <c r="B12" s="19"/>
      <c r="C12" s="19"/>
      <c r="D12" s="19"/>
      <c r="E12" s="19"/>
      <c r="F12" s="19"/>
      <c r="G12" s="19"/>
      <c r="H12" s="16">
        <f t="shared" si="0"/>
        <v>0</v>
      </c>
      <c r="K12" s="20">
        <v>46092</v>
      </c>
      <c r="L12" s="19">
        <f>VLOOKUP(K:K,'March26- Sales'!A:I,3,0)</f>
        <v>178.2</v>
      </c>
      <c r="M12" s="19">
        <f t="shared" si="1"/>
        <v>0</v>
      </c>
    </row>
    <row r="13" spans="1:13">
      <c r="A13" s="20">
        <v>46093</v>
      </c>
      <c r="B13" s="19"/>
      <c r="C13" s="19"/>
      <c r="D13" s="19"/>
      <c r="E13" s="19"/>
      <c r="F13" s="19"/>
      <c r="G13" s="19"/>
      <c r="H13" s="16">
        <f t="shared" si="0"/>
        <v>0</v>
      </c>
      <c r="K13" s="20">
        <v>46093</v>
      </c>
      <c r="L13" s="19">
        <f>VLOOKUP(K:K,'March26- Sales'!A:I,3,0)</f>
        <v>108.9</v>
      </c>
      <c r="M13" s="19">
        <f t="shared" si="1"/>
        <v>0</v>
      </c>
    </row>
    <row r="14" spans="1:13">
      <c r="A14" s="20">
        <v>46094</v>
      </c>
      <c r="B14" s="19"/>
      <c r="C14" s="19"/>
      <c r="D14" s="19"/>
      <c r="E14" s="19"/>
      <c r="F14" s="19"/>
      <c r="G14" s="19"/>
      <c r="H14" s="16">
        <f t="shared" si="0"/>
        <v>0</v>
      </c>
      <c r="K14" s="20">
        <v>46094</v>
      </c>
      <c r="L14" s="19">
        <f>VLOOKUP(K:K,'March26- Sales'!A:I,3,0)</f>
        <v>96.9</v>
      </c>
      <c r="M14" s="19">
        <f t="shared" si="1"/>
        <v>0</v>
      </c>
    </row>
    <row r="15" spans="1:13">
      <c r="A15" s="20">
        <v>46095</v>
      </c>
      <c r="B15" s="19"/>
      <c r="C15" s="19"/>
      <c r="D15" s="19"/>
      <c r="E15" s="19"/>
      <c r="F15" s="19"/>
      <c r="G15" s="19"/>
      <c r="H15" s="16">
        <f t="shared" si="0"/>
        <v>0</v>
      </c>
      <c r="K15" s="20">
        <v>46095</v>
      </c>
      <c r="L15" s="19">
        <f>VLOOKUP(K:K,'March26- Sales'!A:I,3,0)</f>
        <v>0</v>
      </c>
      <c r="M15" s="19">
        <f t="shared" si="1"/>
        <v>0</v>
      </c>
    </row>
    <row r="16" spans="1:13">
      <c r="A16" s="20">
        <v>46096</v>
      </c>
      <c r="B16" s="19"/>
      <c r="C16" s="19"/>
      <c r="D16" s="19"/>
      <c r="E16" s="19"/>
      <c r="F16" s="19"/>
      <c r="G16" s="19"/>
      <c r="H16" s="16">
        <f t="shared" si="0"/>
        <v>0</v>
      </c>
      <c r="K16" s="20">
        <v>46096</v>
      </c>
      <c r="L16" s="19">
        <f>VLOOKUP(K:K,'March26- Sales'!A:I,3,0)</f>
        <v>0</v>
      </c>
      <c r="M16" s="19">
        <f t="shared" si="1"/>
        <v>0</v>
      </c>
    </row>
    <row r="17" spans="1:13">
      <c r="A17" s="20">
        <v>46097</v>
      </c>
      <c r="B17" s="19"/>
      <c r="C17" s="19"/>
      <c r="D17" s="19"/>
      <c r="E17" s="19"/>
      <c r="F17" s="19"/>
      <c r="G17" s="19"/>
      <c r="H17" s="16">
        <f t="shared" si="0"/>
        <v>0</v>
      </c>
      <c r="K17" s="20">
        <v>46097</v>
      </c>
      <c r="L17" s="19">
        <f>VLOOKUP(K:K,'March26- Sales'!A:I,3,0)</f>
        <v>164.35</v>
      </c>
      <c r="M17" s="19">
        <f t="shared" si="1"/>
        <v>0</v>
      </c>
    </row>
    <row r="18" spans="1:13">
      <c r="A18" s="20">
        <v>46098</v>
      </c>
      <c r="B18" s="19"/>
      <c r="C18" s="19"/>
      <c r="D18" s="19"/>
      <c r="E18" s="19"/>
      <c r="F18" s="19"/>
      <c r="G18" s="19"/>
      <c r="H18" s="16">
        <f t="shared" si="0"/>
        <v>0</v>
      </c>
      <c r="K18" s="20">
        <v>46098</v>
      </c>
      <c r="L18" s="19">
        <f>VLOOKUP(K:K,'March26- Sales'!A:I,3,0)</f>
        <v>159.15</v>
      </c>
      <c r="M18" s="19">
        <f t="shared" si="1"/>
        <v>0</v>
      </c>
    </row>
    <row r="19" spans="1:13">
      <c r="A19" s="20">
        <v>46099</v>
      </c>
      <c r="B19" s="19"/>
      <c r="C19" s="19"/>
      <c r="D19" s="19"/>
      <c r="E19" s="19"/>
      <c r="F19" s="19"/>
      <c r="G19" s="19"/>
      <c r="H19" s="16">
        <f t="shared" si="0"/>
        <v>0</v>
      </c>
      <c r="K19" s="20">
        <v>46099</v>
      </c>
      <c r="L19" s="19">
        <f>VLOOKUP(K:K,'March26- Sales'!A:I,3,0)</f>
        <v>142.05000000000001</v>
      </c>
      <c r="M19" s="19">
        <f t="shared" si="1"/>
        <v>0</v>
      </c>
    </row>
    <row r="20" spans="1:13">
      <c r="A20" s="20">
        <v>46100</v>
      </c>
      <c r="B20" s="19">
        <v>475</v>
      </c>
      <c r="C20" s="19"/>
      <c r="D20" s="19"/>
      <c r="E20" s="19">
        <v>500</v>
      </c>
      <c r="F20" s="19"/>
      <c r="G20" s="19"/>
      <c r="H20" s="16">
        <f t="shared" si="0"/>
        <v>975</v>
      </c>
      <c r="K20" s="20">
        <v>46100</v>
      </c>
      <c r="L20" s="19">
        <f>VLOOKUP(K:K,'March26- Sales'!A:I,3,0)</f>
        <v>141.69999999999999</v>
      </c>
      <c r="M20" s="19">
        <f t="shared" si="1"/>
        <v>0</v>
      </c>
    </row>
    <row r="21" spans="1:13" ht="15.75" customHeight="1">
      <c r="A21" s="20">
        <v>46101</v>
      </c>
      <c r="B21" s="19"/>
      <c r="C21" s="19"/>
      <c r="D21" s="19"/>
      <c r="E21" s="19"/>
      <c r="F21" s="19"/>
      <c r="G21" s="19"/>
      <c r="H21" s="16">
        <f t="shared" si="0"/>
        <v>0</v>
      </c>
      <c r="K21" s="20">
        <v>46101</v>
      </c>
      <c r="L21" s="19">
        <f>VLOOKUP(K:K,'March26- Sales'!A:I,3,0)</f>
        <v>181.75</v>
      </c>
      <c r="M21" s="19">
        <f t="shared" si="1"/>
        <v>0</v>
      </c>
    </row>
    <row r="22" spans="1:13" ht="15.75" customHeight="1">
      <c r="A22" s="20">
        <v>46102</v>
      </c>
      <c r="B22" s="19"/>
      <c r="C22" s="19"/>
      <c r="D22" s="19"/>
      <c r="E22" s="19"/>
      <c r="F22" s="19"/>
      <c r="G22" s="19"/>
      <c r="H22" s="16">
        <f t="shared" si="0"/>
        <v>0</v>
      </c>
      <c r="K22" s="20">
        <v>46102</v>
      </c>
      <c r="L22" s="19">
        <f>VLOOKUP(K:K,'March26- Sales'!A:I,3,0)</f>
        <v>0</v>
      </c>
      <c r="M22" s="19">
        <f t="shared" si="1"/>
        <v>0</v>
      </c>
    </row>
    <row r="23" spans="1:13" ht="15.75" customHeight="1">
      <c r="A23" s="20">
        <v>46103</v>
      </c>
      <c r="B23" s="19"/>
      <c r="C23" s="19"/>
      <c r="D23" s="19"/>
      <c r="E23" s="19"/>
      <c r="F23" s="19"/>
      <c r="G23" s="19"/>
      <c r="H23" s="16">
        <f t="shared" si="0"/>
        <v>0</v>
      </c>
      <c r="K23" s="20">
        <v>46103</v>
      </c>
      <c r="L23" s="19">
        <f>VLOOKUP(K:K,'March26- Sales'!A:I,3,0)</f>
        <v>0</v>
      </c>
      <c r="M23" s="19">
        <f t="shared" si="1"/>
        <v>0</v>
      </c>
    </row>
    <row r="24" spans="1:13" ht="15.75" customHeight="1">
      <c r="A24" s="20">
        <v>46104</v>
      </c>
      <c r="B24" s="19"/>
      <c r="C24" s="19"/>
      <c r="D24" s="19"/>
      <c r="E24" s="19"/>
      <c r="F24" s="19"/>
      <c r="G24" s="19"/>
      <c r="H24" s="16">
        <f t="shared" si="0"/>
        <v>0</v>
      </c>
      <c r="K24" s="20">
        <v>46104</v>
      </c>
      <c r="L24" s="19">
        <f>VLOOKUP(K:K,'March26- Sales'!A:I,3,0)</f>
        <v>175.8</v>
      </c>
      <c r="M24" s="19">
        <f t="shared" si="1"/>
        <v>0</v>
      </c>
    </row>
    <row r="25" spans="1:13" ht="15.75" customHeight="1">
      <c r="A25" s="20">
        <v>46105</v>
      </c>
      <c r="B25" s="19"/>
      <c r="C25" s="19"/>
      <c r="D25" s="19"/>
      <c r="E25" s="19"/>
      <c r="F25" s="19"/>
      <c r="G25" s="19"/>
      <c r="H25" s="16">
        <f t="shared" si="0"/>
        <v>0</v>
      </c>
      <c r="K25" s="20">
        <v>46105</v>
      </c>
      <c r="L25" s="19">
        <f>VLOOKUP(K:K,'March26- Sales'!A:I,3,0)</f>
        <v>309.60000000000002</v>
      </c>
      <c r="M25" s="19">
        <f t="shared" si="1"/>
        <v>0</v>
      </c>
    </row>
    <row r="26" spans="1:13" ht="15.75" customHeight="1">
      <c r="A26" s="20">
        <v>46106</v>
      </c>
      <c r="B26" s="19"/>
      <c r="C26" s="19"/>
      <c r="D26" s="19"/>
      <c r="E26" s="19"/>
      <c r="F26" s="19"/>
      <c r="G26" s="19"/>
      <c r="H26" s="16">
        <f t="shared" si="0"/>
        <v>0</v>
      </c>
      <c r="K26" s="20">
        <v>46106</v>
      </c>
      <c r="L26" s="19">
        <f>VLOOKUP(K:K,'March26- Sales'!A:I,3,0)</f>
        <v>205.9</v>
      </c>
      <c r="M26" s="19">
        <f t="shared" si="1"/>
        <v>0</v>
      </c>
    </row>
    <row r="27" spans="1:13" ht="15.75" customHeight="1">
      <c r="A27" s="20">
        <v>46107</v>
      </c>
      <c r="B27" s="19"/>
      <c r="C27" s="19"/>
      <c r="D27" s="19"/>
      <c r="E27" s="19"/>
      <c r="F27" s="19"/>
      <c r="G27" s="19"/>
      <c r="H27" s="16">
        <f t="shared" si="0"/>
        <v>0</v>
      </c>
      <c r="K27" s="20">
        <v>46107</v>
      </c>
      <c r="L27" s="19">
        <f>VLOOKUP(K:K,'March26- Sales'!A:I,3,0)</f>
        <v>207.1</v>
      </c>
      <c r="M27" s="19">
        <f t="shared" si="1"/>
        <v>0</v>
      </c>
    </row>
    <row r="28" spans="1:13" ht="15.75" customHeight="1">
      <c r="A28" s="20">
        <v>46108</v>
      </c>
      <c r="B28" s="19"/>
      <c r="C28" s="19"/>
      <c r="D28" s="19"/>
      <c r="E28" s="19"/>
      <c r="F28" s="19"/>
      <c r="G28" s="19"/>
      <c r="H28" s="16">
        <f t="shared" si="0"/>
        <v>0</v>
      </c>
      <c r="K28" s="20">
        <v>46108</v>
      </c>
      <c r="L28" s="19">
        <f>VLOOKUP(K:K,'March26- Sales'!A:I,3,0)</f>
        <v>154.15</v>
      </c>
      <c r="M28" s="19">
        <f t="shared" si="1"/>
        <v>0</v>
      </c>
    </row>
    <row r="29" spans="1:13" ht="15.75" customHeight="1">
      <c r="A29" s="20">
        <v>46109</v>
      </c>
      <c r="B29" s="19"/>
      <c r="C29" s="19"/>
      <c r="D29" s="19"/>
      <c r="E29" s="19"/>
      <c r="F29" s="19"/>
      <c r="G29" s="19"/>
      <c r="H29" s="16">
        <f t="shared" si="0"/>
        <v>0</v>
      </c>
      <c r="K29" s="20">
        <v>46109</v>
      </c>
      <c r="L29" s="19">
        <f>VLOOKUP(K:K,'March26- Sales'!A:I,3,0)</f>
        <v>0</v>
      </c>
      <c r="M29" s="19">
        <f t="shared" si="1"/>
        <v>0</v>
      </c>
    </row>
    <row r="30" spans="1:13" ht="15.75" customHeight="1">
      <c r="A30" s="20">
        <v>46110</v>
      </c>
      <c r="B30" s="19"/>
      <c r="C30" s="19"/>
      <c r="D30" s="19"/>
      <c r="E30" s="19"/>
      <c r="F30" s="19"/>
      <c r="G30" s="19"/>
      <c r="H30" s="16">
        <f t="shared" si="0"/>
        <v>0</v>
      </c>
      <c r="K30" s="20">
        <v>46110</v>
      </c>
      <c r="L30" s="19">
        <f>VLOOKUP(K:K,'March26- Sales'!A:I,3,0)</f>
        <v>0</v>
      </c>
      <c r="M30" s="19">
        <f t="shared" si="1"/>
        <v>0</v>
      </c>
    </row>
    <row r="31" spans="1:13" ht="15.75" customHeight="1">
      <c r="A31" s="20">
        <v>46111</v>
      </c>
      <c r="B31" s="19"/>
      <c r="C31" s="19"/>
      <c r="D31" s="19"/>
      <c r="E31" s="19"/>
      <c r="F31" s="19"/>
      <c r="G31" s="19"/>
      <c r="H31" s="16">
        <f t="shared" si="0"/>
        <v>0</v>
      </c>
      <c r="K31" s="20">
        <v>46111</v>
      </c>
      <c r="L31" s="19">
        <f>VLOOKUP(K:K,'March26- Sales'!A:I,3,0)</f>
        <v>0</v>
      </c>
      <c r="M31" s="19">
        <f t="shared" si="1"/>
        <v>0</v>
      </c>
    </row>
    <row r="32" spans="1:13" ht="15.75" customHeight="1">
      <c r="A32" s="20">
        <v>46112</v>
      </c>
      <c r="B32" s="19"/>
      <c r="C32" s="19"/>
      <c r="D32" s="19"/>
      <c r="E32" s="19"/>
      <c r="F32" s="19"/>
      <c r="G32" s="19"/>
      <c r="H32" s="16">
        <f t="shared" si="0"/>
        <v>0</v>
      </c>
      <c r="K32" s="20">
        <v>46112</v>
      </c>
      <c r="L32" s="19">
        <f>VLOOKUP(K:K,'March26- Sales'!A:I,3,0)</f>
        <v>0</v>
      </c>
      <c r="M32" s="19">
        <f t="shared" si="1"/>
        <v>0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000"/>
  <sheetViews>
    <sheetView workbookViewId="0">
      <selection activeCell="K35" sqref="K35"/>
    </sheetView>
  </sheetViews>
  <sheetFormatPr defaultColWidth="12.5703125" defaultRowHeight="15" customHeight="1"/>
  <cols>
    <col min="1" max="4" width="10.28515625" customWidth="1"/>
    <col min="5" max="5" width="13.7109375" customWidth="1"/>
    <col min="6" max="6" width="29.85546875" customWidth="1"/>
    <col min="7" max="26" width="8.5703125" customWidth="1"/>
  </cols>
  <sheetData>
    <row r="1" spans="1:11">
      <c r="A1" s="16" t="s">
        <v>41</v>
      </c>
      <c r="B1" s="16" t="s">
        <v>42</v>
      </c>
      <c r="C1" s="16" t="s">
        <v>43</v>
      </c>
      <c r="D1" s="16" t="s">
        <v>44</v>
      </c>
      <c r="E1" s="16" t="s">
        <v>45</v>
      </c>
      <c r="F1" s="16" t="s">
        <v>46</v>
      </c>
      <c r="G1" s="16" t="s">
        <v>9</v>
      </c>
      <c r="H1" s="16" t="s">
        <v>10</v>
      </c>
      <c r="I1" s="16" t="s">
        <v>11</v>
      </c>
      <c r="J1" s="16" t="s">
        <v>47</v>
      </c>
      <c r="K1" s="16" t="s">
        <v>19</v>
      </c>
    </row>
    <row r="2" spans="1:11">
      <c r="A2" s="19" t="s">
        <v>48</v>
      </c>
      <c r="B2" s="19" t="s">
        <v>36</v>
      </c>
      <c r="C2" s="19">
        <v>10852759</v>
      </c>
      <c r="D2" s="20">
        <v>46083</v>
      </c>
      <c r="E2" s="20">
        <v>46083</v>
      </c>
      <c r="F2" s="19" t="s">
        <v>49</v>
      </c>
      <c r="G2" s="19">
        <v>20</v>
      </c>
      <c r="H2" s="47">
        <v>21</v>
      </c>
      <c r="I2" s="47">
        <f t="shared" ref="I2:I13" si="0">G2*H2</f>
        <v>420</v>
      </c>
      <c r="J2" s="47">
        <f t="shared" ref="J2:J13" si="1">I2*0.09</f>
        <v>37.799999999999997</v>
      </c>
      <c r="K2" s="47">
        <f t="shared" ref="K2:K13" si="2">I2+J2</f>
        <v>457.8</v>
      </c>
    </row>
    <row r="3" spans="1:11">
      <c r="A3" s="19" t="s">
        <v>48</v>
      </c>
      <c r="B3" s="19" t="s">
        <v>36</v>
      </c>
      <c r="C3" s="19">
        <v>10852759</v>
      </c>
      <c r="D3" s="20">
        <v>46083</v>
      </c>
      <c r="E3" s="20">
        <v>46083</v>
      </c>
      <c r="F3" s="19" t="s">
        <v>50</v>
      </c>
      <c r="G3" s="19">
        <v>3</v>
      </c>
      <c r="H3" s="47">
        <v>6.8</v>
      </c>
      <c r="I3" s="47">
        <f t="shared" si="0"/>
        <v>20.399999999999999</v>
      </c>
      <c r="J3" s="47">
        <f t="shared" si="1"/>
        <v>1.8359999999999999</v>
      </c>
      <c r="K3" s="47">
        <f t="shared" si="2"/>
        <v>22.235999999999997</v>
      </c>
    </row>
    <row r="4" spans="1:11">
      <c r="A4" s="19" t="s">
        <v>48</v>
      </c>
      <c r="B4" s="19" t="s">
        <v>36</v>
      </c>
      <c r="C4" s="19">
        <v>10852759</v>
      </c>
      <c r="D4" s="20">
        <v>46083</v>
      </c>
      <c r="E4" s="20">
        <v>46083</v>
      </c>
      <c r="F4" s="19" t="s">
        <v>51</v>
      </c>
      <c r="G4" s="19">
        <v>2</v>
      </c>
      <c r="H4" s="47">
        <v>6</v>
      </c>
      <c r="I4" s="47">
        <f t="shared" si="0"/>
        <v>12</v>
      </c>
      <c r="J4" s="47">
        <f t="shared" si="1"/>
        <v>1.08</v>
      </c>
      <c r="K4" s="47">
        <f t="shared" si="2"/>
        <v>13.08</v>
      </c>
    </row>
    <row r="5" spans="1:11">
      <c r="A5" s="19" t="s">
        <v>52</v>
      </c>
      <c r="B5" s="19" t="s">
        <v>36</v>
      </c>
      <c r="C5" s="19" t="s">
        <v>53</v>
      </c>
      <c r="D5" s="20">
        <v>46083</v>
      </c>
      <c r="E5" s="20">
        <v>46083</v>
      </c>
      <c r="F5" s="19" t="s">
        <v>54</v>
      </c>
      <c r="G5" s="19">
        <v>1</v>
      </c>
      <c r="H5" s="19">
        <v>6</v>
      </c>
      <c r="I5" s="47">
        <f t="shared" si="0"/>
        <v>6</v>
      </c>
      <c r="J5" s="47">
        <f t="shared" si="1"/>
        <v>0.54</v>
      </c>
      <c r="K5" s="47">
        <f t="shared" si="2"/>
        <v>6.54</v>
      </c>
    </row>
    <row r="6" spans="1:11">
      <c r="A6" s="19" t="s">
        <v>52</v>
      </c>
      <c r="B6" s="19" t="s">
        <v>36</v>
      </c>
      <c r="C6" s="19" t="s">
        <v>53</v>
      </c>
      <c r="D6" s="20">
        <v>46083</v>
      </c>
      <c r="E6" s="20">
        <v>46083</v>
      </c>
      <c r="F6" s="19" t="s">
        <v>55</v>
      </c>
      <c r="G6" s="19">
        <v>3</v>
      </c>
      <c r="H6" s="19">
        <v>2.2999999999999998</v>
      </c>
      <c r="I6" s="47">
        <f t="shared" si="0"/>
        <v>6.8999999999999995</v>
      </c>
      <c r="J6" s="47">
        <f t="shared" si="1"/>
        <v>0.62099999999999989</v>
      </c>
      <c r="K6" s="47">
        <f t="shared" si="2"/>
        <v>7.520999999999999</v>
      </c>
    </row>
    <row r="7" spans="1:11">
      <c r="A7" s="19" t="s">
        <v>52</v>
      </c>
      <c r="B7" s="19" t="s">
        <v>36</v>
      </c>
      <c r="C7" s="19" t="s">
        <v>53</v>
      </c>
      <c r="D7" s="20">
        <v>46083</v>
      </c>
      <c r="E7" s="20">
        <v>46083</v>
      </c>
      <c r="F7" s="19" t="s">
        <v>56</v>
      </c>
      <c r="G7" s="19">
        <v>3</v>
      </c>
      <c r="H7" s="19">
        <v>3.5</v>
      </c>
      <c r="I7" s="47">
        <f t="shared" si="0"/>
        <v>10.5</v>
      </c>
      <c r="J7" s="47">
        <f t="shared" si="1"/>
        <v>0.94499999999999995</v>
      </c>
      <c r="K7" s="47">
        <f t="shared" si="2"/>
        <v>11.445</v>
      </c>
    </row>
    <row r="8" spans="1:11">
      <c r="A8" s="19" t="s">
        <v>52</v>
      </c>
      <c r="B8" s="19" t="s">
        <v>36</v>
      </c>
      <c r="C8" s="19" t="s">
        <v>53</v>
      </c>
      <c r="D8" s="20">
        <v>46083</v>
      </c>
      <c r="E8" s="20">
        <v>46083</v>
      </c>
      <c r="F8" s="19" t="s">
        <v>57</v>
      </c>
      <c r="G8" s="19">
        <v>0.5</v>
      </c>
      <c r="H8" s="19">
        <v>4.8</v>
      </c>
      <c r="I8" s="47">
        <f t="shared" si="0"/>
        <v>2.4</v>
      </c>
      <c r="J8" s="47">
        <f t="shared" si="1"/>
        <v>0.216</v>
      </c>
      <c r="K8" s="47">
        <f t="shared" si="2"/>
        <v>2.6160000000000001</v>
      </c>
    </row>
    <row r="9" spans="1:11">
      <c r="A9" s="19" t="s">
        <v>52</v>
      </c>
      <c r="B9" s="19" t="s">
        <v>36</v>
      </c>
      <c r="C9" s="19" t="s">
        <v>53</v>
      </c>
      <c r="D9" s="20">
        <v>46083</v>
      </c>
      <c r="E9" s="20">
        <v>46083</v>
      </c>
      <c r="F9" s="19" t="s">
        <v>58</v>
      </c>
      <c r="G9" s="19">
        <v>1</v>
      </c>
      <c r="H9" s="19">
        <v>10</v>
      </c>
      <c r="I9" s="47">
        <f t="shared" si="0"/>
        <v>10</v>
      </c>
      <c r="J9" s="47">
        <f t="shared" si="1"/>
        <v>0.89999999999999991</v>
      </c>
      <c r="K9" s="47">
        <f t="shared" si="2"/>
        <v>10.9</v>
      </c>
    </row>
    <row r="10" spans="1:11">
      <c r="A10" s="19" t="s">
        <v>52</v>
      </c>
      <c r="B10" s="19" t="s">
        <v>36</v>
      </c>
      <c r="C10" s="19" t="s">
        <v>53</v>
      </c>
      <c r="D10" s="20">
        <v>46083</v>
      </c>
      <c r="E10" s="20">
        <v>46083</v>
      </c>
      <c r="F10" s="19" t="s">
        <v>59</v>
      </c>
      <c r="G10" s="19">
        <v>10</v>
      </c>
      <c r="H10" s="19">
        <v>0.6</v>
      </c>
      <c r="I10" s="47">
        <f t="shared" si="0"/>
        <v>6</v>
      </c>
      <c r="J10" s="47">
        <f t="shared" si="1"/>
        <v>0.54</v>
      </c>
      <c r="K10" s="47">
        <f t="shared" si="2"/>
        <v>6.54</v>
      </c>
    </row>
    <row r="11" spans="1:11">
      <c r="A11" s="19" t="s">
        <v>52</v>
      </c>
      <c r="B11" s="19" t="s">
        <v>36</v>
      </c>
      <c r="C11" s="19" t="s">
        <v>53</v>
      </c>
      <c r="D11" s="20">
        <v>46083</v>
      </c>
      <c r="E11" s="20">
        <v>46083</v>
      </c>
      <c r="F11" s="19" t="s">
        <v>60</v>
      </c>
      <c r="G11" s="19">
        <v>1</v>
      </c>
      <c r="H11" s="19">
        <v>1.8</v>
      </c>
      <c r="I11" s="47">
        <f t="shared" si="0"/>
        <v>1.8</v>
      </c>
      <c r="J11" s="47">
        <f t="shared" si="1"/>
        <v>0.16200000000000001</v>
      </c>
      <c r="K11" s="47">
        <f t="shared" si="2"/>
        <v>1.962</v>
      </c>
    </row>
    <row r="12" spans="1:11">
      <c r="A12" s="19" t="s">
        <v>52</v>
      </c>
      <c r="B12" s="19" t="s">
        <v>36</v>
      </c>
      <c r="C12" s="19" t="s">
        <v>53</v>
      </c>
      <c r="D12" s="20">
        <v>46083</v>
      </c>
      <c r="E12" s="20">
        <v>46083</v>
      </c>
      <c r="F12" s="19" t="s">
        <v>61</v>
      </c>
      <c r="G12" s="19">
        <v>90</v>
      </c>
      <c r="H12" s="19">
        <v>0.3</v>
      </c>
      <c r="I12" s="47">
        <f t="shared" si="0"/>
        <v>27</v>
      </c>
      <c r="J12" s="47">
        <f t="shared" si="1"/>
        <v>2.4299999999999997</v>
      </c>
      <c r="K12" s="47">
        <f t="shared" si="2"/>
        <v>29.43</v>
      </c>
    </row>
    <row r="13" spans="1:11">
      <c r="A13" s="19" t="s">
        <v>52</v>
      </c>
      <c r="B13" s="19" t="s">
        <v>36</v>
      </c>
      <c r="C13" s="19" t="s">
        <v>53</v>
      </c>
      <c r="D13" s="20">
        <v>46083</v>
      </c>
      <c r="E13" s="20">
        <v>46083</v>
      </c>
      <c r="F13" s="19" t="s">
        <v>62</v>
      </c>
      <c r="G13" s="19">
        <v>1</v>
      </c>
      <c r="H13" s="19">
        <v>1.8</v>
      </c>
      <c r="I13" s="47">
        <f t="shared" si="0"/>
        <v>1.8</v>
      </c>
      <c r="J13" s="47">
        <f t="shared" si="1"/>
        <v>0.16200000000000001</v>
      </c>
      <c r="K13" s="47">
        <f t="shared" si="2"/>
        <v>1.962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E1000"/>
  <sheetViews>
    <sheetView workbookViewId="0">
      <selection activeCell="M37" sqref="M37"/>
    </sheetView>
  </sheetViews>
  <sheetFormatPr defaultColWidth="12.5703125" defaultRowHeight="15" customHeight="1"/>
  <cols>
    <col min="1" max="1" width="13.42578125" customWidth="1"/>
    <col min="2" max="2" width="10.28515625" customWidth="1"/>
    <col min="3" max="3" width="17.42578125" customWidth="1"/>
    <col min="4" max="4" width="14.42578125" customWidth="1"/>
    <col min="5" max="5" width="18.28515625" customWidth="1"/>
    <col min="6" max="26" width="8.5703125" customWidth="1"/>
  </cols>
  <sheetData>
    <row r="3" spans="1:5">
      <c r="A3" s="51"/>
      <c r="B3" s="52"/>
      <c r="C3" s="53" t="s">
        <v>65</v>
      </c>
      <c r="D3" s="52"/>
      <c r="E3" s="54"/>
    </row>
    <row r="4" spans="1:5">
      <c r="A4" s="53" t="s">
        <v>44</v>
      </c>
      <c r="B4" s="53" t="s">
        <v>41</v>
      </c>
      <c r="C4" s="51" t="s">
        <v>14</v>
      </c>
      <c r="D4" s="55" t="s">
        <v>63</v>
      </c>
      <c r="E4" s="56" t="s">
        <v>64</v>
      </c>
    </row>
    <row r="5" spans="1:5">
      <c r="A5" s="57">
        <v>46083</v>
      </c>
      <c r="B5" s="51" t="s">
        <v>48</v>
      </c>
      <c r="C5" s="58">
        <v>452.4</v>
      </c>
      <c r="D5" s="59">
        <v>40.715999999999994</v>
      </c>
      <c r="E5" s="60">
        <v>493.11599999999999</v>
      </c>
    </row>
    <row r="6" spans="1:5">
      <c r="A6" s="61"/>
      <c r="B6" s="62" t="s">
        <v>52</v>
      </c>
      <c r="C6" s="63">
        <v>72.399999999999991</v>
      </c>
      <c r="D6" s="64">
        <v>6.5159999999999991</v>
      </c>
      <c r="E6" s="65">
        <v>78.916000000000011</v>
      </c>
    </row>
    <row r="7" spans="1:5">
      <c r="A7" s="57" t="s">
        <v>66</v>
      </c>
      <c r="B7" s="51" t="s">
        <v>66</v>
      </c>
      <c r="C7" s="58"/>
      <c r="D7" s="59"/>
      <c r="E7" s="60"/>
    </row>
    <row r="8" spans="1:5" ht="15" customHeight="1">
      <c r="A8" s="66" t="s">
        <v>19</v>
      </c>
      <c r="B8" s="67"/>
      <c r="C8" s="68">
        <v>524.79999999999995</v>
      </c>
      <c r="D8" s="69">
        <v>47.231999999999992</v>
      </c>
      <c r="E8" s="70">
        <v>572.03200000000004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March26- Sales</vt:lpstr>
      <vt:lpstr>Expenes- Delivery Details</vt:lpstr>
      <vt:lpstr>Petty Cash</vt:lpstr>
      <vt:lpstr>Sales - Itemwise Report</vt:lpstr>
      <vt:lpstr>Detail4-02-Mar-26</vt:lpstr>
      <vt:lpstr>Detail3-03-Mar-26</vt:lpstr>
      <vt:lpstr>Detail2-03-Mar-26</vt:lpstr>
      <vt:lpstr>Detail1-03-Mar-26</vt:lpstr>
      <vt:lpstr>Cash Flow</vt:lpstr>
      <vt:lpstr>Expenses</vt:lpstr>
      <vt:lpstr>Pivot Expenses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Ashok Moori</cp:lastModifiedBy>
  <dcterms:modified xsi:type="dcterms:W3CDTF">2026-03-28T04:58:17Z</dcterms:modified>
</cp:coreProperties>
</file>