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Lukki Fashions/"/>
    </mc:Choice>
  </mc:AlternateContent>
  <xr:revisionPtr revIDLastSave="240" documentId="8_{987BA10B-2F50-47D5-8FF1-145ACDC9C59F}" xr6:coauthVersionLast="47" xr6:coauthVersionMax="47" xr10:uidLastSave="{134708F4-19F5-4E47-8343-65EDB3646DAC}"/>
  <bookViews>
    <workbookView xWindow="-28920" yWindow="-120" windowWidth="29040" windowHeight="15720" xr2:uid="{55251264-8993-4872-9543-886328C4B237}"/>
  </bookViews>
  <sheets>
    <sheet name="Sheet1" sheetId="1" r:id="rId1"/>
  </sheets>
  <definedNames>
    <definedName name="_xlnm._FilterDatabase" localSheetId="0" hidden="1">Sheet1!$A$1:$K$31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1" i="1" l="1"/>
  <c r="N31" i="1"/>
  <c r="M31" i="1"/>
  <c r="N30" i="1"/>
  <c r="O29" i="1"/>
  <c r="N29" i="1"/>
  <c r="M29" i="1"/>
  <c r="L29" i="1"/>
  <c r="M28" i="1"/>
  <c r="O27" i="1"/>
  <c r="N27" i="1"/>
  <c r="M27" i="1"/>
  <c r="E35" i="1"/>
  <c r="B32" i="1"/>
  <c r="E34" i="1"/>
  <c r="I31" i="1"/>
  <c r="G32" i="1"/>
  <c r="E30" i="1"/>
  <c r="E32" i="1" s="1"/>
  <c r="N4" i="1"/>
  <c r="N5" i="1"/>
  <c r="N6" i="1"/>
  <c r="N7" i="1"/>
  <c r="N2" i="1"/>
  <c r="H24" i="1"/>
  <c r="I24" i="1"/>
  <c r="G24" i="1"/>
  <c r="D3" i="1"/>
  <c r="D4" i="1"/>
  <c r="D5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" i="1"/>
  <c r="B6" i="1"/>
  <c r="B24" i="1" s="1"/>
  <c r="B28" i="1" s="1"/>
  <c r="B29" i="1" s="1"/>
  <c r="B31" i="1" s="1"/>
  <c r="F3" i="1"/>
  <c r="F4" i="1"/>
  <c r="F5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" i="1"/>
  <c r="E33" i="1" l="1"/>
  <c r="Q4" i="1" s="1"/>
  <c r="R3" i="1"/>
  <c r="Q3" i="1"/>
  <c r="R2" i="1"/>
  <c r="F6" i="1"/>
  <c r="F24" i="1" s="1"/>
  <c r="N3" i="1"/>
  <c r="N8" i="1" s="1"/>
  <c r="D6" i="1"/>
  <c r="D24" i="1" s="1"/>
  <c r="J24" i="1"/>
  <c r="S3" i="1" l="1"/>
  <c r="R4" i="1"/>
  <c r="R5" i="1" s="1"/>
  <c r="Q2" i="1"/>
  <c r="S2" i="1" s="1"/>
  <c r="Q5" i="1" l="1"/>
  <c r="S5" i="1" s="1"/>
  <c r="S4" i="1"/>
</calcChain>
</file>

<file path=xl/sharedStrings.xml><?xml version="1.0" encoding="utf-8"?>
<sst xmlns="http://schemas.openxmlformats.org/spreadsheetml/2006/main" count="67" uniqueCount="40">
  <si>
    <t>missing</t>
  </si>
  <si>
    <t>sold</t>
  </si>
  <si>
    <t>ok</t>
  </si>
  <si>
    <t>not ok</t>
  </si>
  <si>
    <t>notok</t>
  </si>
  <si>
    <t>5 missing</t>
  </si>
  <si>
    <t>2 extra</t>
  </si>
  <si>
    <t>Lable No</t>
  </si>
  <si>
    <t>No of Shirt</t>
  </si>
  <si>
    <t>Buying Price per piece</t>
  </si>
  <si>
    <t xml:space="preserve">Total Buying Price </t>
  </si>
  <si>
    <t>2 missing</t>
  </si>
  <si>
    <t>Selling Price per piece</t>
  </si>
  <si>
    <t xml:space="preserve">Total Selling Price </t>
  </si>
  <si>
    <t>Total Sold Price</t>
  </si>
  <si>
    <t>Comments</t>
  </si>
  <si>
    <t>Narasimha</t>
  </si>
  <si>
    <t>Sreenu</t>
  </si>
  <si>
    <t>Ashok</t>
  </si>
  <si>
    <t>Total</t>
  </si>
  <si>
    <t>Missing</t>
  </si>
  <si>
    <t>Grand Total</t>
  </si>
  <si>
    <t>Extra</t>
  </si>
  <si>
    <t>Total Count</t>
  </si>
  <si>
    <t>Sold</t>
  </si>
  <si>
    <t>Remaining</t>
  </si>
  <si>
    <t>3 extra</t>
  </si>
  <si>
    <t>delivery</t>
  </si>
  <si>
    <t>Delivery to Gate</t>
  </si>
  <si>
    <t>Bill</t>
  </si>
  <si>
    <t>Per Person</t>
  </si>
  <si>
    <t>Type</t>
  </si>
  <si>
    <t>Total Delivery</t>
  </si>
  <si>
    <t>Amount</t>
  </si>
  <si>
    <t>Average shirt</t>
  </si>
  <si>
    <t>Ave Min Cost Per Shift(1.5 Times)</t>
  </si>
  <si>
    <t>Total Price</t>
  </si>
  <si>
    <t>Delivery</t>
  </si>
  <si>
    <t>Paid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</si>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</sst>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wrapText="1"/>
    </xf>
    <xf numFmtId="3" fontId="0" fillId="0" borderId="1" xfId="0" applyNumberFormat="1" applyBorder="1"/>
    <xf numFmtId="3" fontId="2" fillId="0" borderId="1" xfId="0" applyNumberFormat="1" applyFont="1" applyBorder="1"/>
    <xf numFmtId="3" fontId="0" fillId="0" borderId="0" xfId="0" applyNumberFormat="1"/>
    <xf numFmtId="3" fontId="0" fillId="0" borderId="0" xfId="0" applyNumberFormat="1" applyFill="1" applyBorder="1"/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2" borderId="1" xfId="0" applyNumberFormat="1" applyFont="1" applyFill="1" applyBorder="1"/>
    <xf numFmtId="3" fontId="2" fillId="0" borderId="0" xfId="0" applyNumberFormat="1" applyFont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98BB4-1DCB-40E6-8BB7-9F8CE1EAEC6A}">
  <dimension ref="A1:S35"/>
  <sheetViews>
    <sheetView tabSelected="1" workbookViewId="0">
      <selection activeCell="Q22" sqref="Q22"/>
    </sheetView>
  </sheetViews>
  <sheetFormatPr defaultRowHeight="14.4" x14ac:dyDescent="0.3"/>
  <cols>
    <col min="1" max="1" width="11" style="6" bestFit="1" customWidth="1"/>
    <col min="2" max="2" width="9.88671875" style="6" bestFit="1" customWidth="1"/>
    <col min="3" max="3" width="15.109375" style="6" customWidth="1"/>
    <col min="4" max="4" width="25.6640625" style="6" bestFit="1" customWidth="1"/>
    <col min="5" max="5" width="13.5546875" style="6" customWidth="1"/>
    <col min="6" max="6" width="10.88671875" style="6" customWidth="1"/>
    <col min="7" max="7" width="7.77734375" style="6" bestFit="1" customWidth="1"/>
    <col min="8" max="8" width="7.77734375" style="6" customWidth="1"/>
    <col min="9" max="9" width="6.5546875" style="6" bestFit="1" customWidth="1"/>
    <col min="10" max="10" width="5.44140625" style="6" bestFit="1" customWidth="1"/>
    <col min="11" max="11" width="10.6640625" bestFit="1" customWidth="1"/>
    <col min="12" max="12" width="11.44140625" bestFit="1" customWidth="1"/>
    <col min="13" max="14" width="10.44140625" bestFit="1" customWidth="1"/>
    <col min="15" max="15" width="12.21875" bestFit="1" customWidth="1"/>
    <col min="19" max="19" width="11.77734375" customWidth="1"/>
  </cols>
  <sheetData>
    <row r="1" spans="1:19" s="3" customFormat="1" ht="44.4" customHeight="1" x14ac:dyDescent="0.3">
      <c r="A1" s="8" t="s">
        <v>7</v>
      </c>
      <c r="B1" s="8" t="s">
        <v>8</v>
      </c>
      <c r="C1" s="8" t="s">
        <v>9</v>
      </c>
      <c r="D1" s="8" t="s">
        <v>10</v>
      </c>
      <c r="E1" s="8" t="s">
        <v>12</v>
      </c>
      <c r="F1" s="8" t="s">
        <v>13</v>
      </c>
      <c r="G1" s="8" t="s">
        <v>0</v>
      </c>
      <c r="H1" s="8" t="s">
        <v>22</v>
      </c>
      <c r="I1" s="8" t="s">
        <v>1</v>
      </c>
      <c r="J1" s="8" t="s">
        <v>14</v>
      </c>
      <c r="K1" s="9" t="s">
        <v>15</v>
      </c>
      <c r="M1" s="8" t="s">
        <v>9</v>
      </c>
      <c r="N1" s="9" t="s">
        <v>23</v>
      </c>
      <c r="P1" s="8" t="s">
        <v>12</v>
      </c>
      <c r="Q1" s="9" t="s">
        <v>23</v>
      </c>
      <c r="R1" s="9" t="s">
        <v>24</v>
      </c>
      <c r="S1" s="9" t="s">
        <v>25</v>
      </c>
    </row>
    <row r="2" spans="1:19" x14ac:dyDescent="0.3">
      <c r="A2" s="10">
        <v>1</v>
      </c>
      <c r="B2" s="10">
        <v>5</v>
      </c>
      <c r="C2" s="10">
        <v>160</v>
      </c>
      <c r="D2" s="10">
        <f>B2*C2</f>
        <v>800</v>
      </c>
      <c r="E2" s="10">
        <v>350</v>
      </c>
      <c r="F2" s="10">
        <f>B2*E2</f>
        <v>1750</v>
      </c>
      <c r="G2" s="10"/>
      <c r="H2" s="10"/>
      <c r="I2" s="10"/>
      <c r="J2" s="10">
        <f>I2*E2</f>
        <v>0</v>
      </c>
      <c r="K2" s="11" t="s">
        <v>2</v>
      </c>
      <c r="M2" s="10">
        <v>160</v>
      </c>
      <c r="N2" s="11">
        <f>SUMIF(C:C,M:M,B:B)</f>
        <v>8</v>
      </c>
      <c r="P2" s="10">
        <v>350</v>
      </c>
      <c r="Q2" s="11">
        <f>SUMIF(E:E,P:P,B:B)</f>
        <v>44</v>
      </c>
      <c r="R2" s="11">
        <f>SUMIF(E:E,P:P,I:I)</f>
        <v>2</v>
      </c>
      <c r="S2" s="11">
        <f>Q2-R2</f>
        <v>42</v>
      </c>
    </row>
    <row r="3" spans="1:19" x14ac:dyDescent="0.3">
      <c r="A3" s="10">
        <v>2</v>
      </c>
      <c r="B3" s="10">
        <v>3</v>
      </c>
      <c r="C3" s="10">
        <v>160</v>
      </c>
      <c r="D3" s="10">
        <f t="shared" ref="D3:D23" si="0">B3*C3</f>
        <v>480</v>
      </c>
      <c r="E3" s="10">
        <v>350</v>
      </c>
      <c r="F3" s="10">
        <f t="shared" ref="F3:F23" si="1">B3*E3</f>
        <v>1050</v>
      </c>
      <c r="G3" s="10"/>
      <c r="H3" s="10"/>
      <c r="I3" s="10"/>
      <c r="J3" s="10">
        <f>I3*E3</f>
        <v>0</v>
      </c>
      <c r="K3" s="11" t="s">
        <v>2</v>
      </c>
      <c r="M3" s="10">
        <v>170</v>
      </c>
      <c r="N3" s="11">
        <f>SUMIF(C:C,M:M,B:B)</f>
        <v>24</v>
      </c>
      <c r="P3" s="10">
        <v>400</v>
      </c>
      <c r="Q3" s="11">
        <f>SUMIF(E:E,P:P,B:B)</f>
        <v>103</v>
      </c>
      <c r="R3" s="11">
        <f>SUMIF(E:E,P:P,I:I)</f>
        <v>4</v>
      </c>
      <c r="S3" s="11">
        <f t="shared" ref="S3:S5" si="2">Q3-R3</f>
        <v>99</v>
      </c>
    </row>
    <row r="4" spans="1:19" x14ac:dyDescent="0.3">
      <c r="A4" s="10">
        <v>3</v>
      </c>
      <c r="B4" s="10">
        <v>6</v>
      </c>
      <c r="C4" s="10">
        <v>170</v>
      </c>
      <c r="D4" s="10">
        <f t="shared" si="0"/>
        <v>1020</v>
      </c>
      <c r="E4" s="10">
        <v>350</v>
      </c>
      <c r="F4" s="10">
        <f>B4*E4</f>
        <v>2100</v>
      </c>
      <c r="G4" s="10"/>
      <c r="H4" s="10"/>
      <c r="I4" s="10">
        <v>1</v>
      </c>
      <c r="J4" s="10">
        <f>I4*E4</f>
        <v>350</v>
      </c>
      <c r="K4" s="11" t="s">
        <v>2</v>
      </c>
      <c r="M4" s="10">
        <v>180</v>
      </c>
      <c r="N4" s="11">
        <f>SUMIF(C:C,M:M,B:B)</f>
        <v>12</v>
      </c>
      <c r="P4" s="10">
        <v>450</v>
      </c>
      <c r="Q4" s="11">
        <f>SUMIF(E:E,P:P,B:B)</f>
        <v>18</v>
      </c>
      <c r="R4" s="11">
        <f>SUMIF(E:E,P:P,I:I)</f>
        <v>0</v>
      </c>
      <c r="S4" s="11">
        <f t="shared" si="2"/>
        <v>18</v>
      </c>
    </row>
    <row r="5" spans="1:19" x14ac:dyDescent="0.3">
      <c r="A5" s="10">
        <v>4</v>
      </c>
      <c r="B5" s="10">
        <v>6</v>
      </c>
      <c r="C5" s="10">
        <v>170</v>
      </c>
      <c r="D5" s="10">
        <f t="shared" si="0"/>
        <v>1020</v>
      </c>
      <c r="E5" s="10">
        <v>350</v>
      </c>
      <c r="F5" s="10">
        <f t="shared" si="1"/>
        <v>2100</v>
      </c>
      <c r="G5" s="10"/>
      <c r="H5" s="10"/>
      <c r="I5" s="10"/>
      <c r="J5" s="10">
        <f>I5*E5</f>
        <v>0</v>
      </c>
      <c r="K5" s="11" t="s">
        <v>2</v>
      </c>
      <c r="M5" s="10">
        <v>210</v>
      </c>
      <c r="N5" s="11">
        <f>SUMIF(C:C,M:M,B:B)</f>
        <v>103</v>
      </c>
      <c r="P5" s="12" t="s">
        <v>19</v>
      </c>
      <c r="Q5" s="12">
        <f>SUM(Q2:Q4)</f>
        <v>165</v>
      </c>
      <c r="R5" s="12">
        <f>SUM(R2:R4)</f>
        <v>6</v>
      </c>
      <c r="S5" s="12">
        <f t="shared" si="2"/>
        <v>159</v>
      </c>
    </row>
    <row r="6" spans="1:19" x14ac:dyDescent="0.3">
      <c r="A6" s="10">
        <v>5</v>
      </c>
      <c r="B6" s="10">
        <f>3+3</f>
        <v>6</v>
      </c>
      <c r="C6" s="10">
        <v>170</v>
      </c>
      <c r="D6" s="10">
        <f t="shared" si="0"/>
        <v>1020</v>
      </c>
      <c r="E6" s="10">
        <v>350</v>
      </c>
      <c r="F6" s="10">
        <f t="shared" si="1"/>
        <v>2100</v>
      </c>
      <c r="G6" s="10"/>
      <c r="H6" s="10"/>
      <c r="I6" s="10"/>
      <c r="J6" s="10">
        <f>I6*E6</f>
        <v>0</v>
      </c>
      <c r="K6" s="11" t="s">
        <v>2</v>
      </c>
      <c r="M6" s="10">
        <v>240</v>
      </c>
      <c r="N6" s="11">
        <f>SUMIF(C:C,M:M,B:B)</f>
        <v>14</v>
      </c>
    </row>
    <row r="7" spans="1:19" x14ac:dyDescent="0.3">
      <c r="A7" s="10">
        <v>6</v>
      </c>
      <c r="B7" s="10">
        <v>9</v>
      </c>
      <c r="C7" s="10">
        <v>180</v>
      </c>
      <c r="D7" s="10">
        <f t="shared" si="0"/>
        <v>1620</v>
      </c>
      <c r="E7" s="10">
        <v>350</v>
      </c>
      <c r="F7" s="10">
        <f>B7*E7</f>
        <v>3150</v>
      </c>
      <c r="G7" s="10"/>
      <c r="H7" s="10">
        <v>3</v>
      </c>
      <c r="I7" s="10">
        <v>1</v>
      </c>
      <c r="J7" s="10">
        <f>I7*E7</f>
        <v>350</v>
      </c>
      <c r="K7" s="11" t="s">
        <v>4</v>
      </c>
      <c r="L7" t="s">
        <v>26</v>
      </c>
      <c r="M7" s="10">
        <v>250</v>
      </c>
      <c r="N7" s="11">
        <f>SUMIF(C:C,M:M,B:B)</f>
        <v>4</v>
      </c>
      <c r="P7" s="7"/>
    </row>
    <row r="8" spans="1:19" x14ac:dyDescent="0.3">
      <c r="A8" s="10">
        <v>7</v>
      </c>
      <c r="B8" s="10">
        <v>8</v>
      </c>
      <c r="C8" s="10">
        <v>210</v>
      </c>
      <c r="D8" s="10">
        <f t="shared" si="0"/>
        <v>1680</v>
      </c>
      <c r="E8" s="10">
        <v>400</v>
      </c>
      <c r="F8" s="10">
        <f t="shared" si="1"/>
        <v>3200</v>
      </c>
      <c r="G8" s="10"/>
      <c r="H8" s="10">
        <v>2</v>
      </c>
      <c r="I8" s="10"/>
      <c r="J8" s="10">
        <f>I8*E8</f>
        <v>0</v>
      </c>
      <c r="K8" s="11" t="s">
        <v>4</v>
      </c>
      <c r="L8" t="s">
        <v>6</v>
      </c>
      <c r="M8" s="2" t="s">
        <v>19</v>
      </c>
      <c r="N8" s="2">
        <f>SUM(N2:N7)</f>
        <v>165</v>
      </c>
    </row>
    <row r="9" spans="1:19" x14ac:dyDescent="0.3">
      <c r="A9" s="10">
        <v>8</v>
      </c>
      <c r="B9" s="10">
        <v>8</v>
      </c>
      <c r="C9" s="10">
        <v>210</v>
      </c>
      <c r="D9" s="10">
        <f t="shared" si="0"/>
        <v>1680</v>
      </c>
      <c r="E9" s="10">
        <v>400</v>
      </c>
      <c r="F9" s="10">
        <f t="shared" si="1"/>
        <v>3200</v>
      </c>
      <c r="G9" s="10"/>
      <c r="H9" s="10">
        <v>2</v>
      </c>
      <c r="I9" s="10">
        <v>1</v>
      </c>
      <c r="J9" s="10">
        <f>I9*E9</f>
        <v>400</v>
      </c>
      <c r="K9" s="11" t="s">
        <v>4</v>
      </c>
      <c r="L9" t="s">
        <v>6</v>
      </c>
    </row>
    <row r="10" spans="1:19" x14ac:dyDescent="0.3">
      <c r="A10" s="10">
        <v>9</v>
      </c>
      <c r="B10" s="10">
        <v>16</v>
      </c>
      <c r="C10" s="10">
        <v>210</v>
      </c>
      <c r="D10" s="10">
        <f t="shared" si="0"/>
        <v>3360</v>
      </c>
      <c r="E10" s="10">
        <v>400</v>
      </c>
      <c r="F10" s="10">
        <f t="shared" si="1"/>
        <v>6400</v>
      </c>
      <c r="G10" s="10"/>
      <c r="H10" s="10"/>
      <c r="I10" s="10">
        <v>1</v>
      </c>
      <c r="J10" s="10">
        <f>I10*E10</f>
        <v>400</v>
      </c>
      <c r="K10" s="11" t="s">
        <v>2</v>
      </c>
    </row>
    <row r="11" spans="1:19" x14ac:dyDescent="0.3">
      <c r="A11" s="10">
        <v>10</v>
      </c>
      <c r="B11" s="10">
        <v>7</v>
      </c>
      <c r="C11" s="10">
        <v>210</v>
      </c>
      <c r="D11" s="10">
        <f t="shared" si="0"/>
        <v>1470</v>
      </c>
      <c r="E11" s="10">
        <v>400</v>
      </c>
      <c r="F11" s="10">
        <f t="shared" si="1"/>
        <v>2800</v>
      </c>
      <c r="G11" s="10">
        <v>5</v>
      </c>
      <c r="H11" s="10"/>
      <c r="I11" s="10"/>
      <c r="J11" s="10">
        <f>I11*E11</f>
        <v>0</v>
      </c>
      <c r="K11" s="11" t="s">
        <v>3</v>
      </c>
      <c r="L11" t="s">
        <v>5</v>
      </c>
    </row>
    <row r="12" spans="1:19" x14ac:dyDescent="0.3">
      <c r="A12" s="10">
        <v>11</v>
      </c>
      <c r="B12" s="10">
        <v>8</v>
      </c>
      <c r="C12" s="10">
        <v>210</v>
      </c>
      <c r="D12" s="10">
        <f t="shared" si="0"/>
        <v>1680</v>
      </c>
      <c r="E12" s="10">
        <v>400</v>
      </c>
      <c r="F12" s="10">
        <f t="shared" si="1"/>
        <v>3200</v>
      </c>
      <c r="G12" s="10"/>
      <c r="H12" s="10"/>
      <c r="I12" s="10"/>
      <c r="J12" s="10">
        <f>I12*E12</f>
        <v>0</v>
      </c>
      <c r="K12" s="11" t="s">
        <v>2</v>
      </c>
    </row>
    <row r="13" spans="1:19" x14ac:dyDescent="0.3">
      <c r="A13" s="10">
        <v>12</v>
      </c>
      <c r="B13" s="10">
        <v>6</v>
      </c>
      <c r="C13" s="10">
        <v>170</v>
      </c>
      <c r="D13" s="10">
        <f t="shared" si="0"/>
        <v>1020</v>
      </c>
      <c r="E13" s="10">
        <v>350</v>
      </c>
      <c r="F13" s="10">
        <f t="shared" si="1"/>
        <v>2100</v>
      </c>
      <c r="G13" s="10"/>
      <c r="H13" s="10"/>
      <c r="I13" s="10"/>
      <c r="J13" s="10">
        <f>I13*E13</f>
        <v>0</v>
      </c>
      <c r="K13" s="11" t="s">
        <v>2</v>
      </c>
      <c r="N13" s="1"/>
    </row>
    <row r="14" spans="1:19" x14ac:dyDescent="0.3">
      <c r="A14" s="10">
        <v>13</v>
      </c>
      <c r="B14" s="10">
        <v>3</v>
      </c>
      <c r="C14" s="10">
        <v>180</v>
      </c>
      <c r="D14" s="10">
        <f t="shared" si="0"/>
        <v>540</v>
      </c>
      <c r="E14" s="10">
        <v>350</v>
      </c>
      <c r="F14" s="10">
        <f t="shared" si="1"/>
        <v>1050</v>
      </c>
      <c r="G14" s="10"/>
      <c r="H14" s="10"/>
      <c r="I14" s="10"/>
      <c r="J14" s="10">
        <f>I14*E14</f>
        <v>0</v>
      </c>
      <c r="K14" s="11" t="s">
        <v>2</v>
      </c>
    </row>
    <row r="15" spans="1:19" x14ac:dyDescent="0.3">
      <c r="A15" s="10">
        <v>14</v>
      </c>
      <c r="B15" s="10">
        <v>8</v>
      </c>
      <c r="C15" s="10">
        <v>210</v>
      </c>
      <c r="D15" s="10">
        <f t="shared" si="0"/>
        <v>1680</v>
      </c>
      <c r="E15" s="10">
        <v>400</v>
      </c>
      <c r="F15" s="10">
        <f t="shared" si="1"/>
        <v>3200</v>
      </c>
      <c r="G15" s="10"/>
      <c r="H15" s="10"/>
      <c r="I15" s="10"/>
      <c r="J15" s="10">
        <f>I15*E15</f>
        <v>0</v>
      </c>
      <c r="K15" s="11" t="s">
        <v>2</v>
      </c>
    </row>
    <row r="16" spans="1:19" x14ac:dyDescent="0.3">
      <c r="A16" s="10">
        <v>15</v>
      </c>
      <c r="B16" s="10">
        <v>8</v>
      </c>
      <c r="C16" s="10">
        <v>210</v>
      </c>
      <c r="D16" s="10">
        <f t="shared" si="0"/>
        <v>1680</v>
      </c>
      <c r="E16" s="10">
        <v>400</v>
      </c>
      <c r="F16" s="10">
        <f t="shared" si="1"/>
        <v>3200</v>
      </c>
      <c r="G16" s="10"/>
      <c r="H16" s="10"/>
      <c r="I16" s="10"/>
      <c r="J16" s="10">
        <f>I16*E16</f>
        <v>0</v>
      </c>
      <c r="K16" s="11" t="s">
        <v>2</v>
      </c>
    </row>
    <row r="17" spans="1:15" x14ac:dyDescent="0.3">
      <c r="A17" s="10">
        <v>16</v>
      </c>
      <c r="B17" s="10">
        <v>14</v>
      </c>
      <c r="C17" s="10">
        <v>240</v>
      </c>
      <c r="D17" s="10">
        <f t="shared" si="0"/>
        <v>3360</v>
      </c>
      <c r="E17" s="10">
        <v>450</v>
      </c>
      <c r="F17" s="10">
        <f t="shared" si="1"/>
        <v>6300</v>
      </c>
      <c r="G17" s="10">
        <v>2</v>
      </c>
      <c r="H17" s="10"/>
      <c r="I17" s="10"/>
      <c r="J17" s="10">
        <f>I17*E17</f>
        <v>0</v>
      </c>
      <c r="K17" s="11" t="s">
        <v>3</v>
      </c>
      <c r="L17" t="s">
        <v>11</v>
      </c>
    </row>
    <row r="18" spans="1:15" x14ac:dyDescent="0.3">
      <c r="A18" s="10">
        <v>17</v>
      </c>
      <c r="B18" s="10">
        <v>8</v>
      </c>
      <c r="C18" s="10">
        <v>210</v>
      </c>
      <c r="D18" s="10">
        <f t="shared" si="0"/>
        <v>1680</v>
      </c>
      <c r="E18" s="10">
        <v>400</v>
      </c>
      <c r="F18" s="10">
        <f t="shared" si="1"/>
        <v>3200</v>
      </c>
      <c r="G18" s="10"/>
      <c r="H18" s="10"/>
      <c r="I18" s="10">
        <v>1</v>
      </c>
      <c r="J18" s="10">
        <f>I18*E18</f>
        <v>400</v>
      </c>
      <c r="K18" s="11"/>
    </row>
    <row r="19" spans="1:15" x14ac:dyDescent="0.3">
      <c r="A19" s="10">
        <v>18</v>
      </c>
      <c r="B19" s="10">
        <v>8</v>
      </c>
      <c r="C19" s="10">
        <v>210</v>
      </c>
      <c r="D19" s="10">
        <f t="shared" si="0"/>
        <v>1680</v>
      </c>
      <c r="E19" s="10">
        <v>400</v>
      </c>
      <c r="F19" s="10">
        <f t="shared" si="1"/>
        <v>3200</v>
      </c>
      <c r="G19" s="10"/>
      <c r="H19" s="10"/>
      <c r="I19" s="10"/>
      <c r="J19" s="10">
        <f>I19*E19</f>
        <v>0</v>
      </c>
      <c r="K19" s="11"/>
    </row>
    <row r="20" spans="1:15" x14ac:dyDescent="0.3">
      <c r="A20" s="10">
        <v>19</v>
      </c>
      <c r="B20" s="10">
        <v>8</v>
      </c>
      <c r="C20" s="10">
        <v>210</v>
      </c>
      <c r="D20" s="10">
        <f t="shared" si="0"/>
        <v>1680</v>
      </c>
      <c r="E20" s="10">
        <v>400</v>
      </c>
      <c r="F20" s="10">
        <f t="shared" si="1"/>
        <v>3200</v>
      </c>
      <c r="G20" s="10"/>
      <c r="H20" s="10"/>
      <c r="I20" s="10"/>
      <c r="J20" s="10">
        <f>I20*E20</f>
        <v>0</v>
      </c>
      <c r="K20" s="11"/>
    </row>
    <row r="21" spans="1:15" x14ac:dyDescent="0.3">
      <c r="A21" s="10">
        <v>20</v>
      </c>
      <c r="B21" s="10">
        <v>8</v>
      </c>
      <c r="C21" s="10">
        <v>210</v>
      </c>
      <c r="D21" s="10">
        <f t="shared" si="0"/>
        <v>1680</v>
      </c>
      <c r="E21" s="10">
        <v>400</v>
      </c>
      <c r="F21" s="10">
        <f t="shared" si="1"/>
        <v>3200</v>
      </c>
      <c r="G21" s="10"/>
      <c r="H21" s="10"/>
      <c r="I21" s="10"/>
      <c r="J21" s="10">
        <f>I21*E21</f>
        <v>0</v>
      </c>
      <c r="K21" s="11"/>
    </row>
    <row r="22" spans="1:15" x14ac:dyDescent="0.3">
      <c r="A22" s="10">
        <v>21</v>
      </c>
      <c r="B22" s="10">
        <v>4</v>
      </c>
      <c r="C22" s="10">
        <v>250</v>
      </c>
      <c r="D22" s="10">
        <f t="shared" si="0"/>
        <v>1000</v>
      </c>
      <c r="E22" s="10">
        <v>450</v>
      </c>
      <c r="F22" s="10">
        <f t="shared" si="1"/>
        <v>1800</v>
      </c>
      <c r="G22" s="10"/>
      <c r="H22" s="10"/>
      <c r="I22" s="10"/>
      <c r="J22" s="10">
        <f>I22*E22</f>
        <v>0</v>
      </c>
      <c r="K22" s="11"/>
    </row>
    <row r="23" spans="1:15" x14ac:dyDescent="0.3">
      <c r="A23" s="10">
        <v>22</v>
      </c>
      <c r="B23" s="10">
        <v>8</v>
      </c>
      <c r="C23" s="10">
        <v>210</v>
      </c>
      <c r="D23" s="10">
        <f t="shared" si="0"/>
        <v>1680</v>
      </c>
      <c r="E23" s="10">
        <v>400</v>
      </c>
      <c r="F23" s="10">
        <f t="shared" si="1"/>
        <v>3200</v>
      </c>
      <c r="G23" s="10"/>
      <c r="H23" s="10"/>
      <c r="I23" s="10">
        <v>1</v>
      </c>
      <c r="J23" s="10">
        <f>I23*E23</f>
        <v>400</v>
      </c>
      <c r="K23" s="11"/>
    </row>
    <row r="24" spans="1:15" x14ac:dyDescent="0.3">
      <c r="A24" s="13"/>
      <c r="B24" s="13">
        <f>SUM(B2:B23)</f>
        <v>165</v>
      </c>
      <c r="C24" s="13"/>
      <c r="D24" s="13">
        <f>SUM(D2:D23)</f>
        <v>33510</v>
      </c>
      <c r="E24" s="13"/>
      <c r="F24" s="13">
        <f>SUM(F2:F23)</f>
        <v>64700</v>
      </c>
      <c r="G24" s="13">
        <f>SUM(G2:G23)</f>
        <v>7</v>
      </c>
      <c r="H24" s="13">
        <f>SUM(H2:H23)</f>
        <v>7</v>
      </c>
      <c r="I24" s="13">
        <f>SUM(I2:I23)</f>
        <v>6</v>
      </c>
      <c r="J24" s="13">
        <f>SUM(J2:J23)</f>
        <v>2300</v>
      </c>
      <c r="K24" s="12"/>
    </row>
    <row r="26" spans="1:15" x14ac:dyDescent="0.3">
      <c r="A26" s="4" t="s">
        <v>16</v>
      </c>
      <c r="B26" s="4">
        <v>163</v>
      </c>
      <c r="K26" s="2"/>
      <c r="L26" s="2" t="s">
        <v>19</v>
      </c>
      <c r="M26" s="2" t="s">
        <v>18</v>
      </c>
      <c r="N26" s="2" t="s">
        <v>17</v>
      </c>
      <c r="O26" s="2" t="s">
        <v>16</v>
      </c>
    </row>
    <row r="27" spans="1:15" x14ac:dyDescent="0.3">
      <c r="A27" s="4" t="s">
        <v>17</v>
      </c>
      <c r="B27" s="4">
        <v>164</v>
      </c>
      <c r="D27" s="14" t="s">
        <v>31</v>
      </c>
      <c r="E27" s="14" t="s">
        <v>33</v>
      </c>
      <c r="K27" s="2" t="s">
        <v>36</v>
      </c>
      <c r="L27" s="16">
        <v>101000</v>
      </c>
      <c r="M27" s="16">
        <f>L27/3</f>
        <v>33666.666666666664</v>
      </c>
      <c r="N27" s="16">
        <f>L27/3</f>
        <v>33666.666666666664</v>
      </c>
      <c r="O27" s="16">
        <f>L27/3</f>
        <v>33666.666666666664</v>
      </c>
    </row>
    <row r="28" spans="1:15" x14ac:dyDescent="0.3">
      <c r="A28" s="4" t="s">
        <v>18</v>
      </c>
      <c r="B28" s="4">
        <f>B24</f>
        <v>165</v>
      </c>
      <c r="D28" s="4" t="s">
        <v>27</v>
      </c>
      <c r="E28" s="4">
        <v>2398</v>
      </c>
      <c r="K28" s="2" t="s">
        <v>37</v>
      </c>
      <c r="L28" s="16">
        <v>3400</v>
      </c>
      <c r="M28" s="16">
        <f>L28/3</f>
        <v>1133.3333333333333</v>
      </c>
      <c r="N28" s="16">
        <v>1133.3333333333333</v>
      </c>
      <c r="O28" s="16">
        <v>1133.3333333333333</v>
      </c>
    </row>
    <row r="29" spans="1:15" x14ac:dyDescent="0.3">
      <c r="A29" s="4" t="s">
        <v>19</v>
      </c>
      <c r="B29" s="4">
        <f>SUM(B26:B28)</f>
        <v>492</v>
      </c>
      <c r="D29" s="4" t="s">
        <v>28</v>
      </c>
      <c r="E29" s="4">
        <v>1000</v>
      </c>
      <c r="K29" s="2" t="s">
        <v>36</v>
      </c>
      <c r="L29" s="16">
        <f>SUM(L27:L28)</f>
        <v>104400</v>
      </c>
      <c r="M29" s="16">
        <f>SUM(M27:M28)</f>
        <v>34800</v>
      </c>
      <c r="N29" s="16">
        <f>SUM(N27:N28)</f>
        <v>34800</v>
      </c>
      <c r="O29" s="16">
        <f>SUM(O27:O28)</f>
        <v>34800</v>
      </c>
    </row>
    <row r="30" spans="1:15" x14ac:dyDescent="0.3">
      <c r="A30" s="4" t="s">
        <v>20</v>
      </c>
      <c r="B30" s="4">
        <v>3</v>
      </c>
      <c r="D30" s="4" t="s">
        <v>32</v>
      </c>
      <c r="E30" s="5">
        <f>SUM(E28:E29)</f>
        <v>3398</v>
      </c>
      <c r="F30" s="6" t="s">
        <v>17</v>
      </c>
      <c r="G30" s="6">
        <v>35000</v>
      </c>
      <c r="K30" s="2" t="s">
        <v>38</v>
      </c>
      <c r="L30" s="16"/>
      <c r="M30" s="16">
        <v>46000</v>
      </c>
      <c r="N30" s="16">
        <f>35000+3400</f>
        <v>38400</v>
      </c>
      <c r="O30" s="16">
        <v>20000</v>
      </c>
    </row>
    <row r="31" spans="1:15" x14ac:dyDescent="0.3">
      <c r="A31" s="4" t="s">
        <v>21</v>
      </c>
      <c r="B31" s="5">
        <f>SUM(B29:B30)</f>
        <v>495</v>
      </c>
      <c r="D31" s="4" t="s">
        <v>29</v>
      </c>
      <c r="E31" s="4">
        <v>101000</v>
      </c>
      <c r="F31" s="6" t="s">
        <v>18</v>
      </c>
      <c r="G31" s="6">
        <v>66000</v>
      </c>
      <c r="H31" s="6">
        <v>20000</v>
      </c>
      <c r="I31" s="6">
        <f>G31-H31</f>
        <v>46000</v>
      </c>
      <c r="K31" s="2" t="s">
        <v>39</v>
      </c>
      <c r="L31" s="16"/>
      <c r="M31" s="16">
        <f>M30-M29</f>
        <v>11200</v>
      </c>
      <c r="N31" s="16">
        <f>N30-N29</f>
        <v>3600</v>
      </c>
      <c r="O31" s="16">
        <f>O30-O29</f>
        <v>-14800</v>
      </c>
    </row>
    <row r="32" spans="1:15" x14ac:dyDescent="0.3">
      <c r="B32" s="6">
        <f>B31/3</f>
        <v>165</v>
      </c>
      <c r="D32" s="5" t="s">
        <v>19</v>
      </c>
      <c r="E32" s="5">
        <f>SUM(E30:E31)</f>
        <v>104398</v>
      </c>
      <c r="G32" s="15">
        <f>SUM(G30:G31)</f>
        <v>101000</v>
      </c>
    </row>
    <row r="33" spans="4:5" x14ac:dyDescent="0.3">
      <c r="D33" s="4" t="s">
        <v>30</v>
      </c>
      <c r="E33" s="4">
        <f>E32/3</f>
        <v>34799.333333333336</v>
      </c>
    </row>
    <row r="34" spans="4:5" x14ac:dyDescent="0.3">
      <c r="D34" s="4" t="s">
        <v>34</v>
      </c>
      <c r="E34" s="4">
        <f>E32/495</f>
        <v>210.9050505050505</v>
      </c>
    </row>
    <row r="35" spans="4:5" x14ac:dyDescent="0.3">
      <c r="D35" s="4" t="s">
        <v>35</v>
      </c>
      <c r="E35" s="4">
        <f>E34*1.5</f>
        <v>316.35757575757577</v>
      </c>
    </row>
  </sheetData>
  <autoFilter ref="A1:K31" xr:uid="{41E98BB4-1DCB-40E6-8BB7-9F8CE1EAEC6A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Moori</dc:creator>
  <cp:lastModifiedBy>Ashok Moori</cp:lastModifiedBy>
  <dcterms:created xsi:type="dcterms:W3CDTF">2024-12-26T08:16:42Z</dcterms:created>
  <dcterms:modified xsi:type="dcterms:W3CDTF">2024-12-26T14:58:13Z</dcterms:modified>
</cp:coreProperties>
</file>