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activeX/activeX34.xml" ContentType="application/vnd.ms-office.activeX+xml"/>
  <Override PartName="/xl/activeX/activeX34.bin" ContentType="application/vnd.ms-office.activeX"/>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7.xml" ContentType="application/vnd.openxmlformats-officedocument.drawing+xml"/>
  <Override PartName="/xl/ctrlProps/ctrlProp8.xml" ContentType="application/vnd.ms-excel.controlpropertie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drawings/drawing8.xml" ContentType="application/vnd.openxmlformats-officedocument.drawing+xml"/>
  <Override PartName="/xl/comments11.xml" ContentType="application/vnd.openxmlformats-officedocument.spreadsheetml.comments+xml"/>
  <Override PartName="/xl/comments12.xml" ContentType="application/vnd.openxmlformats-officedocument.spreadsheetml.comments+xml"/>
  <Override PartName="/xl/drawings/drawing9.xml" ContentType="application/vnd.openxmlformats-officedocument.drawing+xml"/>
  <Override PartName="/xl/activeX/activeX35.xml" ContentType="application/vnd.ms-office.activeX+xml"/>
  <Override PartName="/xl/activeX/activeX35.bin" ContentType="application/vnd.ms-office.activeX"/>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bookViews>
    <workbookView xWindow="30" yWindow="15" windowWidth="14700" windowHeight="7620" tabRatio="781" activeTab="1"/>
  </bookViews>
  <sheets>
    <sheet name="Help" sheetId="118" r:id="rId1"/>
    <sheet name="Base Scope" sheetId="42" r:id="rId2"/>
    <sheet name="B2B New" sheetId="99" state="hidden" r:id="rId3"/>
    <sheet name="VLAN MAC" sheetId="78" state="hidden" r:id="rId4"/>
    <sheet name="ACL MAC" sheetId="79" state="hidden" r:id="rId5"/>
    <sheet name="Site Decomm" sheetId="81" state="hidden" r:id="rId6"/>
    <sheet name="Vendor Isolation" sheetId="82" state="hidden" r:id="rId7"/>
    <sheet name="B2B MAC" sheetId="101" state="hidden" r:id="rId8"/>
    <sheet name="B2B Decommission" sheetId="83" state="hidden" r:id="rId9"/>
    <sheet name="RF Survey Request" sheetId="108" state="hidden" r:id="rId10"/>
    <sheet name="Voice" sheetId="117" state="hidden" r:id="rId11"/>
    <sheet name="PVLAN" sheetId="143" state="hidden" r:id="rId12"/>
    <sheet name="Wi-Fi BAU Checklist" sheetId="135" state="hidden" r:id="rId13"/>
    <sheet name="Definition Description" sheetId="110" state="hidden" r:id="rId14"/>
    <sheet name="BOM" sheetId="111" state="hidden" r:id="rId15"/>
    <sheet name="VOIP" sheetId="64" state="hidden" r:id="rId16"/>
    <sheet name="Firewall Rules" sheetId="72" state="hidden" r:id="rId17"/>
    <sheet name="Cabling Presentation" sheetId="71" state="hidden" r:id="rId18"/>
    <sheet name="IP Addressing" sheetId="121" state="hidden" r:id="rId19"/>
    <sheet name="CSPAN and Tier2 Route Request" sheetId="77" state="hidden" r:id="rId20"/>
    <sheet name="Circuit Form" sheetId="142" state="hidden" r:id="rId21"/>
    <sheet name="Global MPLS" sheetId="124" state="hidden" r:id="rId22"/>
    <sheet name="EMEA WAN" sheetId="125" state="hidden" r:id="rId23"/>
    <sheet name="SPOF" sheetId="129" state="hidden" r:id="rId24"/>
    <sheet name="Design Description" sheetId="112" state="hidden" r:id="rId25"/>
    <sheet name="Diagram" sheetId="113" state="hidden" r:id="rId26"/>
    <sheet name="EndState Config" sheetId="114" state="hidden" r:id="rId27"/>
    <sheet name="Design Checklist" sheetId="134" state="hidden" r:id="rId28"/>
    <sheet name="Design Research" sheetId="115" state="hidden" r:id="rId29"/>
    <sheet name="Testing &amp; Implementation plan" sheetId="137" state="hidden" r:id="rId30"/>
    <sheet name="Build Config" sheetId="141" state="hidden" r:id="rId31"/>
    <sheet name="Build Checklist" sheetId="136" state="hidden" r:id="rId32"/>
    <sheet name="Verify Change1 RFC # add here" sheetId="138" state="hidden" r:id="rId33"/>
    <sheet name="Tier1-Tier2" sheetId="144" state="hidden" r:id="rId34"/>
  </sheets>
  <externalReferences>
    <externalReference r:id="rId35"/>
    <externalReference r:id="rId36"/>
    <externalReference r:id="rId37"/>
    <externalReference r:id="rId38"/>
    <externalReference r:id="rId39"/>
  </externalReferences>
  <definedNames>
    <definedName name="_xlnm._FilterDatabase" localSheetId="20" hidden="1">'Circuit Form'!$B$27:$C$28</definedName>
    <definedName name="_xlnm._FilterDatabase" localSheetId="26" hidden="1">'EndState Config'!$A$19:$G$19</definedName>
    <definedName name="_xlnm._FilterDatabase" localSheetId="21" hidden="1">'Global MPLS'!$A$5:$CI$5</definedName>
    <definedName name="_tmp2" localSheetId="31">#REF!</definedName>
    <definedName name="_tmp2" localSheetId="30">#REF!</definedName>
    <definedName name="_tmp2" localSheetId="11">#REF!</definedName>
    <definedName name="_tmp2">#REF!</definedName>
    <definedName name="avg_flr_sqft" localSheetId="31">'[1]Wireless Level0'!$J$2</definedName>
    <definedName name="avg_flr_sqft" localSheetId="27">'[1]Wireless Level0'!$J$2</definedName>
    <definedName name="avg_flr_sqft" localSheetId="11">#REF!</definedName>
    <definedName name="avg_flr_sqft" localSheetId="12">[2]BOM!$J$2</definedName>
    <definedName name="avg_flr_sqft">#REF!</definedName>
    <definedName name="ff">[3]Lookups!$A$2:$A$6</definedName>
    <definedName name="gg">[3]Lookups!$A$2:$A$6</definedName>
    <definedName name="hf">[3]Lookups!$F$2:$F$4</definedName>
    <definedName name="HubSpoke" localSheetId="31">[4]Lookups!#REF!</definedName>
    <definedName name="HubSpoke" localSheetId="30">[4]Lookups!#REF!</definedName>
    <definedName name="HubSpoke" localSheetId="11">[4]Lookups!#REF!</definedName>
    <definedName name="HubSpoke">[4]Lookups!#REF!</definedName>
    <definedName name="jk">[3]Lookups!$F$2:$F$4</definedName>
    <definedName name="kl">[3]Lookups!$E$2:$E$6</definedName>
    <definedName name="Mcast">[4]Lookups!$E$2:$E$6</definedName>
    <definedName name="mm">[3]Lookups!$B$2:$B$3</definedName>
    <definedName name="nn">[3]Lookups!$D$2:$D$4</definedName>
    <definedName name="no_APs" localSheetId="31">'[1]Wireless Level0'!$N$2</definedName>
    <definedName name="no_APs" localSheetId="27">'[1]Wireless Level0'!$N$2</definedName>
    <definedName name="no_APs" localSheetId="11">#REF!</definedName>
    <definedName name="no_APs" localSheetId="12">[2]BOM!$N$2</definedName>
    <definedName name="no_APs">#REF!</definedName>
    <definedName name="no_flrs" localSheetId="31">'[1]Wireless Level0'!$L$2</definedName>
    <definedName name="no_flrs" localSheetId="27">'[1]Wireless Level0'!$L$2</definedName>
    <definedName name="no_flrs" localSheetId="11">#REF!</definedName>
    <definedName name="no_flrs" localSheetId="12">[2]BOM!$L$2</definedName>
    <definedName name="no_flrs">#REF!</definedName>
    <definedName name="pp">[3]Lookups!$C$2:$C$22</definedName>
    <definedName name="pq">[3]Lookups!$C$2:$C$22</definedName>
    <definedName name="_xlnm.Print_Area" localSheetId="20">'Circuit Form'!$A$1:$G$86</definedName>
    <definedName name="_xlnm.Print_Area" localSheetId="19">'CSPAN and Tier2 Route Request'!$A$1:$M$32</definedName>
    <definedName name="Region">[4]Lookups!$A$2:$A$6</definedName>
    <definedName name="RTExport" localSheetId="31">[4]Lookups!#REF!</definedName>
    <definedName name="RTExport" localSheetId="30">[4]Lookups!#REF!</definedName>
    <definedName name="RTExport" localSheetId="11">[4]Lookups!#REF!</definedName>
    <definedName name="RTExport">[4]Lookups!#REF!</definedName>
    <definedName name="RTImport" localSheetId="31">[4]Lookups!#REF!</definedName>
    <definedName name="RTImport" localSheetId="30">[4]Lookups!#REF!</definedName>
    <definedName name="RTImport" localSheetId="11">[4]Lookups!#REF!</definedName>
    <definedName name="RTImport">[4]Lookups!#REF!</definedName>
    <definedName name="SiteType">[4]Lookups!$B$2:$B$3</definedName>
    <definedName name="Temp" localSheetId="31">#REF!</definedName>
    <definedName name="Temp" localSheetId="30">#REF!</definedName>
    <definedName name="Temp" localSheetId="27">#REF!</definedName>
    <definedName name="Temp" localSheetId="11">#REF!</definedName>
    <definedName name="Temp" localSheetId="29">#REF!</definedName>
    <definedName name="Temp" localSheetId="32">#REF!</definedName>
    <definedName name="Temp" localSheetId="12">#REF!</definedName>
    <definedName name="Temp">#REF!</definedName>
    <definedName name="Template" localSheetId="8">#REF!</definedName>
    <definedName name="Template" localSheetId="7">#REF!</definedName>
    <definedName name="Template" localSheetId="2">#REF!</definedName>
    <definedName name="Template" localSheetId="31">#REF!</definedName>
    <definedName name="Template" localSheetId="11">#REF!</definedName>
    <definedName name="Template" localSheetId="29">#REF!</definedName>
    <definedName name="Template">#REF!</definedName>
    <definedName name="Template2" localSheetId="7">[5]BOM!#REF!</definedName>
    <definedName name="Template2" localSheetId="2">[5]BOM!#REF!</definedName>
    <definedName name="Template2" localSheetId="31">[5]BOM!#REF!</definedName>
    <definedName name="Template2" localSheetId="30">[5]BOM!#REF!</definedName>
    <definedName name="Template2" localSheetId="11">[5]BOM!#REF!</definedName>
    <definedName name="Template2">[5]BOM!#REF!</definedName>
    <definedName name="VPNName">[4]Lookups!$C$2:$C$22</definedName>
    <definedName name="VPNRouting" localSheetId="31">[4]Lookups!#REF!</definedName>
    <definedName name="VPNRouting" localSheetId="30">[4]Lookups!#REF!</definedName>
    <definedName name="VPNRouting" localSheetId="11">[4]Lookups!#REF!</definedName>
    <definedName name="VPNRouting">[4]Lookups!#REF!</definedName>
    <definedName name="VPNType">[4]Lookups!$D$2:$D$4</definedName>
    <definedName name="YesNo">[4]Lookups!$F$2:$F$4</definedName>
    <definedName name="zz">[3]Lookups!$B$2:$B$3</definedName>
  </definedNames>
  <calcPr calcId="145621" concurrentManualCount="7"/>
</workbook>
</file>

<file path=xl/calcChain.xml><?xml version="1.0" encoding="utf-8"?>
<calcChain xmlns="http://schemas.openxmlformats.org/spreadsheetml/2006/main">
  <c r="G34" i="111" l="1"/>
  <c r="G35" i="111"/>
  <c r="G36" i="111"/>
  <c r="G37" i="111"/>
  <c r="C18" i="111" l="1"/>
  <c r="A5" i="138" a="1"/>
  <c r="A5" i="138" s="1"/>
  <c r="A21" i="138" a="1"/>
  <c r="A21" i="138" s="1"/>
  <c r="D46" i="137"/>
  <c r="D14" i="137"/>
  <c r="V18" i="99" l="1"/>
  <c r="T17" i="99"/>
  <c r="V17" i="99" s="1"/>
  <c r="T16" i="99"/>
  <c r="V16" i="99" s="1"/>
  <c r="N35" i="111"/>
  <c r="N36" i="111"/>
  <c r="N37" i="111"/>
  <c r="N66" i="111" s="1"/>
  <c r="N34" i="111"/>
  <c r="N65" i="111" s="1"/>
  <c r="F29" i="110"/>
  <c r="P130" i="111"/>
  <c r="P129" i="111"/>
  <c r="P128" i="111"/>
  <c r="L128" i="111"/>
  <c r="P127" i="111"/>
  <c r="P121" i="111"/>
  <c r="AA120" i="111"/>
  <c r="E27" i="111" s="1"/>
  <c r="P120" i="111"/>
  <c r="F14" i="111" s="1"/>
  <c r="AA119" i="111"/>
  <c r="E26" i="111" s="1"/>
  <c r="P119" i="111"/>
  <c r="F13" i="111" s="1"/>
  <c r="AA116" i="111"/>
  <c r="P116" i="111"/>
  <c r="AA115" i="111"/>
  <c r="P115" i="111"/>
  <c r="AA114" i="111"/>
  <c r="P114" i="111"/>
  <c r="AA113" i="111"/>
  <c r="P113" i="111"/>
  <c r="AA112" i="111"/>
  <c r="P112" i="111"/>
  <c r="AA111" i="111"/>
  <c r="P111" i="111"/>
  <c r="O101" i="111"/>
  <c r="O102" i="111" s="1"/>
  <c r="N101" i="111"/>
  <c r="N102" i="111" s="1"/>
  <c r="AD100" i="111"/>
  <c r="F27" i="111" s="1"/>
  <c r="O100" i="111"/>
  <c r="N100" i="111"/>
  <c r="AD99" i="111"/>
  <c r="F26" i="111" s="1"/>
  <c r="O99" i="111"/>
  <c r="N99" i="111"/>
  <c r="AD96" i="111"/>
  <c r="AC96" i="111"/>
  <c r="AB96" i="111"/>
  <c r="P96" i="111"/>
  <c r="O96" i="111"/>
  <c r="N96" i="111"/>
  <c r="AD95" i="111"/>
  <c r="AC95" i="111"/>
  <c r="AB95" i="111"/>
  <c r="P95" i="111"/>
  <c r="O95" i="111"/>
  <c r="N95" i="111"/>
  <c r="AD94" i="111"/>
  <c r="AC94" i="111"/>
  <c r="AB94" i="111"/>
  <c r="P94" i="111"/>
  <c r="O94" i="111"/>
  <c r="N94" i="111"/>
  <c r="AD93" i="111"/>
  <c r="AC93" i="111"/>
  <c r="AB93" i="111"/>
  <c r="P93" i="111"/>
  <c r="O93" i="111"/>
  <c r="N93" i="111"/>
  <c r="AD92" i="111"/>
  <c r="AC92" i="111"/>
  <c r="AB92" i="111"/>
  <c r="P92" i="111"/>
  <c r="O92" i="111"/>
  <c r="N92" i="111"/>
  <c r="O84" i="111"/>
  <c r="O85" i="111" s="1"/>
  <c r="N84" i="111"/>
  <c r="N85" i="111" s="1"/>
  <c r="O83" i="111"/>
  <c r="G79" i="111"/>
  <c r="P79" i="111" s="1"/>
  <c r="G78" i="111"/>
  <c r="O78" i="111" s="1"/>
  <c r="G77" i="111"/>
  <c r="AD77" i="111" s="1"/>
  <c r="G76" i="111"/>
  <c r="O76" i="111" s="1"/>
  <c r="G75" i="111"/>
  <c r="AB75" i="111" s="1"/>
  <c r="O67" i="111"/>
  <c r="O68" i="111" s="1"/>
  <c r="N67" i="111"/>
  <c r="N68" i="111" s="1"/>
  <c r="G62" i="111"/>
  <c r="AG62" i="111" s="1"/>
  <c r="G61" i="111"/>
  <c r="N61" i="111" s="1"/>
  <c r="G60" i="111"/>
  <c r="N60" i="111" s="1"/>
  <c r="G59" i="111"/>
  <c r="P59" i="111" s="1"/>
  <c r="G58" i="111"/>
  <c r="N58" i="111" s="1"/>
  <c r="G57" i="111"/>
  <c r="AF57" i="111" s="1"/>
  <c r="G56" i="111"/>
  <c r="P56" i="111" s="1"/>
  <c r="G55" i="111"/>
  <c r="AG55" i="111" s="1"/>
  <c r="G54" i="111"/>
  <c r="O54" i="111" s="1"/>
  <c r="G53" i="111"/>
  <c r="AG53" i="111" s="1"/>
  <c r="G52" i="111"/>
  <c r="N52" i="111" s="1"/>
  <c r="G51" i="111"/>
  <c r="N51" i="111" s="1"/>
  <c r="G50" i="111"/>
  <c r="AE50" i="111" s="1"/>
  <c r="G49" i="111"/>
  <c r="AE49" i="111" s="1"/>
  <c r="G48" i="111"/>
  <c r="AE48" i="111" s="1"/>
  <c r="G47" i="111"/>
  <c r="N47" i="111" s="1"/>
  <c r="G46" i="111"/>
  <c r="O46" i="111" s="1"/>
  <c r="G45" i="111"/>
  <c r="N45" i="111" s="1"/>
  <c r="G44" i="111"/>
  <c r="N44" i="111" s="1"/>
  <c r="G43" i="111"/>
  <c r="P43" i="111" s="1"/>
  <c r="G42" i="111"/>
  <c r="AG42" i="111" s="1"/>
  <c r="G41" i="111"/>
  <c r="AG41" i="111" s="1"/>
  <c r="G40" i="111"/>
  <c r="AE40" i="111" s="1"/>
  <c r="G39" i="111"/>
  <c r="AF39" i="111" s="1"/>
  <c r="G38" i="111"/>
  <c r="P38" i="111" s="1"/>
  <c r="AG37" i="111"/>
  <c r="AF37" i="111"/>
  <c r="AE37" i="111"/>
  <c r="AD37" i="111"/>
  <c r="P37" i="111"/>
  <c r="O37" i="111"/>
  <c r="AG36" i="111"/>
  <c r="AF36" i="111"/>
  <c r="AE36" i="111"/>
  <c r="AD36" i="111"/>
  <c r="P36" i="111"/>
  <c r="O36" i="111"/>
  <c r="AG35" i="111"/>
  <c r="AF35" i="111"/>
  <c r="AE35" i="111"/>
  <c r="AE65" i="111" s="1"/>
  <c r="AD35" i="111"/>
  <c r="AD65" i="111" s="1"/>
  <c r="P35" i="111"/>
  <c r="O35" i="111"/>
  <c r="O65" i="111" s="1"/>
  <c r="AG34" i="111"/>
  <c r="AF34" i="111"/>
  <c r="AG65" i="111" s="1"/>
  <c r="AF65" i="111"/>
  <c r="AE34" i="111"/>
  <c r="AD34" i="111"/>
  <c r="P34" i="111"/>
  <c r="O34" i="111"/>
  <c r="N77" i="111"/>
  <c r="V9" i="101"/>
  <c r="T27" i="99"/>
  <c r="V27" i="99" s="1"/>
  <c r="T31" i="99"/>
  <c r="V31" i="99" s="1"/>
  <c r="T24" i="99"/>
  <c r="V24" i="99" s="1"/>
  <c r="T12" i="99"/>
  <c r="V12" i="99" s="1"/>
  <c r="T13" i="99"/>
  <c r="V13" i="99" s="1"/>
  <c r="T14" i="99"/>
  <c r="V14" i="99" s="1"/>
  <c r="T15" i="99"/>
  <c r="V15" i="99" s="1"/>
  <c r="T11" i="99"/>
  <c r="V11" i="99" s="1"/>
  <c r="V19" i="99"/>
  <c r="V32" i="99"/>
  <c r="V30" i="99"/>
  <c r="V20" i="99"/>
  <c r="J5" i="99"/>
  <c r="J13" i="101"/>
  <c r="A51" i="82"/>
  <c r="A50" i="82"/>
  <c r="A49" i="82"/>
  <c r="A48" i="82"/>
  <c r="A47" i="82"/>
  <c r="A46" i="82"/>
  <c r="A45" i="82"/>
  <c r="A44" i="82"/>
  <c r="A43" i="82"/>
  <c r="A42" i="82"/>
  <c r="A41" i="82"/>
  <c r="A40" i="82"/>
  <c r="A39" i="82"/>
  <c r="A38" i="82"/>
  <c r="A37" i="82"/>
  <c r="A36" i="82"/>
  <c r="A35" i="82"/>
  <c r="A34" i="82"/>
  <c r="A33" i="82"/>
  <c r="A32" i="82"/>
  <c r="V5" i="82"/>
  <c r="AE60" i="111" l="1"/>
  <c r="AG60" i="111"/>
  <c r="AD51" i="111"/>
  <c r="AD61" i="111"/>
  <c r="AG61" i="111"/>
  <c r="AE47" i="111"/>
  <c r="AG45" i="111"/>
  <c r="O60" i="111"/>
  <c r="AF62" i="111"/>
  <c r="O62" i="111"/>
  <c r="P49" i="111"/>
  <c r="P60" i="111"/>
  <c r="AF60" i="111"/>
  <c r="AD53" i="111"/>
  <c r="AG66" i="111"/>
  <c r="C10" i="111"/>
  <c r="C9" i="111"/>
  <c r="AD47" i="111"/>
  <c r="O49" i="111"/>
  <c r="P100" i="111"/>
  <c r="E14" i="111" s="1"/>
  <c r="AF58" i="111"/>
  <c r="O75" i="111"/>
  <c r="O82" i="111" s="1"/>
  <c r="AD39" i="111"/>
  <c r="O39" i="111"/>
  <c r="AD55" i="111"/>
  <c r="P75" i="111"/>
  <c r="AH37" i="111"/>
  <c r="P51" i="111"/>
  <c r="AD56" i="111"/>
  <c r="AD58" i="111"/>
  <c r="AC75" i="111"/>
  <c r="N75" i="111"/>
  <c r="N82" i="111" s="1"/>
  <c r="O58" i="111"/>
  <c r="AG56" i="111"/>
  <c r="AD57" i="111"/>
  <c r="AG47" i="111"/>
  <c r="AE51" i="111"/>
  <c r="AB77" i="111"/>
  <c r="AE58" i="111"/>
  <c r="O56" i="111"/>
  <c r="AG39" i="111"/>
  <c r="AE56" i="111"/>
  <c r="AF51" i="111"/>
  <c r="AF38" i="111"/>
  <c r="AF66" i="111" s="1"/>
  <c r="P40" i="111"/>
  <c r="AG38" i="111"/>
  <c r="AB76" i="111"/>
  <c r="AF44" i="111"/>
  <c r="AE57" i="111"/>
  <c r="AC77" i="111"/>
  <c r="AA118" i="111"/>
  <c r="E25" i="111" s="1"/>
  <c r="AE38" i="111"/>
  <c r="AE66" i="111" s="1"/>
  <c r="AF50" i="111"/>
  <c r="AH36" i="111"/>
  <c r="P118" i="111"/>
  <c r="F9" i="111" s="1"/>
  <c r="N98" i="111"/>
  <c r="E9" i="111" s="1"/>
  <c r="AD40" i="111"/>
  <c r="AE59" i="111"/>
  <c r="P133" i="111"/>
  <c r="O55" i="111"/>
  <c r="O53" i="111"/>
  <c r="P134" i="111"/>
  <c r="P44" i="111"/>
  <c r="P46" i="111"/>
  <c r="AF54" i="111"/>
  <c r="AG43" i="111"/>
  <c r="O43" i="111"/>
  <c r="AF45" i="111"/>
  <c r="P55" i="111"/>
  <c r="AF55" i="111"/>
  <c r="P54" i="111"/>
  <c r="O51" i="111"/>
  <c r="P98" i="111"/>
  <c r="E12" i="111" s="1"/>
  <c r="N62" i="111"/>
  <c r="P101" i="111"/>
  <c r="AG52" i="111"/>
  <c r="P76" i="111"/>
  <c r="AD76" i="111"/>
  <c r="AD83" i="111" s="1"/>
  <c r="D27" i="111" s="1"/>
  <c r="O52" i="111"/>
  <c r="P45" i="111"/>
  <c r="AF52" i="111"/>
  <c r="AD62" i="111"/>
  <c r="O40" i="111"/>
  <c r="AE62" i="111"/>
  <c r="P52" i="111"/>
  <c r="O98" i="111"/>
  <c r="E11" i="111" s="1"/>
  <c r="AE39" i="111"/>
  <c r="AD52" i="111"/>
  <c r="AE55" i="111"/>
  <c r="P132" i="111"/>
  <c r="N76" i="111"/>
  <c r="N83" i="111" s="1"/>
  <c r="P83" i="111" s="1"/>
  <c r="D14" i="111" s="1"/>
  <c r="AE53" i="111"/>
  <c r="O61" i="111"/>
  <c r="AH35" i="111"/>
  <c r="AG59" i="111"/>
  <c r="P61" i="111"/>
  <c r="AF59" i="111"/>
  <c r="AG49" i="111"/>
  <c r="AC76" i="111"/>
  <c r="AD45" i="111"/>
  <c r="AD44" i="111"/>
  <c r="O77" i="111"/>
  <c r="P39" i="111"/>
  <c r="AG46" i="111"/>
  <c r="O57" i="111"/>
  <c r="O44" i="111"/>
  <c r="AE43" i="111"/>
  <c r="AD98" i="111"/>
  <c r="F25" i="111" s="1"/>
  <c r="AE52" i="111"/>
  <c r="P62" i="111"/>
  <c r="AD79" i="111"/>
  <c r="AE61" i="111"/>
  <c r="AC78" i="111"/>
  <c r="AF53" i="111"/>
  <c r="AE54" i="111"/>
  <c r="P68" i="111"/>
  <c r="AF61" i="111"/>
  <c r="AD78" i="111"/>
  <c r="AD60" i="111"/>
  <c r="AH60" i="111" s="1"/>
  <c r="AE44" i="111"/>
  <c r="P53" i="111"/>
  <c r="P99" i="111"/>
  <c r="E13" i="111" s="1"/>
  <c r="AD75" i="111"/>
  <c r="AD82" i="111" s="1"/>
  <c r="D26" i="111" s="1"/>
  <c r="AD43" i="111"/>
  <c r="P77" i="111"/>
  <c r="AE46" i="111"/>
  <c r="P47" i="111"/>
  <c r="AF47" i="111"/>
  <c r="AF49" i="111"/>
  <c r="O47" i="111"/>
  <c r="P48" i="111"/>
  <c r="AG51" i="111"/>
  <c r="AF43" i="111"/>
  <c r="AD46" i="111"/>
  <c r="AF46" i="111"/>
  <c r="P102" i="111"/>
  <c r="P85" i="111"/>
  <c r="AD48" i="111"/>
  <c r="AG58" i="111"/>
  <c r="N46" i="111"/>
  <c r="AE41" i="111"/>
  <c r="AD50" i="111"/>
  <c r="N48" i="111"/>
  <c r="O48" i="111"/>
  <c r="P41" i="111"/>
  <c r="N49" i="111"/>
  <c r="N50" i="111"/>
  <c r="AG48" i="111"/>
  <c r="N79" i="111"/>
  <c r="AC79" i="111"/>
  <c r="P57" i="111"/>
  <c r="N78" i="111"/>
  <c r="N53" i="111"/>
  <c r="N54" i="111"/>
  <c r="N38" i="111"/>
  <c r="N55" i="111"/>
  <c r="N39" i="111"/>
  <c r="P42" i="111"/>
  <c r="AG50" i="111"/>
  <c r="O59" i="111"/>
  <c r="P65" i="111"/>
  <c r="C13" i="111" s="1"/>
  <c r="AD49" i="111"/>
  <c r="O42" i="111"/>
  <c r="N56" i="111"/>
  <c r="N40" i="111"/>
  <c r="P50" i="111"/>
  <c r="AD54" i="111"/>
  <c r="AG54" i="111"/>
  <c r="AF48" i="111"/>
  <c r="O50" i="111"/>
  <c r="O38" i="111"/>
  <c r="O66" i="111" s="1"/>
  <c r="P66" i="111" s="1"/>
  <c r="C14" i="111" s="1"/>
  <c r="AE45" i="111"/>
  <c r="P84" i="111"/>
  <c r="N57" i="111"/>
  <c r="N41" i="111"/>
  <c r="P58" i="111"/>
  <c r="AD42" i="111"/>
  <c r="AG57" i="111"/>
  <c r="AD38" i="111"/>
  <c r="AD66" i="111" s="1"/>
  <c r="O79" i="111"/>
  <c r="AB79" i="111"/>
  <c r="P78" i="111"/>
  <c r="N42" i="111"/>
  <c r="AG40" i="111"/>
  <c r="O41" i="111"/>
  <c r="AF42" i="111"/>
  <c r="AG44" i="111"/>
  <c r="N59" i="111"/>
  <c r="N43" i="111"/>
  <c r="AB78" i="111"/>
  <c r="AH34" i="111"/>
  <c r="AH65" i="111" s="1"/>
  <c r="C26" i="111" s="1"/>
  <c r="AF40" i="111"/>
  <c r="AD59" i="111"/>
  <c r="AF41" i="111"/>
  <c r="AF56" i="111"/>
  <c r="AE42" i="111"/>
  <c r="O45" i="111"/>
  <c r="AD41" i="111"/>
  <c r="P67" i="111"/>
  <c r="V21" i="99"/>
  <c r="V33" i="99"/>
  <c r="AH51" i="111" l="1"/>
  <c r="AH49" i="111"/>
  <c r="P82" i="111"/>
  <c r="D13" i="111" s="1"/>
  <c r="AH66" i="111"/>
  <c r="C27" i="111" s="1"/>
  <c r="AH47" i="111"/>
  <c r="AH61" i="111"/>
  <c r="AH56" i="111"/>
  <c r="AH59" i="111"/>
  <c r="AH55" i="111"/>
  <c r="AH58" i="111"/>
  <c r="AH57" i="111"/>
  <c r="O81" i="111"/>
  <c r="D11" i="111" s="1"/>
  <c r="AD81" i="111"/>
  <c r="D25" i="111" s="1"/>
  <c r="AH53" i="111"/>
  <c r="AH50" i="111"/>
  <c r="AH45" i="111"/>
  <c r="C17" i="111"/>
  <c r="AH44" i="111"/>
  <c r="AH46" i="111"/>
  <c r="F12" i="111"/>
  <c r="AG64" i="111"/>
  <c r="AH38" i="111"/>
  <c r="AH52" i="111"/>
  <c r="P81" i="111"/>
  <c r="D12" i="111" s="1"/>
  <c r="AE64" i="111"/>
  <c r="O64" i="111"/>
  <c r="C11" i="111" s="1"/>
  <c r="AF64" i="111"/>
  <c r="P64" i="111"/>
  <c r="C12" i="111" s="1"/>
  <c r="AD64" i="111"/>
  <c r="AH43" i="111"/>
  <c r="AH39" i="111"/>
  <c r="AH62" i="111"/>
  <c r="AH40" i="111"/>
  <c r="N81" i="111"/>
  <c r="D9" i="111" s="1"/>
  <c r="AH48" i="111"/>
  <c r="N64" i="111"/>
  <c r="AH41" i="111"/>
  <c r="AH42" i="111"/>
  <c r="C22" i="111"/>
  <c r="AH54" i="111"/>
  <c r="C19" i="111" l="1"/>
  <c r="AH64" i="111"/>
  <c r="C25" i="111" s="1"/>
</calcChain>
</file>

<file path=xl/comments1.xml><?xml version="1.0" encoding="utf-8"?>
<comments xmlns="http://schemas.openxmlformats.org/spreadsheetml/2006/main">
  <authors>
    <author>gn63969</author>
    <author>cs69858</author>
  </authors>
  <commentList>
    <comment ref="A5" authorId="0">
      <text>
        <r>
          <rPr>
            <b/>
            <sz val="8"/>
            <color indexed="81"/>
            <rFont val="Tahoma"/>
            <family val="2"/>
          </rPr>
          <t>Help:</t>
        </r>
        <r>
          <rPr>
            <sz val="8"/>
            <color indexed="81"/>
            <rFont val="Tahoma"/>
            <family val="2"/>
          </rPr>
          <t xml:space="preserve">
Typically the Marketplace or VT reference #.  Leave blank if being attached to the original MP Project request.</t>
        </r>
      </text>
    </comment>
    <comment ref="A6" authorId="1">
      <text>
        <r>
          <rPr>
            <b/>
            <sz val="9"/>
            <color indexed="81"/>
            <rFont val="Tahoma"/>
            <family val="2"/>
          </rPr>
          <t>cs69858:</t>
        </r>
        <r>
          <rPr>
            <sz val="9"/>
            <color indexed="81"/>
            <rFont val="Tahoma"/>
            <family val="2"/>
          </rPr>
          <t xml:space="preserve">
For every document submission , increment x by 1 and ensure title of document reflects this version control number</t>
        </r>
      </text>
    </comment>
    <comment ref="A7" authorId="1">
      <text>
        <r>
          <rPr>
            <b/>
            <sz val="9"/>
            <color indexed="81"/>
            <rFont val="Tahoma"/>
            <family val="2"/>
          </rPr>
          <t>cs69858:</t>
        </r>
        <r>
          <rPr>
            <sz val="9"/>
            <color indexed="81"/>
            <rFont val="Tahoma"/>
            <family val="2"/>
          </rPr>
          <t xml:space="preserve">
Date when this version was completed.</t>
        </r>
      </text>
    </comment>
    <comment ref="A11" authorId="0">
      <text>
        <r>
          <rPr>
            <b/>
            <sz val="8"/>
            <color indexed="81"/>
            <rFont val="Tahoma"/>
            <family val="2"/>
          </rPr>
          <t>Help:</t>
        </r>
        <r>
          <rPr>
            <sz val="8"/>
            <color indexed="81"/>
            <rFont val="Tahoma"/>
            <family val="2"/>
          </rPr>
          <t xml:space="preserve">
B2B -&gt; business to business network connectivity.
Citiplex -&gt; Managed web or internet services.</t>
        </r>
      </text>
    </comment>
    <comment ref="A18" authorId="0">
      <text>
        <r>
          <rPr>
            <b/>
            <sz val="8"/>
            <color indexed="81"/>
            <rFont val="Tahoma"/>
            <family val="2"/>
          </rPr>
          <t xml:space="preserve">Help:
</t>
        </r>
        <r>
          <rPr>
            <sz val="8"/>
            <color indexed="81"/>
            <rFont val="Tahoma"/>
            <family val="2"/>
          </rPr>
          <t>Voice Critical Requirements to be provided by business or PMO to help scope the voice design activity.</t>
        </r>
      </text>
    </comment>
    <comment ref="A32" authorId="0">
      <text>
        <r>
          <rPr>
            <b/>
            <sz val="8"/>
            <color indexed="81"/>
            <rFont val="Tahoma"/>
            <family val="2"/>
          </rPr>
          <t>Help:</t>
        </r>
        <r>
          <rPr>
            <sz val="8"/>
            <color indexed="81"/>
            <rFont val="Tahoma"/>
            <family val="2"/>
          </rPr>
          <t xml:space="preserve">
This field should be a few sentences which can provide a high level understanding of what is being requested by the Network teams, and how this ties to the business goal.</t>
        </r>
      </text>
    </comment>
    <comment ref="A39" authorId="0">
      <text>
        <r>
          <rPr>
            <b/>
            <sz val="8"/>
            <color indexed="81"/>
            <rFont val="Tahoma"/>
            <family val="2"/>
          </rPr>
          <t>Help:</t>
        </r>
        <r>
          <rPr>
            <sz val="8"/>
            <color indexed="81"/>
            <rFont val="Tahoma"/>
            <family val="2"/>
          </rPr>
          <t xml:space="preserve">
In full paragraph format, provide detailed description of the customer request and </t>
        </r>
        <r>
          <rPr>
            <b/>
            <sz val="8"/>
            <color indexed="81"/>
            <rFont val="Tahoma"/>
            <family val="2"/>
          </rPr>
          <t xml:space="preserve">what is expected/needed from the networks infrastructure teams.  </t>
        </r>
        <r>
          <rPr>
            <sz val="8"/>
            <color indexed="81"/>
            <rFont val="Tahoma"/>
            <family val="2"/>
          </rPr>
          <t xml:space="preserve">
Use ALT-Enter to separate paragraphs.</t>
        </r>
      </text>
    </comment>
    <comment ref="A62" authorId="0">
      <text>
        <r>
          <rPr>
            <b/>
            <sz val="9"/>
            <color indexed="81"/>
            <rFont val="Tahoma"/>
            <family val="2"/>
          </rPr>
          <t>Help:</t>
        </r>
        <r>
          <rPr>
            <sz val="9"/>
            <color indexed="81"/>
            <rFont val="Tahoma"/>
            <family val="2"/>
          </rPr>
          <t xml:space="preserve">
Provide earliest date - when Marketplace was submitted or when this form was completed.</t>
        </r>
      </text>
    </comment>
    <comment ref="A64" authorId="0">
      <text>
        <r>
          <rPr>
            <b/>
            <sz val="9"/>
            <color indexed="81"/>
            <rFont val="Tahoma"/>
            <family val="2"/>
          </rPr>
          <t>Help:</t>
        </r>
        <r>
          <rPr>
            <sz val="9"/>
            <color indexed="81"/>
            <rFont val="Tahoma"/>
            <family val="2"/>
          </rPr>
          <t xml:space="preserve">
When must this be completed by?  Only provide dates that must be met or else Citi will incur penalties to business or processing.
When providing anticipated target date - keep in mind that normal project activity may take a minimum of 3+ months for further planning, purchasing, design review, and change management processing.</t>
        </r>
      </text>
    </comment>
    <comment ref="A66" authorId="0">
      <text>
        <r>
          <rPr>
            <b/>
            <sz val="9"/>
            <color indexed="81"/>
            <rFont val="Tahoma"/>
            <family val="2"/>
          </rPr>
          <t>Help:</t>
        </r>
        <r>
          <rPr>
            <sz val="9"/>
            <color indexed="81"/>
            <rFont val="Tahoma"/>
            <family val="2"/>
          </rPr>
          <t xml:space="preserve">
Why are we doing this?  Provide a brief summary which identifies why this is being requested and what benefits it will provide to Citi.</t>
        </r>
      </text>
    </comment>
    <comment ref="A72" authorId="0">
      <text>
        <r>
          <rPr>
            <b/>
            <sz val="9"/>
            <color indexed="81"/>
            <rFont val="Tahoma"/>
            <family val="2"/>
          </rPr>
          <t>Help:</t>
        </r>
        <r>
          <rPr>
            <sz val="9"/>
            <color indexed="81"/>
            <rFont val="Tahoma"/>
            <family val="2"/>
          </rPr>
          <t xml:space="preserve">
Was this effort strategically budgetted by the business, or is this an ad-hoc unbudgetted request.</t>
        </r>
      </text>
    </comment>
    <comment ref="A74" authorId="0">
      <text>
        <r>
          <rPr>
            <b/>
            <sz val="9"/>
            <color indexed="81"/>
            <rFont val="Tahoma"/>
            <family val="2"/>
          </rPr>
          <t>Help:</t>
        </r>
        <r>
          <rPr>
            <sz val="9"/>
            <color indexed="81"/>
            <rFont val="Tahoma"/>
            <family val="2"/>
          </rPr>
          <t xml:space="preserve">
What will happen if not completed on time?  Provide a brief summary of what business drivers or goals will be missed.</t>
        </r>
      </text>
    </comment>
    <comment ref="A78" authorId="0">
      <text>
        <r>
          <rPr>
            <b/>
            <sz val="9"/>
            <color indexed="81"/>
            <rFont val="Tahoma"/>
            <family val="2"/>
          </rPr>
          <t>Help:</t>
        </r>
        <r>
          <rPr>
            <sz val="9"/>
            <color indexed="81"/>
            <rFont val="Tahoma"/>
            <family val="2"/>
          </rPr>
          <t xml:space="preserve">
Provide brief details if any specific CAPs or Single Point of Failure (SPOF) records are to be remediated as a result of this request.  Otherwise N/A.</t>
        </r>
      </text>
    </comment>
    <comment ref="A104" authorId="0">
      <text>
        <r>
          <rPr>
            <b/>
            <sz val="8"/>
            <color indexed="81"/>
            <rFont val="Tahoma"/>
            <family val="2"/>
          </rPr>
          <t xml:space="preserve">Help:
</t>
        </r>
        <r>
          <rPr>
            <sz val="8"/>
            <color indexed="81"/>
            <rFont val="Tahoma"/>
            <family val="2"/>
          </rPr>
          <t xml:space="preserve">Business to Business or Vendor contact responsible for the relationship between Citi and 3rd party.
</t>
        </r>
      </text>
    </comment>
    <comment ref="A108" authorId="0">
      <text>
        <r>
          <rPr>
            <b/>
            <sz val="8"/>
            <color indexed="81"/>
            <rFont val="Tahoma"/>
            <family val="2"/>
          </rPr>
          <t>Help:</t>
        </r>
        <r>
          <rPr>
            <sz val="8"/>
            <color indexed="81"/>
            <rFont val="Tahoma"/>
            <family val="2"/>
          </rPr>
          <t xml:space="preserve">
Engineer employedby partner who will work with Citi engineer to make network connectivity changes.</t>
        </r>
      </text>
    </comment>
    <comment ref="A109" authorId="0">
      <text>
        <r>
          <rPr>
            <b/>
            <sz val="8"/>
            <color indexed="81"/>
            <rFont val="Tahoma"/>
            <family val="2"/>
          </rPr>
          <t xml:space="preserve">Help:
</t>
        </r>
        <r>
          <rPr>
            <sz val="8"/>
            <color indexed="81"/>
            <rFont val="Tahoma"/>
            <family val="2"/>
          </rPr>
          <t xml:space="preserve">BISO -&gt; Business Information Security Officer
Individual required for evaluating business risk and involved in approvals of B2B connectivity.
</t>
        </r>
      </text>
    </comment>
    <comment ref="A110" authorId="0">
      <text>
        <r>
          <rPr>
            <b/>
            <sz val="8"/>
            <color indexed="81"/>
            <rFont val="Tahoma"/>
            <family val="2"/>
          </rPr>
          <t xml:space="preserve">Help:
</t>
        </r>
        <r>
          <rPr>
            <sz val="8"/>
            <color indexed="81"/>
            <rFont val="Tahoma"/>
            <family val="2"/>
          </rPr>
          <t xml:space="preserve">Individual who will be testing the underlying applications that will ride the network connectivity.
</t>
        </r>
      </text>
    </comment>
  </commentList>
</comments>
</file>

<file path=xl/comments2.xml><?xml version="1.0" encoding="utf-8"?>
<comments xmlns="http://schemas.openxmlformats.org/spreadsheetml/2006/main">
  <authors>
    <author>ks76482</author>
    <author>emohniwxob</author>
  </authors>
  <commentList>
    <comment ref="A49" authorId="0">
      <text>
        <r>
          <rPr>
            <b/>
            <sz val="8"/>
            <color indexed="81"/>
            <rFont val="Tahoma"/>
            <family val="2"/>
          </rPr>
          <t>Phone and Email.
The phone number should match the NPA/NXX information.  If not, the carrier will reject the circuit order.
You can use the ALT-ENTER key strokes to create a new line.</t>
        </r>
        <r>
          <rPr>
            <sz val="8"/>
            <color indexed="81"/>
            <rFont val="Tahoma"/>
            <family val="2"/>
          </rPr>
          <t xml:space="preserve">
</t>
        </r>
      </text>
    </comment>
    <comment ref="E49" authorId="1">
      <text>
        <r>
          <rPr>
            <b/>
            <sz val="8"/>
            <color indexed="81"/>
            <rFont val="Tahoma"/>
            <family val="2"/>
          </rPr>
          <t xml:space="preserve">Phone and Email.
The phone number should match the NPA/NXX information.  If not, the carrier will reject the circuit order.
You can use the ALT-ENTER key strokes to create a new line.
</t>
        </r>
        <r>
          <rPr>
            <sz val="8"/>
            <color indexed="81"/>
            <rFont val="Tahoma"/>
            <family val="2"/>
          </rPr>
          <t xml:space="preserve">
</t>
        </r>
      </text>
    </comment>
    <comment ref="N49" authorId="1">
      <text>
        <r>
          <rPr>
            <b/>
            <sz val="8"/>
            <color indexed="81"/>
            <rFont val="Tahoma"/>
            <family val="2"/>
          </rPr>
          <t xml:space="preserve">Phone and Email.
The phone number should match the NPA/NXX information.  If not, the carrier will reject the circuit order.
You can use the ALT-ENTER key strokes to create a new line.
</t>
        </r>
      </text>
    </comment>
    <comment ref="A50" authorId="0">
      <text>
        <r>
          <rPr>
            <b/>
            <sz val="8"/>
            <color indexed="81"/>
            <rFont val="Tahoma"/>
            <family val="2"/>
          </rPr>
          <t>Phone and Email.
The phone number should match the NPA/NXX information.  If not, the carrier will reject the circuit order.
You can use the ALT-ENTER key strokes to create a new line.</t>
        </r>
      </text>
    </comment>
    <comment ref="E50" authorId="1">
      <text>
        <r>
          <rPr>
            <b/>
            <sz val="8"/>
            <color indexed="81"/>
            <rFont val="Tahoma"/>
            <family val="2"/>
          </rPr>
          <t xml:space="preserve">Phone and Email.
The phone number should match the NPA/NXX information.  If not, the carrier will reject the circuit order.
You can use the ALT-ENTER key strokes to create a new line.
</t>
        </r>
      </text>
    </comment>
    <comment ref="N50" authorId="1">
      <text>
        <r>
          <rPr>
            <b/>
            <sz val="8"/>
            <color indexed="81"/>
            <rFont val="Tahoma"/>
            <family val="2"/>
          </rPr>
          <t xml:space="preserve">Phone and Email.
The phone number should match the NPA/NXX information.  If not, the carrier will reject the circuit order.
You can use the ALT-ENTER key strokes to create a new line.
</t>
        </r>
      </text>
    </comment>
    <comment ref="A58" authorId="0">
      <text>
        <r>
          <rPr>
            <b/>
            <sz val="8"/>
            <color indexed="81"/>
            <rFont val="Tahoma"/>
            <family val="2"/>
          </rPr>
          <t>Phone and Email.
The phone number should match the NPA/NXX information.  If not, the carrier will reject the circuit order.
You can use the ALT-ENTER key strokes to create a new line.</t>
        </r>
        <r>
          <rPr>
            <sz val="8"/>
            <color indexed="81"/>
            <rFont val="Tahoma"/>
            <family val="2"/>
          </rPr>
          <t xml:space="preserve">
</t>
        </r>
      </text>
    </comment>
    <comment ref="E58" authorId="1">
      <text>
        <r>
          <rPr>
            <b/>
            <sz val="8"/>
            <color indexed="81"/>
            <rFont val="Tahoma"/>
            <family val="2"/>
          </rPr>
          <t xml:space="preserve">Phone and Email.
The phone number should match the NPA/NXX information.  If not, the carrier will reject the circuit order.
You can use the ALT-ENTER key strokes to create a new line.
</t>
        </r>
      </text>
    </comment>
    <comment ref="N58" authorId="1">
      <text>
        <r>
          <rPr>
            <b/>
            <sz val="8"/>
            <color indexed="81"/>
            <rFont val="Tahoma"/>
            <family val="2"/>
          </rPr>
          <t xml:space="preserve">Phone and Email.
The phone number should match the NPA/NXX information.  If not, the carrier will reject the circuit order.
You can use the ALT-ENTER key strokes to create a new line.
</t>
        </r>
      </text>
    </comment>
    <comment ref="A59" authorId="0">
      <text>
        <r>
          <rPr>
            <b/>
            <sz val="8"/>
            <color indexed="81"/>
            <rFont val="Tahoma"/>
            <family val="2"/>
          </rPr>
          <t>Phone and Email.
The phone number should match the NPA/NXX information.  If not, the carrier will reject the circuit order.
You can use the ALT-ENTER key strokes to create a new line.</t>
        </r>
      </text>
    </comment>
    <comment ref="E59" authorId="1">
      <text>
        <r>
          <rPr>
            <b/>
            <sz val="8"/>
            <color indexed="81"/>
            <rFont val="Tahoma"/>
            <family val="2"/>
          </rPr>
          <t xml:space="preserve">Phone and Email.
The phone number should match the NPA/NXX information.  If not, the carrier will reject the circuit order.
You can use the ALT-ENTER key strokes to create a new line.
</t>
        </r>
      </text>
    </comment>
    <comment ref="N59" authorId="1">
      <text>
        <r>
          <rPr>
            <b/>
            <sz val="8"/>
            <color indexed="81"/>
            <rFont val="Tahoma"/>
            <family val="2"/>
          </rPr>
          <t xml:space="preserve">Phone and Email.
The phone number should match the NPA/NXX information.  If not, the carrier will reject the circuit order.
You can use the ALT-ENTER key strokes to create a new line.
</t>
        </r>
      </text>
    </comment>
    <comment ref="U65" authorId="1">
      <text>
        <r>
          <rPr>
            <b/>
            <sz val="8"/>
            <color indexed="81"/>
            <rFont val="Tahoma"/>
            <family val="2"/>
          </rPr>
          <t>Please choose the bandwidth needed for this connectiivity below.</t>
        </r>
      </text>
    </comment>
    <comment ref="U130" authorId="1">
      <text>
        <r>
          <rPr>
            <b/>
            <sz val="8"/>
            <color indexed="81"/>
            <rFont val="Tahoma"/>
            <family val="2"/>
          </rPr>
          <t>Please choose the bandwidth needed for this connectiivity below.</t>
        </r>
      </text>
    </comment>
  </commentList>
</comments>
</file>

<file path=xl/comments3.xml><?xml version="1.0" encoding="utf-8"?>
<comments xmlns="http://schemas.openxmlformats.org/spreadsheetml/2006/main">
  <authors>
    <author>emohniwxob</author>
  </authors>
  <commentList>
    <comment ref="U10" authorId="0">
      <text>
        <r>
          <rPr>
            <b/>
            <sz val="8"/>
            <color indexed="81"/>
            <rFont val="Tahoma"/>
            <family val="2"/>
          </rPr>
          <t>Please choose the bandwidth needed for this connectiivity below.</t>
        </r>
      </text>
    </comment>
    <comment ref="U18" authorId="0">
      <text>
        <r>
          <rPr>
            <b/>
            <sz val="8"/>
            <color indexed="81"/>
            <rFont val="Tahoma"/>
            <family val="2"/>
          </rPr>
          <t>Please choose the bandwidth needed for this connectiivity below.</t>
        </r>
      </text>
    </comment>
  </commentList>
</comments>
</file>

<file path=xl/comments4.xml><?xml version="1.0" encoding="utf-8"?>
<comments xmlns="http://schemas.openxmlformats.org/spreadsheetml/2006/main">
  <authors>
    <author>ch10290</author>
  </authors>
  <commentList>
    <comment ref="A6" authorId="0">
      <text>
        <r>
          <rPr>
            <b/>
            <sz val="8"/>
            <color indexed="81"/>
            <rFont val="Tahoma"/>
            <family val="2"/>
          </rPr>
          <t>Help:</t>
        </r>
        <r>
          <rPr>
            <sz val="8"/>
            <color indexed="81"/>
            <rFont val="Tahoma"/>
            <family val="2"/>
          </rPr>
          <t xml:space="preserve">
Enter Site Address</t>
        </r>
      </text>
    </comment>
    <comment ref="A7" authorId="0">
      <text>
        <r>
          <rPr>
            <b/>
            <sz val="8"/>
            <color indexed="81"/>
            <rFont val="Tahoma"/>
            <family val="2"/>
          </rPr>
          <t>Help:</t>
        </r>
        <r>
          <rPr>
            <sz val="8"/>
            <color indexed="81"/>
            <rFont val="Tahoma"/>
            <family val="2"/>
          </rPr>
          <t xml:space="preserve">
Enter floor number
e.g. 6th Floor</t>
        </r>
      </text>
    </comment>
    <comment ref="A8" authorId="0">
      <text>
        <r>
          <rPr>
            <b/>
            <sz val="8"/>
            <color indexed="81"/>
            <rFont val="Tahoma"/>
            <family val="2"/>
          </rPr>
          <t>Help:</t>
        </r>
        <r>
          <rPr>
            <sz val="8"/>
            <color indexed="81"/>
            <rFont val="Tahoma"/>
            <family val="2"/>
          </rPr>
          <t xml:space="preserve">
List any site restrictions for performing the survey. 
e.g. For access contact site contact. Survey must be conducted before 08:00 or after 18:00</t>
        </r>
      </text>
    </comment>
    <comment ref="A9" authorId="0">
      <text>
        <r>
          <rPr>
            <b/>
            <sz val="8"/>
            <color indexed="81"/>
            <rFont val="Tahoma"/>
            <family val="2"/>
          </rPr>
          <t>Help:</t>
        </r>
        <r>
          <rPr>
            <sz val="8"/>
            <color indexed="81"/>
            <rFont val="Tahoma"/>
            <family val="2"/>
          </rPr>
          <t xml:space="preserve">
Specify the Citi site contact name and telephone number to coordinate the survey</t>
        </r>
      </text>
    </comment>
    <comment ref="A10" authorId="0">
      <text>
        <r>
          <rPr>
            <b/>
            <sz val="8"/>
            <color indexed="81"/>
            <rFont val="Tahoma"/>
            <family val="2"/>
          </rPr>
          <t>Help:</t>
        </r>
        <r>
          <rPr>
            <sz val="8"/>
            <color indexed="81"/>
            <rFont val="Tahoma"/>
            <family val="2"/>
          </rPr>
          <t xml:space="preserve">
Insert JPG of floor plan.
These are the physical drawings showing the floor layouts including desks/offices etc. These are available from local CRS. If you are unsure who to contact, check with the local business representative requesting the Wi-Fi deployment. Plans should be provided in a standard raster format (GIF/JPEG/PNG) to ease use for the surveyor.</t>
        </r>
      </text>
    </comment>
    <comment ref="A11" authorId="0">
      <text>
        <r>
          <rPr>
            <b/>
            <sz val="8"/>
            <color indexed="81"/>
            <rFont val="Tahoma"/>
            <family val="2"/>
          </rPr>
          <t>Help:</t>
        </r>
        <r>
          <rPr>
            <sz val="8"/>
            <color indexed="81"/>
            <rFont val="Tahoma"/>
            <family val="2"/>
          </rPr>
          <t xml:space="preserve">
Include floor length and width as well as the distance between the floor and ceiling.
Length (ft), Width (ft), Floor to ceiling height (ft)</t>
        </r>
      </text>
    </comment>
    <comment ref="A12" authorId="0">
      <text>
        <r>
          <rPr>
            <b/>
            <sz val="8"/>
            <color indexed="81"/>
            <rFont val="Tahoma"/>
            <family val="2"/>
          </rPr>
          <t>Help:</t>
        </r>
        <r>
          <rPr>
            <sz val="8"/>
            <color indexed="81"/>
            <rFont val="Tahoma"/>
            <family val="2"/>
          </rPr>
          <t xml:space="preserve">
Enter Square Footage of floor.</t>
        </r>
      </text>
    </comment>
    <comment ref="A13" authorId="0">
      <text>
        <r>
          <rPr>
            <b/>
            <sz val="8"/>
            <color indexed="81"/>
            <rFont val="Tahoma"/>
            <family val="2"/>
          </rPr>
          <t>Help:</t>
        </r>
        <r>
          <rPr>
            <sz val="8"/>
            <color indexed="81"/>
            <rFont val="Tahoma"/>
            <family val="2"/>
          </rPr>
          <t xml:space="preserve">
Insert JPG of proposed Wi-Fi coverage area.
This is a floor plan marked with information on coverage area required. It should also include information on where APs cannot be installed if appropriate (perhaps due to cabling restrictions, physical mounting problems or even aesthetic reasons). This info can be hand drawn onto a plan and scanned in or edited in an image editor and attached. File format should be standard GIF/JPEG/PNG or even PDF to ease use for the surveyor.</t>
        </r>
      </text>
    </comment>
    <comment ref="A14" authorId="0">
      <text>
        <r>
          <rPr>
            <b/>
            <sz val="8"/>
            <color indexed="81"/>
            <rFont val="Tahoma"/>
            <family val="2"/>
          </rPr>
          <t>Help:</t>
        </r>
        <r>
          <rPr>
            <sz val="8"/>
            <color indexed="81"/>
            <rFont val="Tahoma"/>
            <family val="2"/>
          </rPr>
          <t xml:space="preserve">
Insert WCS Predictive Survey result in MHT format.
A predictive survey should be run on WCS for the new floor. The results of this should be attached here for the surveyor’s and Citi information.</t>
        </r>
      </text>
    </comment>
    <comment ref="A15" authorId="0">
      <text>
        <r>
          <rPr>
            <b/>
            <sz val="8"/>
            <color indexed="81"/>
            <rFont val="Tahoma"/>
            <family val="2"/>
          </rPr>
          <t>Help:</t>
        </r>
        <r>
          <rPr>
            <sz val="8"/>
            <color indexed="81"/>
            <rFont val="Tahoma"/>
            <family val="2"/>
          </rPr>
          <t xml:space="preserve">
List the type of coverage required; whether it is data only or data and voice and the protocol support (a/b/g/n) that you require.</t>
        </r>
      </text>
    </comment>
    <comment ref="A16" authorId="0">
      <text>
        <r>
          <rPr>
            <b/>
            <sz val="8"/>
            <color indexed="81"/>
            <rFont val="Tahoma"/>
            <family val="2"/>
          </rPr>
          <t>Help:</t>
        </r>
        <r>
          <rPr>
            <sz val="8"/>
            <color indexed="81"/>
            <rFont val="Tahoma"/>
            <family val="2"/>
          </rPr>
          <t xml:space="preserve">
Specify the level of Wi-Fi usage expected; Low – approximately 25% of floor occupants on Wi-Fi, Medium – approximately 50% of floor occupants on Wi-Fi, High – approximately 75% of floor occupants on Wi-Fi or Full – 100% of Wi-Fi occupants on Wi-Fi. This is an important factor for Wi-Fi surveyors as higher client density requires an increase in the number of APs if service is to not be negatively impacted; wireless is a shared medium.</t>
        </r>
      </text>
    </comment>
    <comment ref="A17" authorId="0">
      <text>
        <r>
          <rPr>
            <b/>
            <sz val="8"/>
            <color indexed="81"/>
            <rFont val="Tahoma"/>
            <family val="2"/>
          </rPr>
          <t>Help:</t>
        </r>
        <r>
          <rPr>
            <sz val="8"/>
            <color indexed="81"/>
            <rFont val="Tahoma"/>
            <family val="2"/>
          </rPr>
          <t xml:space="preserve">
Give the surveyor an idea of the client HW being used. This is especially important for wireless voice deployments where it is imperative that AP power settings are matched with the clients to ensure that at the edge of a coverage areas, two way communication is possible (if the AP is twice as powerful as the phone, the phone may see the AP but they AP will not see the phone!). In voice deployments the transmit power of the phone type being deployed should be specified.</t>
        </r>
      </text>
    </comment>
    <comment ref="A18" authorId="0">
      <text>
        <r>
          <rPr>
            <b/>
            <sz val="8"/>
            <color indexed="81"/>
            <rFont val="Tahoma"/>
            <family val="2"/>
          </rPr>
          <t>Help:</t>
        </r>
        <r>
          <rPr>
            <sz val="8"/>
            <color indexed="81"/>
            <rFont val="Tahoma"/>
            <family val="2"/>
          </rPr>
          <t xml:space="preserve">
Describe expected Wi-Fi client usage for current and longer term future.</t>
        </r>
      </text>
    </comment>
    <comment ref="A19" authorId="0">
      <text>
        <r>
          <rPr>
            <b/>
            <sz val="8"/>
            <color indexed="81"/>
            <rFont val="Tahoma"/>
            <family val="2"/>
          </rPr>
          <t>Help:</t>
        </r>
        <r>
          <rPr>
            <sz val="8"/>
            <color indexed="81"/>
            <rFont val="Tahoma"/>
            <family val="2"/>
          </rPr>
          <t xml:space="preserve">
If growth in the number of Wi-Fi clients is expected, list this here. Surveyors will be able to use this information to assist in assessing access point numbers.</t>
        </r>
      </text>
    </comment>
    <comment ref="A20" authorId="0">
      <text>
        <r>
          <rPr>
            <b/>
            <sz val="8"/>
            <color indexed="81"/>
            <rFont val="Tahoma"/>
            <family val="2"/>
          </rPr>
          <t>Help:</t>
        </r>
        <r>
          <rPr>
            <sz val="8"/>
            <color indexed="81"/>
            <rFont val="Tahoma"/>
            <family val="2"/>
          </rPr>
          <t xml:space="preserve">
Detail the access point HW type you will be installing. This will help surveyors ensure they use relevant test devices.</t>
        </r>
      </text>
    </comment>
    <comment ref="A21" authorId="0">
      <text>
        <r>
          <rPr>
            <b/>
            <sz val="8"/>
            <color indexed="81"/>
            <rFont val="Tahoma"/>
            <family val="2"/>
          </rPr>
          <t>Help:</t>
        </r>
        <r>
          <rPr>
            <sz val="8"/>
            <color indexed="81"/>
            <rFont val="Tahoma"/>
            <family val="2"/>
          </rPr>
          <t xml:space="preserve">
Detail where APs will be mounted on the floor. Standard is hung under the false ceiling but some sites may request other locations (such as above false ceiling tiles so the APs are hidden). Make sure this is registered here so that the surveyor can test accordingly.</t>
        </r>
      </text>
    </comment>
  </commentList>
</comments>
</file>

<file path=xl/comments5.xml><?xml version="1.0" encoding="utf-8"?>
<comments xmlns="http://schemas.openxmlformats.org/spreadsheetml/2006/main">
  <authors>
    <author>gn63969</author>
  </authors>
  <commentList>
    <comment ref="B55" authorId="0">
      <text>
        <r>
          <rPr>
            <b/>
            <sz val="8"/>
            <color indexed="81"/>
            <rFont val="Tahoma"/>
            <family val="2"/>
          </rPr>
          <t>Help:</t>
        </r>
        <r>
          <rPr>
            <sz val="8"/>
            <color indexed="81"/>
            <rFont val="Tahoma"/>
            <family val="2"/>
          </rPr>
          <t xml:space="preserve">
Assumptions specific to this request that may raise concerns for deadlines or technical solution if not met.</t>
        </r>
      </text>
    </comment>
    <comment ref="B62" authorId="0">
      <text>
        <r>
          <rPr>
            <b/>
            <sz val="8"/>
            <color indexed="81"/>
            <rFont val="Tahoma"/>
            <family val="2"/>
          </rPr>
          <t>Help:</t>
        </r>
        <r>
          <rPr>
            <sz val="8"/>
            <color indexed="81"/>
            <rFont val="Tahoma"/>
            <family val="2"/>
          </rPr>
          <t xml:space="preserve">
Risk to the infrastructure due to to this request either technically due to the solution, or if the solution is not completed on time.</t>
        </r>
      </text>
    </comment>
    <comment ref="B72" authorId="0">
      <text>
        <r>
          <rPr>
            <b/>
            <sz val="8"/>
            <color indexed="81"/>
            <rFont val="Tahoma"/>
            <family val="2"/>
          </rPr>
          <t>Help:</t>
        </r>
        <r>
          <rPr>
            <sz val="8"/>
            <color indexed="81"/>
            <rFont val="Tahoma"/>
            <family val="2"/>
          </rPr>
          <t xml:space="preserve">
Does the high level design contain a B2B U-Turn?  (Inter-corporation connectivity between 3rd parties using the Citi network.)</t>
        </r>
      </text>
    </comment>
    <comment ref="B79" authorId="0">
      <text>
        <r>
          <rPr>
            <b/>
            <sz val="8"/>
            <color indexed="81"/>
            <rFont val="Tahoma"/>
            <family val="2"/>
          </rPr>
          <t>Help:</t>
        </r>
        <r>
          <rPr>
            <sz val="8"/>
            <color indexed="81"/>
            <rFont val="Tahoma"/>
            <family val="2"/>
          </rPr>
          <t xml:space="preserve">
Does the scope include any equipment that is or will be EOL within the next 18 months?
</t>
        </r>
      </text>
    </comment>
    <comment ref="E88" authorId="0">
      <text>
        <r>
          <rPr>
            <b/>
            <sz val="8"/>
            <color indexed="81"/>
            <rFont val="Tahoma"/>
            <family val="2"/>
          </rPr>
          <t>Help:</t>
        </r>
        <r>
          <rPr>
            <sz val="8"/>
            <color indexed="81"/>
            <rFont val="Tahoma"/>
            <family val="2"/>
          </rPr>
          <t xml:space="preserve">
Location Broker code assigned by CRS to each location to ensure consistency in communication.</t>
        </r>
      </text>
    </comment>
    <comment ref="A104" authorId="0">
      <text>
        <r>
          <rPr>
            <b/>
            <sz val="8"/>
            <color indexed="81"/>
            <rFont val="Tahoma"/>
            <family val="2"/>
          </rPr>
          <t xml:space="preserve">Help:
</t>
        </r>
        <r>
          <rPr>
            <sz val="8"/>
            <color indexed="81"/>
            <rFont val="Tahoma"/>
            <family val="2"/>
          </rPr>
          <t>Typical responsibilities and items that are provided during the course of request.</t>
        </r>
      </text>
    </comment>
  </commentList>
</comments>
</file>

<file path=xl/comments6.xml><?xml version="1.0" encoding="utf-8"?>
<comments xmlns="http://schemas.openxmlformats.org/spreadsheetml/2006/main">
  <authors>
    <author>gn63969</author>
  </authors>
  <commentList>
    <comment ref="A4" authorId="0">
      <text>
        <r>
          <rPr>
            <b/>
            <sz val="8"/>
            <color indexed="81"/>
            <rFont val="Tahoma"/>
            <family val="2"/>
          </rPr>
          <t>Help:</t>
        </r>
        <r>
          <rPr>
            <sz val="8"/>
            <color indexed="81"/>
            <rFont val="Tahoma"/>
            <family val="2"/>
          </rPr>
          <t xml:space="preserve">
PEP / CEP - 
Capital Expenditure Proposals/Approvals are required for any spend typically over $100,000 (this may vary by region from $25,000+).  
Not required if equipment is coming from inventory.  Note "N/A" if not required.</t>
        </r>
      </text>
    </comment>
    <comment ref="A6" authorId="0">
      <text>
        <r>
          <rPr>
            <b/>
            <sz val="8"/>
            <color indexed="81"/>
            <rFont val="Tahoma"/>
            <family val="2"/>
          </rPr>
          <t>Help:</t>
        </r>
        <r>
          <rPr>
            <sz val="8"/>
            <color indexed="81"/>
            <rFont val="Tahoma"/>
            <family val="2"/>
          </rPr>
          <t xml:space="preserve">
This is NOT asking who is purchasing capital.
As of 2014 - ALL labor in all regions is recovered via franchise fee/product card.  No labor is billable from NPMS so this field no longer offers an option.
</t>
        </r>
      </text>
    </comment>
    <comment ref="B33" authorId="0">
      <text>
        <r>
          <rPr>
            <b/>
            <sz val="8"/>
            <color indexed="81"/>
            <rFont val="Tahoma"/>
            <family val="2"/>
          </rPr>
          <t>Help:</t>
        </r>
        <r>
          <rPr>
            <sz val="8"/>
            <color indexed="81"/>
            <rFont val="Tahoma"/>
            <family val="2"/>
          </rPr>
          <t xml:space="preserve">
Cells B through H should be provided by the GNAST BOM.</t>
        </r>
      </text>
    </comment>
    <comment ref="D33" authorId="0">
      <text>
        <r>
          <rPr>
            <b/>
            <sz val="8"/>
            <color indexed="81"/>
            <rFont val="Tahoma"/>
            <family val="2"/>
          </rPr>
          <t>Help:</t>
        </r>
        <r>
          <rPr>
            <sz val="8"/>
            <color indexed="81"/>
            <rFont val="Tahoma"/>
            <family val="2"/>
          </rPr>
          <t xml:space="preserve">
For decommissions, provide the serial #.</t>
        </r>
      </text>
    </comment>
    <comment ref="I33" authorId="0">
      <text>
        <r>
          <rPr>
            <b/>
            <sz val="8"/>
            <color indexed="81"/>
            <rFont val="Tahoma"/>
            <family val="2"/>
          </rPr>
          <t>Help:</t>
        </r>
        <r>
          <rPr>
            <sz val="8"/>
            <color indexed="81"/>
            <rFont val="Tahoma"/>
            <family val="2"/>
          </rPr>
          <t xml:space="preserve">
If you are removing equipment from the environment, identify the total </t>
        </r>
      </text>
    </comment>
    <comment ref="L33" authorId="0">
      <text>
        <r>
          <rPr>
            <b/>
            <sz val="8"/>
            <color indexed="81"/>
            <rFont val="Tahoma"/>
            <family val="2"/>
          </rPr>
          <t>Help:</t>
        </r>
        <r>
          <rPr>
            <sz val="8"/>
            <color indexed="81"/>
            <rFont val="Tahoma"/>
            <family val="2"/>
          </rPr>
          <t xml:space="preserve">
Differentiate if this is toward voice or network operations/budget.</t>
        </r>
      </text>
    </comment>
    <comment ref="M33" authorId="0">
      <text>
        <r>
          <rPr>
            <b/>
            <sz val="8"/>
            <color indexed="81"/>
            <rFont val="Tahoma"/>
            <family val="2"/>
          </rPr>
          <t xml:space="preserve">Help:
</t>
        </r>
        <r>
          <rPr>
            <sz val="8"/>
            <color indexed="81"/>
            <rFont val="Tahoma"/>
            <family val="2"/>
          </rPr>
          <t>What budget will this come out of initially?  Business P&amp;L (answer is YES) or Infrastructure P&amp;L (answer is NO)?  HINTS:   Voice gear is typically O&amp;T funded (answer is NO), ALL gear at a branch is typically business funded (answer is YES), Shared Campus gear is typically O&amp;T funded (answer is NO), DC gear is typically O&amp;T funded (answer is NO).</t>
        </r>
      </text>
    </comment>
    <comment ref="B73" authorId="0">
      <text>
        <r>
          <rPr>
            <b/>
            <sz val="8"/>
            <color indexed="81"/>
            <rFont val="Tahoma"/>
            <family val="2"/>
          </rPr>
          <t>Help:</t>
        </r>
        <r>
          <rPr>
            <sz val="8"/>
            <color indexed="81"/>
            <rFont val="Tahoma"/>
            <family val="2"/>
          </rPr>
          <t xml:space="preserve">
Equipment maintenance costs.</t>
        </r>
      </text>
    </comment>
    <comment ref="L74" authorId="0">
      <text>
        <r>
          <rPr>
            <b/>
            <sz val="8"/>
            <color indexed="81"/>
            <rFont val="Tahoma"/>
            <family val="2"/>
          </rPr>
          <t>Help:</t>
        </r>
        <r>
          <rPr>
            <sz val="8"/>
            <color indexed="81"/>
            <rFont val="Tahoma"/>
            <family val="2"/>
          </rPr>
          <t xml:space="preserve">
Differentiate if this is toward voice or network operations/budget.</t>
        </r>
      </text>
    </comment>
    <comment ref="M74" authorId="0">
      <text>
        <r>
          <rPr>
            <b/>
            <sz val="8"/>
            <color indexed="81"/>
            <rFont val="Tahoma"/>
            <family val="2"/>
          </rPr>
          <t xml:space="preserve">Help:
</t>
        </r>
        <r>
          <rPr>
            <sz val="8"/>
            <color indexed="81"/>
            <rFont val="Tahoma"/>
            <family val="2"/>
          </rPr>
          <t>What budget will this come out of initially?  Business P&amp;L (answer is YES) or Infrastructure P&amp;L (answer is NO)?  HINTS:   Voice gear is typically O&amp;T funded (answer is NO), ALL gear at a branch is typically business funded (answer is YES), Shared Campus gear is typically O&amp;T funded (answer is NO), DC gear is typically O&amp;T funded (answer is NO).</t>
        </r>
      </text>
    </comment>
    <comment ref="B90" authorId="0">
      <text>
        <r>
          <rPr>
            <b/>
            <sz val="8"/>
            <color indexed="81"/>
            <rFont val="Tahoma"/>
            <family val="2"/>
          </rPr>
          <t>Help:</t>
        </r>
        <r>
          <rPr>
            <sz val="8"/>
            <color indexed="81"/>
            <rFont val="Tahoma"/>
            <family val="2"/>
          </rPr>
          <t xml:space="preserve">
Monthly circuit charges.  Each circuit should be itemized.</t>
        </r>
      </text>
    </comment>
    <comment ref="L91" authorId="0">
      <text>
        <r>
          <rPr>
            <b/>
            <sz val="8"/>
            <color indexed="81"/>
            <rFont val="Tahoma"/>
            <family val="2"/>
          </rPr>
          <t>Help:</t>
        </r>
        <r>
          <rPr>
            <sz val="8"/>
            <color indexed="81"/>
            <rFont val="Tahoma"/>
            <family val="2"/>
          </rPr>
          <t xml:space="preserve">
Differentiate if this is toward voice or network operations/budget.</t>
        </r>
      </text>
    </comment>
    <comment ref="M91" authorId="0">
      <text>
        <r>
          <rPr>
            <b/>
            <sz val="8"/>
            <color indexed="81"/>
            <rFont val="Tahoma"/>
            <family val="2"/>
          </rPr>
          <t xml:space="preserve">Help:
</t>
        </r>
        <r>
          <rPr>
            <sz val="8"/>
            <color indexed="81"/>
            <rFont val="Tahoma"/>
            <family val="2"/>
          </rPr>
          <t>What budget will this come out of initially?  Business P&amp;L (answer is YES) or Infrastructure P&amp;L (answer is NO)?  HINTS:   Voice gear is typically O&amp;T funded (answer is NO), ALL gear at a branch is typically business funded (answer is YES), Shared Campus gear is typically O&amp;T funded (answer is NO), DC gear is typically O&amp;T funded (answer is NO).</t>
        </r>
      </text>
    </comment>
    <comment ref="C109" authorId="0">
      <text>
        <r>
          <rPr>
            <b/>
            <sz val="8"/>
            <color indexed="81"/>
            <rFont val="Tahoma"/>
            <family val="2"/>
          </rPr>
          <t>Help:</t>
        </r>
        <r>
          <rPr>
            <sz val="8"/>
            <color indexed="81"/>
            <rFont val="Tahoma"/>
            <family val="2"/>
          </rPr>
          <t xml:space="preserve">
Circuit Expedite costs, cabling, racks, or other one-time costs required to complete request.</t>
        </r>
      </text>
    </comment>
    <comment ref="L110" authorId="0">
      <text>
        <r>
          <rPr>
            <b/>
            <sz val="8"/>
            <color indexed="81"/>
            <rFont val="Tahoma"/>
            <family val="2"/>
          </rPr>
          <t>Help:</t>
        </r>
        <r>
          <rPr>
            <sz val="8"/>
            <color indexed="81"/>
            <rFont val="Tahoma"/>
            <family val="2"/>
          </rPr>
          <t xml:space="preserve">
Differentiate if this is toward voice or network operations/budget.</t>
        </r>
      </text>
    </comment>
    <comment ref="M110" authorId="0">
      <text>
        <r>
          <rPr>
            <b/>
            <sz val="8"/>
            <color indexed="81"/>
            <rFont val="Tahoma"/>
            <family val="2"/>
          </rPr>
          <t xml:space="preserve">Help:
</t>
        </r>
        <r>
          <rPr>
            <sz val="8"/>
            <color indexed="81"/>
            <rFont val="Tahoma"/>
            <family val="2"/>
          </rPr>
          <t>What budget will this come out of initially?  Business P&amp;L (answer is YES) or Infrastructure P&amp;L (answer is NO)?  HINTS:   Voice gear is typically O&amp;T funded (answer is NO), ALL gear at a branch is typically business funded (answer is YES), Shared Campus gear is typically O&amp;T funded (answer is NO), DC gear is typically O&amp;T funded (answer is NO).</t>
        </r>
      </text>
    </comment>
    <comment ref="L126" authorId="0">
      <text>
        <r>
          <rPr>
            <b/>
            <sz val="8"/>
            <color indexed="81"/>
            <rFont val="Tahoma"/>
            <family val="2"/>
          </rPr>
          <t>Help:</t>
        </r>
        <r>
          <rPr>
            <sz val="8"/>
            <color indexed="81"/>
            <rFont val="Tahoma"/>
            <family val="2"/>
          </rPr>
          <t xml:space="preserve">
As of 2014, all labor will be recovered via franchise fee (or product card), no direct billing</t>
        </r>
      </text>
    </comment>
  </commentList>
</comments>
</file>

<file path=xl/comments7.xml><?xml version="1.0" encoding="utf-8"?>
<comments xmlns="http://schemas.openxmlformats.org/spreadsheetml/2006/main">
  <authors>
    <author>ds87096</author>
  </authors>
  <commentList>
    <comment ref="A22" authorId="0">
      <text>
        <r>
          <rPr>
            <b/>
            <sz val="9"/>
            <color indexed="81"/>
            <rFont val="Tahoma"/>
            <family val="2"/>
          </rPr>
          <t>ds87096:</t>
        </r>
        <r>
          <rPr>
            <sz val="9"/>
            <color indexed="81"/>
            <rFont val="Tahoma"/>
            <family val="2"/>
          </rPr>
          <t xml:space="preserve">
1.  Right Click "IP Addressing" tab and select "Move or Copy..."
2.  Change "To Book" drop down box to new book.
3.  Click "Create a Copy", this create a new workbook ready to save.
4.  Save Workbook under new name and attach to IP addressing SharePoint site.</t>
        </r>
      </text>
    </comment>
  </commentList>
</comments>
</file>

<file path=xl/comments8.xml><?xml version="1.0" encoding="utf-8"?>
<comments xmlns="http://schemas.openxmlformats.org/spreadsheetml/2006/main">
  <authors>
    <author>ia59039</author>
  </authors>
  <commentList>
    <comment ref="E9" authorId="0">
      <text>
        <r>
          <rPr>
            <b/>
            <sz val="9"/>
            <color indexed="81"/>
            <rFont val="Tahoma"/>
            <family val="2"/>
          </rPr>
          <t>ia59039:</t>
        </r>
        <r>
          <rPr>
            <sz val="9"/>
            <color indexed="81"/>
            <rFont val="Tahoma"/>
            <family val="2"/>
          </rPr>
          <t xml:space="preserve">
STI/ NA and LATAM MPLS circuits
Required for Circuit Orders submitted to *CTI Network Economics
</t>
        </r>
      </text>
    </comment>
    <comment ref="B15" authorId="0">
      <text>
        <r>
          <rPr>
            <b/>
            <sz val="9"/>
            <color indexed="81"/>
            <rFont val="Tahoma"/>
            <family val="2"/>
          </rPr>
          <t>ia59039:</t>
        </r>
        <r>
          <rPr>
            <sz val="9"/>
            <color indexed="81"/>
            <rFont val="Tahoma"/>
            <family val="2"/>
          </rPr>
          <t xml:space="preserve">
STI/ NA and LATAM MPLS circuits
Required for Circuit Orders submitted to *CTI Network Economics</t>
        </r>
      </text>
    </comment>
    <comment ref="E19" authorId="0">
      <text>
        <r>
          <rPr>
            <b/>
            <sz val="9"/>
            <color indexed="81"/>
            <rFont val="Tahoma"/>
            <family val="2"/>
          </rPr>
          <t>ia59039:</t>
        </r>
        <r>
          <rPr>
            <sz val="9"/>
            <color indexed="81"/>
            <rFont val="Tahoma"/>
            <family val="2"/>
          </rPr>
          <t xml:space="preserve">
Not required for New Installations</t>
        </r>
      </text>
    </comment>
    <comment ref="B43" authorId="0">
      <text>
        <r>
          <rPr>
            <b/>
            <sz val="9"/>
            <color indexed="81"/>
            <rFont val="Tahoma"/>
            <family val="2"/>
          </rPr>
          <t>ia59039:</t>
        </r>
        <r>
          <rPr>
            <sz val="9"/>
            <color indexed="81"/>
            <rFont val="Tahoma"/>
            <family val="2"/>
          </rPr>
          <t xml:space="preserve">
Required for STI
</t>
        </r>
      </text>
    </comment>
    <comment ref="B44" authorId="0">
      <text>
        <r>
          <rPr>
            <b/>
            <sz val="9"/>
            <color indexed="81"/>
            <rFont val="Tahoma"/>
            <family val="2"/>
          </rPr>
          <t>ia59039:</t>
        </r>
        <r>
          <rPr>
            <sz val="9"/>
            <color indexed="81"/>
            <rFont val="Tahoma"/>
            <family val="2"/>
          </rPr>
          <t xml:space="preserve">
Required for STI</t>
        </r>
      </text>
    </comment>
    <comment ref="B45" authorId="0">
      <text>
        <r>
          <rPr>
            <b/>
            <sz val="9"/>
            <color indexed="81"/>
            <rFont val="Tahoma"/>
            <family val="2"/>
          </rPr>
          <t>ia59039:</t>
        </r>
        <r>
          <rPr>
            <sz val="9"/>
            <color indexed="81"/>
            <rFont val="Tahoma"/>
            <family val="2"/>
          </rPr>
          <t xml:space="preserve">
Required for STI</t>
        </r>
      </text>
    </comment>
  </commentList>
</comments>
</file>

<file path=xl/comments9.xml><?xml version="1.0" encoding="utf-8"?>
<comments xmlns="http://schemas.openxmlformats.org/spreadsheetml/2006/main">
  <authors>
    <author>mr98844</author>
  </authors>
  <commentList>
    <comment ref="J6" authorId="0">
      <text>
        <r>
          <rPr>
            <b/>
            <sz val="9"/>
            <color indexed="81"/>
            <rFont val="Tahoma"/>
            <family val="2"/>
          </rPr>
          <t xml:space="preserve">This section must be filled out for all International Circuits and for Circuits between data centres. It is also mandatory to complete the WAN resiliency documentation for any in-country circuits holding BGP connections i.e. dual connections between main site and COB site.
Your design must include the following information for full approval (embedded in the CDA)
1. Routing/building entry/POP/cable diagram (according to circuit type) 
2. Critical Circuit Analysis Template (completed by carrier but must be included in design)
3. Carrier routing diagram (completed by carrier but must be included in design) 
All templates are available via SharePoint:
https://catecollaboration.citigroup.net/domains/regions/EMEA/cesd/Routing%20Diagrams/WAN%20Template%20for%20CDA/
Routing/Building Entry Diagram Templates – (Distribution Diagrams)
• Point to Point International Circuits Distribution Diagram (IPLC)
• DAMA Circuits Distribution Diagram (Separate tabs for UK/US landing station)
• MPLS Circuits Distribution Diagram
Critical Circuit Analysis Template – (Carrier Completes)
• Tier3 International IPLC
• Tier3 In-country IPLC
• Tier3 MPLS
Carrier Routing Diagram(s)
• Point to Point International IPLC
• MPLS
• DAMA UK Landing Station
• DAMA US Landing Station
A Full CDA design cannot be approved without this documentation unless it is classified as a SPOF and has appropriate business sign-off.
</t>
        </r>
        <r>
          <rPr>
            <sz val="9"/>
            <color indexed="81"/>
            <rFont val="Tahoma"/>
            <family val="2"/>
          </rPr>
          <t xml:space="preserve">
</t>
        </r>
      </text>
    </comment>
    <comment ref="I12" authorId="0">
      <text>
        <r>
          <rPr>
            <b/>
            <sz val="9"/>
            <color indexed="81"/>
            <rFont val="Tahoma"/>
            <family val="2"/>
          </rPr>
          <t xml:space="preserve">For all Tier 3 WAN deployments, engineers MUST use the “Tier 3 Wide Area Network Testing” checklist:
https://catecollaboration.citigroup.net/domains/networks/nettech/netstdshmpgs/mpls.aspx
</t>
        </r>
        <r>
          <rPr>
            <sz val="9"/>
            <color indexed="81"/>
            <rFont val="Tahoma"/>
            <family val="2"/>
          </rPr>
          <t xml:space="preserve">
</t>
        </r>
      </text>
    </comment>
    <comment ref="G21" authorId="0">
      <text>
        <r>
          <rPr>
            <b/>
            <sz val="9"/>
            <color indexed="81"/>
            <rFont val="Tahoma"/>
            <family val="2"/>
          </rPr>
          <t xml:space="preserve">Any new or modified Tier1, 2 and 3 circuits must have appropriate additions/updates to the IP SLA probes that monitor level of service. Please ensure you contact the regional SME to request additions/modifications.
mailto:dl.cate.emea.network.engineering.sh@imcnam.ssmb.com
</t>
        </r>
        <r>
          <rPr>
            <sz val="9"/>
            <color indexed="81"/>
            <rFont val="Tahoma"/>
            <family val="2"/>
          </rPr>
          <t xml:space="preserve">
</t>
        </r>
      </text>
    </comment>
  </commentList>
</comments>
</file>

<file path=xl/comments10.xml><?xml version="1.0" encoding="utf-8"?>
<comments xmlns="http://schemas.openxmlformats.org/spreadsheetml/2006/main">
  <authors>
    <author>gn63969</author>
  </authors>
  <commentList>
    <comment ref="B4" authorId="0">
      <text>
        <r>
          <rPr>
            <b/>
            <sz val="8"/>
            <color indexed="81"/>
            <rFont val="Tahoma"/>
            <family val="2"/>
          </rPr>
          <t>Help:</t>
        </r>
        <r>
          <rPr>
            <sz val="8"/>
            <color indexed="81"/>
            <rFont val="Tahoma"/>
            <family val="2"/>
          </rPr>
          <t xml:space="preserve">
Provide any information known at time in relation to Single Points of Failure.</t>
        </r>
      </text>
    </comment>
  </commentList>
</comments>
</file>

<file path=xl/comments11.xml><?xml version="1.0" encoding="utf-8"?>
<comments xmlns="http://schemas.openxmlformats.org/spreadsheetml/2006/main">
  <authors>
    <author>mp93250</author>
  </authors>
  <commentList>
    <comment ref="C6" authorId="0">
      <text>
        <r>
          <rPr>
            <b/>
            <sz val="9"/>
            <color indexed="81"/>
            <rFont val="Calibri"/>
            <family val="2"/>
          </rPr>
          <t xml:space="preserve">Design Description Tab instructions
</t>
        </r>
        <r>
          <rPr>
            <sz val="9"/>
            <color indexed="81"/>
            <rFont val="Calibri"/>
            <family val="2"/>
          </rPr>
          <t xml:space="preserve">The Designer is expected to include very clear Technical details here.   Include enough information so that it is clear to the reviewers and implementer on what is expected of the design and its outcome.  If your design is different from the requirements in customer request then document what is different and why.    
</t>
        </r>
        <r>
          <rPr>
            <b/>
            <sz val="10"/>
            <color indexed="81"/>
            <rFont val="Calibri"/>
            <family val="2"/>
          </rPr>
          <t xml:space="preserve">
Engineer’s overview</t>
        </r>
        <r>
          <rPr>
            <sz val="9"/>
            <color indexed="81"/>
            <rFont val="Calibri"/>
            <family val="2"/>
          </rPr>
          <t xml:space="preserve">
• Top level - provide a quick overview of what is being proposed in the design.
• Provide specific details - (What new routes?,  Spanning tree modifications, New equipment on the network.  Does the change impact other Citi Technical teams?)
• If you have a large amount of text consider creating an additional tab to explain in more detail.  Use the tab freely to give a much detail as you can. 
</t>
        </r>
        <r>
          <rPr>
            <b/>
            <sz val="9"/>
            <color indexed="81"/>
            <rFont val="Calibri"/>
            <family val="2"/>
          </rPr>
          <t>Participants</t>
        </r>
        <r>
          <rPr>
            <sz val="9"/>
            <color indexed="81"/>
            <rFont val="Calibri"/>
            <family val="2"/>
          </rPr>
          <t xml:space="preserve">
• Provide contact details of any mandatory participants required to make your design a success.  At minimum this includes the engineer and the Integration person, but it may include many more.  This will ensure proper handoff of all discussions and expectations between engineer and implementor.
Examples:  Firewall Ops , DNS. Proxy, System Administration, site delivery, voice.  Non technical team members may include Customers for testing, External clients and Vendors, Telecomm representatives, External onsite contractors, Contacts for site access and so on.  
Deployment Notes
This section is meant for the engineer to detail in paragrap form any implementation guidance or specific order of operations that the design will require in order to be successful.  This section only provides a high level guideline, and will be fleshed out by the implementer on the Testing &amp; Implementation plan tab and its resulting RFCs.</t>
        </r>
      </text>
    </comment>
  </commentList>
</comments>
</file>

<file path=xl/comments12.xml><?xml version="1.0" encoding="utf-8"?>
<comments xmlns="http://schemas.openxmlformats.org/spreadsheetml/2006/main">
  <authors>
    <author>mp93250</author>
  </authors>
  <commentList>
    <comment ref="A2" authorId="0">
      <text>
        <r>
          <rPr>
            <b/>
            <sz val="10"/>
            <color indexed="39"/>
            <rFont val="Tahoma"/>
            <family val="2"/>
          </rPr>
          <t>Instruction:</t>
        </r>
        <r>
          <rPr>
            <b/>
            <sz val="9"/>
            <color indexed="81"/>
            <rFont val="Tahoma"/>
            <family val="2"/>
          </rPr>
          <t xml:space="preserve">
The Diagram tab should contain all Diagrams being updated as a result of your Design.  
</t>
        </r>
        <r>
          <rPr>
            <b/>
            <sz val="9"/>
            <color indexed="39"/>
            <rFont val="Tahoma"/>
            <family val="2"/>
          </rPr>
          <t>Best practice for copying diagrams into an Excel tab</t>
        </r>
        <r>
          <rPr>
            <b/>
            <sz val="9"/>
            <color indexed="81"/>
            <rFont val="Tahoma"/>
            <family val="2"/>
          </rPr>
          <t xml:space="preserve">
</t>
        </r>
        <r>
          <rPr>
            <sz val="9"/>
            <color indexed="81"/>
            <rFont val="Tahoma"/>
            <family val="2"/>
          </rPr>
          <t xml:space="preserve">The simplest way to get a diagram into a design is to copy and paste from Visio.    
</t>
        </r>
        <r>
          <rPr>
            <b/>
            <sz val="9"/>
            <color indexed="81"/>
            <rFont val="Tahoma"/>
            <family val="2"/>
          </rPr>
          <t>In Visio</t>
        </r>
        <r>
          <rPr>
            <sz val="9"/>
            <color indexed="81"/>
            <rFont val="Tahoma"/>
            <family val="2"/>
          </rPr>
          <t xml:space="preserve">
  1) Select your diagram using “CTRL” and “A” keys
  2) Copy to buffer using “CTRL” and “C” keys
</t>
        </r>
        <r>
          <rPr>
            <b/>
            <sz val="9"/>
            <color indexed="81"/>
            <rFont val="Tahoma"/>
            <family val="2"/>
          </rPr>
          <t xml:space="preserve">In Excel </t>
        </r>
        <r>
          <rPr>
            <sz val="9"/>
            <color indexed="81"/>
            <rFont val="Tahoma"/>
            <family val="2"/>
          </rPr>
          <t xml:space="preserve">
  1) Go to Diagram Tab and choose a location by clicking in a Cell.  This will become the top left corner of your diagram.
  2) Place into tab by using “CTRL” and “V” keys.  Your diagram is now inserted
  3) Put a Label over your diagram.  Indicate the use.  For example  “Before change”,  “After Change”, “Interim diagram after change 1’, “High level overview” and so on.  
  4) Put a border around your diagram by selecting the diagram and then right click your mouse, choose “format picture” --&gt;  “line color”  --&gt; “Solid line”
</t>
        </r>
        <r>
          <rPr>
            <b/>
            <sz val="9"/>
            <color indexed="39"/>
            <rFont val="Tahoma"/>
            <family val="2"/>
          </rPr>
          <t>Required diagrams?</t>
        </r>
        <r>
          <rPr>
            <sz val="9"/>
            <color indexed="81"/>
            <rFont val="Tahoma"/>
            <family val="2"/>
          </rPr>
          <t xml:space="preserve">
The required diagrams will vary widely, however there are minimum expectations.  Here are some guidelines:
  • Include all diagrams you are updating.   
   • If the diagrams are out of date or in some older diagramming style then make sure they are all updated to current Diagramming standards.
  • When building a new connection the minimum expected diagram count is the new one.  
  • When modifying an existing network then the minimum expected diagram count is 2.  Include a clear diagram of the existing environment and also the updated diagram. 
</t>
        </r>
        <r>
          <rPr>
            <b/>
            <i/>
            <sz val="9"/>
            <color indexed="81"/>
            <rFont val="Tahoma"/>
            <family val="2"/>
          </rPr>
          <t xml:space="preserve">     Note  If  you are modifying a link and you can not find an existing diagram then create one.  As soon as you create it, get it copied into NETINFO and attach it to the correct devices.  This existing diagram will also be used as a reference during design review and during the changes.</t>
        </r>
        <r>
          <rPr>
            <i/>
            <sz val="9"/>
            <color indexed="81"/>
            <rFont val="Tahoma"/>
            <family val="2"/>
          </rPr>
          <t xml:space="preserve">  </t>
        </r>
        <r>
          <rPr>
            <sz val="9"/>
            <color indexed="81"/>
            <rFont val="Tahoma"/>
            <family val="2"/>
          </rPr>
          <t xml:space="preserve">
  • When Building POD infrastructures make sure you also include any high level diagrams and possibly Physical level diagrams. 
  • Check in NETINFO for out of date diagrams that are still connected to your devices.  Make it a habit to clean up any diagrams that are out of date.
  • For Wi-Fi Site Installs, we need: -
           - AP physical connectivity diagrams (switches APs connect to with IP and port details). 
           - AP logical connectivity diagrams (show Foreign modules AP connect to and onward anchor/SPOD module).
           - AP physical location diagrams (show AP physical location on floorplan).
  • For Wi-Fi Infrastructure Installs, we need: -
           - Before and after diagram of WLC to GSS/SPOD connectivity.
           - Logical diagram detailing foreign to anchor module connectivity.</t>
        </r>
      </text>
    </comment>
  </commentList>
</comments>
</file>

<file path=xl/comments13.xml><?xml version="1.0" encoding="utf-8"?>
<comments xmlns="http://schemas.openxmlformats.org/spreadsheetml/2006/main">
  <authors>
    <author>cs69858</author>
  </authors>
  <commentList>
    <comment ref="A19" authorId="0">
      <text>
        <r>
          <rPr>
            <b/>
            <sz val="9"/>
            <color indexed="81"/>
            <rFont val="Tahoma"/>
            <family val="2"/>
          </rPr>
          <t>Full Current Config:</t>
        </r>
        <r>
          <rPr>
            <sz val="9"/>
            <color indexed="81"/>
            <rFont val="Tahoma"/>
            <family val="2"/>
          </rPr>
          <t xml:space="preserve">
For a Cisco router or switch, this will be the syntax from a "show run".  If the device is a new one, state, new device.
For any other devices it should show the current configuration running on that device. 
INCLUDE LAST CONFIG SAVE AND NVRAM DATE AND TIME DETAILS WITH CURRENT CONFIG</t>
        </r>
      </text>
    </comment>
    <comment ref="B19" authorId="0">
      <text>
        <r>
          <rPr>
            <b/>
            <sz val="9"/>
            <color indexed="81"/>
            <rFont val="Tahoma"/>
            <family val="2"/>
          </rPr>
          <t>End State Config Changes:</t>
        </r>
        <r>
          <rPr>
            <sz val="9"/>
            <color indexed="81"/>
            <rFont val="Tahoma"/>
            <family val="2"/>
          </rPr>
          <t xml:space="preserve">
This column contains the configuration as is today PLUS any modifications to this config in red. 
ALL ALTERATIONS TO THE ORGINAL CONFIG SHOULD BE CLEARLY SHOWN AND HIGHLIGHTED IN RED.
• If you are removing commands, show these commands also in red.
• Rows should line up between Full Current Config, Full End State Config, and Notes for each device.
• If this is a new device, there is no need to add in all the GNCC template information like SNMP, syslog, TACACs, banners, ACL5 as this controlled and is the responsibility of the GNCC.
</t>
        </r>
      </text>
    </comment>
    <comment ref="C19" authorId="0">
      <text>
        <r>
          <rPr>
            <b/>
            <sz val="9"/>
            <color indexed="81"/>
            <rFont val="Tahoma"/>
            <family val="2"/>
          </rPr>
          <t>Notes:</t>
        </r>
        <r>
          <rPr>
            <sz val="9"/>
            <color indexed="81"/>
            <rFont val="Tahoma"/>
            <family val="2"/>
          </rPr>
          <t xml:space="preserve">
Any notes entered in this column are to remind the design engineer why there are changes, to assist the SME reviewer on why something is changing and to assist the implementation engineer.</t>
        </r>
      </text>
    </comment>
    <comment ref="D19" authorId="0">
      <text>
        <r>
          <rPr>
            <b/>
            <sz val="9"/>
            <color indexed="81"/>
            <rFont val="Tahoma"/>
            <family val="2"/>
          </rPr>
          <t xml:space="preserve">Full Current Config:
</t>
        </r>
        <r>
          <rPr>
            <sz val="9"/>
            <color indexed="81"/>
            <rFont val="Tahoma"/>
            <family val="2"/>
          </rPr>
          <t xml:space="preserve">For a Cisco router or switch, this will be the syntax from a "show run".  If the device is a new one, state, new device.
For any other devices it should show the current configuration running on that device.
INCLUDE LAST CONFIG SAVE AND NVRAM DATE AND TIME DETAILS WITH CURRENT CONFIG </t>
        </r>
      </text>
    </comment>
    <comment ref="E19" authorId="0">
      <text>
        <r>
          <rPr>
            <b/>
            <sz val="9"/>
            <color indexed="81"/>
            <rFont val="Tahoma"/>
            <family val="2"/>
          </rPr>
          <t xml:space="preserve">End State Config Changes:
</t>
        </r>
        <r>
          <rPr>
            <sz val="9"/>
            <color indexed="81"/>
            <rFont val="Tahoma"/>
            <family val="2"/>
          </rPr>
          <t>This column contains the configuration as is today PLUS any modifications to this config in red. 
ALL ALTERATIONS TO THE ORGINAL CONFIG SHOULD BE CLEARLY SHOWN AND HIGHLIGHTED IN RED.
• If you are removing commands, show these commands also in red.
• Rows should line up between Full Current Config, Full End State Config, and Notes for each device.
• If this is a new device, there is no need to add in all the GNCC template information like SNMP, syslog, TACACs, banners, ACL5 as this controlled and is the responsibility of the GNCC.</t>
        </r>
      </text>
    </comment>
    <comment ref="F19" authorId="0">
      <text>
        <r>
          <rPr>
            <b/>
            <sz val="9"/>
            <color indexed="81"/>
            <rFont val="Tahoma"/>
            <family val="2"/>
          </rPr>
          <t xml:space="preserve">Notes:
</t>
        </r>
        <r>
          <rPr>
            <sz val="9"/>
            <color indexed="81"/>
            <rFont val="Tahoma"/>
            <family val="2"/>
          </rPr>
          <t>Any notes entered in this column are to remind the design engineer why there are changes, to assist the SME reviewer on why something is changing and to assist the implementation engineer.</t>
        </r>
      </text>
    </comment>
  </commentList>
</comments>
</file>

<file path=xl/comments14.xml><?xml version="1.0" encoding="utf-8"?>
<comments xmlns="http://schemas.openxmlformats.org/spreadsheetml/2006/main">
  <authors>
    <author>mp93250</author>
  </authors>
  <commentList>
    <comment ref="A1" authorId="0">
      <text>
        <r>
          <rPr>
            <b/>
            <sz val="8"/>
            <color indexed="39"/>
            <rFont val="Tahoma"/>
            <family val="2"/>
          </rPr>
          <t xml:space="preserve">Design Research tab(Optional and does not need filled out)
</t>
        </r>
        <r>
          <rPr>
            <sz val="8"/>
            <color indexed="81"/>
            <rFont val="Tahoma"/>
            <family val="2"/>
          </rPr>
          <t xml:space="preserve">Think of this tab as your scratch pad.
</t>
        </r>
        <r>
          <rPr>
            <b/>
            <sz val="8"/>
            <color indexed="10"/>
            <rFont val="Tahoma"/>
            <family val="2"/>
          </rPr>
          <t>Formatting:</t>
        </r>
        <r>
          <rPr>
            <sz val="8"/>
            <color indexed="81"/>
            <rFont val="Tahoma"/>
            <family val="2"/>
          </rPr>
          <t xml:space="preserve">
-  Widen the columns after you capture the information.  They have been left narrow for easy reading when empty.
-  Add or delete as many columns as necessary.  
- Suggested font is a Calibri 8. 
</t>
        </r>
      </text>
    </comment>
    <comment ref="A2" authorId="0">
      <text>
        <r>
          <rPr>
            <b/>
            <i/>
            <sz val="8"/>
            <color indexed="10"/>
            <rFont val="Tahoma"/>
            <family val="2"/>
          </rPr>
          <t>Terminal settings:</t>
        </r>
        <r>
          <rPr>
            <sz val="8"/>
            <color indexed="39"/>
            <rFont val="Tahoma"/>
            <family val="2"/>
          </rPr>
          <t xml:space="preserve">
</t>
        </r>
        <r>
          <rPr>
            <sz val="8"/>
            <color indexed="81"/>
            <rFont val="Tahoma"/>
            <family val="2"/>
          </rPr>
          <t xml:space="preserve">Make sure your terminal screen is at least 132 wide when you do your captures.  This keeps lines from wrapping.
</t>
        </r>
        <r>
          <rPr>
            <b/>
            <sz val="8"/>
            <color indexed="10"/>
            <rFont val="Tahoma"/>
            <family val="2"/>
          </rPr>
          <t>Router commands</t>
        </r>
        <r>
          <rPr>
            <sz val="8"/>
            <color indexed="81"/>
            <rFont val="Tahoma"/>
            <family val="2"/>
          </rPr>
          <t xml:space="preserve">
</t>
        </r>
        <r>
          <rPr>
            <sz val="8"/>
            <color indexed="12"/>
            <rFont val="Tahoma"/>
            <family val="2"/>
          </rPr>
          <t>Always start with these 2</t>
        </r>
        <r>
          <rPr>
            <sz val="8"/>
            <color indexed="81"/>
            <rFont val="Tahoma"/>
            <family val="2"/>
          </rPr>
          <t xml:space="preserve">
   term le 0                   !! It makes the session flow without breaks
   sh clock                    !! Time stamp
</t>
        </r>
        <r>
          <rPr>
            <sz val="8"/>
            <color indexed="12"/>
            <rFont val="Tahoma"/>
            <family val="2"/>
          </rPr>
          <t>Always end with this command if you are modifying the device</t>
        </r>
        <r>
          <rPr>
            <sz val="8"/>
            <color indexed="81"/>
            <rFont val="Tahoma"/>
            <family val="2"/>
          </rPr>
          <t xml:space="preserve">
  Sh run.
</t>
        </r>
        <r>
          <rPr>
            <sz val="8"/>
            <color indexed="12"/>
            <rFont val="Tahoma"/>
            <family val="2"/>
          </rPr>
          <t xml:space="preserve">Routing command ideas.  </t>
        </r>
        <r>
          <rPr>
            <sz val="8"/>
            <color indexed="81"/>
            <rFont val="Tahoma"/>
            <family val="2"/>
          </rPr>
          <t xml:space="preserve">
   sh ip ro                                                                             sh ip bgp
   sh ip bgp neighbor 169.189.4.5 advertised routes         sh ip bgp sum
   sh ip bgp neighbor 169.189.4.5 routes                           sh ip bgp 169.189.0.0/16 lo
   sh ip route 169.189.0.0 255.255.0.0 lo                          sh ip bgp regular expression 33464
</t>
        </r>
        <r>
          <rPr>
            <sz val="8"/>
            <color indexed="12"/>
            <rFont val="Tahoma"/>
            <family val="2"/>
          </rPr>
          <t>Other command ideas.  Use filters where you can</t>
        </r>
        <r>
          <rPr>
            <sz val="8"/>
            <color indexed="81"/>
            <rFont val="Tahoma"/>
            <family val="2"/>
          </rPr>
          <t xml:space="preserve">
   sh run | in router bgp | in network                                 sh int description 
   sh ip int br | in UP                                                           sh ip int br | ex un 
   sh int status                                                                   sh inventory
   sh ver                                                                             sh vlan
</t>
        </r>
        <r>
          <rPr>
            <b/>
            <sz val="8"/>
            <color indexed="10"/>
            <rFont val="Tahoma"/>
            <family val="2"/>
          </rPr>
          <t>CAT OS command ideas</t>
        </r>
        <r>
          <rPr>
            <sz val="8"/>
            <color indexed="81"/>
            <rFont val="Tahoma"/>
            <family val="2"/>
          </rPr>
          <t xml:space="preserve">
</t>
        </r>
        <r>
          <rPr>
            <sz val="8"/>
            <color indexed="12"/>
            <rFont val="Tahoma"/>
            <family val="2"/>
          </rPr>
          <t>Always start with these 2</t>
        </r>
        <r>
          <rPr>
            <sz val="8"/>
            <color indexed="81"/>
            <rFont val="Tahoma"/>
            <family val="2"/>
          </rPr>
          <t xml:space="preserve">
  set length 0                !! It makes the session flow without breaks
  sh time                       !! Time stamp
</t>
        </r>
        <r>
          <rPr>
            <sz val="8"/>
            <color indexed="12"/>
            <rFont val="Tahoma"/>
            <family val="2"/>
          </rPr>
          <t>Always end with this command if you are modifying the device</t>
        </r>
        <r>
          <rPr>
            <sz val="8"/>
            <color indexed="81"/>
            <rFont val="Tahoma"/>
            <family val="2"/>
          </rPr>
          <t xml:space="preserve">
  Sh run.
</t>
        </r>
        <r>
          <rPr>
            <sz val="8"/>
            <color indexed="12"/>
            <rFont val="Tahoma"/>
            <family val="2"/>
          </rPr>
          <t>suggested commands</t>
        </r>
        <r>
          <rPr>
            <sz val="8"/>
            <color indexed="81"/>
            <rFont val="Tahoma"/>
            <family val="2"/>
          </rPr>
          <t xml:space="preserve">
 sh cam dynamic                                                             show qos acl map config all-vlans   
 sh port status                                                               show port qos &lt;uplink ports&gt;
 sh vlan                                                                          show qos acl info runtime all
 sh monitor                                                                    show qos statistics l3stats
 sh monitor
 </t>
        </r>
      </text>
    </comment>
  </commentList>
</comments>
</file>

<file path=xl/comments15.xml><?xml version="1.0" encoding="utf-8"?>
<comments xmlns="http://schemas.openxmlformats.org/spreadsheetml/2006/main">
  <authors>
    <author>mp93250</author>
  </authors>
  <commentList>
    <comment ref="A2" authorId="0">
      <text>
        <r>
          <rPr>
            <b/>
            <sz val="12"/>
            <color indexed="39"/>
            <rFont val="Tahoma"/>
            <family val="2"/>
          </rPr>
          <t>Instruction:</t>
        </r>
        <r>
          <rPr>
            <sz val="9"/>
            <color indexed="81"/>
            <rFont val="Tahoma"/>
            <family val="2"/>
          </rPr>
          <t xml:space="preserve">
1.  The implementation plans on this page should include high level details on how you expect the design to be implemented.   You can add extra details if you choose.  If you plan to have the design implemented in multiple green zones then you must clearly define each plan separately.  Each green zone will be referred to as a </t>
        </r>
        <r>
          <rPr>
            <b/>
            <sz val="9"/>
            <color indexed="81"/>
            <rFont val="Tahoma"/>
            <family val="2"/>
          </rPr>
          <t xml:space="preserve">"change".
</t>
        </r>
        <r>
          <rPr>
            <sz val="9"/>
            <color indexed="81"/>
            <rFont val="Tahoma"/>
            <family val="2"/>
          </rPr>
          <t xml:space="preserve">Below are some ideas on what can be included in your plans.   
</t>
        </r>
        <r>
          <rPr>
            <b/>
            <sz val="9"/>
            <color indexed="10"/>
            <rFont val="Tahoma"/>
            <family val="2"/>
          </rPr>
          <t>Before the night of implementation (ideas)</t>
        </r>
        <r>
          <rPr>
            <sz val="9"/>
            <color indexed="81"/>
            <rFont val="Tahoma"/>
            <family val="2"/>
          </rPr>
          <t xml:space="preserve">
      - SDT tasks such as cabling, equipment racking
      - Circuit testing requirements
      - Circuit Add/Change/delete
      - Include users you believe are required for checkouts
      - Is a pre-change meeting appropriate with all people on the change?  If so  add details here.
</t>
        </r>
        <r>
          <rPr>
            <b/>
            <sz val="9"/>
            <color indexed="10"/>
            <rFont val="Tahoma"/>
            <family val="2"/>
          </rPr>
          <t>The night of the change (ideas)</t>
        </r>
        <r>
          <rPr>
            <sz val="9"/>
            <color indexed="81"/>
            <rFont val="Tahoma"/>
            <family val="2"/>
          </rPr>
          <t xml:space="preserve">
       -  Implementer should complete the "Before" verifications script
       -  Step by step instructions that tie to your config tab
       -  User and other testing plans
       -  Implementer runs "After" verification script
       -  Implementer take time to check the before/After verification scripts to look for correct results
</t>
        </r>
        <r>
          <rPr>
            <b/>
            <sz val="9"/>
            <color indexed="10"/>
            <rFont val="Tahoma"/>
            <family val="2"/>
          </rPr>
          <t xml:space="preserve">
After night of the change (ideas)</t>
        </r>
        <r>
          <rPr>
            <sz val="9"/>
            <color indexed="81"/>
            <rFont val="Tahoma"/>
            <family val="2"/>
          </rPr>
          <t xml:space="preserve">
     - Netinfo updates to Diagrams
     - Netinfo updates to Circuits
     - Netinfo IP allocation updates
     - Circuit cancelation requirements
     - Equipment returned to inventory
</t>
        </r>
      </text>
    </comment>
    <comment ref="A3" authorId="0">
      <text>
        <r>
          <rPr>
            <b/>
            <sz val="14"/>
            <color indexed="39"/>
            <rFont val="Tahoma"/>
            <family val="2"/>
          </rPr>
          <t xml:space="preserve">Change record naming convention:
</t>
        </r>
        <r>
          <rPr>
            <sz val="9"/>
            <color indexed="81"/>
            <rFont val="Tahoma"/>
            <family val="2"/>
          </rPr>
          <t xml:space="preserve">
A Network change that is associated with a Design should </t>
        </r>
        <r>
          <rPr>
            <b/>
            <u/>
            <sz val="9"/>
            <color indexed="81"/>
            <rFont val="Tahoma"/>
            <family val="2"/>
          </rPr>
          <t>always</t>
        </r>
        <r>
          <rPr>
            <sz val="9"/>
            <color indexed="81"/>
            <rFont val="Tahoma"/>
            <family val="2"/>
          </rPr>
          <t xml:space="preserve"> be tied back to the </t>
        </r>
        <r>
          <rPr>
            <b/>
            <u/>
            <sz val="9"/>
            <color indexed="81"/>
            <rFont val="Tahoma"/>
            <family val="2"/>
          </rPr>
          <t>Review team</t>
        </r>
        <r>
          <rPr>
            <sz val="9"/>
            <color indexed="81"/>
            <rFont val="Tahoma"/>
            <family val="2"/>
          </rPr>
          <t xml:space="preserve">, the </t>
        </r>
        <r>
          <rPr>
            <b/>
            <u/>
            <sz val="9"/>
            <color indexed="81"/>
            <rFont val="Tahoma"/>
            <family val="2"/>
          </rPr>
          <t>design documen</t>
        </r>
        <r>
          <rPr>
            <sz val="9"/>
            <color indexed="81"/>
            <rFont val="Tahoma"/>
            <family val="2"/>
          </rPr>
          <t xml:space="preserve">t and the number of </t>
        </r>
        <r>
          <rPr>
            <b/>
            <u/>
            <sz val="9"/>
            <color indexed="81"/>
            <rFont val="Tahoma"/>
            <family val="2"/>
          </rPr>
          <t>sequential change number</t>
        </r>
        <r>
          <rPr>
            <sz val="9"/>
            <color indexed="81"/>
            <rFont val="Tahoma"/>
            <family val="2"/>
          </rPr>
          <t xml:space="preserve"> in that design.  It is not necessary to include the NPMS project ID in change names.   The goal is to make it easy for all people involved to quickly work their way to the correct document and then to the exact configurations.  
</t>
        </r>
        <r>
          <rPr>
            <b/>
            <sz val="9"/>
            <color indexed="81"/>
            <rFont val="Tahoma"/>
            <family val="2"/>
          </rPr>
          <t>Examples:</t>
        </r>
        <r>
          <rPr>
            <b/>
            <u/>
            <sz val="9"/>
            <color indexed="81"/>
            <rFont val="Tahoma"/>
            <family val="2"/>
          </rPr>
          <t xml:space="preserve">
Change name </t>
        </r>
        <r>
          <rPr>
            <b/>
            <sz val="9"/>
            <color indexed="81"/>
            <rFont val="Tahoma"/>
            <family val="2"/>
          </rPr>
          <t xml:space="preserve">                                             This means the following</t>
        </r>
        <r>
          <rPr>
            <sz val="9"/>
            <color indexed="81"/>
            <rFont val="Tahoma"/>
            <family val="2"/>
          </rPr>
          <t xml:space="preserve">
B-D01-C01-Add ACME CORP B2B in MD38         (1st design,  1st change  reviewed by B2B group)
D-D03-C04-Install GSS switch in GTDC              (3rd design, 4th change reviewed by Data center group)
</t>
        </r>
        <r>
          <rPr>
            <b/>
            <u/>
            <sz val="9"/>
            <color indexed="81"/>
            <rFont val="Tahoma"/>
            <family val="2"/>
          </rPr>
          <t xml:space="preserve">Format  </t>
        </r>
        <r>
          <rPr>
            <sz val="9"/>
            <color indexed="81"/>
            <rFont val="Tahoma"/>
            <family val="2"/>
          </rPr>
          <t xml:space="preserve">
  </t>
        </r>
        <r>
          <rPr>
            <b/>
            <sz val="9"/>
            <color indexed="10"/>
            <rFont val="Tahoma"/>
            <family val="2"/>
          </rPr>
          <t>X</t>
        </r>
        <r>
          <rPr>
            <sz val="9"/>
            <color indexed="81"/>
            <rFont val="Tahoma"/>
            <family val="2"/>
          </rPr>
          <t>-</t>
        </r>
        <r>
          <rPr>
            <b/>
            <sz val="9"/>
            <color indexed="39"/>
            <rFont val="Tahoma"/>
            <family val="2"/>
          </rPr>
          <t>D01</t>
        </r>
        <r>
          <rPr>
            <sz val="9"/>
            <color indexed="81"/>
            <rFont val="Tahoma"/>
            <family val="2"/>
          </rPr>
          <t>-</t>
        </r>
        <r>
          <rPr>
            <b/>
            <sz val="9"/>
            <color indexed="38"/>
            <rFont val="Tahoma"/>
            <family val="2"/>
          </rPr>
          <t>C01</t>
        </r>
        <r>
          <rPr>
            <sz val="9"/>
            <color indexed="81"/>
            <rFont val="Tahoma"/>
            <family val="2"/>
          </rPr>
          <t>-</t>
        </r>
        <r>
          <rPr>
            <b/>
            <sz val="9"/>
            <color indexed="33"/>
            <rFont val="Tahoma"/>
            <family val="2"/>
          </rPr>
          <t>summary of change</t>
        </r>
        <r>
          <rPr>
            <sz val="9"/>
            <color indexed="81"/>
            <rFont val="Tahoma"/>
            <family val="2"/>
          </rPr>
          <t xml:space="preserve">
</t>
        </r>
        <r>
          <rPr>
            <u/>
            <sz val="9"/>
            <color indexed="81"/>
            <rFont val="Tahoma"/>
            <family val="2"/>
          </rPr>
          <t>Details</t>
        </r>
        <r>
          <rPr>
            <sz val="9"/>
            <color indexed="81"/>
            <rFont val="Tahoma"/>
            <family val="2"/>
          </rPr>
          <t xml:space="preserve">
 - The character limit in the </t>
        </r>
        <r>
          <rPr>
            <b/>
            <sz val="9"/>
            <color indexed="81"/>
            <rFont val="Tahoma"/>
            <family val="2"/>
          </rPr>
          <t>“Short Description field"</t>
        </r>
        <r>
          <rPr>
            <sz val="9"/>
            <color indexed="81"/>
            <rFont val="Tahoma"/>
            <family val="2"/>
          </rPr>
          <t xml:space="preserve"> in infoman is 45 characters.
-  The </t>
        </r>
        <r>
          <rPr>
            <b/>
            <sz val="9"/>
            <color indexed="10"/>
            <rFont val="Tahoma"/>
            <family val="2"/>
          </rPr>
          <t>X</t>
        </r>
        <r>
          <rPr>
            <b/>
            <sz val="9"/>
            <color indexed="81"/>
            <rFont val="Tahoma"/>
            <family val="2"/>
          </rPr>
          <t xml:space="preserve"> </t>
        </r>
        <r>
          <rPr>
            <sz val="9"/>
            <color indexed="81"/>
            <rFont val="Tahoma"/>
            <family val="2"/>
          </rPr>
          <t xml:space="preserve">is an alpha numeric character that will represent the design review team that reviewed the design.  Refer to the list below.
   </t>
        </r>
        <r>
          <rPr>
            <b/>
            <sz val="9"/>
            <color indexed="10"/>
            <rFont val="Tahoma"/>
            <family val="2"/>
          </rPr>
          <t>A</t>
        </r>
        <r>
          <rPr>
            <sz val="9"/>
            <color indexed="81"/>
            <rFont val="Tahoma"/>
            <family val="2"/>
          </rPr>
          <t xml:space="preserve">  Asia Pacific team                                    </t>
        </r>
        <r>
          <rPr>
            <b/>
            <sz val="9"/>
            <color indexed="10"/>
            <rFont val="Tahoma"/>
            <family val="2"/>
          </rPr>
          <t>D</t>
        </r>
        <r>
          <rPr>
            <sz val="9"/>
            <color indexed="81"/>
            <rFont val="Tahoma"/>
            <family val="2"/>
          </rPr>
          <t xml:space="preserve">  Americas Datacenter Team </t>
        </r>
        <r>
          <rPr>
            <sz val="9"/>
            <color indexed="81"/>
            <rFont val="Tahoma"/>
            <family val="2"/>
          </rPr>
          <t xml:space="preserve">
   </t>
        </r>
        <r>
          <rPr>
            <b/>
            <sz val="9"/>
            <color indexed="10"/>
            <rFont val="Tahoma"/>
            <family val="2"/>
          </rPr>
          <t xml:space="preserve">B </t>
        </r>
        <r>
          <rPr>
            <sz val="9"/>
            <color indexed="81"/>
            <rFont val="Tahoma"/>
            <family val="2"/>
          </rPr>
          <t xml:space="preserve"> Americas B2B and Perimeter Team            </t>
        </r>
        <r>
          <rPr>
            <b/>
            <sz val="9"/>
            <color indexed="10"/>
            <rFont val="Tahoma"/>
            <family val="2"/>
          </rPr>
          <t>E</t>
        </r>
        <r>
          <rPr>
            <sz val="9"/>
            <color indexed="81"/>
            <rFont val="Tahoma"/>
            <family val="2"/>
          </rPr>
          <t xml:space="preserve">  EMEA Team
   </t>
        </r>
        <r>
          <rPr>
            <b/>
            <sz val="9"/>
            <color indexed="10"/>
            <rFont val="Tahoma"/>
            <family val="2"/>
          </rPr>
          <t>C</t>
        </r>
        <r>
          <rPr>
            <sz val="9"/>
            <color indexed="81"/>
            <rFont val="Tahoma"/>
            <family val="2"/>
          </rPr>
          <t xml:space="preserve">  Americas Client and Campus Team            </t>
        </r>
        <r>
          <rPr>
            <b/>
            <sz val="9"/>
            <color indexed="10"/>
            <rFont val="Tahoma"/>
            <family val="2"/>
          </rPr>
          <t>L</t>
        </r>
        <r>
          <rPr>
            <sz val="9"/>
            <color indexed="81"/>
            <rFont val="Tahoma"/>
            <family val="2"/>
          </rPr>
          <t xml:space="preserve">  Latam Client Team  
- </t>
        </r>
        <r>
          <rPr>
            <b/>
            <sz val="9"/>
            <color indexed="39"/>
            <rFont val="Tahoma"/>
            <family val="2"/>
          </rPr>
          <t>D01:</t>
        </r>
        <r>
          <rPr>
            <sz val="9"/>
            <color indexed="81"/>
            <rFont val="Tahoma"/>
            <family val="2"/>
          </rPr>
          <t xml:space="preserve">  These 3 alpha numeric characters will always represent the exact design document that was approved on the TPR meeting.  Remember that the first design for each project is always </t>
        </r>
        <r>
          <rPr>
            <b/>
            <sz val="9"/>
            <color indexed="81"/>
            <rFont val="Tahoma"/>
            <family val="2"/>
          </rPr>
          <t>D01</t>
        </r>
        <r>
          <rPr>
            <sz val="9"/>
            <color indexed="81"/>
            <rFont val="Tahoma"/>
            <family val="2"/>
          </rPr>
          <t xml:space="preserve">.  The subsequent designs within the same project will be numbered </t>
        </r>
        <r>
          <rPr>
            <b/>
            <sz val="9"/>
            <color indexed="81"/>
            <rFont val="Tahoma"/>
            <family val="2"/>
          </rPr>
          <t>D02, D03</t>
        </r>
        <r>
          <rPr>
            <sz val="9"/>
            <color indexed="81"/>
            <rFont val="Tahoma"/>
            <family val="2"/>
          </rPr>
          <t xml:space="preserve"> etc.  
- </t>
        </r>
        <r>
          <rPr>
            <b/>
            <sz val="9"/>
            <color indexed="38"/>
            <rFont val="Tahoma"/>
            <family val="2"/>
          </rPr>
          <t>C01</t>
        </r>
        <r>
          <rPr>
            <sz val="9"/>
            <color indexed="81"/>
            <rFont val="Tahoma"/>
            <family val="2"/>
          </rPr>
          <t xml:space="preserve">: These 3 Alpha numeric characters will represent a unique change for the Design document.  Make sure that each change can be clearly mapped back to exact configurations in the design document.  For example, </t>
        </r>
        <r>
          <rPr>
            <b/>
            <sz val="9"/>
            <color indexed="81"/>
            <rFont val="Tahoma"/>
            <family val="2"/>
          </rPr>
          <t>C01</t>
        </r>
        <r>
          <rPr>
            <sz val="9"/>
            <color indexed="81"/>
            <rFont val="Tahoma"/>
            <family val="2"/>
          </rPr>
          <t xml:space="preserve"> and </t>
        </r>
        <r>
          <rPr>
            <b/>
            <sz val="9"/>
            <color indexed="81"/>
            <rFont val="Tahoma"/>
            <family val="2"/>
          </rPr>
          <t>C02</t>
        </r>
        <r>
          <rPr>
            <sz val="9"/>
            <color indexed="81"/>
            <rFont val="Tahoma"/>
            <family val="2"/>
          </rPr>
          <t xml:space="preserve"> represents change 1 and change 2.   
</t>
        </r>
        <r>
          <rPr>
            <sz val="9"/>
            <color indexed="81"/>
            <rFont val="Tahoma"/>
            <family val="2"/>
          </rPr>
          <t xml:space="preserve">
The </t>
        </r>
        <r>
          <rPr>
            <b/>
            <sz val="9"/>
            <color indexed="33"/>
            <rFont val="Tahoma"/>
            <family val="2"/>
          </rPr>
          <t>summary of change</t>
        </r>
        <r>
          <rPr>
            <sz val="9"/>
            <color indexed="81"/>
            <rFont val="Tahoma"/>
            <family val="2"/>
          </rPr>
          <t xml:space="preserve"> is left with 35 characters for you to make your description.  This description should be used to define a high level overview of the change being implemented.  The description should be clear enough to delineate this change from any other.  </t>
        </r>
        <r>
          <rPr>
            <b/>
            <sz val="9"/>
            <color indexed="81"/>
            <rFont val="Tahoma"/>
            <family val="2"/>
          </rPr>
          <t xml:space="preserve">It is suggested that the building codes be included in the description whenever possible.    </t>
        </r>
        <r>
          <rPr>
            <sz val="9"/>
            <color indexed="81"/>
            <rFont val="Tahoma"/>
            <family val="2"/>
          </rPr>
          <t xml:space="preserve">
     </t>
        </r>
      </text>
    </comment>
    <comment ref="A15" authorId="0">
      <text>
        <r>
          <rPr>
            <b/>
            <sz val="8"/>
            <color indexed="81"/>
            <rFont val="Tahoma"/>
            <family val="2"/>
          </rPr>
          <t xml:space="preserve">These examples are right from the GNCC template
</t>
        </r>
        <r>
          <rPr>
            <b/>
            <sz val="8"/>
            <color indexed="10"/>
            <rFont val="Tahoma"/>
            <family val="2"/>
          </rPr>
          <t>(1) Describe in Layman's terms what this change will do and why it is required.</t>
        </r>
        <r>
          <rPr>
            <b/>
            <sz val="8"/>
            <color indexed="81"/>
            <rFont val="Tahoma"/>
            <family val="2"/>
          </rPr>
          <t xml:space="preserve">
The reviewer is looking for a simple but concise description as to what your change will do and why you need to do it. There is no limit as to how much detail you include. Remember, not all the people that will be reviewing your change will have a network skill set. There may be non-technical reviewers, (e.g.; a Business sector), who will need a layman’s overview to understand your intent and what your change means to them.
For example, you may need to update the multicast route limits on routers in EMEA. 
</t>
        </r>
        <r>
          <rPr>
            <b/>
            <sz val="8"/>
            <color indexed="10"/>
            <rFont val="Tahoma"/>
            <family val="2"/>
          </rPr>
          <t>Here is a good example as to what your layman’s description might look like;</t>
        </r>
        <r>
          <rPr>
            <b/>
            <sz val="8"/>
            <color indexed="81"/>
            <rFont val="Tahoma"/>
            <family val="2"/>
          </rPr>
          <t xml:space="preserve">
</t>
        </r>
        <r>
          <rPr>
            <i/>
            <sz val="9"/>
            <color indexed="81"/>
            <rFont val="Tahoma"/>
            <family val="2"/>
          </rPr>
          <t xml:space="preserve">
Multicast allows the delivery of a message or information to a group of destination computers simultaneously in a single transmission. This RFC is to update the multicast route limits (mroute) on Cisco routers in EMEA. The mroute limit refers to the number of multicast routes that can be added to a Cisco router and generates an error message when the limit is exceeded. The mroute limit specified in the GNAST standards has been changed from 8160 to 9000.
This change is to bring all EMEA Cisco routers up to date with the GNAST standard. This is not a critical change but it is preferable for all routers to use the same limit for global consistency. The configuration to be installed is exactly the same for all of the Cisco routers involved in this change and is non-disruptive.</t>
        </r>
        <r>
          <rPr>
            <b/>
            <sz val="8"/>
            <color indexed="81"/>
            <rFont val="Tahoma"/>
            <family val="2"/>
          </rPr>
          <t xml:space="preserve">
</t>
        </r>
      </text>
    </comment>
    <comment ref="C18" authorId="0">
      <text>
        <r>
          <rPr>
            <b/>
            <sz val="14"/>
            <color indexed="81"/>
            <rFont val="Calibri"/>
            <family val="2"/>
          </rPr>
          <t xml:space="preserve">TESTING </t>
        </r>
        <r>
          <rPr>
            <b/>
            <sz val="12"/>
            <color indexed="81"/>
            <rFont val="Tahoma"/>
            <family val="2"/>
          </rPr>
          <t xml:space="preserve">
</t>
        </r>
        <r>
          <rPr>
            <b/>
            <sz val="8"/>
            <color indexed="81"/>
            <rFont val="Tahoma"/>
            <family val="2"/>
          </rPr>
          <t xml:space="preserve">
As an implementer your goal is to make sure all applications, servers and services that are used in the process of normal business operation need to be tested, it is the local business responsibility to identify each one  and do the actual testing. 
1. Ask the customer to make sure each business has a plan to provide evidence of pre and post business testing and provide email confirmation of success.  
2.  If some applications and/or services can not be tested then the Implementer must be informed and the business must send confirmation that they are aware that they are not being tested and accept responsibility. </t>
        </r>
        <r>
          <rPr>
            <sz val="8"/>
            <color indexed="81"/>
            <rFont val="Tahoma"/>
            <family val="2"/>
          </rPr>
          <t xml:space="preserve">
</t>
        </r>
      </text>
    </comment>
    <comment ref="A47" authorId="0">
      <text>
        <r>
          <rPr>
            <b/>
            <sz val="8"/>
            <color indexed="81"/>
            <rFont val="Tahoma"/>
            <family val="2"/>
          </rPr>
          <t xml:space="preserve">These examples are right from the GNCC template
</t>
        </r>
        <r>
          <rPr>
            <b/>
            <sz val="8"/>
            <color indexed="10"/>
            <rFont val="Tahoma"/>
            <family val="2"/>
          </rPr>
          <t>(1) Describe in Layman's terms what this change will do and why it is required.</t>
        </r>
        <r>
          <rPr>
            <b/>
            <sz val="8"/>
            <color indexed="81"/>
            <rFont val="Tahoma"/>
            <family val="2"/>
          </rPr>
          <t xml:space="preserve">
The reviewer is looking for a simple but concise description as to what your change will do and why you need to do it. There is no limit as to how much detail you include. Remember, not all the people that will be reviewing your change will have a network skill set. There may be non-technical reviewers, (e.g.; a Business sector), who will need a layman’s overview to understand your intent and what your change means to them.
For example, you may need to update the multicast route limits on routers in EMEA. 
</t>
        </r>
        <r>
          <rPr>
            <b/>
            <sz val="8"/>
            <color indexed="10"/>
            <rFont val="Tahoma"/>
            <family val="2"/>
          </rPr>
          <t>Here is a good example as to what your layman’s description might look like;</t>
        </r>
        <r>
          <rPr>
            <b/>
            <sz val="8"/>
            <color indexed="81"/>
            <rFont val="Tahoma"/>
            <family val="2"/>
          </rPr>
          <t xml:space="preserve">
</t>
        </r>
        <r>
          <rPr>
            <i/>
            <sz val="9"/>
            <color indexed="81"/>
            <rFont val="Tahoma"/>
            <family val="2"/>
          </rPr>
          <t xml:space="preserve">
Multicast allows the delivery of a message or information to a group of destination computers simultaneously in a single transmission. This RFC is to update the multicast route limits (mroute) on Cisco routers in EMEA. The mroute limit refers to the number of multicast routes that can be added to a Cisco router and generates an error message when the limit is exceeded. The mroute limit specified in the GNAST standards has been changed from 8160 to 9000.
This change is to bring all EMEA Cisco routers up to date with the GNAST standard. This is not a critical change but it is preferable for all routers to use the same limit for global consistency. The configuration to be installed is exactly the same for all of the Cisco routers involved in this change and is non-disruptive.</t>
        </r>
        <r>
          <rPr>
            <b/>
            <sz val="8"/>
            <color indexed="81"/>
            <rFont val="Tahoma"/>
            <family val="2"/>
          </rPr>
          <t xml:space="preserve">
</t>
        </r>
      </text>
    </comment>
    <comment ref="C50" authorId="0">
      <text>
        <r>
          <rPr>
            <b/>
            <sz val="14"/>
            <color indexed="81"/>
            <rFont val="Calibri"/>
            <family val="2"/>
          </rPr>
          <t xml:space="preserve">TESTING </t>
        </r>
        <r>
          <rPr>
            <b/>
            <sz val="12"/>
            <color indexed="81"/>
            <rFont val="Tahoma"/>
            <family val="2"/>
          </rPr>
          <t xml:space="preserve">
</t>
        </r>
        <r>
          <rPr>
            <b/>
            <sz val="8"/>
            <color indexed="81"/>
            <rFont val="Tahoma"/>
            <family val="2"/>
          </rPr>
          <t xml:space="preserve">
As an implementer your goal is to make sure all applications, servers and services that are used in the process of normal business operation need to be tested, it is the local business responsibility to identify each one  and do the actual testing. 
1. Ask the customer to make sure each business has a plan to provide evidence of pre and post business testing and provide email confirmation of success.  
2.  If some applications and/or services can not be tested then the Implementer must be informed and the business must send confirmation that they are aware that they are not being tested and accept responsibility. </t>
        </r>
        <r>
          <rPr>
            <sz val="8"/>
            <color indexed="81"/>
            <rFont val="Tahoma"/>
            <family val="2"/>
          </rPr>
          <t xml:space="preserve">
</t>
        </r>
      </text>
    </comment>
  </commentList>
</comments>
</file>

<file path=xl/comments16.xml><?xml version="1.0" encoding="utf-8"?>
<comments xmlns="http://schemas.openxmlformats.org/spreadsheetml/2006/main">
  <authors>
    <author>mp93250</author>
  </authors>
  <commentList>
    <comment ref="A1" authorId="0">
      <text>
        <r>
          <rPr>
            <b/>
            <sz val="10"/>
            <color indexed="39"/>
            <rFont val="Tahoma"/>
            <family val="2"/>
          </rPr>
          <t>Instruction:</t>
        </r>
        <r>
          <rPr>
            <b/>
            <sz val="9"/>
            <color indexed="81"/>
            <rFont val="Tahoma"/>
            <family val="2"/>
          </rPr>
          <t xml:space="preserve">
1.  Place your configs side/side if pairs or Vertical if you choose.
2.  Always put the Verification tabs to the right of the Configs and Shade them with light Green background
3.  Always put the Back outs to the right of the verifications and Shade them with light gray background
4.  Arial narrow font size 8 or 10 gets the most config on the page
</t>
        </r>
        <r>
          <rPr>
            <b/>
            <sz val="10"/>
            <color indexed="39"/>
            <rFont val="Tahoma"/>
            <family val="2"/>
          </rPr>
          <t>Tips</t>
        </r>
        <r>
          <rPr>
            <b/>
            <sz val="9"/>
            <color indexed="81"/>
            <rFont val="Tahoma"/>
            <family val="2"/>
          </rPr>
          <t xml:space="preserve">
1.  Use grouping to combine your configs into logical phases.
2.  Use comments freely to make it clear what you are doing.  Don't assume people understand!
     For IOS configs Put a </t>
        </r>
        <r>
          <rPr>
            <b/>
            <sz val="9"/>
            <color indexed="10"/>
            <rFont val="Tahoma"/>
            <family val="2"/>
          </rPr>
          <t xml:space="preserve">"!!" </t>
        </r>
        <r>
          <rPr>
            <b/>
            <sz val="9"/>
            <color indexed="81"/>
            <rFont val="Tahoma"/>
            <family val="2"/>
          </rPr>
          <t xml:space="preserve">at the beginning of each comment line 
     For CAT OS Put a </t>
        </r>
        <r>
          <rPr>
            <b/>
            <sz val="9"/>
            <color indexed="10"/>
            <rFont val="Tahoma"/>
            <family val="2"/>
          </rPr>
          <t>"#"</t>
        </r>
        <r>
          <rPr>
            <b/>
            <sz val="9"/>
            <color indexed="81"/>
            <rFont val="Tahoma"/>
            <family val="2"/>
          </rPr>
          <t xml:space="preserve"> at the beginning of each comment line
3.   Put </t>
        </r>
        <r>
          <rPr>
            <b/>
            <sz val="9"/>
            <color indexed="10"/>
            <rFont val="Tahoma"/>
            <family val="2"/>
          </rPr>
          <t>&lt;&gt;</t>
        </r>
        <r>
          <rPr>
            <b/>
            <sz val="9"/>
            <color indexed="81"/>
            <rFont val="Tahoma"/>
            <family val="2"/>
          </rPr>
          <t xml:space="preserve"> around your router/switch IP addresses that you want to stand out.  
     example rusmd38-cxx01-6509 &lt;192.193.192.4&gt;
</t>
        </r>
        <r>
          <rPr>
            <b/>
            <sz val="10"/>
            <color indexed="39"/>
            <rFont val="Tahoma"/>
            <family val="2"/>
          </rPr>
          <t>Verifications on this page.</t>
        </r>
        <r>
          <rPr>
            <b/>
            <sz val="9"/>
            <color indexed="81"/>
            <rFont val="Tahoma"/>
            <family val="2"/>
          </rPr>
          <t xml:space="preserve">
These verifications should be "spot checks" show commands that happen as the configs are applied. 
  -   Include comments as needed to make it clear what you are checking.  
      (if you put </t>
        </r>
        <r>
          <rPr>
            <b/>
            <sz val="9"/>
            <color indexed="15"/>
            <rFont val="Tahoma"/>
            <family val="2"/>
          </rPr>
          <t>!! at the begining of the line it will make it light blue)</t>
        </r>
        <r>
          <rPr>
            <b/>
            <sz val="9"/>
            <color indexed="81"/>
            <rFont val="Tahoma"/>
            <family val="2"/>
          </rPr>
          <t xml:space="preserve">
  -   These show commands should ensure a particular configurations was applied correctly.
  -   These show commands should ensure the new configurations are working properly.
  -   It is important to include downstream routers when changing routes. 
  -   Remember to line the verifications checks up next to the configurations they are checking.
</t>
        </r>
        <r>
          <rPr>
            <b/>
            <sz val="10"/>
            <color indexed="39"/>
            <rFont val="Tahoma"/>
            <family val="2"/>
          </rPr>
          <t>Backout plans</t>
        </r>
        <r>
          <rPr>
            <b/>
            <sz val="9"/>
            <color indexed="81"/>
            <rFont val="Tahoma"/>
            <family val="2"/>
          </rPr>
          <t xml:space="preserve">
The backout plans must be complete enough to backout your changes
  -    Include comments as needed
   -   Remember to line the verifications checks up next to the configurations they are checking
</t>
        </r>
        <r>
          <rPr>
            <b/>
            <sz val="10"/>
            <color indexed="39"/>
            <rFont val="Tahoma"/>
            <family val="2"/>
          </rPr>
          <t>Conditional formatting</t>
        </r>
        <r>
          <rPr>
            <b/>
            <sz val="9"/>
            <color indexed="81"/>
            <rFont val="Tahoma"/>
            <family val="2"/>
          </rPr>
          <t xml:space="preserve">
  -  !! and ## should be use light blue font to indicate comment
  -  &lt; should be set to bold letters with yellow background.  This makes your router/switch names stand out
</t>
        </r>
        <r>
          <rPr>
            <sz val="9"/>
            <color indexed="81"/>
            <rFont val="Tahoma"/>
            <family val="2"/>
          </rPr>
          <t xml:space="preserve">
</t>
        </r>
      </text>
    </comment>
  </commentList>
</comments>
</file>

<file path=xl/comments17.xml><?xml version="1.0" encoding="utf-8"?>
<comments xmlns="http://schemas.openxmlformats.org/spreadsheetml/2006/main">
  <authors>
    <author>mp93250</author>
  </authors>
  <commentList>
    <comment ref="A2" authorId="0">
      <text>
        <r>
          <rPr>
            <b/>
            <sz val="8"/>
            <color indexed="39"/>
            <rFont val="Tahoma"/>
            <family val="2"/>
          </rPr>
          <t>Verification tab Notes</t>
        </r>
        <r>
          <rPr>
            <sz val="8"/>
            <color indexed="81"/>
            <rFont val="Tahoma"/>
            <family val="2"/>
          </rPr>
          <t xml:space="preserve">
This is a shared tab whereby the design engineer provides additional Pre and Post checks required to validate the environment.  This tab is then used by Integration to capture output from all routers/switches directly before you start your change and directly after you finish your change.   Add or delete as many columns as necessary.
Remember to widen the columns once you capture the information
</t>
        </r>
        <r>
          <rPr>
            <b/>
            <sz val="8"/>
            <color indexed="10"/>
            <rFont val="Tahoma"/>
            <family val="2"/>
          </rPr>
          <t>Why?</t>
        </r>
        <r>
          <rPr>
            <sz val="8"/>
            <color indexed="81"/>
            <rFont val="Tahoma"/>
            <family val="2"/>
          </rPr>
          <t xml:space="preserve">
1. This tab confirms that your change works as advertised.  
2. This tab gives you a good reference in case something goes wrong
</t>
        </r>
        <r>
          <rPr>
            <b/>
            <sz val="10"/>
            <color indexed="12"/>
            <rFont val="Tahoma"/>
            <family val="2"/>
          </rPr>
          <t>Directions</t>
        </r>
        <r>
          <rPr>
            <sz val="8"/>
            <color indexed="81"/>
            <rFont val="Tahoma"/>
            <family val="2"/>
          </rPr>
          <t xml:space="preserve">
1.  Use comments freely to make it clear what you are doing.  Right down what you are expecting the results to be.  Comment the expected results lines as indicated below. 
     For IOS configs Put a </t>
        </r>
        <r>
          <rPr>
            <sz val="8"/>
            <color indexed="10"/>
            <rFont val="Tahoma"/>
            <family val="2"/>
          </rPr>
          <t>"!!"</t>
        </r>
        <r>
          <rPr>
            <sz val="8"/>
            <color indexed="81"/>
            <rFont val="Tahoma"/>
            <family val="2"/>
          </rPr>
          <t xml:space="preserve"> at the beginning of each comment line 
     For CAT OS Put a </t>
        </r>
        <r>
          <rPr>
            <sz val="8"/>
            <color indexed="10"/>
            <rFont val="Tahoma"/>
            <family val="2"/>
          </rPr>
          <t>"#"</t>
        </r>
        <r>
          <rPr>
            <sz val="8"/>
            <color indexed="81"/>
            <rFont val="Tahoma"/>
            <family val="2"/>
          </rPr>
          <t xml:space="preserve"> at the beginning of each comment line
2.   Put </t>
        </r>
        <r>
          <rPr>
            <sz val="8"/>
            <color indexed="10"/>
            <rFont val="Tahoma"/>
            <family val="2"/>
          </rPr>
          <t>&lt;&gt;</t>
        </r>
        <r>
          <rPr>
            <sz val="8"/>
            <color indexed="81"/>
            <rFont val="Tahoma"/>
            <family val="2"/>
          </rPr>
          <t xml:space="preserve"> around your router/switch IP addresses that you want to stand out.  
     example rusmd38-cxx01-6509 &lt;192.193.192.4&gt;
3  To make your terminal session scroll continously when running the scripts do these commands
   </t>
        </r>
        <r>
          <rPr>
            <b/>
            <sz val="8"/>
            <color indexed="81"/>
            <rFont val="Tahoma"/>
            <family val="2"/>
          </rPr>
          <t xml:space="preserve">IOS  </t>
        </r>
        <r>
          <rPr>
            <sz val="8"/>
            <color indexed="81"/>
            <rFont val="Tahoma"/>
            <family val="2"/>
          </rPr>
          <t xml:space="preserve">           </t>
        </r>
        <r>
          <rPr>
            <sz val="8"/>
            <color indexed="10"/>
            <rFont val="Tahoma"/>
            <family val="2"/>
          </rPr>
          <t xml:space="preserve">term le 0                     </t>
        </r>
        <r>
          <rPr>
            <sz val="8"/>
            <color indexed="81"/>
            <rFont val="Tahoma"/>
            <family val="2"/>
          </rPr>
          <t xml:space="preserve">  </t>
        </r>
        <r>
          <rPr>
            <b/>
            <sz val="8"/>
            <color indexed="81"/>
            <rFont val="Tahoma"/>
            <family val="2"/>
          </rPr>
          <t xml:space="preserve"> CAT OS</t>
        </r>
        <r>
          <rPr>
            <sz val="8"/>
            <color indexed="81"/>
            <rFont val="Tahoma"/>
            <family val="2"/>
          </rPr>
          <t xml:space="preserve">     </t>
        </r>
        <r>
          <rPr>
            <sz val="8"/>
            <color indexed="10"/>
            <rFont val="Tahoma"/>
            <family val="2"/>
          </rPr>
          <t xml:space="preserve">set length 0 </t>
        </r>
        <r>
          <rPr>
            <sz val="8"/>
            <color indexed="81"/>
            <rFont val="Tahoma"/>
            <family val="2"/>
          </rPr>
          <t xml:space="preserve">
4 Always capture the date/time as a reference.
   </t>
        </r>
        <r>
          <rPr>
            <b/>
            <sz val="8"/>
            <color indexed="81"/>
            <rFont val="Tahoma"/>
            <family val="2"/>
          </rPr>
          <t xml:space="preserve"> IOS  </t>
        </r>
        <r>
          <rPr>
            <sz val="8"/>
            <color indexed="81"/>
            <rFont val="Tahoma"/>
            <family val="2"/>
          </rPr>
          <t xml:space="preserve">          </t>
        </r>
        <r>
          <rPr>
            <sz val="8"/>
            <color indexed="10"/>
            <rFont val="Tahoma"/>
            <family val="2"/>
          </rPr>
          <t xml:space="preserve"> sh clock                       </t>
        </r>
        <r>
          <rPr>
            <sz val="8"/>
            <color indexed="81"/>
            <rFont val="Tahoma"/>
            <family val="2"/>
          </rPr>
          <t xml:space="preserve"> </t>
        </r>
        <r>
          <rPr>
            <b/>
            <sz val="8"/>
            <color indexed="81"/>
            <rFont val="Tahoma"/>
            <family val="2"/>
          </rPr>
          <t>CAT OS</t>
        </r>
        <r>
          <rPr>
            <sz val="8"/>
            <color indexed="81"/>
            <rFont val="Tahoma"/>
            <family val="2"/>
          </rPr>
          <t xml:space="preserve">      </t>
        </r>
        <r>
          <rPr>
            <sz val="8"/>
            <color indexed="10"/>
            <rFont val="Tahoma"/>
            <family val="2"/>
          </rPr>
          <t>sh time</t>
        </r>
        <r>
          <rPr>
            <sz val="8"/>
            <color indexed="81"/>
            <rFont val="Tahoma"/>
            <family val="2"/>
          </rPr>
          <t xml:space="preserve">
5 Always put a </t>
        </r>
        <r>
          <rPr>
            <sz val="8"/>
            <color indexed="10"/>
            <rFont val="Tahoma"/>
            <family val="2"/>
          </rPr>
          <t>blank space</t>
        </r>
        <r>
          <rPr>
            <sz val="8"/>
            <color indexed="81"/>
            <rFont val="Tahoma"/>
            <family val="2"/>
          </rPr>
          <t xml:space="preserve"> before each show command.  This helps minimize the issue where the first character is  truncated when running scripts.
6 Include show commands that are relevant to your change.  
  some examples command are include below, but you should adjust to your own situation.   </t>
        </r>
        <r>
          <rPr>
            <b/>
            <sz val="8"/>
            <color indexed="81"/>
            <rFont val="Tahoma"/>
            <family val="2"/>
          </rPr>
          <t xml:space="preserve">
  </t>
        </r>
        <r>
          <rPr>
            <b/>
            <sz val="8"/>
            <color indexed="10"/>
            <rFont val="Tahoma"/>
            <family val="2"/>
          </rPr>
          <t xml:space="preserve">Always end with a "sh run". </t>
        </r>
        <r>
          <rPr>
            <b/>
            <sz val="8"/>
            <color indexed="81"/>
            <rFont val="Tahoma"/>
            <family val="2"/>
          </rPr>
          <t xml:space="preserve">
        IOS                                                            CAT OS
</t>
        </r>
        <r>
          <rPr>
            <sz val="8"/>
            <color indexed="81"/>
            <rFont val="Tahoma"/>
            <family val="2"/>
          </rPr>
          <t xml:space="preserve">  sh ip route x.x.x.x                                        sh cam dynamic
  sh ip bgp  x.x.x.x                                         sh port status 
  sh ip bgp sum                                             sh vlan
  sh ip int br | in UP                                       sh monitor
  sh int description                                        sh monitor
  sh run </t>
        </r>
        <r>
          <rPr>
            <b/>
            <sz val="8"/>
            <color indexed="81"/>
            <rFont val="Tahoma"/>
            <family val="2"/>
          </rPr>
          <t xml:space="preserve">
  </t>
        </r>
        <r>
          <rPr>
            <sz val="8"/>
            <color indexed="81"/>
            <rFont val="Tahoma"/>
            <family val="2"/>
          </rPr>
          <t xml:space="preserve">
</t>
        </r>
        <r>
          <rPr>
            <b/>
            <sz val="10"/>
            <color indexed="39"/>
            <rFont val="Tahoma"/>
            <family val="2"/>
          </rPr>
          <t>Conditional formatting</t>
        </r>
        <r>
          <rPr>
            <sz val="8"/>
            <color indexed="81"/>
            <rFont val="Tahoma"/>
            <family val="2"/>
          </rPr>
          <t xml:space="preserve">
  -  Make the comment lines with </t>
        </r>
        <r>
          <rPr>
            <b/>
            <sz val="8"/>
            <color indexed="10"/>
            <rFont val="Tahoma"/>
            <family val="2"/>
          </rPr>
          <t xml:space="preserve"> !! </t>
        </r>
        <r>
          <rPr>
            <sz val="8"/>
            <color indexed="81"/>
            <rFont val="Tahoma"/>
            <family val="2"/>
          </rPr>
          <t xml:space="preserve">and </t>
        </r>
        <r>
          <rPr>
            <b/>
            <sz val="8"/>
            <color indexed="10"/>
            <rFont val="Tahoma"/>
            <family val="2"/>
          </rPr>
          <t>##</t>
        </r>
        <r>
          <rPr>
            <sz val="8"/>
            <color indexed="81"/>
            <rFont val="Tahoma"/>
            <family val="2"/>
          </rPr>
          <t xml:space="preserve">  be formated to light blue font
  -  Make </t>
        </r>
        <r>
          <rPr>
            <b/>
            <sz val="8"/>
            <color indexed="10"/>
            <rFont val="Tahoma"/>
            <family val="2"/>
          </rPr>
          <t>&lt;</t>
        </r>
        <r>
          <rPr>
            <sz val="8"/>
            <color indexed="81"/>
            <rFont val="Tahoma"/>
            <family val="2"/>
          </rPr>
          <t xml:space="preserve"> be formated with bold letters and yellow fill.  This makes your router/switch names stand out 
  -  Make </t>
        </r>
        <r>
          <rPr>
            <b/>
            <sz val="8"/>
            <color indexed="10"/>
            <rFont val="Tahoma"/>
            <family val="2"/>
          </rPr>
          <t># sh</t>
        </r>
        <r>
          <rPr>
            <sz val="8"/>
            <color indexed="81"/>
            <rFont val="Tahoma"/>
            <family val="2"/>
          </rPr>
          <t xml:space="preserve"> and </t>
        </r>
        <r>
          <rPr>
            <b/>
            <sz val="8"/>
            <color indexed="10"/>
            <rFont val="Tahoma"/>
            <family val="2"/>
          </rPr>
          <t>(enable)  sh</t>
        </r>
        <r>
          <rPr>
            <sz val="8"/>
            <color indexed="81"/>
            <rFont val="Tahoma"/>
            <family val="2"/>
          </rPr>
          <t xml:space="preserve"> be formatted in bold.  
  -  Format other things as you deem necesasry to check your output</t>
        </r>
      </text>
    </comment>
    <comment ref="A3" authorId="0">
      <text>
        <r>
          <rPr>
            <sz val="10"/>
            <color indexed="81"/>
            <rFont val="Tahoma"/>
            <family val="2"/>
          </rPr>
          <t xml:space="preserve">This array formula counts the number of Columns that are non blank.    This is a quick reference on how many verification columns you are setting up. 
You should adjust the array formula as required so that you are checking a row that has information in it.  Once you have it adjusted the formula to the correct row, you must hold down the "ctr" and "shift"  keys and then hit enter.   This saves the formula with {} around it.   </t>
        </r>
        <r>
          <rPr>
            <b/>
            <sz val="10"/>
            <color indexed="10"/>
            <rFont val="Tahoma"/>
            <family val="2"/>
          </rPr>
          <t>{=SUM(IF(B5:EA5="",0,1))}</t>
        </r>
        <r>
          <rPr>
            <sz val="10"/>
            <color indexed="81"/>
            <rFont val="Tahoma"/>
            <family val="2"/>
          </rPr>
          <t xml:space="preserve">
If you don't hold down those 2 keys you will get a formula error.  You will know this because it will not have the {} around it.  You don't type the {}.  The are entered for you.  
The formula is as follows:
 =SUM(IF(B</t>
        </r>
        <r>
          <rPr>
            <b/>
            <sz val="10"/>
            <color indexed="10"/>
            <rFont val="Tahoma"/>
            <family val="2"/>
          </rPr>
          <t>5</t>
        </r>
        <r>
          <rPr>
            <sz val="10"/>
            <color indexed="81"/>
            <rFont val="Tahoma"/>
            <family val="2"/>
          </rPr>
          <t>:EA</t>
        </r>
        <r>
          <rPr>
            <b/>
            <sz val="10"/>
            <color indexed="10"/>
            <rFont val="Tahoma"/>
            <family val="2"/>
          </rPr>
          <t>5</t>
        </r>
        <r>
          <rPr>
            <sz val="10"/>
            <color indexed="81"/>
            <rFont val="Tahoma"/>
            <family val="2"/>
          </rPr>
          <t xml:space="preserve">="",0,1)).  The only thing you need to adjust is the row number.  The column count is always B:EA. </t>
        </r>
        <r>
          <rPr>
            <sz val="9"/>
            <color indexed="81"/>
            <rFont val="Tahoma"/>
            <family val="2"/>
          </rPr>
          <t xml:space="preserve">
</t>
        </r>
      </text>
    </comment>
    <comment ref="A20" authorId="0">
      <text>
        <r>
          <rPr>
            <sz val="9"/>
            <color indexed="81"/>
            <rFont val="Tahoma"/>
            <family val="2"/>
          </rPr>
          <t xml:space="preserve">This array formula counts the number of Columns that are non blank.    This is supplied to help you make sure you capture all columns during the change. 
You should adjust the array formula as required so that you are checking a row that has information in it.  Once you have it adjusted the formula to the correct row, you must hold down the "ctr" and "shift"  keys and then hit enter.   This saves the formula with {} around it.   </t>
        </r>
        <r>
          <rPr>
            <b/>
            <sz val="9"/>
            <color indexed="10"/>
            <rFont val="Tahoma"/>
            <family val="2"/>
          </rPr>
          <t>{=SUM(IF(B5:EA5="",0,1))}</t>
        </r>
        <r>
          <rPr>
            <sz val="9"/>
            <color indexed="81"/>
            <rFont val="Tahoma"/>
            <family val="2"/>
          </rPr>
          <t xml:space="preserve">
If you don't hold down those 2 keys you will get a formula error.  You will know this because it will not have the {} around it.  You don't type the {}.  The are entered for you.  
The formula is as follows:
 =SUM(IF(B</t>
        </r>
        <r>
          <rPr>
            <b/>
            <sz val="9"/>
            <color indexed="10"/>
            <rFont val="Tahoma"/>
            <family val="2"/>
          </rPr>
          <t>5</t>
        </r>
        <r>
          <rPr>
            <sz val="9"/>
            <color indexed="81"/>
            <rFont val="Tahoma"/>
            <family val="2"/>
          </rPr>
          <t>:EA</t>
        </r>
        <r>
          <rPr>
            <b/>
            <sz val="9"/>
            <color indexed="10"/>
            <rFont val="Tahoma"/>
            <family val="2"/>
          </rPr>
          <t>5</t>
        </r>
        <r>
          <rPr>
            <sz val="9"/>
            <color indexed="81"/>
            <rFont val="Tahoma"/>
            <family val="2"/>
          </rPr>
          <t xml:space="preserve">="",0,1)).  The only thing you need to adjust is the row number.  The column count is always B:EA. 
</t>
        </r>
      </text>
    </comment>
  </commentList>
</comments>
</file>

<file path=xl/sharedStrings.xml><?xml version="1.0" encoding="utf-8"?>
<sst xmlns="http://schemas.openxmlformats.org/spreadsheetml/2006/main" count="3012" uniqueCount="1966">
  <si>
    <t>Part Number</t>
  </si>
  <si>
    <t>Part Description</t>
  </si>
  <si>
    <t>Total</t>
  </si>
  <si>
    <t>#</t>
  </si>
  <si>
    <t>Capital Cost</t>
  </si>
  <si>
    <t>Day</t>
  </si>
  <si>
    <t>Email</t>
  </si>
  <si>
    <t>Business Project Manager</t>
  </si>
  <si>
    <t>Requestor</t>
  </si>
  <si>
    <t>Telephone</t>
  </si>
  <si>
    <t>Group/Unit</t>
  </si>
  <si>
    <t>Full Name</t>
  </si>
  <si>
    <t xml:space="preserve">P&amp;L Signing Authority </t>
  </si>
  <si>
    <r>
      <t xml:space="preserve">Executive Summary
</t>
    </r>
    <r>
      <rPr>
        <sz val="8"/>
        <rFont val="Arial"/>
        <family val="2"/>
      </rPr>
      <t>(brief)</t>
    </r>
  </si>
  <si>
    <r>
      <t xml:space="preserve">Risk of non-Delivery
</t>
    </r>
    <r>
      <rPr>
        <sz val="8"/>
        <rFont val="Arial"/>
        <family val="2"/>
      </rPr>
      <t>(brief)</t>
    </r>
  </si>
  <si>
    <t>Name</t>
  </si>
  <si>
    <t>Other</t>
  </si>
  <si>
    <t>Citi Business P&amp;L Info</t>
  </si>
  <si>
    <t>NPA/NXX</t>
  </si>
  <si>
    <t>P2P Codes</t>
  </si>
  <si>
    <t>Consumer CitiBank NA</t>
  </si>
  <si>
    <t>Consumer Citi Cards</t>
  </si>
  <si>
    <t>Consumer CitiCapital</t>
  </si>
  <si>
    <t>Consumer CitiMortgage</t>
  </si>
  <si>
    <t>Consumer Other</t>
  </si>
  <si>
    <t>GIM Travelers</t>
  </si>
  <si>
    <t>GIM Private Bank</t>
  </si>
  <si>
    <t>GIM Other</t>
  </si>
  <si>
    <t>CTO</t>
  </si>
  <si>
    <t>Smith Barney</t>
  </si>
  <si>
    <t>CTI</t>
  </si>
  <si>
    <t>Corporate</t>
  </si>
  <si>
    <t>Contact</t>
  </si>
  <si>
    <t>Organization/Role</t>
  </si>
  <si>
    <t>Phone/Pager</t>
  </si>
  <si>
    <t>Citi Business Contact #1</t>
  </si>
  <si>
    <t>Citi Business Contact #2</t>
  </si>
  <si>
    <t>Application Testing Coordinator</t>
  </si>
  <si>
    <t>Citigroup Network Help Desk</t>
  </si>
  <si>
    <t>Site</t>
  </si>
  <si>
    <t>LB Code</t>
  </si>
  <si>
    <t>Site Contact (Name/Phone Number)</t>
  </si>
  <si>
    <t>Window(start)</t>
  </si>
  <si>
    <t>Window(end)</t>
  </si>
  <si>
    <t>Time Zone</t>
  </si>
  <si>
    <t xml:space="preserve"> </t>
  </si>
  <si>
    <t>Project Name</t>
  </si>
  <si>
    <t>Citi Business Contact #3</t>
  </si>
  <si>
    <t>CMB Cash</t>
  </si>
  <si>
    <t>CMB Equities</t>
  </si>
  <si>
    <t>CMB Fixed Income</t>
  </si>
  <si>
    <t>CMB Other</t>
  </si>
  <si>
    <t>CAI</t>
  </si>
  <si>
    <t>CAI Tribeca</t>
  </si>
  <si>
    <t>CMB Fixed Income Futures</t>
  </si>
  <si>
    <t>CMB Foreign Exchange</t>
  </si>
  <si>
    <t>CMB Global Research</t>
  </si>
  <si>
    <t>CMB Global Transaction Services</t>
  </si>
  <si>
    <t>Commercial Business Group</t>
  </si>
  <si>
    <t>Consumer CitiFinancial</t>
  </si>
  <si>
    <t>Consumer CitiFinancial Auto</t>
  </si>
  <si>
    <t>Consumer CitiFinancial International</t>
  </si>
  <si>
    <t>Consumer CitiFinancial Mortgage</t>
  </si>
  <si>
    <t>GCMB - Global Group</t>
  </si>
  <si>
    <t>Global Banking - Emerging Markets</t>
  </si>
  <si>
    <t>Global Banking - Global Relationship Bank</t>
  </si>
  <si>
    <t>Global Banking - Investment Banking</t>
  </si>
  <si>
    <t>Global Consumer Group</t>
  </si>
  <si>
    <t>Global Investment Management</t>
  </si>
  <si>
    <t>Global Transaction Services - Cash</t>
  </si>
  <si>
    <t>Global Transaction Services - Securities/Funds</t>
  </si>
  <si>
    <t>Global Transaction Services - Trade</t>
  </si>
  <si>
    <t>Global Wealth Management</t>
  </si>
  <si>
    <t>Citi Cost</t>
  </si>
  <si>
    <t>Estimate</t>
  </si>
  <si>
    <t>Actual</t>
  </si>
  <si>
    <t>See NPMS</t>
  </si>
  <si>
    <t>Part Description (Serial # or device info)</t>
  </si>
  <si>
    <t>Circuit ID + Information</t>
  </si>
  <si>
    <t>Total $ New</t>
  </si>
  <si>
    <t>Total $ From Inventory</t>
  </si>
  <si>
    <t>Total $ To Inventory</t>
  </si>
  <si>
    <t>Total $ Disposed</t>
  </si>
  <si>
    <t>Total $ Estimate</t>
  </si>
  <si>
    <t>Total $ Actual</t>
  </si>
  <si>
    <t>Recurring Costs (Maintenance - Annual)</t>
  </si>
  <si>
    <t>Recurring Costs (Circuits - Monthly)</t>
  </si>
  <si>
    <t>Cells this color denote Actual details required before Project Closure</t>
  </si>
  <si>
    <t>Monthly Cost</t>
  </si>
  <si>
    <t>Annual Cost</t>
  </si>
  <si>
    <t>Hourly Rate</t>
  </si>
  <si>
    <t>Circuit Type</t>
  </si>
  <si>
    <t>Type</t>
  </si>
  <si>
    <t>Description</t>
  </si>
  <si>
    <t>Place cursor here for instructions</t>
  </si>
  <si>
    <t>Phone</t>
  </si>
  <si>
    <t>Config section</t>
  </si>
  <si>
    <t>Source (device / cabinet location/ GBIC type if required)</t>
  </si>
  <si>
    <t>Port</t>
  </si>
  <si>
    <t>Cable
 CAT 6
 Single mode fiber etc</t>
  </si>
  <si>
    <t>Destination  (device / cabinet location/ GBIC type if required)</t>
  </si>
  <si>
    <t>Notes</t>
  </si>
  <si>
    <t xml:space="preserve"> term le 0</t>
  </si>
  <si>
    <t xml:space="preserve"> set length 0</t>
  </si>
  <si>
    <t xml:space="preserve"> sh clock</t>
  </si>
  <si>
    <t xml:space="preserve"> sh time</t>
  </si>
  <si>
    <t>!! Put  show commands here</t>
  </si>
  <si>
    <t>!! Add show commands here</t>
  </si>
  <si>
    <t>Ann. Recurring</t>
  </si>
  <si>
    <t>Mon. Recurring</t>
  </si>
  <si>
    <t>Integration Team</t>
  </si>
  <si>
    <t>Engineering Team</t>
  </si>
  <si>
    <t>PEP/CEP ID</t>
  </si>
  <si>
    <t>Date Prepared</t>
  </si>
  <si>
    <t>Prepared By</t>
  </si>
  <si>
    <r>
      <t xml:space="preserve">Business Justification
</t>
    </r>
    <r>
      <rPr>
        <sz val="8"/>
        <rFont val="Arial"/>
        <family val="2"/>
      </rPr>
      <t>(brief)</t>
    </r>
  </si>
  <si>
    <t>Citi Cost Estimate (+/-10%)</t>
  </si>
  <si>
    <t>Removed</t>
  </si>
  <si>
    <t>Standard Deliverables</t>
  </si>
  <si>
    <t>Design Start requires engineer availability and assignment.</t>
  </si>
  <si>
    <t>Build Start</t>
  </si>
  <si>
    <t>Build Committed Complete</t>
  </si>
  <si>
    <t>Closure</t>
  </si>
  <si>
    <t>Customer Required</t>
  </si>
  <si>
    <t>Required completion date identified by customer.  "Drop Dead" date.</t>
  </si>
  <si>
    <t>Build Start may occur in paralell with design due to equipment order efficiency.</t>
  </si>
  <si>
    <t>Date identified by Engineering/Integration as committed to complete to customer</t>
  </si>
  <si>
    <t>Official closure of network activities including customer validation of deliverables.</t>
  </si>
  <si>
    <t>Internal</t>
  </si>
  <si>
    <t>Voice</t>
  </si>
  <si>
    <t>Vendor</t>
  </si>
  <si>
    <t>CapitalTotal</t>
  </si>
  <si>
    <t>MaintenanceTotal</t>
  </si>
  <si>
    <t>ExpenseTotal</t>
  </si>
  <si>
    <t>CircuitTotal</t>
  </si>
  <si>
    <t>From</t>
  </si>
  <si>
    <t>To</t>
  </si>
  <si>
    <t>Wiring</t>
  </si>
  <si>
    <t>DNIS</t>
  </si>
  <si>
    <t>ANI</t>
  </si>
  <si>
    <t>Codec Type</t>
  </si>
  <si>
    <t>ISDN Switch Type (If Used)</t>
  </si>
  <si>
    <t>PSTN Breakout Needed (Y/n)</t>
  </si>
  <si>
    <t>2-Way Dial Pattern (Y/n)</t>
  </si>
  <si>
    <t>SSMD 
3845-1 
x/y/z</t>
  </si>
  <si>
    <t>Crossover</t>
  </si>
  <si>
    <t>PBX</t>
  </si>
  <si>
    <t>CCS
primary-ni</t>
  </si>
  <si>
    <t>esf</t>
  </si>
  <si>
    <t>b8zs</t>
  </si>
  <si>
    <t>Mumbai</t>
  </si>
  <si>
    <t>91096111….</t>
  </si>
  <si>
    <t>g.729</t>
  </si>
  <si>
    <t>N/A</t>
  </si>
  <si>
    <t>No</t>
  </si>
  <si>
    <t>Yes</t>
  </si>
  <si>
    <t>Example: Jacksonville 
PBX name
port #</t>
  </si>
  <si>
    <t>Concurrent Channels</t>
  </si>
  <si>
    <t>CGSL Location</t>
  </si>
  <si>
    <t>Line Code</t>
  </si>
  <si>
    <t>Framing Format</t>
  </si>
  <si>
    <t>Signaling Type</t>
  </si>
  <si>
    <t>Clock Source</t>
  </si>
  <si>
    <t>Optional Critical Requirements: Firewall Rules</t>
  </si>
  <si>
    <t>Optional Critical Requirements: Cabling</t>
  </si>
  <si>
    <t>Required</t>
  </si>
  <si>
    <t>Optional</t>
  </si>
  <si>
    <t>Network Tier</t>
  </si>
  <si>
    <t xml:space="preserve">Project Name/Description: </t>
  </si>
  <si>
    <t>Type of Service</t>
  </si>
  <si>
    <t>CTI Request</t>
  </si>
  <si>
    <t>Business Group</t>
  </si>
  <si>
    <t>Date Sent to Provisioning</t>
  </si>
  <si>
    <t>Circuit request date</t>
  </si>
  <si>
    <t>Who pay's invoice?</t>
  </si>
  <si>
    <t>Speed</t>
  </si>
  <si>
    <t>AT&amp;T</t>
  </si>
  <si>
    <t>Level 3</t>
  </si>
  <si>
    <t>Reason for Expedite: (please justify in comments section)</t>
  </si>
  <si>
    <t>Bellsouth</t>
  </si>
  <si>
    <t>MPLS</t>
  </si>
  <si>
    <t>Verzion Business</t>
  </si>
  <si>
    <t>Who pays invoice?</t>
  </si>
  <si>
    <t>SBC</t>
  </si>
  <si>
    <t>CER IP Address MPLS</t>
  </si>
  <si>
    <t>Ameritech</t>
  </si>
  <si>
    <t>PER IP Address MPLS</t>
  </si>
  <si>
    <t>Branch / Site</t>
  </si>
  <si>
    <t>Sprint</t>
  </si>
  <si>
    <t>Access (Kbps)</t>
  </si>
  <si>
    <t>ASN Number</t>
  </si>
  <si>
    <t>Sprint Local</t>
  </si>
  <si>
    <t>Port  (Kbps)</t>
  </si>
  <si>
    <t>ASN Override MPLS</t>
  </si>
  <si>
    <t>LNS</t>
  </si>
  <si>
    <t>PVC (Kbps)</t>
  </si>
  <si>
    <t>ALS</t>
  </si>
  <si>
    <t>Originating DLCI</t>
  </si>
  <si>
    <t>Network Encapsulation MPLS</t>
  </si>
  <si>
    <t>Abovenet</t>
  </si>
  <si>
    <t>Terminating DLCI</t>
  </si>
  <si>
    <t>Business Groups</t>
  </si>
  <si>
    <t>XO Communications</t>
  </si>
  <si>
    <t>Long haul</t>
  </si>
  <si>
    <t>Terminating (Data Center) Site</t>
  </si>
  <si>
    <t>CBNA</t>
  </si>
  <si>
    <t>Access</t>
  </si>
  <si>
    <t>Cable &amp; Wireless</t>
  </si>
  <si>
    <t>Street Address</t>
  </si>
  <si>
    <t xml:space="preserve">Street Address    </t>
  </si>
  <si>
    <t>City/State/Zip</t>
  </si>
  <si>
    <t>PVC</t>
  </si>
  <si>
    <t>Floor/Room</t>
  </si>
  <si>
    <t>Router</t>
  </si>
  <si>
    <t>Associated Circuit ID</t>
  </si>
  <si>
    <t>FR</t>
  </si>
  <si>
    <t>Static</t>
  </si>
  <si>
    <t>MLPPP</t>
  </si>
  <si>
    <t>POS PPP</t>
  </si>
  <si>
    <t>Comments</t>
  </si>
  <si>
    <t>HDLC</t>
  </si>
  <si>
    <t>BGP</t>
  </si>
  <si>
    <t>PPP</t>
  </si>
  <si>
    <t>Circuit ID</t>
  </si>
  <si>
    <t>Initiating (Source) IP</t>
  </si>
  <si>
    <t>Destination IP</t>
  </si>
  <si>
    <t>Destination Protocol/Port</t>
  </si>
  <si>
    <t>Organization</t>
  </si>
  <si>
    <t>CSPAN Route Maintenance Request Form</t>
  </si>
  <si>
    <r>
      <t>AS#</t>
    </r>
    <r>
      <rPr>
        <b/>
        <sz val="10"/>
        <color indexed="10"/>
        <rFont val="Arial"/>
        <family val="2"/>
      </rPr>
      <t>*</t>
    </r>
  </si>
  <si>
    <r>
      <t>Region</t>
    </r>
    <r>
      <rPr>
        <sz val="10"/>
        <color indexed="10"/>
        <rFont val="Arial"/>
        <family val="2"/>
      </rPr>
      <t>*</t>
    </r>
  </si>
  <si>
    <r>
      <t>Network</t>
    </r>
    <r>
      <rPr>
        <b/>
        <sz val="10"/>
        <color indexed="10"/>
        <rFont val="Arial"/>
        <family val="2"/>
      </rPr>
      <t>*</t>
    </r>
  </si>
  <si>
    <r>
      <t>Net mask</t>
    </r>
    <r>
      <rPr>
        <b/>
        <sz val="10"/>
        <color indexed="10"/>
        <rFont val="Arial"/>
        <family val="2"/>
      </rPr>
      <t>*</t>
    </r>
  </si>
  <si>
    <r>
      <t>Internal or External</t>
    </r>
    <r>
      <rPr>
        <b/>
        <sz val="10"/>
        <color indexed="10"/>
        <rFont val="Arial"/>
        <family val="2"/>
      </rPr>
      <t>*</t>
    </r>
  </si>
  <si>
    <r>
      <t>Destination AS number(s)</t>
    </r>
    <r>
      <rPr>
        <b/>
        <sz val="10"/>
        <color indexed="10"/>
        <rFont val="Arial"/>
        <family val="2"/>
      </rPr>
      <t>*</t>
    </r>
  </si>
  <si>
    <r>
      <t>Destination Region</t>
    </r>
    <r>
      <rPr>
        <sz val="10"/>
        <color indexed="10"/>
        <rFont val="Arial"/>
        <family val="2"/>
      </rPr>
      <t>*</t>
    </r>
  </si>
  <si>
    <r>
      <t>Deadline for change</t>
    </r>
    <r>
      <rPr>
        <b/>
        <sz val="10"/>
        <color indexed="10"/>
        <rFont val="Arial"/>
        <family val="2"/>
      </rPr>
      <t>*</t>
    </r>
  </si>
  <si>
    <t>Request date</t>
  </si>
  <si>
    <r>
      <t>Business  reason</t>
    </r>
    <r>
      <rPr>
        <b/>
        <sz val="10"/>
        <color indexed="10"/>
        <rFont val="Arial"/>
        <family val="2"/>
      </rPr>
      <t>*</t>
    </r>
  </si>
  <si>
    <t>Emergency reason</t>
  </si>
  <si>
    <r>
      <t>Requester's contact info</t>
    </r>
    <r>
      <rPr>
        <b/>
        <sz val="10"/>
        <color indexed="10"/>
        <rFont val="Arial"/>
        <family val="2"/>
      </rPr>
      <t>*</t>
    </r>
  </si>
  <si>
    <r>
      <t>remove/add</t>
    </r>
    <r>
      <rPr>
        <b/>
        <sz val="10"/>
        <color indexed="10"/>
        <rFont val="Arial"/>
        <family val="2"/>
      </rPr>
      <t>*</t>
    </r>
  </si>
  <si>
    <t>Note: Regular change over CSPAN may take up to four weeks. If you need earlier than four weeks, request emergency change with reason.</t>
  </si>
  <si>
    <r>
      <t xml:space="preserve">Please refer to </t>
    </r>
    <r>
      <rPr>
        <b/>
        <u/>
        <sz val="10"/>
        <color indexed="12"/>
        <rFont val="Arial"/>
        <family val="2"/>
      </rPr>
      <t>CSPAN ROUTE MAINTENANCE PROCESS</t>
    </r>
    <r>
      <rPr>
        <u/>
        <sz val="10"/>
        <color indexed="12"/>
        <rFont val="Arial"/>
        <family val="2"/>
      </rPr>
      <t xml:space="preserve"> for detail.</t>
    </r>
  </si>
  <si>
    <r>
      <t>*</t>
    </r>
    <r>
      <rPr>
        <sz val="10"/>
        <rFont val="Arial"/>
        <family val="2"/>
      </rPr>
      <t xml:space="preserve"> Indicates required information</t>
    </r>
  </si>
  <si>
    <t>AS#</t>
  </si>
  <si>
    <t>AS number of where the route originates</t>
  </si>
  <si>
    <t>Destination AS number(s)</t>
  </si>
  <si>
    <t>Destinations of route in AS number</t>
  </si>
  <si>
    <t>Route is Internal / Citigroup's own route. Specify business unit and  application in the Business Reason field</t>
  </si>
  <si>
    <t>External</t>
  </si>
  <si>
    <t>Route belongs to vendor. Specify vendor's name in the Business Reason field</t>
  </si>
  <si>
    <t>Remove</t>
  </si>
  <si>
    <t>Remove route from CSPAN</t>
  </si>
  <si>
    <t>Add</t>
  </si>
  <si>
    <t>Add route in to CSPAN</t>
  </si>
  <si>
    <r>
      <t xml:space="preserve">Please send completed form to: </t>
    </r>
    <r>
      <rPr>
        <b/>
        <u/>
        <sz val="10"/>
        <color indexed="12"/>
        <rFont val="Arial"/>
        <family val="2"/>
      </rPr>
      <t>*GT CSPAN Route Maintenance</t>
    </r>
  </si>
  <si>
    <t>version 1.3</t>
  </si>
  <si>
    <t>VLAN MAC - Critical Requirements</t>
  </si>
  <si>
    <t>The following information is required to effectively initiate the request.  Incompleted forms will cause delay.</t>
  </si>
  <si>
    <t>Will the VLAN request require QoS changes?:</t>
  </si>
  <si>
    <t>Router Changes - Please identify which Citigroup router(s) require VLAN changes.</t>
  </si>
  <si>
    <t>Router Name</t>
  </si>
  <si>
    <t>IP Address</t>
  </si>
  <si>
    <t>Subnet Mask</t>
  </si>
  <si>
    <t>Application Description</t>
  </si>
  <si>
    <r>
      <t>Switch Changes</t>
    </r>
    <r>
      <rPr>
        <sz val="8"/>
        <rFont val="Arial"/>
        <family val="2"/>
      </rPr>
      <t xml:space="preserve"> - Please identify which Citigroup switch requires VLAN changes.</t>
    </r>
  </si>
  <si>
    <t>Switch Name</t>
  </si>
  <si>
    <t>Slot</t>
  </si>
  <si>
    <t>Port(s)</t>
  </si>
  <si>
    <t>Duplex</t>
  </si>
  <si>
    <t>ACL MAC - Critical Requirements</t>
  </si>
  <si>
    <t>Additional Contacts are Required for this Request Type</t>
  </si>
  <si>
    <t>BISO Name</t>
  </si>
  <si>
    <t>ACL Owner</t>
  </si>
  <si>
    <t>Backup ACL Owner</t>
  </si>
  <si>
    <t>HR Business Unit Name</t>
  </si>
  <si>
    <r>
      <t>Citigroup Hosts</t>
    </r>
    <r>
      <rPr>
        <sz val="8"/>
        <rFont val="Arial"/>
        <family val="2"/>
      </rPr>
      <t xml:space="preserve"> - Please identify which Citigroup hosts (machines, servers, workstations, etc.), requiring ACL changes.</t>
    </r>
  </si>
  <si>
    <t>Source (Src) Hostname (DNS)</t>
  </si>
  <si>
    <t>SRC IP Address</t>
  </si>
  <si>
    <t>Destination Hostname (DNS)</t>
  </si>
  <si>
    <t xml:space="preserve">Destination IP </t>
  </si>
  <si>
    <t>ACL TYPE</t>
  </si>
  <si>
    <t>Protocol</t>
  </si>
  <si>
    <t>Port / Socket</t>
  </si>
  <si>
    <t>Direction of Initiation</t>
  </si>
  <si>
    <t>Source Hostname (DNS)</t>
  </si>
  <si>
    <t>Source Role</t>
  </si>
  <si>
    <t>Requested Test Date/Time</t>
  </si>
  <si>
    <t/>
  </si>
  <si>
    <t>Site Decommission - Critical Requirements</t>
  </si>
  <si>
    <t>Please identify Citigroup devices and circuits which will be impacted.  Each device should be verified and identified by the engineer on the BOM w/ serial # and appropriate value.</t>
  </si>
  <si>
    <t>Devices</t>
  </si>
  <si>
    <t>Router/Switch</t>
  </si>
  <si>
    <t>Serial #</t>
  </si>
  <si>
    <t>Model #</t>
  </si>
  <si>
    <t>Interface Information</t>
  </si>
  <si>
    <t>Circuits</t>
  </si>
  <si>
    <t>Cost/month</t>
  </si>
  <si>
    <t>Other Information</t>
  </si>
  <si>
    <t>Vendor Isolation - Critical Requirements</t>
  </si>
  <si>
    <r>
      <t xml:space="preserve">How many devices will be located behind this isolation and need network connectivity?  </t>
    </r>
    <r>
      <rPr>
        <sz val="8"/>
        <rFont val="Arial"/>
        <family val="2"/>
      </rPr>
      <t>This value shall vary the total cost of equipment purchased.</t>
    </r>
  </si>
  <si>
    <t>B2B/Citiplex</t>
  </si>
  <si>
    <t>Locations -  Specifiy all locations impacted by this request.</t>
  </si>
  <si>
    <t>Partner Network Operations</t>
  </si>
  <si>
    <t>Partner Network Engineer</t>
  </si>
  <si>
    <r>
      <t>Removal of Firewall Rules</t>
    </r>
    <r>
      <rPr>
        <sz val="12"/>
        <rFont val="Arial"/>
        <family val="2"/>
      </rPr>
      <t xml:space="preserve"> </t>
    </r>
    <r>
      <rPr>
        <sz val="8"/>
        <rFont val="Arial"/>
        <family val="2"/>
      </rPr>
      <t>- Deletion of the existing Firewall Rules for the identified connection are the responsibiltiy of the business.  The Citigroup Engineer will help identify the firewalls that the removal request is needed on.  Please identify the hosts and or network connectivity existing for the current host connection in the table below.
The Citigroup firewall request form for the removal of rules can be found at the following URL :</t>
    </r>
  </si>
  <si>
    <r>
      <t>Citigroup Side</t>
    </r>
    <r>
      <rPr>
        <sz val="8"/>
        <rFont val="Arial"/>
        <family val="2"/>
      </rPr>
      <t xml:space="preserve"> - Please identify which Citigroup hosts (machines, servers, workstations, etc.) that currently connect to the partner’s network.</t>
    </r>
  </si>
  <si>
    <t>Hostname</t>
  </si>
  <si>
    <t>IP Address or Network ID</t>
  </si>
  <si>
    <t>NAT Address</t>
  </si>
  <si>
    <t>Traffic Flow</t>
  </si>
  <si>
    <t>Protocol/Port</t>
  </si>
  <si>
    <r>
      <t>Partner Side</t>
    </r>
    <r>
      <rPr>
        <sz val="8"/>
        <rFont val="Arial"/>
        <family val="2"/>
      </rPr>
      <t xml:space="preserve"> - Please identify which partner hosts (machines, servers, workstations, etc.) that currently connect to Citigroup's network.</t>
    </r>
  </si>
  <si>
    <r>
      <t>Removal of VPN Configuration Specifics -</t>
    </r>
    <r>
      <rPr>
        <sz val="12"/>
        <rFont val="Arial"/>
        <family val="2"/>
      </rPr>
      <t xml:space="preserve"> </t>
    </r>
    <r>
      <rPr>
        <sz val="8"/>
        <rFont val="Arial"/>
        <family val="2"/>
      </rPr>
      <t>IPSEC is not always the best way to protect your data.  The Citigroup Encryption Standards documents define the various methods of securing your data.  These standards can be read at the following URLs.</t>
    </r>
  </si>
  <si>
    <t>http://www.citigroup.net/informationsecurityservices/policy/index.htm</t>
  </si>
  <si>
    <t>http://www.citigroup.net/informationsecurityservices/data/CitigroupInformationSecurityStandards_v3_1.pdf</t>
  </si>
  <si>
    <t>VPN Parameters</t>
  </si>
  <si>
    <t>Citigroup VPN Peer</t>
  </si>
  <si>
    <t>Partner VPN Peer</t>
  </si>
  <si>
    <t>Primary Peer</t>
  </si>
  <si>
    <t>Secondary Peer</t>
  </si>
  <si>
    <t>Tertiary Peer (if appl)</t>
  </si>
  <si>
    <t>ISAKMP (Phase 1)</t>
  </si>
  <si>
    <t>Parameter</t>
  </si>
  <si>
    <t>Citigroup Value</t>
  </si>
  <si>
    <t>Partner Value</t>
  </si>
  <si>
    <t>Encryption Algorithm</t>
  </si>
  <si>
    <t>3DES</t>
  </si>
  <si>
    <t>Hash Algorithm</t>
  </si>
  <si>
    <t>SHA-1</t>
  </si>
  <si>
    <t>Authentication method</t>
  </si>
  <si>
    <t>Pre-shared Key</t>
  </si>
  <si>
    <t>Diffe-Hellman group</t>
  </si>
  <si>
    <t>Lifetime</t>
  </si>
  <si>
    <t>86400 (24 hours)</t>
  </si>
  <si>
    <t>IPSEC (Phase 2)</t>
  </si>
  <si>
    <t>Transforms include : AH, ESP Encryption, ESP Authentication and IP Compression</t>
  </si>
  <si>
    <t>3DES (ESP Encryp)</t>
  </si>
  <si>
    <t>Authentication</t>
  </si>
  <si>
    <t>SHA-1 (ESP Auth)</t>
  </si>
  <si>
    <t>PFS</t>
  </si>
  <si>
    <t>OFF</t>
  </si>
  <si>
    <t>IPSEC SA Lifetime</t>
  </si>
  <si>
    <t>3600 (1 hour)</t>
  </si>
  <si>
    <t>IPSEC SA Data / per Lifetime</t>
  </si>
  <si>
    <t>4.608.000KB</t>
  </si>
  <si>
    <t>Mode</t>
  </si>
  <si>
    <t>Tunnel</t>
  </si>
  <si>
    <t>B2B Decommission - Critical Requirements</t>
  </si>
  <si>
    <t>What Type of ACL(s) are being affected?</t>
  </si>
  <si>
    <t>Flat Adjustment</t>
  </si>
  <si>
    <t>What devices to include and formatting</t>
  </si>
  <si>
    <t>Router and switch show command ideas</t>
  </si>
  <si>
    <t>ALL Network changes REQUIRE customer testing at the time of implementation.  If the customer is not available to test, network teams may be required to cancel and reschedule the change record which will automatically incur scheduling changes to the project final deliverables.</t>
  </si>
  <si>
    <t>B2B MAC - Critical Requirements</t>
  </si>
  <si>
    <t xml:space="preserve">Citi Business BISO </t>
  </si>
  <si>
    <t>Who of the above people should be contacted to validate the connection (Citigroup)?</t>
  </si>
  <si>
    <t>Who of the above people should be contacted to validate the connection (Partner)?</t>
  </si>
  <si>
    <t>Non Disclosure Agreement and Continuity of Business</t>
  </si>
  <si>
    <t>Has a non-disclosure agreement been put in place between Citigroup and the Partner?</t>
  </si>
  <si>
    <t>All network infrastructure requires redundancy.  Is the business requesting to waive this?</t>
  </si>
  <si>
    <t>Citi
Site Locations</t>
  </si>
  <si>
    <t>Citi Primary</t>
  </si>
  <si>
    <t>Citi Secondary</t>
  </si>
  <si>
    <t>Citi Site Name</t>
  </si>
  <si>
    <t>City, State, Zipcode</t>
  </si>
  <si>
    <t>Floor</t>
  </si>
  <si>
    <t>Primary
Site Contact</t>
  </si>
  <si>
    <t>Secondary
Site Contact</t>
  </si>
  <si>
    <t>Partner
Site Locations</t>
  </si>
  <si>
    <t>Partner Primary</t>
  </si>
  <si>
    <t>Partner Secondary</t>
  </si>
  <si>
    <t>Partner Site Name</t>
  </si>
  <si>
    <t>Technical Specifics</t>
  </si>
  <si>
    <r>
      <t>Citigroup Side</t>
    </r>
    <r>
      <rPr>
        <sz val="8"/>
        <rFont val="Arial"/>
        <family val="2"/>
      </rPr>
      <t xml:space="preserve"> - Please identify which Citigroup hosts (machines, servers, workstations, etc.), will be connecting to the partner’s network. Identify the bandwith that will be expected to pass from this device to the other side.</t>
    </r>
  </si>
  <si>
    <t>Bandwidth kbps/Mbs</t>
  </si>
  <si>
    <r>
      <t>Partner Side</t>
    </r>
    <r>
      <rPr>
        <sz val="8"/>
        <rFont val="Arial"/>
        <family val="2"/>
      </rPr>
      <t xml:space="preserve"> - Please identify which partner hosts (machines, servers, workstations, etc.), will be connecting to Citigroup's network. Identify the bandwith that will be expected to pass from this device to the other side.</t>
    </r>
  </si>
  <si>
    <t>VPN Configuration Specifics</t>
  </si>
  <si>
    <t>IPSEC is not always the best way to protect your data.  The Citigroup Encryption Standards documents define the various methods of securing your data.  These standards can be read at the following URLs.
  The Citigroup information security standard version 3</t>
  </si>
  <si>
    <t>B2B New - Critical Requirements</t>
  </si>
  <si>
    <t>What type of connection is this related to?</t>
  </si>
  <si>
    <t>What is being requested?</t>
  </si>
  <si>
    <t>Add New Static Route</t>
  </si>
  <si>
    <t>Remove Static Route</t>
  </si>
  <si>
    <t>Add New Dynamic Route</t>
  </si>
  <si>
    <t>Remove Dynamic Route</t>
  </si>
  <si>
    <t>Modify Route</t>
  </si>
  <si>
    <t>Route Filter</t>
  </si>
  <si>
    <t>Traffic Filter</t>
  </si>
  <si>
    <t>Crypto Domain</t>
  </si>
  <si>
    <t>Backup Peer</t>
  </si>
  <si>
    <t xml:space="preserve">Primary Host </t>
  </si>
  <si>
    <t>Backup Host</t>
  </si>
  <si>
    <t>Enable NAT on Interface</t>
  </si>
  <si>
    <t>Add Static NAT</t>
  </si>
  <si>
    <t>Remove Static NAT</t>
  </si>
  <si>
    <t>Add to Dynamic NAT Pool</t>
  </si>
  <si>
    <t>Remove from Dynamic NAT Pool</t>
  </si>
  <si>
    <t>Add New Route-map</t>
  </si>
  <si>
    <t>Create New Sequence Number</t>
  </si>
  <si>
    <t>Route Modification</t>
  </si>
  <si>
    <t>Route Prefixes</t>
  </si>
  <si>
    <t>Add/Remove/Modify</t>
  </si>
  <si>
    <r>
      <t xml:space="preserve">ACL Modification - </t>
    </r>
    <r>
      <rPr>
        <sz val="8"/>
        <rFont val="Arial"/>
        <family val="2"/>
      </rPr>
      <t>Please identify tasks need to be performed</t>
    </r>
  </si>
  <si>
    <t>Source</t>
  </si>
  <si>
    <t>Destination</t>
  </si>
  <si>
    <t>Route/Traffic/Crypto</t>
  </si>
  <si>
    <r>
      <t xml:space="preserve">VPN Peer IP Change - </t>
    </r>
    <r>
      <rPr>
        <sz val="8"/>
        <rFont val="Arial"/>
        <family val="2"/>
      </rPr>
      <t>Please identify peer information</t>
    </r>
  </si>
  <si>
    <t>Old IP</t>
  </si>
  <si>
    <t>New IP</t>
  </si>
  <si>
    <t>Primary/Backup</t>
  </si>
  <si>
    <r>
      <t xml:space="preserve">Host IP Change - </t>
    </r>
    <r>
      <rPr>
        <sz val="8"/>
        <rFont val="Arial"/>
        <family val="2"/>
      </rPr>
      <t>Please identify tasks need to be performed</t>
    </r>
  </si>
  <si>
    <t>Old Host IP Address</t>
  </si>
  <si>
    <t>New Host IP Address</t>
  </si>
  <si>
    <t>Primary Host/Backup Host</t>
  </si>
  <si>
    <r>
      <t xml:space="preserve">NAT Modification - </t>
    </r>
    <r>
      <rPr>
        <sz val="8"/>
        <rFont val="Arial"/>
        <family val="2"/>
      </rPr>
      <t>Please identify tasks need to be performed</t>
    </r>
  </si>
  <si>
    <t>Real IP Address</t>
  </si>
  <si>
    <t>NAT IP Address</t>
  </si>
  <si>
    <t>Dynamic/Static</t>
  </si>
  <si>
    <t>Enable/Add/Remove</t>
  </si>
  <si>
    <r>
      <t>Enable Encryption</t>
    </r>
    <r>
      <rPr>
        <sz val="8"/>
        <rFont val="Arial"/>
        <family val="2"/>
      </rPr>
      <t xml:space="preserve"> - Please identify traffic to be encrypted</t>
    </r>
  </si>
  <si>
    <r>
      <t xml:space="preserve">Route-map Modification - </t>
    </r>
    <r>
      <rPr>
        <sz val="8"/>
        <rFont val="Arial"/>
        <family val="2"/>
      </rPr>
      <t>Please identify tasks need to be performed</t>
    </r>
  </si>
  <si>
    <t>Match</t>
  </si>
  <si>
    <t>Set</t>
  </si>
  <si>
    <t>Add new/Create New Sequence #</t>
  </si>
  <si>
    <t>Additional Critical Requirements to be filled out.  Select all that apply.  Additional workbook tabs will appear to be completed.</t>
  </si>
  <si>
    <t>2009 B2B Connection</t>
  </si>
  <si>
    <t>2009 B2B Remote Device</t>
  </si>
  <si>
    <t>2009 B2B Cyberguard</t>
  </si>
  <si>
    <t>Quantity Needed</t>
  </si>
  <si>
    <t>Quantity to Decommission</t>
  </si>
  <si>
    <t>$ Increase</t>
  </si>
  <si>
    <t>$ Decrease</t>
  </si>
  <si>
    <t>Quantity</t>
  </si>
  <si>
    <t>Quantity New</t>
  </si>
  <si>
    <t>Quantity From Inventory</t>
  </si>
  <si>
    <t>Quantity To Inventory</t>
  </si>
  <si>
    <t>Quantity Disposed</t>
  </si>
  <si>
    <t>$ Added</t>
  </si>
  <si>
    <t>$ Removed</t>
  </si>
  <si>
    <t>Quantity Cancelled</t>
  </si>
  <si>
    <t>New B2B Connection Type</t>
  </si>
  <si>
    <r>
      <rPr>
        <b/>
        <sz val="10"/>
        <rFont val="Arial"/>
        <family val="2"/>
      </rPr>
      <t>Locations</t>
    </r>
    <r>
      <rPr>
        <sz val="10"/>
        <rFont val="Arial"/>
        <family val="2"/>
      </rPr>
      <t xml:space="preserve"> </t>
    </r>
    <r>
      <rPr>
        <sz val="8"/>
        <rFont val="Arial"/>
        <family val="2"/>
      </rPr>
      <t>- Specifiy all locations which will be impacted by this request.  Provide Citigroup location information if known.</t>
    </r>
  </si>
  <si>
    <t>Cost</t>
  </si>
  <si>
    <t>Rate</t>
  </si>
  <si>
    <t>Labor</t>
  </si>
  <si>
    <t>Prod Card</t>
  </si>
  <si>
    <t>Level 0 BOM - Capital</t>
  </si>
  <si>
    <t>Level 0 BOM - Labor</t>
  </si>
  <si>
    <t>Level 0 BOM - Product Card</t>
  </si>
  <si>
    <t>Level 0 BOM - Maintenance</t>
  </si>
  <si>
    <t>Cisco</t>
  </si>
  <si>
    <t>1-Port Serial WAN Interface Card</t>
  </si>
  <si>
    <t>Total Capital</t>
  </si>
  <si>
    <t>Total Product Card</t>
  </si>
  <si>
    <t>Provide Due Date, Address, and Handoff Contact Name/Phone.</t>
  </si>
  <si>
    <t>Final Destination Address / Contact</t>
  </si>
  <si>
    <t>Initial Delivery  Address / Contact</t>
  </si>
  <si>
    <t>Business Monthly Allocation:</t>
  </si>
  <si>
    <t>Retail Cost</t>
  </si>
  <si>
    <t xml:space="preserve"> % Discount</t>
  </si>
  <si>
    <t>Capital Costs (per GNAST BOM)</t>
  </si>
  <si>
    <t>Shipping / Location / Contacts</t>
  </si>
  <si>
    <t>Location / Contacts</t>
  </si>
  <si>
    <t>Circuit From</t>
  </si>
  <si>
    <t>Circuit To</t>
  </si>
  <si>
    <t>Description of Effort</t>
  </si>
  <si>
    <t>Monthly Business Allocation:</t>
  </si>
  <si>
    <t>Voice over IP</t>
  </si>
  <si>
    <t>Device</t>
  </si>
  <si>
    <t>Citi Naming Convention</t>
  </si>
  <si>
    <t>Cisco Port Assignment</t>
  </si>
  <si>
    <t>LAN Switch</t>
  </si>
  <si>
    <t xml:space="preserve">Default gateway </t>
  </si>
  <si>
    <t>CAB-CXR-SLOT</t>
  </si>
  <si>
    <t>Speed/ Duplex</t>
  </si>
  <si>
    <t>DID Range</t>
  </si>
  <si>
    <t>total channels for site</t>
  </si>
  <si>
    <t>Primary Gatekeeper</t>
  </si>
  <si>
    <t>Optional Critital Requirements: VoIP /TBP</t>
  </si>
  <si>
    <t>Toll Bypass</t>
  </si>
  <si>
    <t>Channels in This TG/SG In/out =1</t>
  </si>
  <si>
    <t>OUT Trunk Group</t>
  </si>
  <si>
    <t>Out signaling Group</t>
  </si>
  <si>
    <t>IN Trunk Group</t>
  </si>
  <si>
    <t>IN signaling Group</t>
  </si>
  <si>
    <t>TAC CODE OUT</t>
  </si>
  <si>
    <t>TAC CODE IN</t>
  </si>
  <si>
    <t>CLAN_TBP-1</t>
  </si>
  <si>
    <t>m1us-4114-lgk60-799</t>
  </si>
  <si>
    <t>g0/3</t>
  </si>
  <si>
    <t>sus4114-vac03-3560 163.39.18.197</t>
  </si>
  <si>
    <t>163.39.18.203</t>
  </si>
  <si>
    <t>255.255.255.224</t>
  </si>
  <si>
    <t>163.39.18.195</t>
  </si>
  <si>
    <t>1A03</t>
  </si>
  <si>
    <t>100/Full</t>
  </si>
  <si>
    <t>(302)323-3800 - 3899</t>
  </si>
  <si>
    <t>Weehawken</t>
  </si>
  <si>
    <t>Medpro_TBP-1</t>
  </si>
  <si>
    <t>m1us-4114-dsp60-2602</t>
  </si>
  <si>
    <t>g0/1</t>
  </si>
  <si>
    <t>163.39.18.200</t>
  </si>
  <si>
    <t>1B15</t>
  </si>
  <si>
    <t>(302)323-2400 - 2499</t>
  </si>
  <si>
    <t>Technology</t>
  </si>
  <si>
    <t xml:space="preserve">Network- </t>
  </si>
  <si>
    <t xml:space="preserve"> Voice- </t>
  </si>
  <si>
    <t>Total (As Annual)</t>
  </si>
  <si>
    <t>Grand Total</t>
  </si>
  <si>
    <t xml:space="preserve"> Grand Total</t>
  </si>
  <si>
    <t>Subtotal Network</t>
  </si>
  <si>
    <t>Subtotal Voice</t>
  </si>
  <si>
    <t>Citicorp: Branded Cards</t>
  </si>
  <si>
    <t>Citicorp: Citibank NA</t>
  </si>
  <si>
    <t>Citicorp: Corporate</t>
  </si>
  <si>
    <t>Citicorp: Corporate - CATE</t>
  </si>
  <si>
    <t>Citicorp: Corporate - CTI</t>
  </si>
  <si>
    <t>Citicorp: Corporate - CTO</t>
  </si>
  <si>
    <t>Citicorp: GWM - Private Bank</t>
  </si>
  <si>
    <t>Citicorp: ICG</t>
  </si>
  <si>
    <t>Citicorp: ICG - CAI</t>
  </si>
  <si>
    <t>Citicorp: ICG - CAI - Tribeca</t>
  </si>
  <si>
    <t>Citicorp: ICG - Citi Investment Research</t>
  </si>
  <si>
    <t>Citicorp: ICG - GTS</t>
  </si>
  <si>
    <t>Citicorp: ICG - GTS - Cash</t>
  </si>
  <si>
    <t>Citicorp: ICG - GTS - Securities/Funds</t>
  </si>
  <si>
    <t>Citicorp: ICG - GTS - Trade</t>
  </si>
  <si>
    <t>Citicorp: ICG - Other</t>
  </si>
  <si>
    <t>Citicorp: ICG - S&amp;B</t>
  </si>
  <si>
    <t>Citicorp: ICG - S&amp;B - Equities</t>
  </si>
  <si>
    <t>Citicorp: ICG - S&amp;B - Fixed Income</t>
  </si>
  <si>
    <t>Citicorp: ICG - S&amp;B - Foreign Exchange</t>
  </si>
  <si>
    <t>Citicorp: ICG - S&amp;B - Investment Banking</t>
  </si>
  <si>
    <t>Citicorp: ICG - S&amp;B - Structured Products</t>
  </si>
  <si>
    <t>CitiHoldings: Consumer</t>
  </si>
  <si>
    <t>CitiHoldings: Consumer - CitiFinancial</t>
  </si>
  <si>
    <t>CitiHoldings: Consumer - CitiFinancial Auto</t>
  </si>
  <si>
    <t>CitiHoldings: Consumer - CitiFinancial Intl</t>
  </si>
  <si>
    <t>CitiHoldings: Consumer - CitiFinancial Mortgage</t>
  </si>
  <si>
    <t>CitiHoldings: Consumer - CitiMortgage</t>
  </si>
  <si>
    <t>CitiHoldings: Consumer - Other</t>
  </si>
  <si>
    <t>CitiHoldings: GWM</t>
  </si>
  <si>
    <t>CitiHoldings: GWM - MS Smith Barney</t>
  </si>
  <si>
    <t>CitiHoldings: GWM - MS Smith Barney - Integration</t>
  </si>
  <si>
    <t>CitiHoldings: GWM - MS Smith Barney - Separation</t>
  </si>
  <si>
    <t>CitiHoldings: Un-Branded Cards</t>
  </si>
  <si>
    <t>Divest: CitiCapital</t>
  </si>
  <si>
    <t>Divest: Travelers</t>
  </si>
  <si>
    <t>Total (as Annual)</t>
  </si>
  <si>
    <t>Vendor/Partner Contact #1</t>
  </si>
  <si>
    <t>Vendor/Partner Contact #2</t>
  </si>
  <si>
    <t>Vendor/Partner Contact #3</t>
  </si>
  <si>
    <t>B2B Connectivity Only:</t>
  </si>
  <si>
    <t>Expense</t>
  </si>
  <si>
    <t>Description of Item</t>
  </si>
  <si>
    <t>Labor Costs</t>
  </si>
  <si>
    <t>LaborTotal</t>
  </si>
  <si>
    <t>One Time Expense</t>
  </si>
  <si>
    <t>Reference: GNAST BOM</t>
  </si>
  <si>
    <t>The following fields are automatically filled in based on updates to the BOM tab.</t>
  </si>
  <si>
    <t>Franchise</t>
  </si>
  <si>
    <t>O&amp;T</t>
  </si>
  <si>
    <t>Recovery Type</t>
  </si>
  <si>
    <t>Direct Billed</t>
  </si>
  <si>
    <t>Franchise Fee</t>
  </si>
  <si>
    <t>CTI NA - Network Integration</t>
  </si>
  <si>
    <t>Resource Breakdown</t>
  </si>
  <si>
    <t>Network</t>
  </si>
  <si>
    <t>Site Contact</t>
  </si>
  <si>
    <t>Citi RF Survey Request</t>
  </si>
  <si>
    <r>
      <t xml:space="preserve">This Survey RF Survey Request form MUST be completed for each floor and provided to those responsible for executing the on-site RF Site Survey.  
Please refer to the on the WLAN Survey Best Practice on the CATE WLAN TPM Website for further information  and the latest updates:  </t>
    </r>
    <r>
      <rPr>
        <sz val="8"/>
        <color indexed="8"/>
        <rFont val="Arial"/>
        <family val="2"/>
      </rPr>
      <t>https://catecollaboration.citigroup.net/domains/networks/transportdom/transportstdshmpgs/wlan.aspx</t>
    </r>
  </si>
  <si>
    <t>Example</t>
  </si>
  <si>
    <t>Floor X</t>
  </si>
  <si>
    <t>Floor Y</t>
  </si>
  <si>
    <t>&lt; Insert a Column for each floor.</t>
  </si>
  <si>
    <t>Building Name &amp; Address</t>
  </si>
  <si>
    <t>Floor Number</t>
  </si>
  <si>
    <t>Access Details</t>
  </si>
  <si>
    <t>Floor Plan</t>
  </si>
  <si>
    <t>Floor Dimensions</t>
  </si>
  <si>
    <t>Floor Size</t>
  </si>
  <si>
    <t>Floor Install Information Plan</t>
  </si>
  <si>
    <t>Predictive Survey</t>
  </si>
  <si>
    <t>Coverage Type</t>
  </si>
  <si>
    <t>Client Density</t>
  </si>
  <si>
    <t>Client Hardware</t>
  </si>
  <si>
    <t>Expected Wi-Fi Growth</t>
  </si>
  <si>
    <t>Predictive AP Count</t>
  </si>
  <si>
    <t>Proposed AP Hardware</t>
  </si>
  <si>
    <t>Proposed AP Mounting Location</t>
  </si>
  <si>
    <t>Firewall/Policy Name
Rule #</t>
  </si>
  <si>
    <t>Rule #</t>
  </si>
  <si>
    <t>Port / Protocol</t>
  </si>
  <si>
    <t>Source IP Address</t>
  </si>
  <si>
    <t xml:space="preserve">IP location </t>
  </si>
  <si>
    <t>Destination IP Address</t>
  </si>
  <si>
    <t>IP location</t>
  </si>
  <si>
    <t>Sample Entry</t>
  </si>
  <si>
    <t>For BI-Directional Acces, copy and paste IPS on Columns C/E</t>
  </si>
  <si>
    <t>fusgtdc-cpx411-412</t>
  </si>
  <si>
    <t xml:space="preserve"> tcp_20, 21</t>
  </si>
  <si>
    <t>169.164.177.238</t>
  </si>
  <si>
    <t>B</t>
  </si>
  <si>
    <t>156.55.246.27</t>
  </si>
  <si>
    <t>A</t>
  </si>
  <si>
    <t>fussmd38-cpx411-412</t>
  </si>
  <si>
    <t>169.177.129.19</t>
  </si>
  <si>
    <t>For BI-Directional Access, copy and paste IPS on Columns C/E</t>
  </si>
  <si>
    <t>Primary Service Discipline</t>
  </si>
  <si>
    <t>Branch Networks</t>
  </si>
  <si>
    <t>Campus Networks</t>
  </si>
  <si>
    <t>Contact Center Systems</t>
  </si>
  <si>
    <t>Data Center Networks - GSS/Mainframe/Internal LB</t>
  </si>
  <si>
    <t>Data Center Networks - Tier 2 Regional Backbone</t>
  </si>
  <si>
    <t>Data Center Networks - Tier-1 CSPAN</t>
  </si>
  <si>
    <t>Data Center Networks - Transport Services</t>
  </si>
  <si>
    <t>Perimeter - Business to Business CEP</t>
  </si>
  <si>
    <t>Perimeter - Business to Business VPN</t>
  </si>
  <si>
    <t>Perimeter - Citiplex</t>
  </si>
  <si>
    <t>Perimeter - External Load Balancers</t>
  </si>
  <si>
    <t>Telephony - Branch</t>
  </si>
  <si>
    <t>Telephony - Campus</t>
  </si>
  <si>
    <t>Trading Floor Networks</t>
  </si>
  <si>
    <t>Video / Emerging Technologies</t>
  </si>
  <si>
    <t>Voice Recording Systems - Branch / Contact Center</t>
  </si>
  <si>
    <t>Voice Recording Systems - Campus</t>
  </si>
  <si>
    <t>Voice Recording Systems - Trade Floor</t>
  </si>
  <si>
    <t>Region</t>
  </si>
  <si>
    <t>Project #</t>
  </si>
  <si>
    <t>Network/Voices Team(s) shall supply all O&amp;T contact or managed location information.</t>
  </si>
  <si>
    <t>(877)-GNCC-CTI (877-462-2284)
GNCC.level.1.managers@imcnam.ssmb.com</t>
  </si>
  <si>
    <t xml:space="preserve">Citigroup Business P&amp;L Information is required. </t>
  </si>
  <si>
    <t>High Level Overview from Requestor</t>
  </si>
  <si>
    <t>Additional Contacts</t>
  </si>
  <si>
    <t>Design completion once approved by Design SME team(s).</t>
  </si>
  <si>
    <t xml:space="preserve">Standard Assumptions </t>
  </si>
  <si>
    <t>Standard Deliverables and Assumptions</t>
  </si>
  <si>
    <t xml:space="preserve">• Network/Voice Team(s) will provide this scope document for business approval to proceed
• Network/Voice Team(s) will coordinate with regional Integration to order network/voice equipment
• Network/Voice Team(s) will provide the hardware configuration and implementation plan for equipment 
• Network/Voice Team(s) will coordinate with Integration and SDTs to schedule change records
• Network/Voice Team(s) will coordinate testing of the new environment with Integration, SDTs and Global Operations as necessary.
• Network/Voice Team(s) will create or update the design documentation for the location(s) affected
• Network/Voice Team(s) will turn over the infrastructure to Global Operations for device lockdown and management
• Network/Voice Team(s) will follow with closure requests to officially close project
</t>
  </si>
  <si>
    <t xml:space="preserve">• Designs will include resiliency by default standards - It is the responsibility of the business to request, approve, and own any single point of failures (SPOF).
• The requestor must approve this document before an engineering resource will be assigned to this project
• If project is not labor only, a BOM must be completed and will require further review by SME's, Regional Budget team, Regional GELs and GEH
• The timeline associated with this document assumes no hardware procurement delays, circuit installation delays, or change record conflicts for  other business-related projects
• ALL Network changes REQUIRE customer testing at the time of implementation.  If the customer is not available to test, network teams may be required to cancel and reschedule the change record which will automatically incur scheduling changes to the project final deliverables.
</t>
  </si>
  <si>
    <t>Bill of Materials - Summary</t>
  </si>
  <si>
    <t>PEP/CEP Network/Voice $</t>
  </si>
  <si>
    <t>Labor Funding Source</t>
  </si>
  <si>
    <t>Ann Recurring</t>
  </si>
  <si>
    <t>Total Hours</t>
  </si>
  <si>
    <t>Calculated Total Cost</t>
  </si>
  <si>
    <t>Total Business Funded</t>
  </si>
  <si>
    <r>
      <t>Citi Cost Actual (</t>
    </r>
    <r>
      <rPr>
        <sz val="8"/>
        <rFont val="Arial"/>
        <family val="2"/>
      </rPr>
      <t>Internal use</t>
    </r>
    <r>
      <rPr>
        <b/>
        <sz val="8"/>
        <rFont val="Arial"/>
        <family val="2"/>
      </rPr>
      <t>)</t>
    </r>
  </si>
  <si>
    <t>BOM DETAILS</t>
  </si>
  <si>
    <t>Initial Purchase - business funded?</t>
  </si>
  <si>
    <t>Total Equipment to Business</t>
  </si>
  <si>
    <t>Total Maint to Business</t>
  </si>
  <si>
    <t>Total Circuits to Business</t>
  </si>
  <si>
    <t>Total One Time to Business</t>
  </si>
  <si>
    <t>https://globalconsumer.collaborationtools.consumer.citigroup.net/sites/GCIS/ECM/default.aspx</t>
  </si>
  <si>
    <t>Diagram 1 Before</t>
  </si>
  <si>
    <t>Diagram 1 After</t>
  </si>
  <si>
    <t>sh run</t>
  </si>
  <si>
    <t>Planned Timeline (High Level)</t>
  </si>
  <si>
    <t>Planned Infrastructure Deliverables (High Level)</t>
  </si>
  <si>
    <t>Areas of Concern (High Level)</t>
  </si>
  <si>
    <t>Business Driver</t>
  </si>
  <si>
    <t>Region/Country</t>
  </si>
  <si>
    <t>Address</t>
  </si>
  <si>
    <t>Date Request Submitted</t>
  </si>
  <si>
    <t>Project Manager (or N/A)</t>
  </si>
  <si>
    <t>Date PM Assigned (or N/A)</t>
  </si>
  <si>
    <t>Current</t>
  </si>
  <si>
    <t>Current PBX model</t>
  </si>
  <si>
    <t>Current PBX location</t>
  </si>
  <si>
    <t>Handsets</t>
  </si>
  <si>
    <t>~Standard</t>
  </si>
  <si>
    <t>~Executive</t>
  </si>
  <si>
    <t>~Operator Console</t>
  </si>
  <si>
    <t>~Conference Phones</t>
  </si>
  <si>
    <t>Total no. of positions</t>
  </si>
  <si>
    <t>COB positions</t>
  </si>
  <si>
    <r>
      <rPr>
        <b/>
        <sz val="10"/>
        <color indexed="8"/>
        <rFont val="Arial"/>
        <family val="2"/>
      </rPr>
      <t>PSTN Connection/s</t>
    </r>
    <r>
      <rPr>
        <sz val="10"/>
        <color indexed="8"/>
        <rFont val="Arial"/>
        <family val="2"/>
      </rPr>
      <t xml:space="preserve"> </t>
    </r>
  </si>
  <si>
    <t>DDI, ranges, split by site</t>
  </si>
  <si>
    <t>Telco - BT/Verizon etc</t>
  </si>
  <si>
    <t>number of E1s/SIP ?</t>
  </si>
  <si>
    <t>Toll By-Pass</t>
  </si>
  <si>
    <t>ISDN Lines</t>
  </si>
  <si>
    <t xml:space="preserve">CO Analog Lines </t>
  </si>
  <si>
    <t>DEL Lines (FAX)</t>
  </si>
  <si>
    <t>FXS FAX Lines</t>
  </si>
  <si>
    <t>Any non-geographic numbers/freephone numbers?</t>
  </si>
  <si>
    <t>Number of voicemail Users</t>
  </si>
  <si>
    <t>No of Voice Recording Users</t>
  </si>
  <si>
    <t>Reason for VR (QA, training, FSA regulatory etc)</t>
  </si>
  <si>
    <t>VR retention period</t>
  </si>
  <si>
    <t>Vendor and Model of VR</t>
  </si>
  <si>
    <t>What is existing VR - station, trunk or active/passive ?</t>
  </si>
  <si>
    <t>Music On Hold</t>
  </si>
  <si>
    <t>CDR (eg MIND reporting)</t>
  </si>
  <si>
    <t>IP Soft Phones in use</t>
  </si>
  <si>
    <t>ACD requirements</t>
  </si>
  <si>
    <t>No of named ACD agents</t>
  </si>
  <si>
    <t>Peak concurrent ACD Agents</t>
  </si>
  <si>
    <t>ACD Number of agent positions/desks</t>
  </si>
  <si>
    <t xml:space="preserve">Reporting required - CMS </t>
  </si>
  <si>
    <t>Any IVRs (make, model, capacity, ports, please also detail method of connection to current PBX)</t>
  </si>
  <si>
    <t>Any dialler - outbound calling (make, model, capacity, ports, please alos detail method of connection to current PBX)</t>
  </si>
  <si>
    <t>Any UAT enviroment for dialler, IVR, CTI etc. Please provide make, model, capacity, ports, please alos detail method of connection to current PBX</t>
  </si>
  <si>
    <t>Pre recorded announcements: how many</t>
  </si>
  <si>
    <t>Regulatory</t>
  </si>
  <si>
    <t>Is voip allowed out of country</t>
  </si>
  <si>
    <t>Is VR allowed to be stored out of country</t>
  </si>
  <si>
    <t>Is Voicemail allowed out of country</t>
  </si>
  <si>
    <t xml:space="preserve">Unified Communications </t>
  </si>
  <si>
    <t>Mobile forwarding (EC500/Cisco Mobile Connect)</t>
  </si>
  <si>
    <t>Click to Call</t>
  </si>
  <si>
    <t>VPN hardphones</t>
  </si>
  <si>
    <t>Trade floor</t>
  </si>
  <si>
    <t>Number of traders</t>
  </si>
  <si>
    <t>Existing trade floor system (Vendor, Version)</t>
  </si>
  <si>
    <t>External Private Wires (how many and where to)</t>
  </si>
  <si>
    <t>Citi Private Wires (how many)</t>
  </si>
  <si>
    <t>Turret requirements - number of handsets and speakers</t>
  </si>
  <si>
    <t>COB site requirements</t>
  </si>
  <si>
    <t>Detail COB site arrangements</t>
  </si>
  <si>
    <t>Is a new COB site required</t>
  </si>
  <si>
    <t>Is there COB site Citi or 3rd party provider</t>
  </si>
  <si>
    <t>How many COB positions</t>
  </si>
  <si>
    <t>Any other voice requirements</t>
  </si>
  <si>
    <t>Voice - Critical Requirements</t>
  </si>
  <si>
    <t>Budgetted/Unbudgetted</t>
  </si>
  <si>
    <t>PM/Business Prioritization</t>
  </si>
  <si>
    <t>Design Description</t>
  </si>
  <si>
    <t>Single Point of Failure (SPOF)</t>
  </si>
  <si>
    <t>IP Addressing</t>
  </si>
  <si>
    <t>SME USE ONLY</t>
  </si>
  <si>
    <t>Mask (Bits)</t>
  </si>
  <si>
    <t>AS Number</t>
  </si>
  <si>
    <t>OSPF Area or EIGRP process ID</t>
  </si>
  <si>
    <t>Remove/Add</t>
  </si>
  <si>
    <t>Address details giiven (including mask)</t>
  </si>
  <si>
    <t>i.e. P2P-router1 to router2</t>
  </si>
  <si>
    <t>a.b.c.x</t>
  </si>
  <si>
    <t>i.e. a.b.c.d/y</t>
  </si>
  <si>
    <t>i.e. Loopback-router-name</t>
  </si>
  <si>
    <t>AS/Area Add</t>
  </si>
  <si>
    <t>AS/Area Number</t>
  </si>
  <si>
    <t>i.e. Use of AS/Area, location (if multiple locations list them)</t>
  </si>
  <si>
    <t>VWXYZ</t>
  </si>
  <si>
    <t>AS/Area Remove</t>
  </si>
  <si>
    <t>AS/Area Number - Protocol Type</t>
  </si>
  <si>
    <t>Instructions for Saving as single request</t>
  </si>
  <si>
    <t>About this document</t>
  </si>
  <si>
    <t>How is this document organized?</t>
  </si>
  <si>
    <t>Where to find the latest version?</t>
  </si>
  <si>
    <t>Base Scope</t>
  </si>
  <si>
    <t>This Basic Scope tab is typically completed by the Business/PMO with assistance of the Project Delivery team.  This is where the Customer communicates their Specific requirements.   The more information that can be provided by the customer or the PM, the quicker the scoping effort will complete.  Project Delivery or the assigned definition team will assist the customer in collecting the information to ensure gaps are filled.
The Basic Scope tab includes macros that will unhide other Definition tabs as necessary, each of these will be orange in color.</t>
  </si>
  <si>
    <t>B2B New</t>
  </si>
  <si>
    <t>B2B MAC</t>
  </si>
  <si>
    <t>B2B Decommission</t>
  </si>
  <si>
    <t>ACL MAC</t>
  </si>
  <si>
    <t>Bandwidth Analysis</t>
  </si>
  <si>
    <t>VLAN MAC</t>
  </si>
  <si>
    <t>Site Decomm</t>
  </si>
  <si>
    <t>Vendor Isolation</t>
  </si>
  <si>
    <t>Wireless Level0</t>
  </si>
  <si>
    <t>RF Survey Request</t>
  </si>
  <si>
    <t>Based on checkboxes selected on the Base Scope tab, additional engagement details should be collected during project definition.  The more information that can be provided by the customer or the PM, the quicker the scoping effort will complete.  Project Delivery or the assigned definition team will assist the customer in collecting the information to ensure gaps are filled.</t>
  </si>
  <si>
    <t>New B2B/3rd Party infrastructure requests</t>
  </si>
  <si>
    <t>Move/Add/Changes to existing B2B/3rd party infrastructure connections</t>
  </si>
  <si>
    <t>Decommission of existing B2B infrastructure</t>
  </si>
  <si>
    <t>Move/Add/Changes to existing Infrastructure ACLs</t>
  </si>
  <si>
    <t>New Vendor Isolation segments (Isolate Citi Infrastructure that requires on-site tech access)</t>
  </si>
  <si>
    <t>Request analysis of bandwidth capacity at one or more sites.</t>
  </si>
  <si>
    <t>Move/Add/Changes to existing VLAN</t>
  </si>
  <si>
    <t>Decommission of an existing site (Branch/Campus)</t>
  </si>
  <si>
    <t>New Wireless infrastructure buildouts to identify location size, and estimating square footage.  This calculates a rough Level 0 estimate.</t>
  </si>
  <si>
    <t xml:space="preserve">New wireless infrastructure buildout RF Survey by vendor to validation best location of wireless infrastructure. </t>
  </si>
  <si>
    <t>Voice specific request requirements</t>
  </si>
  <si>
    <t>BOM</t>
  </si>
  <si>
    <t>Notes 
(hostname, etc)</t>
  </si>
  <si>
    <t>VOIP</t>
  </si>
  <si>
    <t>Firewall Rules</t>
  </si>
  <si>
    <t>CSPAN and Tier2 Route Request</t>
  </si>
  <si>
    <t>Cable Plans</t>
  </si>
  <si>
    <t>This tab is utilized by Project Delivery and definition teams to detail the high level plan and deliverable list to be designed and implemented.  This tab, along with the BOM and attached circuits, fulfils the definition phase documentation requirements that lead into a Hardware CDA.
This tab can be hidden via a checkbox on "Base Scope"</t>
  </si>
  <si>
    <t>Bill of Materials.  List of all devices that are required for the project that will be provided through the normal processing by the Voice &amp; Network teams.  BOM is formatted to align to the GNAST BOM for ease of copy/paste.
This tab can be hidden via a checkbox on "Base Scope"</t>
  </si>
  <si>
    <t>Testing &amp; Implementation plan</t>
  </si>
  <si>
    <t>Diagram</t>
  </si>
  <si>
    <t>Project Engagement</t>
  </si>
  <si>
    <t>Definition Scope</t>
  </si>
  <si>
    <t>Technical Supporting Data</t>
  </si>
  <si>
    <t>For Design/Build team use: These optional tabs are utilized by technical teams to collect vital information suring the course of the project.</t>
  </si>
  <si>
    <t>Internal document to collect details necessary for Toll Bypass or VOIP.</t>
  </si>
  <si>
    <t>Internal document to track details specific for infrastructure firewall rule changes during a project.  Businesses are responsible for contact Firewall Operations via the FAF process to make changes to their firewalls.</t>
  </si>
  <si>
    <t>Internal document to track requirements for a CSPAN or Tier 2 Route change</t>
  </si>
  <si>
    <t>Internal document to track cabling plans for a site.</t>
  </si>
  <si>
    <t>Internal document to track IP Addressing/Allocation activities during a design.</t>
  </si>
  <si>
    <t>For Definition team use: These tabs are utilized to finalize the overall Scope and Hardware planning for this project.</t>
  </si>
  <si>
    <t>For customer use: These tabs are meant for project engagement to collect specific information necessary to start new projects and determine scope or routing.</t>
  </si>
  <si>
    <t>Design details on the overall design plan, including critical design questions to investigate security, SPOF, regulatory, or documentation requirements.</t>
  </si>
  <si>
    <t>Testing &amp; Implementation plans to be included for each phase of the design implemtation, including specific steps and tests to be conducted by technical and business teams.</t>
  </si>
  <si>
    <t>Research details - Existing running configurations of the environment involved in the design pulled during design creation to provide background detail.</t>
  </si>
  <si>
    <t>SPOF Archer ID</t>
  </si>
  <si>
    <t>Date</t>
  </si>
  <si>
    <t>Details (extract from the Archer record of risk/impact statement)</t>
  </si>
  <si>
    <t>Non-Standard / End of Life (EOL) Equipment in next 18 months?</t>
  </si>
  <si>
    <t>B2B U-turn Requirements?</t>
  </si>
  <si>
    <t>Single Point of Failure (SPOF) Involvement?</t>
  </si>
  <si>
    <t>Infrastructure Risks?</t>
  </si>
  <si>
    <t>Assumptions (Business, Project, or Infrastructure)</t>
  </si>
  <si>
    <t>[Provide Summary]</t>
  </si>
  <si>
    <t>High Level Definition</t>
  </si>
  <si>
    <t>SELECT REGION</t>
  </si>
  <si>
    <t>SELECT TYPE OF REQUEST</t>
  </si>
  <si>
    <t>page 1 ____ of _1_</t>
  </si>
  <si>
    <t>AT&amp;T COS profile        B2B = No COS = 125</t>
  </si>
  <si>
    <t>LATIN AMERICA</t>
  </si>
  <si>
    <t>AT&amp;T ASN    Campus = Citi ASN=65044   AT&amp;T=13979</t>
  </si>
  <si>
    <t>AT&amp;T COS profile       Campus = Profile 14329, 30% RT, 50/30/15/5/0</t>
  </si>
  <si>
    <t>BAU ___ Not Tracked</t>
  </si>
  <si>
    <t>NORTH AMERICA</t>
  </si>
  <si>
    <t>AT&amp;T ASN    CBNA = Citi ASN=65259  AT&amp;T=13979</t>
  </si>
  <si>
    <t>AT&amp;T COS profile       CBNA = Profile 11017, 40% RT, 50/30/15/5/0</t>
  </si>
  <si>
    <t>LA.D.09.11___Data Circuits Expenses Reduction</t>
  </si>
  <si>
    <t>Drop Down Menu</t>
  </si>
  <si>
    <t>AT&amp;T ASN    B2B = No ASN</t>
  </si>
  <si>
    <t>Level 3 COS profile     B2B  EF 0% / 0% / 0% / 0% / 0% / 100%</t>
  </si>
  <si>
    <t>NA.07.124.D06 TEM CTI___NA Private SONET Rings</t>
  </si>
  <si>
    <t>Level 3 ASN    Campus     Citi ASN=65044  L3 ASN=65002</t>
  </si>
  <si>
    <t>Level 3 COS profiles   Campus  EF 30% / 10% / 25% / 12% / 5% /18%</t>
  </si>
  <si>
    <t xml:space="preserve">NA.07.147.D01 Optimization CTI___Campus Circuits </t>
  </si>
  <si>
    <t>Branches</t>
  </si>
  <si>
    <t>Level 3 ASN    CBNA     Citi ASN=65259  L3 ASN=1</t>
  </si>
  <si>
    <t>Level 3 COS profiles   Campus Mega Voice  EF 50% / 8% / 12% / 8% / 4% /18%</t>
  </si>
  <si>
    <t>NA.07.148.D01 Optimization CTI___Branch Circuits</t>
  </si>
  <si>
    <t>Level 3 ASN    IPSEC    Citi ASN=65044  L3 ASN=1</t>
  </si>
  <si>
    <t>Level 3 COS profiles    CBNA  EF 50% / 0% / 30% / 15% / 0% / 5%</t>
  </si>
  <si>
    <t xml:space="preserve">NA.07.150.D01 Optimization CTI___B2B Circuits </t>
  </si>
  <si>
    <t>Verizon ASN  Campus  Citi ASN=65044</t>
  </si>
  <si>
    <t>Verizon COS profile     Campus EF 50% / 40% / 39% / 16% / 1% / 4%</t>
  </si>
  <si>
    <t xml:space="preserve">NA.07.16b.D06. TEM ___Data Disconnects </t>
  </si>
  <si>
    <t>REGION</t>
  </si>
  <si>
    <t>Business PL charged if Expedite</t>
  </si>
  <si>
    <t>Verizon ASN  B2B = No ASN</t>
  </si>
  <si>
    <t>Verizon COS profile     B2B= No COS</t>
  </si>
  <si>
    <t xml:space="preserve">NA.07.174.D01 Optimization CTI___Silver Spring  </t>
  </si>
  <si>
    <t>NA.07.180.V.020 CTI___Admin-Consolidated Maintenance</t>
  </si>
  <si>
    <t>VPR / TR #</t>
  </si>
  <si>
    <t>NA.07.193.DProcurement CTI___AT&amp;T and Verizon Contracts Renegotiations</t>
  </si>
  <si>
    <t>E-auction Number #</t>
  </si>
  <si>
    <t>If OTHER, please specify</t>
  </si>
  <si>
    <t>CROSS CONNECT</t>
  </si>
  <si>
    <t>LATAM Request</t>
  </si>
  <si>
    <t>NA.07.195.D01 Optimization CTI___Mexico 10GB Circuit Project</t>
  </si>
  <si>
    <t>Requestor Name</t>
  </si>
  <si>
    <t xml:space="preserve">STI </t>
  </si>
  <si>
    <t>CABINET</t>
  </si>
  <si>
    <t>NA.07.202.D Optimization___ISP Circuits</t>
  </si>
  <si>
    <t>Requestor Telephone #</t>
  </si>
  <si>
    <t>CABLE</t>
  </si>
  <si>
    <t>NA.07.206.V Optimization___Migration to HIPCI</t>
  </si>
  <si>
    <t>CIRCUIT INSTALLATION REQUEST</t>
  </si>
  <si>
    <t>ETHERNET</t>
  </si>
  <si>
    <t>NA.07.209.V Optimization___Level 3 SIP trunks</t>
  </si>
  <si>
    <t>DISCONNECT/ CANCELLATION REQUEST</t>
  </si>
  <si>
    <t>EQUIPMENT</t>
  </si>
  <si>
    <t>Allstream</t>
  </si>
  <si>
    <t>NA.07.210.D ___CFNA Canada IWAN</t>
  </si>
  <si>
    <t>MTU size</t>
  </si>
  <si>
    <t>P&amp;L to CHARGE FOR SERVICE(S)</t>
  </si>
  <si>
    <t>MOVE / CHANGE REQUEST</t>
  </si>
  <si>
    <t>EXTRANET</t>
  </si>
  <si>
    <t>NA.07.26.D01 Optimization CTI___Backbone Redesign</t>
  </si>
  <si>
    <t>TYPE OF SERVICE</t>
  </si>
  <si>
    <t>SUPPLEMENTAL REQUEST</t>
  </si>
  <si>
    <t>FIXED CONNECTION</t>
  </si>
  <si>
    <t>NAB.07.48.V06.TEM__Voice Circuit Disconnects</t>
  </si>
  <si>
    <t>VENDOR</t>
  </si>
  <si>
    <t>NRC / Quote for New Builds</t>
  </si>
  <si>
    <t>FRAME</t>
  </si>
  <si>
    <t>NAB.07.48.V06.ADMIN 3185 __Voice Circuit Disconnects</t>
  </si>
  <si>
    <t>AT&amp;T 2000</t>
  </si>
  <si>
    <t>If OTHER please specify</t>
  </si>
  <si>
    <t>Contract Term</t>
  </si>
  <si>
    <t>QoS/ COS</t>
  </si>
  <si>
    <t>IOI</t>
  </si>
  <si>
    <t>Axtel</t>
  </si>
  <si>
    <t>Level 3 Campus 1606</t>
  </si>
  <si>
    <t>ISDN PRI</t>
  </si>
  <si>
    <t>Level 3 Campus MLPPP 1608 on all serials &amp; Multi-link</t>
  </si>
  <si>
    <t>OPTIMIZATION TRACKING ID</t>
  </si>
  <si>
    <t>Custom</t>
  </si>
  <si>
    <t>ISP</t>
  </si>
  <si>
    <t>Brazil Telcom</t>
  </si>
  <si>
    <t>Level3 CBNA 1600</t>
  </si>
  <si>
    <t>If OTHER please specify:</t>
  </si>
  <si>
    <t>Fixed</t>
  </si>
  <si>
    <t>LEASED LINE</t>
  </si>
  <si>
    <t>Level3 CBNA MLPPP 1608 on all serials &amp; Multi-Link</t>
  </si>
  <si>
    <t>QUANTITY OF CIRCUITS:</t>
  </si>
  <si>
    <t>Variable</t>
  </si>
  <si>
    <t>MARKET DATA PORT</t>
  </si>
  <si>
    <t>Century Link</t>
  </si>
  <si>
    <t>Verizon 1600</t>
  </si>
  <si>
    <t>VLAN TAG 1</t>
  </si>
  <si>
    <t>COS 1</t>
  </si>
  <si>
    <t>MIS</t>
  </si>
  <si>
    <t>Global Crossing/ Level 3</t>
  </si>
  <si>
    <t>LEC</t>
  </si>
  <si>
    <t>VLAN TAG 2</t>
  </si>
  <si>
    <t>COS 2</t>
  </si>
  <si>
    <t>MLPPP Bundle</t>
  </si>
  <si>
    <t xml:space="preserve">Bandwidth </t>
  </si>
  <si>
    <t>COS 3</t>
  </si>
  <si>
    <t>Lime 4Time</t>
  </si>
  <si>
    <t>COS 4</t>
  </si>
  <si>
    <t>PORT</t>
  </si>
  <si>
    <t>COS 5</t>
  </si>
  <si>
    <t>SERVICE BUREAU</t>
  </si>
  <si>
    <t>Puerto Rico Telephone Company</t>
  </si>
  <si>
    <t>Profile 24</t>
  </si>
  <si>
    <t>SONET RING</t>
  </si>
  <si>
    <t>Portugal Telecom</t>
  </si>
  <si>
    <t>Multiple LATAM Countries</t>
  </si>
  <si>
    <t>CBNA Head Ends- MD38 and GTDC</t>
  </si>
  <si>
    <t>Savis</t>
  </si>
  <si>
    <t>Multiple Business P&amp;Ls</t>
  </si>
  <si>
    <t>B2B Shared Services GTDC and MWDC</t>
  </si>
  <si>
    <t xml:space="preserve">  DS3 Access</t>
  </si>
  <si>
    <t>AT&amp;T LNS</t>
  </si>
  <si>
    <t>ETHERNET ACCESS (EA)</t>
  </si>
  <si>
    <t>B2B Shared Financal Services 390 and NJ7</t>
  </si>
  <si>
    <t xml:space="preserve">  Fast E Access (not supported by most carriers)</t>
  </si>
  <si>
    <t>AT&amp;TSW</t>
  </si>
  <si>
    <t xml:space="preserve">INTERFACE </t>
  </si>
  <si>
    <t>CARDS Head Ends MWDC and SWDC</t>
  </si>
  <si>
    <t xml:space="preserve">  Full Gigabit Ethernet Access</t>
  </si>
  <si>
    <t>AXTEL</t>
  </si>
  <si>
    <t>VENDOR HANDOFFS</t>
  </si>
  <si>
    <t>GTS Head Ends MWDC and SWDC</t>
  </si>
  <si>
    <t xml:space="preserve">  Multiple T1 MLPPP Access</t>
  </si>
  <si>
    <t>Telefonica</t>
  </si>
  <si>
    <t>CONNECTOR TYPE</t>
  </si>
  <si>
    <t>NICM Head Ends - Englewood Colo and Durum NC</t>
  </si>
  <si>
    <t xml:space="preserve">  T1 Access</t>
  </si>
  <si>
    <t>Telmex</t>
  </si>
  <si>
    <t>Bloomberg Finance LP</t>
  </si>
  <si>
    <t>CARD / PORT</t>
  </si>
  <si>
    <t>CRC</t>
  </si>
  <si>
    <t>ASN Override</t>
  </si>
  <si>
    <t xml:space="preserve">  SONET OC3</t>
  </si>
  <si>
    <t>Verizon Core</t>
  </si>
  <si>
    <t xml:space="preserve">  SONET OC12</t>
  </si>
  <si>
    <t>Scramble</t>
  </si>
  <si>
    <t>YES</t>
  </si>
  <si>
    <t xml:space="preserve">  SONET OC48</t>
  </si>
  <si>
    <t>Cablevision of Connecticut</t>
  </si>
  <si>
    <t>NO</t>
  </si>
  <si>
    <t xml:space="preserve">  SONET OC192</t>
  </si>
  <si>
    <t>Cablevision of Lightpath, Inc</t>
  </si>
  <si>
    <t>ATD</t>
  </si>
  <si>
    <t>Access Types</t>
  </si>
  <si>
    <t>Branch id (Citifi, CitiAuto, SB)</t>
  </si>
  <si>
    <t xml:space="preserve">B2B </t>
  </si>
  <si>
    <t>MPLS Port Speeds</t>
  </si>
  <si>
    <t>Bandwidth</t>
  </si>
  <si>
    <t>Charles River Development</t>
  </si>
  <si>
    <t>CARDS</t>
  </si>
  <si>
    <t>Chicago Board of Options Exchange</t>
  </si>
  <si>
    <t>E-1            (2048K)</t>
  </si>
  <si>
    <t>Chicago Mercantile Exchange INC</t>
  </si>
  <si>
    <t>CITIFINANCIAL / ONEMAIN FINANCIAL</t>
  </si>
  <si>
    <t xml:space="preserve"> 1.544 Meg Port</t>
  </si>
  <si>
    <t>E-2           (8448K)</t>
  </si>
  <si>
    <t>Colt Technologies</t>
  </si>
  <si>
    <t>COLORBOOK</t>
  </si>
  <si>
    <t xml:space="preserve"> 3.088 Meg Port</t>
  </si>
  <si>
    <t>DS0         (64 K)</t>
  </si>
  <si>
    <t>Colt Telecom Ireland, LTD</t>
  </si>
  <si>
    <t>CITI</t>
  </si>
  <si>
    <t xml:space="preserve"> 4.632 Meg Port</t>
  </si>
  <si>
    <t>DS1          (1.544 mbps)</t>
  </si>
  <si>
    <t>Equinix, INC</t>
  </si>
  <si>
    <t>CITI FX</t>
  </si>
  <si>
    <t xml:space="preserve"> 6.176 Meg Port</t>
  </si>
  <si>
    <t>DS3         (45 mbps)</t>
  </si>
  <si>
    <t>Fibertech Networks LLC</t>
  </si>
  <si>
    <t>CITI VELOCITY</t>
  </si>
  <si>
    <t>AT&amp;T  Campus = Citi ASN=65044   AT&amp;T=13979</t>
  </si>
  <si>
    <t xml:space="preserve"> 7.720 Meg Port</t>
  </si>
  <si>
    <t>OC3        (155 mbps)</t>
  </si>
  <si>
    <t>Finexeo US INC (Atrium Network)</t>
  </si>
  <si>
    <t xml:space="preserve">NPA/NXX </t>
  </si>
  <si>
    <t>CITI XSVC</t>
  </si>
  <si>
    <t>AT&amp;T   CBNA = Citi ASN=65259  AT&amp;T=13979</t>
  </si>
  <si>
    <t xml:space="preserve"> 9.264 Meg Port</t>
  </si>
  <si>
    <t>OC12       (622 mbps)</t>
  </si>
  <si>
    <t>LOCAL Site Contact /Telephone number</t>
  </si>
  <si>
    <t>LOCAL Site Contact / Telephone number</t>
  </si>
  <si>
    <t>CORE</t>
  </si>
  <si>
    <t>AT&amp;T   B2B = No ASN</t>
  </si>
  <si>
    <t xml:space="preserve"> 10.808 Meg Port</t>
  </si>
  <si>
    <t>OC48      (2.5 gbps)</t>
  </si>
  <si>
    <t>GTE</t>
  </si>
  <si>
    <t>Alternate Contact / Telephone number</t>
  </si>
  <si>
    <t>Alternate Contact /  Telephone number</t>
  </si>
  <si>
    <t>FLOW</t>
  </si>
  <si>
    <t xml:space="preserve">Global Crossing  Citi ASN 3549 and GC 65261 </t>
  </si>
  <si>
    <t xml:space="preserve"> 12.352 Meg Port</t>
  </si>
  <si>
    <t>OC192     (9.6 gbps)</t>
  </si>
  <si>
    <t>Hibernia Atlantic</t>
  </si>
  <si>
    <t>LAVA</t>
  </si>
  <si>
    <t>Level 3  Campus     Citi ASN=65044  L3 ASN=65002</t>
  </si>
  <si>
    <t xml:space="preserve"> 8 Meg Port</t>
  </si>
  <si>
    <t>OC256    (13.271 gbps)</t>
  </si>
  <si>
    <t>Internap Network Services</t>
  </si>
  <si>
    <t xml:space="preserve">NICM </t>
  </si>
  <si>
    <t>Level 3  CBNA     Citi ASN=65259  L3 ASN=1</t>
  </si>
  <si>
    <t xml:space="preserve"> 9 Meg Port</t>
  </si>
  <si>
    <t>ITG NET / MacGregor</t>
  </si>
  <si>
    <t>OTHER</t>
  </si>
  <si>
    <t>Level 3 IPSEC    Citi ASN=65044  L3 ASN=1</t>
  </si>
  <si>
    <t xml:space="preserve"> 10 Meg Port</t>
  </si>
  <si>
    <t>56K</t>
  </si>
  <si>
    <t>KDDI America, INC</t>
  </si>
  <si>
    <t>Telmex    CITI ASN ???? And Telmex ????</t>
  </si>
  <si>
    <t xml:space="preserve"> 15 Meg Port</t>
  </si>
  <si>
    <t>64 Kbps</t>
  </si>
  <si>
    <t>LINE CODING</t>
  </si>
  <si>
    <t>Telefonica  CITI ASN ???? And Telefonica ????</t>
  </si>
  <si>
    <t xml:space="preserve"> 20 Meg Port</t>
  </si>
  <si>
    <t>128 Kbps</t>
  </si>
  <si>
    <t>Lexent Metro Connect, LLC</t>
  </si>
  <si>
    <t>LINE FRAMING</t>
  </si>
  <si>
    <t>Verizon  Campus  Citi ASN=65044</t>
  </si>
  <si>
    <t xml:space="preserve"> 25 Meg Port</t>
  </si>
  <si>
    <t>512 Kbps</t>
  </si>
  <si>
    <t>Lightower Fiber LI, LLC</t>
  </si>
  <si>
    <t>MEDIA TYPE</t>
  </si>
  <si>
    <t xml:space="preserve"> 30 Meg Port</t>
  </si>
  <si>
    <t xml:space="preserve">3 Mbps     </t>
  </si>
  <si>
    <t>CABLE TYPE if Electrical</t>
  </si>
  <si>
    <t>Card/Port</t>
  </si>
  <si>
    <t xml:space="preserve"> 40 Meg Port</t>
  </si>
  <si>
    <t>10 Mbps</t>
  </si>
  <si>
    <t xml:space="preserve"> 45 Meg Port</t>
  </si>
  <si>
    <t>50 Mbps</t>
  </si>
  <si>
    <t>NASDAQ</t>
  </si>
  <si>
    <t xml:space="preserve">POWER </t>
  </si>
  <si>
    <t>2 WIRE</t>
  </si>
  <si>
    <t xml:space="preserve"> 50 Meg Port</t>
  </si>
  <si>
    <t>Nexgen Network</t>
  </si>
  <si>
    <t>Route ID</t>
  </si>
  <si>
    <t>Route Name</t>
  </si>
  <si>
    <t>4 WIRE</t>
  </si>
  <si>
    <t xml:space="preserve"> 60 Meg Port</t>
  </si>
  <si>
    <t>NTT America Inc</t>
  </si>
  <si>
    <t xml:space="preserve"> 70 Meg Port</t>
  </si>
  <si>
    <t>NYFIX</t>
  </si>
  <si>
    <t>CARRIER WILL EXTEND CIRCUIT INTO SUITE / CITI COMROOM</t>
  </si>
  <si>
    <t xml:space="preserve">LEVEL 3 VPN NAME                 IPVPN-CitiL3IPVP VPLS-CitiL3VPLS </t>
  </si>
  <si>
    <t xml:space="preserve"> 900 Meg Port</t>
  </si>
  <si>
    <t>7 MEG</t>
  </si>
  <si>
    <t>C-Bit</t>
  </si>
  <si>
    <t>LEVEL 3 VPN NAME                 IPSECL3CMP (IPSEC)</t>
  </si>
  <si>
    <t xml:space="preserve"> 1000 Meg Port</t>
  </si>
  <si>
    <t>8 MEG</t>
  </si>
  <si>
    <t>D4/SF</t>
  </si>
  <si>
    <t>9 MEG</t>
  </si>
  <si>
    <t>EF</t>
  </si>
  <si>
    <t>10 MEG</t>
  </si>
  <si>
    <t>M13 / M23</t>
  </si>
  <si>
    <t>VERIZON VPN NAME                         CitiGroup-B2B-Cards</t>
  </si>
  <si>
    <t>15 MEG</t>
  </si>
  <si>
    <t>RJ48c</t>
  </si>
  <si>
    <t>VERIZON VPN NAME                         CitiGroup-B2B-Shared</t>
  </si>
  <si>
    <t>20 MEG</t>
  </si>
  <si>
    <t>SONET</t>
  </si>
  <si>
    <t>VERIZON VPN NAME                         CitiGroup-B2B-GTS</t>
  </si>
  <si>
    <t>25 MEG</t>
  </si>
  <si>
    <t>Ventus</t>
  </si>
  <si>
    <t>SDH</t>
  </si>
  <si>
    <t>30 MEG</t>
  </si>
  <si>
    <t>35 MEG</t>
  </si>
  <si>
    <t>AC</t>
  </si>
  <si>
    <t>INTERFACE</t>
  </si>
  <si>
    <t xml:space="preserve">40 MEG </t>
  </si>
  <si>
    <t>DC</t>
  </si>
  <si>
    <t>KBPS Speeds</t>
  </si>
  <si>
    <t>50 MEG</t>
  </si>
  <si>
    <t>10 Base T  interface</t>
  </si>
  <si>
    <t>55 MEG</t>
  </si>
  <si>
    <t>100 Base T interface</t>
  </si>
  <si>
    <t>LC</t>
  </si>
  <si>
    <t>Internal document to collect information for Global MPLS</t>
  </si>
  <si>
    <t>Citi</t>
  </si>
  <si>
    <t>Carrier</t>
  </si>
  <si>
    <t>Citi Site Information</t>
  </si>
  <si>
    <t>Local Access Information</t>
  </si>
  <si>
    <t>CE-PE Information</t>
  </si>
  <si>
    <t>PE and VPN Information</t>
  </si>
  <si>
    <t>QoS Information</t>
  </si>
  <si>
    <t>Multicast Information</t>
  </si>
  <si>
    <t>Site Specific Information</t>
  </si>
  <si>
    <t>Site Name</t>
  </si>
  <si>
    <t>Site Type</t>
  </si>
  <si>
    <t>VPN Name</t>
  </si>
  <si>
    <t>Site LB Code</t>
  </si>
  <si>
    <t>Site REMS Code</t>
  </si>
  <si>
    <t>Site Address</t>
  </si>
  <si>
    <t>Country</t>
  </si>
  <si>
    <t>Encryption Required</t>
  </si>
  <si>
    <t>NNI Partner</t>
  </si>
  <si>
    <t>Access Provider</t>
  </si>
  <si>
    <t>Access L1 Protection</t>
  </si>
  <si>
    <t>Access B/W</t>
  </si>
  <si>
    <t>DSU B/W</t>
  </si>
  <si>
    <t>DSU Framing</t>
  </si>
  <si>
    <t>Encapsulation</t>
  </si>
  <si>
    <t>Presentation</t>
  </si>
  <si>
    <t>Connector</t>
  </si>
  <si>
    <t>Max MTU</t>
  </si>
  <si>
    <t>RFC2544 Testing Available</t>
  </si>
  <si>
    <t>CER Model</t>
  </si>
  <si>
    <t>CER Name</t>
  </si>
  <si>
    <t>CER Interface No.</t>
  </si>
  <si>
    <t>CE-PE Subnet</t>
  </si>
  <si>
    <t>CE IP</t>
  </si>
  <si>
    <t>PE IP</t>
  </si>
  <si>
    <t>CE-PE Routing</t>
  </si>
  <si>
    <t>CE BGP AS</t>
  </si>
  <si>
    <t>BGP Timers</t>
  </si>
  <si>
    <t>BFD for BGP</t>
  </si>
  <si>
    <t>BFD Timers (ms)</t>
  </si>
  <si>
    <t>BFD Interval</t>
  </si>
  <si>
    <t>POP Address</t>
  </si>
  <si>
    <t>PER Model</t>
  </si>
  <si>
    <t>PER Name</t>
  </si>
  <si>
    <t>PER Interface No.</t>
  </si>
  <si>
    <t>Local-AS no-prepend Support</t>
  </si>
  <si>
    <t>PE BGP AS - Private</t>
  </si>
  <si>
    <t>VLAN/DLCI No.</t>
  </si>
  <si>
    <t>VPN Type</t>
  </si>
  <si>
    <t>VPN Routing</t>
  </si>
  <si>
    <t>Redistribute CE-PE Connected</t>
  </si>
  <si>
    <t>VPN Max Prefix</t>
  </si>
  <si>
    <t>Peer Max Prefix</t>
  </si>
  <si>
    <t>Port Speed</t>
  </si>
  <si>
    <t>Send Standard BGP Community</t>
  </si>
  <si>
    <t>Inbound Route-Filter</t>
  </si>
  <si>
    <t>Outbound Route-Filter</t>
  </si>
  <si>
    <t>Ingress PE Policing</t>
  </si>
  <si>
    <t>CE Shaper Rate %</t>
  </si>
  <si>
    <t>PE Egress QoS profile</t>
  </si>
  <si>
    <t>EF Ingress CAR %</t>
  </si>
  <si>
    <t>Management</t>
  </si>
  <si>
    <t>AF Ingress CAR %</t>
  </si>
  <si>
    <t>BE Ingress CAR %</t>
  </si>
  <si>
    <t>Multicast Required</t>
  </si>
  <si>
    <t>Multicast Sender/Receiver</t>
  </si>
  <si>
    <t>Multicast Sender CAR (Mbps)</t>
  </si>
  <si>
    <t>Multicast Routes (Current/Max)</t>
  </si>
  <si>
    <t>Global Multicast Group Range</t>
  </si>
  <si>
    <t>Global RP</t>
  </si>
  <si>
    <t>Regional Multicast Group Range</t>
  </si>
  <si>
    <t>Regional RP</t>
  </si>
  <si>
    <t>Site Details</t>
  </si>
  <si>
    <t>Site Contact Name</t>
  </si>
  <si>
    <t>Site Contact Tel</t>
  </si>
  <si>
    <t>Site Contact Email</t>
  </si>
  <si>
    <t>Secondary Site Contact Name</t>
  </si>
  <si>
    <t>Secondary Site Contact Tel</t>
  </si>
  <si>
    <t>Secondary Site Contact Email</t>
  </si>
  <si>
    <t>Landlord Details/Company Name</t>
  </si>
  <si>
    <t>Landlord Contact Name</t>
  </si>
  <si>
    <t>Landlord Contact Tel</t>
  </si>
  <si>
    <t>Landlord Contact Email</t>
  </si>
  <si>
    <t>Site Restrictions/Notes</t>
  </si>
  <si>
    <t>Site Termination Point Details</t>
  </si>
  <si>
    <t>Citi_CW_GBL_DC_VRF1</t>
  </si>
  <si>
    <t>None</t>
  </si>
  <si>
    <t>C&amp;W</t>
  </si>
  <si>
    <t>GigabitEthernet</t>
  </si>
  <si>
    <t>1000Mbps</t>
  </si>
  <si>
    <t>802.1Q</t>
  </si>
  <si>
    <t>SM Fibre</t>
  </si>
  <si>
    <t>Full</t>
  </si>
  <si>
    <t>Cisco ASR1004</t>
  </si>
  <si>
    <t>ruseg-t3a01-1004</t>
  </si>
  <si>
    <t>GE0/0/0.201</t>
  </si>
  <si>
    <t>10.158.xx.0/30</t>
  </si>
  <si>
    <t>10.158.xx.2</t>
  </si>
  <si>
    <t>10.158.xx.1</t>
  </si>
  <si>
    <t>65xxx</t>
  </si>
  <si>
    <t>15 45</t>
  </si>
  <si>
    <t>POP1, Street1, City1</t>
  </si>
  <si>
    <t>Alcatel 7750</t>
  </si>
  <si>
    <t>per-name1</t>
  </si>
  <si>
    <t>GE0/x/x.1</t>
  </si>
  <si>
    <t>GLOBAL-DC</t>
  </si>
  <si>
    <t>Any-to-Any</t>
  </si>
  <si>
    <t>250Mbps</t>
  </si>
  <si>
    <t>Per-VPN</t>
  </si>
  <si>
    <t>Agreed Standard</t>
  </si>
  <si>
    <t>Sender&amp;Receiver</t>
  </si>
  <si>
    <t>5/255</t>
  </si>
  <si>
    <t>239.192.1.0/24</t>
  </si>
  <si>
    <t>199.67.219.254</t>
  </si>
  <si>
    <t>Citi_CW_GBL_T3_APAC_VRF1</t>
  </si>
  <si>
    <t>GE0/0/0.202</t>
  </si>
  <si>
    <t>10.158.xx.4/30</t>
  </si>
  <si>
    <t>GE0/x/x.2</t>
  </si>
  <si>
    <t>GLOBAL-T3</t>
  </si>
  <si>
    <t>Citi_CW_GBL_T3_EMEA_VRF1</t>
  </si>
  <si>
    <t>GE0/0/0.203</t>
  </si>
  <si>
    <t>10.158.xx.8/30</t>
  </si>
  <si>
    <t>GE0/x/x.3</t>
  </si>
  <si>
    <t>Citi_CW_LATAM_T3_VRF1</t>
  </si>
  <si>
    <t>GE0/0/0.204</t>
  </si>
  <si>
    <t>10.158.xx.12/30</t>
  </si>
  <si>
    <t>GE0/x/x.4</t>
  </si>
  <si>
    <t>REGIONAL-T3</t>
  </si>
  <si>
    <t>Global MPLS</t>
  </si>
  <si>
    <t>NAM Integration team(s) hours</t>
  </si>
  <si>
    <r>
      <rPr>
        <b/>
        <sz val="9"/>
        <rFont val="Arial"/>
        <family val="2"/>
      </rPr>
      <t>NAM Level 0 Estimate for REFERENCE ONLY:</t>
    </r>
    <r>
      <rPr>
        <sz val="9"/>
        <rFont val="Arial"/>
        <family val="2"/>
      </rPr>
      <t xml:space="preserve"> The Level 0 estimates below provide a template of typical costs per connection type.  Final costs will be identified by the engineer on the BOM tab.</t>
    </r>
  </si>
  <si>
    <t xml:space="preserve"> Backbone&lt;router_name, IP address&gt;</t>
  </si>
  <si>
    <t>Rev 3-23-2012</t>
  </si>
  <si>
    <t>Networks Design Document</t>
  </si>
  <si>
    <r>
      <rPr>
        <b/>
        <sz val="11"/>
        <rFont val="Arial"/>
        <family val="2"/>
      </rPr>
      <t xml:space="preserve">Engineer's overview of the design.  </t>
    </r>
    <r>
      <rPr>
        <b/>
        <sz val="8"/>
        <rFont val="Arial"/>
        <family val="2"/>
      </rPr>
      <t xml:space="preserve">
See Base Scope and High Level Definition tabs for customer requirements and Project Delivery information (Design 01)</t>
    </r>
  </si>
  <si>
    <t>Green-Zones - Identify details for any new sites, or any variances as requested by business.</t>
  </si>
  <si>
    <t>CATE Project Delivery Labor</t>
  </si>
  <si>
    <t>CATE Engineering Labor</t>
  </si>
  <si>
    <t>Assignment &amp; Categorization</t>
  </si>
  <si>
    <t>Do not Delete.  Info at row 450</t>
  </si>
  <si>
    <t>Form Reference Details</t>
  </si>
  <si>
    <t>Full Design Start</t>
  </si>
  <si>
    <t>Full CDA Design Review</t>
  </si>
  <si>
    <t>Requester Target Date</t>
  </si>
  <si>
    <t>Internal Networks</t>
  </si>
  <si>
    <t>Configuration / Physical Details</t>
  </si>
  <si>
    <t>Choose most applicable option.  Should align to justification/budget planning details.</t>
  </si>
  <si>
    <t xml:space="preserve"> Full Description of Network Requirements</t>
  </si>
  <si>
    <t>Note: Make certain to select any checkboxes above which align to the type of request to provide further detail.</t>
  </si>
  <si>
    <t>WAN / Circuit / SPOF Details</t>
  </si>
  <si>
    <t>This tab is to be filled out during the course of the project (Hardware or Full) if a SPOF has been identified.</t>
  </si>
  <si>
    <t>Has a SPOF been identified?</t>
  </si>
  <si>
    <t>SPOFs Introduced</t>
  </si>
  <si>
    <t>SPOFs Remediated</t>
  </si>
  <si>
    <t>SPOFs Acknowledged</t>
  </si>
  <si>
    <t>[Provide Summary of any SPOF activity.]</t>
  </si>
  <si>
    <t>WAN Resiliency</t>
  </si>
  <si>
    <t>Will there be any changes to circuits within this design?</t>
  </si>
  <si>
    <t>If the answer is no to the above question, please go to the next tab.  If the answer is yes, please answer the following question</t>
  </si>
  <si>
    <t>Will your modified circuits connect to a Data centre or be an in-country link holding BGP connections?</t>
  </si>
  <si>
    <t>If the answer is yes, please embed completed circuit routing templates in box below</t>
  </si>
  <si>
    <t>All templates are available via SharePoint:
https://catecollaboration.citigroup.net/domains/regions/EMEA/cesd/Routing%20Diagrams/WAN%20Template%20for%20CDA/</t>
  </si>
  <si>
    <t>Do the circuits in this design provide Tier3 connectivity?</t>
  </si>
  <si>
    <t>If the answer is yes, please embed completed [Design Section] Tier 3 WAN test document below</t>
  </si>
  <si>
    <t>IPSLA</t>
  </si>
  <si>
    <t>Embed e-mails evidencing IPSLA configuration requests</t>
  </si>
  <si>
    <t>Circuits to be commissioned</t>
  </si>
  <si>
    <t>A End</t>
  </si>
  <si>
    <t>B End</t>
  </si>
  <si>
    <t>Int.</t>
  </si>
  <si>
    <t>VPN/VRF ID</t>
  </si>
  <si>
    <t>Circuits to be decommissioned</t>
  </si>
  <si>
    <t>Carrier QoS</t>
  </si>
  <si>
    <t>Is the design using circuits with carrier CoS/QoS?</t>
  </si>
  <si>
    <t>If yes, detail Carrier QoS Models and Citi QoS mapping below.</t>
  </si>
  <si>
    <t>Carrier X</t>
  </si>
  <si>
    <t>Carrier Qos Class</t>
  </si>
  <si>
    <t>Carrier DSCP</t>
  </si>
  <si>
    <t xml:space="preserve">Carrier exceed actions </t>
  </si>
  <si>
    <t>Bandwidth %</t>
  </si>
  <si>
    <t>Citi QoS Class</t>
  </si>
  <si>
    <t>Citi DSCP</t>
  </si>
  <si>
    <t>Associated vendor agreement</t>
  </si>
  <si>
    <t>Carrier Y</t>
  </si>
  <si>
    <t>Internet WAN</t>
  </si>
  <si>
    <t>Is the design using circuits IWAN Connectivity?</t>
  </si>
  <si>
    <t>If yes, answer questions below.</t>
  </si>
  <si>
    <t>1) Has the performance of business applications been successfully tested over the Internet?</t>
  </si>
  <si>
    <t>2) Has Director-level approval been given accepting the risks associated with Internet WAN as a transport?</t>
  </si>
  <si>
    <t>3) Has a record in the 'Internet WAN Risk Acceptance Tracking' module of Archer been created and approved by the business?</t>
  </si>
  <si>
    <t>3a) Include Archer record reference number and approval date.</t>
  </si>
  <si>
    <t>Approval No:</t>
  </si>
  <si>
    <t xml:space="preserve">  </t>
  </si>
  <si>
    <t>Date :</t>
  </si>
  <si>
    <t>4) If this design is for Hybrid IWAN, is there suitable IDS/IPS in place at the Data Centre WAN Hub?</t>
  </si>
  <si>
    <t>Design Checklist Question</t>
  </si>
  <si>
    <t>Reference Material</t>
  </si>
  <si>
    <t>GNAST Standards Alignment</t>
  </si>
  <si>
    <t>Does the design utilize the latest GNAST approved design standard?</t>
  </si>
  <si>
    <t>Home - Network Technologies</t>
  </si>
  <si>
    <t>Topology Diagrams</t>
  </si>
  <si>
    <t>Is the current topology diagram included in design?</t>
  </si>
  <si>
    <t>Have all components of design been documented to ensure the following production concerns do not exist once implemented:</t>
  </si>
  <si>
    <t>• No security issues such as backdoors/holes?</t>
  </si>
  <si>
    <t>Standard checklist to be filled in by engineer to capture and avoid common lessons learned while building designs.</t>
  </si>
  <si>
    <t>EMEA WAN</t>
  </si>
  <si>
    <t>Internal document to collect EMEA WAN design elements.</t>
  </si>
  <si>
    <t>SPOF</t>
  </si>
  <si>
    <t>Internal document to collect details related to Single Point of Failures.</t>
  </si>
  <si>
    <t>Quantity from Inventory</t>
  </si>
  <si>
    <t>Before and After diagrams, including all diagrams involved in the design to properly describe what is taking place.  Tab is available for Hardware Designs, as well as Full.</t>
  </si>
  <si>
    <t>Engineering / Integration team use only</t>
  </si>
  <si>
    <t>Client Forms - Tech Specific Request Initiation Details</t>
  </si>
  <si>
    <t>Overall Comments</t>
  </si>
  <si>
    <t>Safety &amp; Soundness</t>
  </si>
  <si>
    <t>!! Examples below</t>
  </si>
  <si>
    <t>sh ip bgp sum</t>
  </si>
  <si>
    <t>sh ip bgp neighbor 192.193.221.22 routes</t>
  </si>
  <si>
    <t>sh int description | in up</t>
  </si>
  <si>
    <t>!! Always add show command at end</t>
  </si>
  <si>
    <t>sh ip int brief</t>
  </si>
  <si>
    <t>sh vlan</t>
  </si>
  <si>
    <t>&lt;router2_name, IP address&gt;</t>
  </si>
  <si>
    <t>sh cam dynamic</t>
  </si>
  <si>
    <t>sh port status</t>
  </si>
  <si>
    <t>sh spanning</t>
  </si>
  <si>
    <t>sh ip bgp 192.168.1.0/24 lo</t>
  </si>
  <si>
    <t>sh ip bgp 169.189.52.33/32</t>
  </si>
  <si>
    <t>&lt;router1_name, IP address&gt;</t>
  </si>
  <si>
    <t>&lt;switch1_name, IP address&gt;</t>
  </si>
  <si>
    <r>
      <t xml:space="preserve">This document can be found on the CATE Networks Process Library SharePoint.
</t>
    </r>
    <r>
      <rPr>
        <u/>
        <sz val="8"/>
        <color indexed="40"/>
        <rFont val="Arial"/>
        <family val="2"/>
      </rPr>
      <t>https://catecollaboration.citigroup.net/domains/networks/processes</t>
    </r>
  </si>
  <si>
    <t>Full Lifecycle Projects</t>
  </si>
  <si>
    <t>Template/MAC Requests</t>
  </si>
  <si>
    <t>Select 
Yes/No/NA</t>
  </si>
  <si>
    <t>Select</t>
  </si>
  <si>
    <t>*Highest Rate Used</t>
  </si>
  <si>
    <t>CTI Integration Labor</t>
  </si>
  <si>
    <t>CTI Global SPOF Support Email Template</t>
  </si>
  <si>
    <r>
      <t xml:space="preserve">Consistent communication for SPOFs
</t>
    </r>
    <r>
      <rPr>
        <sz val="8"/>
        <rFont val="Arial"/>
        <family val="2"/>
      </rPr>
      <t xml:space="preserve">Send email to CTI Global SPOF Support when adding or removing a SPOF using the email template at the link below.  CTI Global SPOF Support will handle and coordinate all regional discussions.
</t>
    </r>
    <r>
      <rPr>
        <b/>
        <sz val="8"/>
        <rFont val="Arial"/>
        <family val="2"/>
      </rPr>
      <t>Remediation:</t>
    </r>
    <r>
      <rPr>
        <sz val="8"/>
        <rFont val="Arial"/>
        <family val="2"/>
      </rPr>
      <t xml:space="preserve"> The Archer record should not be closed until you action the RFC.  It's the integration engineers responsibility to ensure the record is closed after the RFC is completed.</t>
    </r>
  </si>
  <si>
    <r>
      <rPr>
        <b/>
        <sz val="8"/>
        <color rgb="FFFF0000"/>
        <rFont val="Arial"/>
        <family val="2"/>
      </rPr>
      <t xml:space="preserve">YES. </t>
    </r>
    <r>
      <rPr>
        <sz val="8"/>
        <rFont val="Arial"/>
        <family val="2"/>
      </rPr>
      <t xml:space="preserve">  This document has macro's which help the user fill out the appropriate details.  If you do not enable macro's, your file may not be filled out correctly - in some cases could be corrupted and require you to start over with a new document.  Once you enable Macro's, the document will also force the file to be saved as .XLSM format only.  Make sure to zip the file up first before attempting to attach to Marketplace.
If you see the following message pop up at the top of Excel, Click </t>
    </r>
    <r>
      <rPr>
        <b/>
        <sz val="8"/>
        <rFont val="Arial"/>
        <family val="2"/>
      </rPr>
      <t>"Options"</t>
    </r>
    <r>
      <rPr>
        <sz val="8"/>
        <rFont val="Arial"/>
        <family val="2"/>
      </rPr>
      <t xml:space="preserve"> and Select "</t>
    </r>
    <r>
      <rPr>
        <b/>
        <sz val="8"/>
        <rFont val="Arial"/>
        <family val="2"/>
      </rPr>
      <t>Enable this content.</t>
    </r>
    <r>
      <rPr>
        <sz val="8"/>
        <rFont val="Arial"/>
        <family val="2"/>
      </rPr>
      <t xml:space="preserve">"
</t>
    </r>
  </si>
  <si>
    <r>
      <rPr>
        <b/>
        <sz val="8"/>
        <color indexed="10"/>
        <rFont val="Arial"/>
        <family val="2"/>
      </rPr>
      <t>Instructions:</t>
    </r>
    <r>
      <rPr>
        <sz val="8"/>
        <color indexed="10"/>
        <rFont val="Arial"/>
        <family val="2"/>
      </rPr>
      <t xml:space="preserve"> 
1) ENABLE MACROS!  Refer to the Help tab for more information.
2) </t>
    </r>
    <r>
      <rPr>
        <b/>
        <sz val="8"/>
        <color indexed="10"/>
        <rFont val="Arial"/>
        <family val="2"/>
      </rPr>
      <t>All applicable Orange tabs</t>
    </r>
    <r>
      <rPr>
        <sz val="8"/>
        <color indexed="10"/>
        <rFont val="Arial"/>
        <family val="2"/>
      </rPr>
      <t xml:space="preserve"> are to be completed by the requestor prior to submission.  Provide as much as you can as incomplete forms will delay review and assignment.  If you are unclear on how to fill in the form, work with Project Delivery or the assigned engineer to finalize all fields.
</t>
    </r>
  </si>
  <si>
    <t>Do I need to enable Macro's?  How do I do it?</t>
  </si>
  <si>
    <t xml:space="preserve">Yes.  Marketplace may not like large files, or the .XLSM file extension.   To avoid these issues, just Zip the file up first with an archiving program (such as filename.zip) and attach to Marketplace.  </t>
  </si>
  <si>
    <t>Can I attach this document to Marketplace when submitting a Project Request?</t>
  </si>
  <si>
    <t xml:space="preserve"> term width 200</t>
  </si>
  <si>
    <t xml:space="preserve">CISCO2911-SEC/K9 </t>
  </si>
  <si>
    <t xml:space="preserve">MEM-2900-512U1GB </t>
  </si>
  <si>
    <t>MEM-CF-256U512MB</t>
  </si>
  <si>
    <t>PWR-2911-AC</t>
  </si>
  <si>
    <t>CAB-XXX</t>
  </si>
  <si>
    <t>S29UK9-15104M</t>
  </si>
  <si>
    <t>HWIC-1DSU-T1</t>
  </si>
  <si>
    <t>HWIC-1T</t>
  </si>
  <si>
    <t>HWIC-2T</t>
  </si>
  <si>
    <t>Cisco 2911 Security Bundle w/SEC license PAK</t>
  </si>
  <si>
    <t>512MB to 1GB DRAM Upgrade (512MB+512MB) for Cisco 2901-2921</t>
  </si>
  <si>
    <t>256MB to 512MB CF Upgrade for Cisco 1900,2900,3900 ISR</t>
  </si>
  <si>
    <t>Cisco 2911 AC Power Supply</t>
  </si>
  <si>
    <t>Power Cord, XXX</t>
  </si>
  <si>
    <t>Cisco 2901-2921 IOS UNIVERSAL</t>
  </si>
  <si>
    <t>1841/2800/3800 (1) port Clear Channel T1 (Data Link)</t>
  </si>
  <si>
    <t>2-Port Serial WAN Interface Card</t>
  </si>
  <si>
    <t>CON-NSST-2911SEC</t>
  </si>
  <si>
    <t>SMARTNET 8X5XNBD 2911 Security Bundle</t>
  </si>
  <si>
    <t>This Networks Design Document is the primary document is to be used by all voice &amp; network teams (Engineering/Integration) globally to both define the network project and finalize the design for implementation.    The document is shared between the engineering and integration teams and filled in section by section as an effort is completed.   As of 6/1/2012, this document replaces any legacy regional CDA documents or CNRD.  This document can be supplemented via an NRAD document for large programs where a Word document may help the document.</t>
  </si>
  <si>
    <t>Document converted to .xls (2003 format) in the hopes to allow users to attach document to Marketplace easier.</t>
  </si>
  <si>
    <t>Removal of the NMS violations tab per SME team decision.</t>
  </si>
  <si>
    <t>Template Version History</t>
  </si>
  <si>
    <t>v2.27 - 7/18/2012</t>
  </si>
  <si>
    <t>v2.26 - 7/13/2012</t>
  </si>
  <si>
    <t>v2.25a - 7/11/2012</t>
  </si>
  <si>
    <t>v2.24 - 6/18/2012</t>
  </si>
  <si>
    <t>Calculation bug fixed on BOM.  
Grammar typos fixed.</t>
  </si>
  <si>
    <t>v2.23 - 5/29/2012</t>
  </si>
  <si>
    <t>Released document</t>
  </si>
  <si>
    <t>Document Changes</t>
  </si>
  <si>
    <t>Other Labor (select Recovery type in Col L )</t>
  </si>
  <si>
    <t>Document converted back to .xlsm (2007 format) due to corruption found internally with embedded word objects.
Code added to force document to save as .xlsm (active only when macro's are on).  This avoids issues where people accidentally save as .xlsx, which deleted all macros.
Document version History added.
BOM section - Labor comment typo fixed.</t>
  </si>
  <si>
    <r>
      <t>• No single points of failure</t>
    </r>
    <r>
      <rPr>
        <sz val="9"/>
        <color rgb="FFFF0000"/>
        <rFont val="Arial"/>
        <family val="2"/>
      </rPr>
      <t>(SPOF)</t>
    </r>
    <r>
      <rPr>
        <sz val="9"/>
        <color theme="1"/>
        <rFont val="Arial"/>
        <family val="2"/>
      </rPr>
      <t xml:space="preserve"> such as single carrier, single entry points into buildings, or lacking device resiliency?</t>
    </r>
  </si>
  <si>
    <t>Is the proposed topology diagram included in design and contain:</t>
  </si>
  <si>
    <t>Global SPOF Community</t>
  </si>
  <si>
    <t>Hardware Design / Bill of Materials</t>
  </si>
  <si>
    <t>Does the BOM match the logical diagrams and clearly identify where the component is required?</t>
  </si>
  <si>
    <t xml:space="preserve">Does the BOM support the lowest cost option for meeting the business needs?  </t>
  </si>
  <si>
    <t xml:space="preserve">Have all capital that is being supplied locally through inventory been identified in BOM comments?  </t>
  </si>
  <si>
    <t xml:space="preserve">Have physical requirements (power/space) been verified to meet BOM?  </t>
  </si>
  <si>
    <r>
      <t xml:space="preserve">• If single point of failure </t>
    </r>
    <r>
      <rPr>
        <sz val="9"/>
        <color rgb="FFFF0000"/>
        <rFont val="Arial"/>
        <family val="2"/>
      </rPr>
      <t>(SPOF)</t>
    </r>
    <r>
      <rPr>
        <sz val="9"/>
        <color theme="1"/>
        <rFont val="Arial"/>
        <family val="2"/>
      </rPr>
      <t xml:space="preserve"> exists, has the SPOF tab been filled with the Archer record ID?</t>
    </r>
  </si>
  <si>
    <t>Legal Vehicle</t>
  </si>
  <si>
    <t>P&amp;L</t>
  </si>
  <si>
    <t>Network &amp; Data Direct GOC</t>
  </si>
  <si>
    <t>v2.28 - 9/17/2012</t>
  </si>
  <si>
    <t>Requestor Contact &amp; Project Billing Information</t>
  </si>
  <si>
    <r>
      <t>Note:</t>
    </r>
    <r>
      <rPr>
        <sz val="8"/>
        <color indexed="10"/>
        <rFont val="Arial"/>
        <family val="2"/>
      </rPr>
      <t xml:space="preserve"> </t>
    </r>
    <r>
      <rPr>
        <sz val="8"/>
        <rFont val="Arial"/>
        <family val="2"/>
      </rPr>
      <t>Citigroup standards require resiliency for all external connections. Any single points of failure (SPOFs) require a SPOF Archer ID for business acceptance of risk.</t>
    </r>
  </si>
  <si>
    <t>Incorporated additional checklist items per Global Network Integration handover checklist requirements.
Enabled checklist for Hardware Design, and MAC/Template
Added approved CCR support # to the checklist for SEC_ACL changes.
Clarified need for SPOF on B2B New form if business attempts to avoid redundancy.</t>
  </si>
  <si>
    <t>Any additional resources</t>
  </si>
  <si>
    <t>&lt;rtr1-name-here, IP address here&gt; Full Current Config</t>
  </si>
  <si>
    <t>&lt;rtr1-name-here, IP address here&gt; Full End state  Config</t>
  </si>
  <si>
    <t>&lt;rtr1-name-here, IP address here&gt; NOTES</t>
  </si>
  <si>
    <t>&lt;rtr2-name-here, IP address here&gt; Full End state  Config</t>
  </si>
  <si>
    <t>&lt;rtr2-name-here, IP address here&gt; NOTES</t>
  </si>
  <si>
    <t>Repeat columns as neceesary for all devices that will be modified</t>
  </si>
  <si>
    <t>Any voice resources</t>
  </si>
  <si>
    <t>Yes/No</t>
  </si>
  <si>
    <t>Any network resources</t>
  </si>
  <si>
    <t>Network Eng resource</t>
  </si>
  <si>
    <t>Voice Eng resource</t>
  </si>
  <si>
    <t>Version Control</t>
  </si>
  <si>
    <t>Devices impacted during this Design</t>
  </si>
  <si>
    <t>&lt;rtr1-name-here, IP address here&gt;</t>
  </si>
  <si>
    <t xml:space="preserve">&lt;rtr2-name-here, IP address here&gt; </t>
  </si>
  <si>
    <t>&lt;rtr3-name-here, IP address here&gt;</t>
  </si>
  <si>
    <t xml:space="preserve">&lt;rtr4-name-here, IP address here&gt; </t>
  </si>
  <si>
    <t>Is proposed software part of GNAST matrix?</t>
  </si>
  <si>
    <t>GNAST OS Matrix</t>
  </si>
  <si>
    <t>Have all design related VT/Alterpoint network policy violations been remediated within the design?</t>
  </si>
  <si>
    <t>Network Services Portal</t>
  </si>
  <si>
    <t>• Are all devices labled in accordance with configs?</t>
  </si>
  <si>
    <t>• Verify correct AS numbers are represented on diagram?</t>
  </si>
  <si>
    <t>• Are all interfaces numbered with the correct IP associated to the interface?</t>
  </si>
  <si>
    <t>• Are WAN connections labeled correctly with type/speed/vendor/circuit number?</t>
  </si>
  <si>
    <t>• For B2B connectivity, are all Citi Business and Vendor contacts identified and up-to-date?</t>
  </si>
  <si>
    <t>• For B2B connectivity, are application and fail-over procedures defined?</t>
  </si>
  <si>
    <t>• No extended network disruption during the implementation?</t>
  </si>
  <si>
    <t>Are checkpoints and action plan(back out) included in implementation plan?</t>
  </si>
  <si>
    <t>Does the test script include sample test output data showing expected test results?</t>
  </si>
  <si>
    <t>Does the test plan validate the following:</t>
  </si>
  <si>
    <t>• implementation of all equipment installed?</t>
  </si>
  <si>
    <t>• circuit stability and planned capacity/bandwidth?</t>
  </si>
  <si>
    <t>• if customer equipment recovers from a network failure?</t>
  </si>
  <si>
    <t>• ping sweep from Tier 2 or other location to verify routing?</t>
  </si>
  <si>
    <t>• fail over or redundancy test?</t>
  </si>
  <si>
    <t>• does the test script validate HSRP is working correctly?</t>
  </si>
  <si>
    <t>• correct  vlans have been created?</t>
  </si>
  <si>
    <t>Does the back out plan validate the following:</t>
  </si>
  <si>
    <t>• revert the changes to a known stable point?</t>
  </si>
  <si>
    <t>• provide identification of elements that cannot be backed  out, and identify how this is addressed?</t>
  </si>
  <si>
    <t>Does the cable plan contain the correct port and media details to support the design?</t>
  </si>
  <si>
    <t>Have new subnets been validated to be unused?</t>
  </si>
  <si>
    <t>• scanned with ping sweep?</t>
  </si>
  <si>
    <t>• registered in Netinfo?</t>
  </si>
  <si>
    <t>NetInfo</t>
  </si>
  <si>
    <t>Network Design</t>
  </si>
  <si>
    <t>Included</t>
  </si>
  <si>
    <t>Are the interface configurations correct in regards to:</t>
  </si>
  <si>
    <t>Select Technology Area</t>
  </si>
  <si>
    <t>• switch vlan configuration?</t>
  </si>
  <si>
    <t>Transport Standards - GSS</t>
  </si>
  <si>
    <t>• spanning-tree configuration?</t>
  </si>
  <si>
    <t>Transport Standards - Branch</t>
  </si>
  <si>
    <t>• trunking and port channeling configuration?</t>
  </si>
  <si>
    <t>Transport Standards - Campus</t>
  </si>
  <si>
    <t>• IP address and subnet mask?</t>
  </si>
  <si>
    <t>Perimeter Standards</t>
  </si>
  <si>
    <t>• HSRP groups, priority, &amp; timer?</t>
  </si>
  <si>
    <t>Transport Standards - WAN Hub</t>
  </si>
  <si>
    <t>• are the MTU size consistent on physical/tunnel interfaces?</t>
  </si>
  <si>
    <t>• carrier &amp; circuit ID on WAN interface description?</t>
  </si>
  <si>
    <t>• correct DHCP helper addresses?</t>
  </si>
  <si>
    <t>DHCP Server-Subnet mapping Tool</t>
  </si>
  <si>
    <t>• Interface descriptions identified correctly(Ex: Int or Ext)?</t>
  </si>
  <si>
    <t>• Disable CDP on external interfaces</t>
  </si>
  <si>
    <t>Do the routing changes:</t>
  </si>
  <si>
    <t>• add new subnet to correct routing protocol(OSPF, EIGRP)?</t>
  </si>
  <si>
    <t>• put the correct metrics on redistribution?</t>
  </si>
  <si>
    <t>• are bgp routing correct for subnet being added/removed/migrated?</t>
  </si>
  <si>
    <t>Does the QoS design:</t>
  </si>
  <si>
    <t>Transport Standards - QOS</t>
  </si>
  <si>
    <t>• use the latest template?</t>
  </si>
  <si>
    <t>• correct QoS marking on LAN interface?</t>
  </si>
  <si>
    <t>• correct QoS marking on uplinks/downlinks?</t>
  </si>
  <si>
    <t>• correct traffic shaping on WAN interface?</t>
  </si>
  <si>
    <t>Does the ACL information:</t>
  </si>
  <si>
    <r>
      <t>• include appropriate approved CCR Support #</t>
    </r>
    <r>
      <rPr>
        <sz val="9"/>
        <rFont val="Arial"/>
        <family val="2"/>
      </rPr>
      <t xml:space="preserve"> </t>
    </r>
    <r>
      <rPr>
        <sz val="9"/>
        <color theme="1"/>
        <rFont val="Arial"/>
        <family val="2"/>
      </rPr>
      <t xml:space="preserve">information for SEC_ACL's?  </t>
    </r>
  </si>
  <si>
    <t>• align to the correct TCP/UDP port/transmission type of the application?</t>
  </si>
  <si>
    <t>• Has the ACL prevented U-turn traffic between two 3rd parties via Citi network?</t>
  </si>
  <si>
    <t xml:space="preserve">If IPSec encryption is used, has the 3rd party agreed to change the Cryptographic Key every 2 Years? </t>
  </si>
  <si>
    <t xml:space="preserve">   Do decomission configurations ensure:</t>
  </si>
  <si>
    <t xml:space="preserve">• port and traps disabled?  </t>
  </si>
  <si>
    <t xml:space="preserve">• vlan cleared and port vlan set to 1?  </t>
  </si>
  <si>
    <t xml:space="preserve">• All routing, tunnel, and sub/interface configurations removed?  </t>
  </si>
  <si>
    <t>Tier 3 WAN Design</t>
  </si>
  <si>
    <t>Does Tier 3 WAN design:</t>
  </si>
  <si>
    <t>Tier 3 WAN Hub Configuration Template</t>
  </si>
  <si>
    <t>• Do we have dual vertical risers (for WAN circuits) within the new building?</t>
  </si>
  <si>
    <t>Tier 3 WAN Testing Checklist</t>
  </si>
  <si>
    <t>• Ensure correct QoS classification on CE router?</t>
  </si>
  <si>
    <t>• Ensure correct QoS re-marking (when required) on CE router?</t>
  </si>
  <si>
    <t>• Verify if QoS pre-classify is required/configured?</t>
  </si>
  <si>
    <t>• Confirm correct QoS queuing on CE router to conform to carrier’s QoS model?</t>
  </si>
  <si>
    <t>• Ensure correct QoS configuration for CE router model/egress interface type?</t>
  </si>
  <si>
    <t>• Verify carrier’s PE router's egress interface queuing method (QoS profile)?</t>
  </si>
  <si>
    <t>• Verify carrier’s PE router's ingress policing method (EF &amp; AF queues) ?</t>
  </si>
  <si>
    <t>• Confirm if carrier applies any reduction to shaping rate to cater for Layer 2 overhead?</t>
  </si>
  <si>
    <t>• Confirm carrier has provided VRF name/ID for the VPN?</t>
  </si>
  <si>
    <t>• Confirm VLAN number (when required for CE-PE 802.1Q trunks) or DLCI (for Frame Relay) for VPN with carrier?</t>
  </si>
  <si>
    <t>• Verify that MTU/IP MTU/TCP MSS-ADJUST is set correctly on WAN interface and/or tunnel?</t>
  </si>
  <si>
    <t>• Confirm CE interface's speed and duplex settings with carrier (should be hard-coded)?</t>
  </si>
  <si>
    <t>• Verify DSU bandwidth and framing setup for SDH type circuits?</t>
  </si>
  <si>
    <t>• Verify carrier's AS number for BGP peering?</t>
  </si>
  <si>
    <t>• Verify recommended BGP timers for CE-PE peering?</t>
  </si>
  <si>
    <t>• Verify that BFD for BGP is supported (CE and PE) and confirm BFD timers with carrier?</t>
  </si>
  <si>
    <t>• Verify multicast configuration (required RP and groups) for CE and PE?</t>
  </si>
  <si>
    <t>• Ensure BGP routing filters to restrict prefixes received and advertised are configured?</t>
  </si>
  <si>
    <t>• Confirm CE and PE interface IP addressing with carrier?</t>
  </si>
  <si>
    <t>• Verify that RTR/IP SLA responder is configured on remote router (when required for jitter)?</t>
  </si>
  <si>
    <t>WLAN Design</t>
  </si>
  <si>
    <t>Services: -</t>
  </si>
  <si>
    <t>GNAST Standard WLAN 3.3</t>
  </si>
  <si>
    <t>• Are you deploying guest, byod or extended employee services? If so have you included the Archer record containing legal/HR/Compliance approval?</t>
  </si>
  <si>
    <t>GNAST Configuration Guide WLAN 3.3</t>
  </si>
  <si>
    <t>Site Survey: -</t>
  </si>
  <si>
    <t>GNAST Configuration Template WLAN 3.3</t>
  </si>
  <si>
    <t>• Have you included a predictive survey from WCS?</t>
  </si>
  <si>
    <t>• Have you included a physical onsite survey compliant with Citi's survey best practices?</t>
  </si>
  <si>
    <t>Controller Choices and Configuration: -</t>
  </si>
  <si>
    <t>• Is the foreign module selected within 100ms RTT from the APs?</t>
  </si>
  <si>
    <t>• Is the foreign module configured to support the country you are deploying in?</t>
  </si>
  <si>
    <t>• Does the foreign module have sufficient license capacity for your install?</t>
  </si>
  <si>
    <t>• Is current foreign module IP allocation for Corperate wireless sufficient? (Check DHCP usage).</t>
  </si>
  <si>
    <t>• If internet services to be deployed, is the foreign module chosen already associated with an anchor module with sufficient capacity?</t>
  </si>
  <si>
    <t>Access Points: -</t>
  </si>
  <si>
    <t>• Have you selected an appropriate AP model with regulatory approval for your install location?</t>
  </si>
  <si>
    <t>• Have you checked switchport speed and PoE capability?</t>
  </si>
  <si>
    <t>• Have you checked latest QoS template is applied to AP access switches?</t>
  </si>
  <si>
    <t>Misc Configuration: -</t>
  </si>
  <si>
    <t>• AP Groups are now mandatory, have you considered which AP group to use/create?</t>
  </si>
  <si>
    <t>• Have you set the correct name and enabled SNMP traps on switchports APs connect to?</t>
  </si>
  <si>
    <t>• Have you included the AP handover configuration?</t>
  </si>
  <si>
    <t>Voice Design</t>
  </si>
  <si>
    <t>WAN/local trunking connectivity</t>
  </si>
  <si>
    <t xml:space="preserve">• Have you calculated the Concurrent Calls/trunks required to provide the design Grade of Service </t>
  </si>
  <si>
    <t>• Is there adequate QoS bandwidth to support the design CAC</t>
  </si>
  <si>
    <t>• Is the site reachable by Toll Bypass? Consider number range registration with SIP Core and Cisco TBP Gatekeepers, TBP testing during turnup.</t>
  </si>
  <si>
    <t>• Any special legal requirements such as requlatory limitations.</t>
  </si>
  <si>
    <t>• Are there CoB requirements/considerations</t>
  </si>
  <si>
    <t>System Considerations</t>
  </si>
  <si>
    <t>Voice Standards - Gateways</t>
  </si>
  <si>
    <t>•Is this design based on a regional GVO template design.</t>
  </si>
  <si>
    <t>•Does this design require additional Centralized Infrastructure</t>
  </si>
  <si>
    <t>•Are there special considerations that require modifications from the standard template. Example a Trading group might require enhansed CoB considerations.</t>
  </si>
  <si>
    <t>•Are additional licenses required</t>
  </si>
  <si>
    <t>•Are there Recording requirements?</t>
  </si>
  <si>
    <t>•Are thereACD/special call routing requirements? Who will develop detailed vectors</t>
  </si>
  <si>
    <t xml:space="preserve">• Is the site and its WAN IPT ready </t>
  </si>
  <si>
    <t>• Any concerns with local environmentals, rack space, etc</t>
  </si>
  <si>
    <t>Wi-Fi BAU Checklist</t>
  </si>
  <si>
    <t>v1.0</t>
  </si>
  <si>
    <t>Instructions: -</t>
  </si>
  <si>
    <t>This tab should be used by PD to determine whether or not the Wi-Fi request documented requires a design or can be handled through BAU. If BAU is indicated, the PD team should get the regional Wi-Fi SME to approve and attach the email in the provided section before passing design to integration.
For assistance with this checklist please refer to the regional Wi-Fi SME or *CATE Global Networks TPM Wireless.</t>
  </si>
  <si>
    <t>Legal and Compliance</t>
  </si>
  <si>
    <t>Has the country already recieved full approval for the requested services and is this uploaded and approved in Archer?</t>
  </si>
  <si>
    <r>
      <t xml:space="preserve">This project will </t>
    </r>
    <r>
      <rPr>
        <b/>
        <sz val="8"/>
        <rFont val="Arial"/>
        <family val="2"/>
      </rPr>
      <t>not</t>
    </r>
    <r>
      <rPr>
        <sz val="8"/>
        <rFont val="Arial"/>
        <family val="2"/>
      </rPr>
      <t xml:space="preserve"> introduce any new wireless services that have not been approved?</t>
    </r>
  </si>
  <si>
    <t>Does this new request include a location that includes traders and if so has compliance approval been received and approved in Archer?</t>
  </si>
  <si>
    <t>Controller Setup</t>
  </si>
  <si>
    <t>Can existing controller infrastructure be used? (preferablly regional but some locations may have in country or on site controllers, if in doubt check with regional Wi-Fi SME). Check: -</t>
  </si>
  <si>
    <t>1) Latency - ensure AP to Controller (both primary and backup) RTT will be &lt;100ms. (Ping from AP switch to WLC).</t>
  </si>
  <si>
    <t>2) Project will not be installing 300+ access points.</t>
  </si>
  <si>
    <t>3) Existing controllers have suitable AP group configured for the country/site? (an AP group that allows only the legally approved services for that location).</t>
  </si>
  <si>
    <t>4) Existing controllers have capacity to take new APs (check with Wi-Fi SME who will be managing WLC capacity).</t>
  </si>
  <si>
    <t>5) New APs will be connected to the same controllers as other APs in the building?</t>
  </si>
  <si>
    <t>6) Is the controller configured to support the correct country (SSH to controller and use 'show country')?</t>
  </si>
  <si>
    <t>Access Point Setup</t>
  </si>
  <si>
    <t>Are there sufficent Gigabit ports capable of supplying 15.4W PoE for the number of APs required (with APs spread across the switches for resilience as per the standard)?</t>
  </si>
  <si>
    <t>If 100M ports are to be used is the reasoning compliant with standards?</t>
  </si>
  <si>
    <t>If the answers to all questions above are yes then the project is suitable for BAU process. Fill in the information below to assist Integration and get the regional SME to check the details and provide approval.</t>
  </si>
  <si>
    <t>BAU Handover Information (AP Settings)</t>
  </si>
  <si>
    <t>1. Primary Controller</t>
  </si>
  <si>
    <t>2. Backup Controller</t>
  </si>
  <si>
    <t>3. Registration Controller</t>
  </si>
  <si>
    <t>4. AP Group</t>
  </si>
  <si>
    <t>5. AP Country Code</t>
  </si>
  <si>
    <t>Checked By (Regional Wi-Fi SME)</t>
  </si>
  <si>
    <t>(Attach Email Approval)</t>
  </si>
  <si>
    <r>
      <rPr>
        <b/>
        <sz val="8"/>
        <rFont val="Arial"/>
        <family val="2"/>
      </rPr>
      <t>Notes for Integration: -</t>
    </r>
    <r>
      <rPr>
        <sz val="8"/>
        <rFont val="Arial"/>
        <family val="2"/>
      </rPr>
      <t xml:space="preserve">
1. For all installs predictive and actual surveys must be completed (except where agreed in advance with the TPM).
2. All APs must be added to netinfo.
3. Survey results must be attached to APs in Netinfo.
4. A diagram showing AP floor position must be attached to APs in Netinfo.
5. Floorplans must be uploaded to WCS and APs located on the plan once online.</t>
    </r>
  </si>
  <si>
    <t>Rev 5-11-2012</t>
  </si>
  <si>
    <t>Change record naming standard</t>
  </si>
  <si>
    <t>Click the (+/-) grouping sign to left to see additional Intructions for completing this tab</t>
  </si>
  <si>
    <r>
      <rPr>
        <b/>
        <sz val="12"/>
        <color indexed="8"/>
        <rFont val="Calibri"/>
        <family val="2"/>
      </rPr>
      <t>VERY IMPORTANT!</t>
    </r>
    <r>
      <rPr>
        <sz val="10"/>
        <color indexed="8"/>
        <rFont val="Calibri"/>
        <family val="2"/>
      </rPr>
      <t xml:space="preserve">
</t>
    </r>
    <r>
      <rPr>
        <b/>
        <u/>
        <sz val="10"/>
        <color indexed="8"/>
        <rFont val="Calibri"/>
        <family val="2"/>
      </rPr>
      <t xml:space="preserve">Each change must be clearly tied to the exact configurations on the "Configs" tab.   There must be no doubt what you intend to implement during each change.  
Here are the 2 suggested methods for defining your changes:  </t>
    </r>
    <r>
      <rPr>
        <sz val="10"/>
        <color indexed="8"/>
        <rFont val="Calibri"/>
        <family val="2"/>
      </rPr>
      <t xml:space="preserve">
   Method 1 is to tie the change to "phases or parts" that are clearly defined on the Configs tab. 
   Method 2 is to tie the change to cell ranges in the Config tab.  For instance Cell A1 - B200. </t>
    </r>
  </si>
  <si>
    <r>
      <rPr>
        <b/>
        <sz val="10"/>
        <color indexed="8"/>
        <rFont val="Calibri"/>
        <family val="2"/>
      </rPr>
      <t xml:space="preserve">Technical and Business testing steps include the minimum testing required for implementation.  This section should be utilized as a guide for minimum steps and will be enhanced.  The test section within the RFC shall include the final collection of all steps.  It is the responsibility of the RFC creator and implementer to include their final testing steps into the RFC.  
</t>
    </r>
    <r>
      <rPr>
        <sz val="10"/>
        <color indexed="8"/>
        <rFont val="Calibri"/>
        <family val="2"/>
      </rPr>
      <t xml:space="preserve">
• Detail steps are required to implement complete design in chronological order.
• Detail minimum technical and business testing for each implementation step.  Tests must be comprehensive and robust enough to validate normal operation and operation under failure conditions. 
 • Detail what the expected result outcome.
 • One of the below must be included as a step in the implementation plan:
</t>
    </r>
    <r>
      <rPr>
        <b/>
        <sz val="10"/>
        <color indexed="8"/>
        <rFont val="Calibri"/>
        <family val="2"/>
      </rPr>
      <t>i) If Integration or Engineering are on the change call:</t>
    </r>
    <r>
      <rPr>
        <sz val="10"/>
        <color indexed="8"/>
        <rFont val="Calibri"/>
        <family val="2"/>
      </rPr>
      <t xml:space="preserve">
    a) Make sure the implementation plan includes capturing all of the Before/After show commands as outlined in Verification tab. 
    b) Make sure all verifications are saved into the verification tab of this design document. 
    c)  Make sure the implementation plan includes a detailed comparison of the Before/After checks before the call is closed. 
</t>
    </r>
    <r>
      <rPr>
        <b/>
        <sz val="10"/>
        <rFont val="Calibri"/>
        <family val="2"/>
      </rPr>
      <t xml:space="preserve"> II)   When the GNCC is implementing an RFC without either Network Integration or Applied Engineering assistance:</t>
    </r>
    <r>
      <rPr>
        <sz val="10"/>
        <rFont val="Calibri"/>
        <family val="2"/>
      </rPr>
      <t xml:space="preserve">
    a)  Make sure the GNCC provides diff files that match the show commands outlined in the Verification tab.   
    b)  After the change obtain the diff files from the GNCC and copy them into the Verification tab.
    c)  Make sure the implementation plan includes steps to complete detailed comparison of the Before/After checks at a later date. 
It is the applied engineer's responsibility to ensure the correct level of testing is documented below.  It is the integration engineers responsibility to ensure all impacted services are fully tested including local, remote and B2B services/applications/servers and local business confirmation is received post change.
</t>
    </r>
    <r>
      <rPr>
        <sz val="10"/>
        <color indexed="8"/>
        <rFont val="Calibri"/>
        <family val="2"/>
      </rPr>
      <t/>
    </r>
  </si>
  <si>
    <r>
      <rPr>
        <b/>
        <sz val="10"/>
        <color indexed="8"/>
        <rFont val="Calibri"/>
        <family val="2"/>
      </rPr>
      <t>Are the devices involved on the High-High Impact ratings?</t>
    </r>
    <r>
      <rPr>
        <sz val="10"/>
        <color indexed="8"/>
        <rFont val="Calibri"/>
        <family val="2"/>
      </rPr>
      <t xml:space="preserve">
Validate whether the devices that are being touched are on the High-High Impact list.  This will impact the timeline for RFC review, approval, and scheduling:
https://globalnetworkcontrolcenter.ti.citigroup.net/change/criticaldevicelist/</t>
    </r>
  </si>
  <si>
    <t>https://globalnetworkcontrolcenter.ti.citigroup.net/change/criticaldevicelist/</t>
  </si>
  <si>
    <r>
      <rPr>
        <b/>
        <sz val="10"/>
        <color indexed="8"/>
        <rFont val="Calibri"/>
        <family val="2"/>
      </rPr>
      <t>Leverage the Tier3 Wide Area Network Testing checklist</t>
    </r>
    <r>
      <rPr>
        <sz val="10"/>
        <color indexed="8"/>
        <rFont val="Calibri"/>
        <family val="2"/>
      </rPr>
      <t xml:space="preserve">
If this implementation includes activities in Tier 3 WAN, utilize the checklist to enhance your testing and implementation plans.
</t>
    </r>
  </si>
  <si>
    <t>https://catecollaboration.citigroup.net/domains/networks/nettech/mpls/Tier%203%20Wide%20Area%20Network%20Testing.xlsx</t>
  </si>
  <si>
    <t xml:space="preserve">Click here for Sample Change 1 example with minimal user testing required.   Adjust as necessary to match your change  </t>
  </si>
  <si>
    <r>
      <t xml:space="preserve">Change 1 (RFC XXXX)
</t>
    </r>
    <r>
      <rPr>
        <b/>
        <sz val="10"/>
        <color indexed="36"/>
        <rFont val="Calibri"/>
        <family val="2"/>
      </rPr>
      <t xml:space="preserve"> (See Change record comment above for RFC naming instructions)</t>
    </r>
  </si>
  <si>
    <t xml:space="preserve">B-D01-C01  Prebuild new EDNS VLANs FOR MD38  </t>
  </si>
  <si>
    <r>
      <t xml:space="preserve">Description of Change for RFC
</t>
    </r>
    <r>
      <rPr>
        <b/>
        <sz val="10"/>
        <color indexed="36"/>
        <rFont val="Calibri"/>
        <family val="2"/>
      </rPr>
      <t xml:space="preserve"> (See  comment for additional change description ideas supplied by GNCC template)</t>
    </r>
  </si>
  <si>
    <r>
      <rPr>
        <b/>
        <sz val="10"/>
        <color indexed="8"/>
        <rFont val="Calibri"/>
        <family val="2"/>
      </rPr>
      <t>This change is performing the following tasks:</t>
    </r>
    <r>
      <rPr>
        <sz val="10"/>
        <color indexed="8"/>
        <rFont val="Calibri"/>
        <family val="2"/>
      </rPr>
      <t xml:space="preserve">
-    Activating new EDNS VLANs 629 and 630  on the CXX routers in MD38 data center.  These VLANs will be dedicated to External DNS servers.  
-  Setup new ports on the CXX01/02 routers to accommodate the EDNS server
-  Make all adjustments to existing access-list on the CXx routers to permit DNS traffic to flow
- Setup BGP routing between CXX routers and the EDNS server.  
At the end of this change the EDNS server will be active on the CXX routers in a "test mode" only.  This will permit the DNS teams and the Unix System administrators to begin testing functionality.   A future change will bring the EDNS server into rotation for EDNS anycast resolution.</t>
    </r>
  </si>
  <si>
    <t>Engineering Risk Assessment for Change record</t>
  </si>
  <si>
    <t xml:space="preserve">The risk for this change is considered to be only a medium.  This is because the change has been written to minimize configuration changes to production segments.  Basically this change is activating new configurations that will be used in a future change.  In addition, it should be noted that the new EDNS servers will only be activated in a "test" mode.     </t>
  </si>
  <si>
    <t>Advanced Preparation for Change 1</t>
  </si>
  <si>
    <t>Responsible Party</t>
  </si>
  <si>
    <t>Action to be completed</t>
  </si>
  <si>
    <t>Check here when completed</t>
  </si>
  <si>
    <t>Implementer</t>
  </si>
  <si>
    <r>
      <t xml:space="preserve">Contact customer (DNS Team) to make sure they have plan for businesses to complete testing. </t>
    </r>
    <r>
      <rPr>
        <b/>
        <sz val="12"/>
        <color indexed="36"/>
        <rFont val="Calibri"/>
        <family val="2"/>
      </rPr>
      <t xml:space="preserve"> 
(See comment for instructions)</t>
    </r>
    <r>
      <rPr>
        <sz val="10"/>
        <color indexed="8"/>
        <rFont val="Calibri"/>
        <family val="2"/>
      </rPr>
      <t xml:space="preserve">
</t>
    </r>
    <r>
      <rPr>
        <sz val="10"/>
        <color indexed="10"/>
        <rFont val="Calibri"/>
        <family val="2"/>
      </rPr>
      <t xml:space="preserve">  </t>
    </r>
  </si>
  <si>
    <t>Contact the engineer and make sure that he/she is available for the change (Contact Bill Clinton)</t>
  </si>
  <si>
    <t xml:space="preserve"> Make sure the Unix System admin team have created their corresponding RFC.  (Contact Pete Rose)</t>
  </si>
  <si>
    <t xml:space="preserve"> Make sure the DNS team has created their corresponding RFC  (Contact Michael Jackson)</t>
  </si>
  <si>
    <t>Eng</t>
  </si>
  <si>
    <t xml:space="preserve">Pre-change preparation, staging, and configuration has been clearly defined </t>
  </si>
  <si>
    <t>Pre-change preparation, staging, and configuration has been coompleted</t>
  </si>
  <si>
    <t>Make sure SDTs in Data center have cabling in place and are ready to go (Contact Earl Campbell)
  The SDT must be  prepared for all cabling as per cable guide</t>
  </si>
  <si>
    <t>Make sure you have identified all diagram to be copied to Netinfo</t>
  </si>
  <si>
    <t>Sequential Steps followed during change</t>
  </si>
  <si>
    <t>Estimated Duration of step</t>
  </si>
  <si>
    <t>Night of change 1</t>
  </si>
  <si>
    <t>Int or Eng</t>
  </si>
  <si>
    <t>Complete the "before" portion of the verification scripts</t>
  </si>
  <si>
    <t>1 hour prior to call</t>
  </si>
  <si>
    <t>GNCC</t>
  </si>
  <si>
    <t>Complete phase 1 Part A.   Setup VLANS on CXX01/02 and advertise to CXIs</t>
  </si>
  <si>
    <t>5 minutes</t>
  </si>
  <si>
    <t>Complete phase 1 Part B   Setup new server  ports on the  CXX01/02 and add the ports to the IDS span</t>
  </si>
  <si>
    <t>Unix Adm</t>
  </si>
  <si>
    <t>Have Unix Admin connect server to the CXX routers one port at a time and confirm operations</t>
  </si>
  <si>
    <t>30 minutes</t>
  </si>
  <si>
    <t>Complete phase 1 Part C   Create the new VLAN inbound and outbound ACLs</t>
  </si>
  <si>
    <t>Complete phase 1 Part D   Setup the Internet inbound filters.  The outbound is already correct</t>
  </si>
  <si>
    <t>Complete phase 1 Part E   Setup BGP for the new peers to EDNS server</t>
  </si>
  <si>
    <t>10 minutes</t>
  </si>
  <si>
    <t xml:space="preserve">DNS </t>
  </si>
  <si>
    <t>Have DNS team bring up BGP on server and test routing</t>
  </si>
  <si>
    <t>60 minutes</t>
  </si>
  <si>
    <t>Team</t>
  </si>
  <si>
    <t>Complete the "after" portion of the verification scripts</t>
  </si>
  <si>
    <t>20 minutes</t>
  </si>
  <si>
    <t>Review Before/After captures. Look closely to see if your changes are working as expected</t>
  </si>
  <si>
    <t>30 - 120 minutes</t>
  </si>
  <si>
    <t>Save configurations and close change</t>
  </si>
  <si>
    <t>Post any diagrams to Netinfo if not already completed</t>
  </si>
  <si>
    <t>After change 1</t>
  </si>
  <si>
    <t>The Unix system admins need to fully test all ACL and FW rules.  This may take several weeks to a month</t>
  </si>
  <si>
    <t xml:space="preserve">Click here for Sample Change 2 example with maximum user testing required.   Adjust as necessary to match your change  </t>
  </si>
  <si>
    <r>
      <t xml:space="preserve">Change 2 (RFC XXXX)
</t>
    </r>
    <r>
      <rPr>
        <b/>
        <sz val="10"/>
        <color indexed="36"/>
        <rFont val="Calibri"/>
        <family val="2"/>
      </rPr>
      <t xml:space="preserve"> (See Change record comment above for RFC naming instructions)</t>
    </r>
  </si>
  <si>
    <t>B-D01-C02 MD38 Replace WPOD ext FW2</t>
  </si>
  <si>
    <r>
      <rPr>
        <b/>
        <sz val="10"/>
        <color indexed="8"/>
        <rFont val="Calibri"/>
        <family val="2"/>
      </rPr>
      <t>This change is performing the following tasks:</t>
    </r>
    <r>
      <rPr>
        <sz val="10"/>
        <color indexed="8"/>
        <rFont val="Calibri"/>
        <family val="2"/>
      </rPr>
      <t xml:space="preserve">
This change is replacing one of Two of the Internet facing Checkpoint firewalls with a new Juniper firewall.  These new Juniper firewalls are being installed as part of a global initiative to improve Citi's ability to survive Internet Denial of Service attacks.  From a customer perspective this should be considered a high risk change and all customers are expected to participate before, during and after the change.  Each customer should be prepared to test all of their applications on each server.  This means testing should be planned in advance and all testing must be based on Internet IP address and not based on domain names like "citi.com".  Please make sure your tester technically understands your application and is able to work with the firewall team to resolve any issues that come up.     
The following IP ranges will be impacted.
  - WPOD server segments 169.168.8.0/23
  - Internet VIP ranges 192.193.210.0/24 and 192.193.211.0/24
The servers impacted are as follows
       WPOD-server-1  169.168.8.5 
       wpod-server-2  169.168.8.6
       List all servers
The internet VIPs effected
      Get current list of VIPs here from the BIG IP load balancers</t>
    </r>
  </si>
  <si>
    <t xml:space="preserve">The risk for this change is considered high because all firewall rules must be retested.  One broken application on Monday morning will equate to an outage for that business. The first line of defense will be an open conference bridge after the change window where the firewall team will be available to help troubleshoot and hopefully resolve any issues.  If necessary we can do a fall back to the secondary Checkpoint firewall.  This failover will be quick, but all users that were already connected will loose their connections and have to log back in.   </t>
  </si>
  <si>
    <r>
      <t xml:space="preserve">Work with the Firewall team, GNCC load balancer Ops and the Web hosting team to Identify every single server and application in WPOD 1.
George Carlin from the Web hosting team has been identified to take the lead to coordinated testing with all customers in the pod.  </t>
    </r>
    <r>
      <rPr>
        <b/>
        <sz val="12"/>
        <color indexed="36"/>
        <rFont val="Calibri"/>
        <family val="2"/>
      </rPr>
      <t xml:space="preserve">
(See comment for instructions)</t>
    </r>
    <r>
      <rPr>
        <sz val="10"/>
        <color indexed="8"/>
        <rFont val="Calibri"/>
        <family val="2"/>
      </rPr>
      <t xml:space="preserve">
</t>
    </r>
    <r>
      <rPr>
        <sz val="10"/>
        <color indexed="10"/>
        <rFont val="Calibri"/>
        <family val="2"/>
      </rPr>
      <t xml:space="preserve">  </t>
    </r>
  </si>
  <si>
    <t>George Carlin</t>
  </si>
  <si>
    <t>Develop overall plan covering all customers in the pod</t>
  </si>
  <si>
    <t>Setup conference bridge 3 weeks in advance of change and invite all customer to the call to review plans</t>
  </si>
  <si>
    <t>Setup conference bridge 3 days in advance of change and invite all customer to the call to confirm plans and get fully testing commitment from George Carlin</t>
  </si>
  <si>
    <t>Document any customers that do not plan on being on the change and get in email form their confirmation of outage acceptance if their applications do not work.</t>
  </si>
  <si>
    <t>Setup Conference bridge for Application testing</t>
  </si>
  <si>
    <t>Open RFC and sync it with the firewall teams</t>
  </si>
  <si>
    <t>Make sure the firewall team has new FW in place, cable run and their RFC matches your RFC</t>
  </si>
  <si>
    <t>Make sure SDTs in MD38 are prepared to recable</t>
  </si>
  <si>
    <t xml:space="preserve">Send email to management to inform them of the risk and get their input on what to do if some customers do not join the conference bridge the night of the change.  Also outline what your contingency plans are for Monday morning issues. </t>
  </si>
  <si>
    <t>Setup conference bridge for Monday morning to handle any contingencies</t>
  </si>
  <si>
    <t>Night of change 2</t>
  </si>
  <si>
    <t>Complete pretesting procedures with User community</t>
  </si>
  <si>
    <t>GNCC and FW</t>
  </si>
  <si>
    <t>Failover to backup Checkpoint firewall and confirm routing</t>
  </si>
  <si>
    <t>FW team</t>
  </si>
  <si>
    <t>Shutdown Primary Checkpoint FW</t>
  </si>
  <si>
    <t>SDT</t>
  </si>
  <si>
    <t>cable up new FW as per cable guide</t>
  </si>
  <si>
    <t>Complete phase 1 to prep the CXX routers for the new Juniper</t>
  </si>
  <si>
    <t>team</t>
  </si>
  <si>
    <t>Complete phase 2 turn up ports and test basic connectivity</t>
  </si>
  <si>
    <t>Complete phase 3 Bring up BGP between CXX routers and FW  (No routes yet)</t>
  </si>
  <si>
    <t>Complete phase 4 Bring up BGP between FW and Big IP  (No routes yet)</t>
  </si>
  <si>
    <t>Complete prep work to activate new firewall</t>
  </si>
  <si>
    <t>Complete phase 5 Begin routing traffic through the new Firewall</t>
  </si>
  <si>
    <t>Complete phase 6 failover test between primary and backup firewall</t>
  </si>
  <si>
    <t>Complete phase 7 failover test between load balancers</t>
  </si>
  <si>
    <t>Complete phase 8 failover test between CXX routers</t>
  </si>
  <si>
    <t>Team + George Carlin</t>
  </si>
  <si>
    <t>Complete testing procedures with user community</t>
  </si>
  <si>
    <t>4 hours</t>
  </si>
  <si>
    <t>After change 2</t>
  </si>
  <si>
    <r>
      <t xml:space="preserve">Verifications Completed
</t>
    </r>
    <r>
      <rPr>
        <b/>
        <sz val="8"/>
        <color indexed="10"/>
        <rFont val="Calibri"/>
        <family val="2"/>
      </rPr>
      <t>(place curser here for formula)</t>
    </r>
  </si>
  <si>
    <t>Implementation Results Below</t>
  </si>
  <si>
    <t>sh ip bgp neighbor 192.193.221.22 advertised-routes</t>
  </si>
  <si>
    <t>&lt;switch_name, IP address&gt;</t>
  </si>
  <si>
    <t>Device 5 check</t>
  </si>
  <si>
    <t>Device 4 check</t>
  </si>
  <si>
    <t>Device 3 check</t>
  </si>
  <si>
    <t>Device 2 check</t>
  </si>
  <si>
    <t>Device 1 check</t>
  </si>
  <si>
    <t>Show column count</t>
  </si>
  <si>
    <t>After</t>
  </si>
  <si>
    <t>Before</t>
  </si>
  <si>
    <t>How to create column count</t>
  </si>
  <si>
    <t>Rev 12-6-2011</t>
  </si>
  <si>
    <t>Engineering Provided Design Checks for Pre/Post</t>
  </si>
  <si>
    <t>Hardware Design</t>
  </si>
  <si>
    <t>Design Checklist</t>
  </si>
  <si>
    <t>Standard checklist to be filled in by design engineer to ensure the design meets standards</t>
  </si>
  <si>
    <t>Before and after state.  If required, separate design tabs could be added for things such as voic and network diagrams.</t>
  </si>
  <si>
    <t>Full Design</t>
  </si>
  <si>
    <t>This phase covers the work needed to plan the build phase and to support raising change controls to implement the design.</t>
  </si>
  <si>
    <t>V 1.0</t>
  </si>
  <si>
    <t>Config tab Rev 6-11-2012</t>
  </si>
  <si>
    <t>Spot Check Verification section</t>
  </si>
  <si>
    <t>Back out Section</t>
  </si>
  <si>
    <t>Phase 1a  Configure ECEP router for new routes</t>
  </si>
  <si>
    <t xml:space="preserve">  - Add plenty of comments.  The suggestion is to use double !! to mark them</t>
  </si>
  <si>
    <t>!! Include show commands here to confirm this phase</t>
  </si>
  <si>
    <t>!! Include show commands here to bac this phase</t>
  </si>
  <si>
    <t xml:space="preserve">   - Always think what you will have to do to back changes out if things go wrong.  Many times the backout sequence is different then the installation</t>
  </si>
  <si>
    <t xml:space="preserve">      For example</t>
  </si>
  <si>
    <t>Loop start</t>
  </si>
  <si>
    <r>
      <t>-</t>
    </r>
    <r>
      <rPr>
        <sz val="7"/>
        <rFont val="Times New Roman"/>
        <family val="1"/>
      </rPr>
      <t xml:space="preserve">          </t>
    </r>
    <r>
      <rPr>
        <sz val="10"/>
        <rFont val="Times New Roman"/>
        <family val="1"/>
      </rPr>
      <t>GNCC config team  applies a predetermined amount of configs and then stops</t>
    </r>
  </si>
  <si>
    <r>
      <t>-</t>
    </r>
    <r>
      <rPr>
        <sz val="7"/>
        <rFont val="Times New Roman"/>
        <family val="1"/>
      </rPr>
      <t xml:space="preserve">          </t>
    </r>
    <r>
      <rPr>
        <sz val="10"/>
        <rFont val="Times New Roman"/>
        <family val="1"/>
      </rPr>
      <t>Perform spot check verifications.</t>
    </r>
  </si>
  <si>
    <r>
      <t>1.</t>
    </r>
    <r>
      <rPr>
        <sz val="7"/>
        <rFont val="Times New Roman"/>
        <family val="1"/>
      </rPr>
      <t xml:space="preserve">        </t>
    </r>
    <r>
      <rPr>
        <sz val="10"/>
        <rFont val="Times New Roman"/>
        <family val="1"/>
      </rPr>
      <t>Verify the configuration commands went in as expected</t>
    </r>
  </si>
  <si>
    <r>
      <t>2.</t>
    </r>
    <r>
      <rPr>
        <sz val="7"/>
        <rFont val="Times New Roman"/>
        <family val="1"/>
      </rPr>
      <t xml:space="preserve">        </t>
    </r>
    <r>
      <rPr>
        <sz val="10"/>
        <rFont val="Times New Roman"/>
        <family val="1"/>
      </rPr>
      <t>Verify any downstream or local affects caused by this portion of configs</t>
    </r>
  </si>
  <si>
    <r>
      <t>3.</t>
    </r>
    <r>
      <rPr>
        <sz val="7"/>
        <rFont val="Times New Roman"/>
        <family val="1"/>
      </rPr>
      <t xml:space="preserve">        </t>
    </r>
    <r>
      <rPr>
        <sz val="10"/>
        <rFont val="Times New Roman"/>
        <family val="1"/>
      </rPr>
      <t xml:space="preserve">If necessary have users test </t>
    </r>
  </si>
  <si>
    <r>
      <t>-</t>
    </r>
    <r>
      <rPr>
        <sz val="7"/>
        <rFont val="Times New Roman"/>
        <family val="1"/>
      </rPr>
      <t xml:space="preserve">          </t>
    </r>
    <r>
      <rPr>
        <sz val="10"/>
        <rFont val="Times New Roman"/>
        <family val="1"/>
      </rPr>
      <t>When Spot checks finished Go to Loop Start:</t>
    </r>
  </si>
  <si>
    <r>
      <t xml:space="preserve">  </t>
    </r>
    <r>
      <rPr>
        <b/>
        <sz val="10"/>
        <rFont val="Times New Roman"/>
        <family val="1"/>
      </rPr>
      <t>End loop</t>
    </r>
  </si>
  <si>
    <t>&lt;rtr1-name-here, IP address here&gt; Config</t>
  </si>
  <si>
    <t>&lt;rtr2-name-here, IP address here&gt;  Config</t>
  </si>
  <si>
    <t>&lt;rtr1-name-here, IP address here&gt; Spot check verifications</t>
  </si>
  <si>
    <t>&lt;rtr2-name-here, IP address here&gt;  Spot check verifications</t>
  </si>
  <si>
    <t>&lt;rtr1-name-here, IP address here&gt;  back out</t>
  </si>
  <si>
    <t>&lt;rtr2-name-here, IP address here&gt;  back out</t>
  </si>
  <si>
    <t>[command_start]</t>
  </si>
  <si>
    <t xml:space="preserve">Include clear comments explaining each group of commands.  </t>
  </si>
  <si>
    <t xml:space="preserve">Put your Spot check verifications here.  </t>
  </si>
  <si>
    <t>Put verifications commands here as well</t>
  </si>
  <si>
    <t>!!   For example</t>
  </si>
  <si>
    <t xml:space="preserve">The purpose of these columns is to make sure the configs in each individual phase worked correctly before moving to the next phase </t>
  </si>
  <si>
    <t>!!       Adding new vendor routes to Crypto ACL and vendor route filter</t>
  </si>
  <si>
    <r>
      <t>There are 3 potential types of spot checks to consider.  (</t>
    </r>
    <r>
      <rPr>
        <b/>
        <sz val="10"/>
        <color indexed="10"/>
        <rFont val="Calibri"/>
        <family val="2"/>
      </rPr>
      <t>Syntax, Impact and customer testing</t>
    </r>
    <r>
      <rPr>
        <b/>
        <sz val="10"/>
        <color indexed="8"/>
        <rFont val="Calibri"/>
        <family val="2"/>
      </rPr>
      <t>)</t>
    </r>
  </si>
  <si>
    <t xml:space="preserve">!! Include Backout commands here.  </t>
  </si>
  <si>
    <t>!!       Also making sure the routes gets to Citi Network</t>
  </si>
  <si>
    <r>
      <t xml:space="preserve">1. Check to make sure your config lines were </t>
    </r>
    <r>
      <rPr>
        <b/>
        <sz val="10"/>
        <color indexed="10"/>
        <rFont val="Calibri"/>
        <family val="2"/>
      </rPr>
      <t>syntactically</t>
    </r>
    <r>
      <rPr>
        <b/>
        <sz val="10"/>
        <color indexed="8"/>
        <rFont val="Calibri"/>
        <family val="2"/>
      </rPr>
      <t xml:space="preserve"> correct and accepted into device as planned</t>
    </r>
  </si>
  <si>
    <t>!! Make sure they are included in proper order for</t>
  </si>
  <si>
    <t xml:space="preserve">     These types of check are typically show configuration commands</t>
  </si>
  <si>
    <t>!! an orderly backout</t>
  </si>
  <si>
    <t>Include config commands until logical stop point</t>
  </si>
  <si>
    <t xml:space="preserve">      Examples</t>
  </si>
  <si>
    <t xml:space="preserve">        sh run | in 192.193.21.22</t>
  </si>
  <si>
    <t xml:space="preserve">        sh run | be router rip</t>
  </si>
  <si>
    <t>Then just repeat this process again for next set of commands</t>
  </si>
  <si>
    <t xml:space="preserve">!! Then just repeat this process again. </t>
  </si>
  <si>
    <t xml:space="preserve">        sh ip access-list EPP_ACME</t>
  </si>
  <si>
    <r>
      <t xml:space="preserve">2. Check to see what </t>
    </r>
    <r>
      <rPr>
        <b/>
        <sz val="10"/>
        <color indexed="10"/>
        <rFont val="Calibri"/>
        <family val="2"/>
      </rPr>
      <t>impact</t>
    </r>
    <r>
      <rPr>
        <b/>
        <sz val="10"/>
        <color indexed="8"/>
        <rFont val="Calibri"/>
        <family val="2"/>
      </rPr>
      <t xml:space="preserve"> your configs had on the environment. </t>
    </r>
    <r>
      <rPr>
        <b/>
        <sz val="10"/>
        <color indexed="10"/>
        <rFont val="Calibri"/>
        <family val="2"/>
      </rPr>
      <t>(When Applicable)</t>
    </r>
  </si>
  <si>
    <t xml:space="preserve">!!       performing minor cleanup on router.  </t>
  </si>
  <si>
    <t xml:space="preserve">     Think where this phase will impact the network.  Then go check.   </t>
  </si>
  <si>
    <t>!!      This ACL is no longer used in router</t>
  </si>
  <si>
    <t xml:space="preserve">      Do you need to check the local router?</t>
  </si>
  <si>
    <t>!!      Turning on SNMP traps on these ports</t>
  </si>
  <si>
    <t xml:space="preserve">      Do you need to check a router downstream from your change?</t>
  </si>
  <si>
    <t xml:space="preserve">     These show commands typically show dynamic information</t>
  </si>
  <si>
    <t>Include config commands until the next logical stop point</t>
  </si>
  <si>
    <t xml:space="preserve">      Examples </t>
  </si>
  <si>
    <t xml:space="preserve">        !! expecting to see 192.193.21.22/32 being sent to FWs</t>
  </si>
  <si>
    <t xml:space="preserve">        sh ip bgp neighbor 169.189.33.22 advertised-routes </t>
  </si>
  <si>
    <t xml:space="preserve">        !! Make sure port is running 100/full</t>
  </si>
  <si>
    <t xml:space="preserve">         sh int G1/1</t>
  </si>
  <si>
    <t>[command_end]</t>
  </si>
  <si>
    <t xml:space="preserve">      Down stream route check example</t>
  </si>
  <si>
    <t>&lt;backbone rtr, IP address here&gt;</t>
  </si>
  <si>
    <t xml:space="preserve">   !! Checking Tier2 router </t>
  </si>
  <si>
    <t xml:space="preserve">   !! Expect 192.193.21.22 from AS 65523</t>
  </si>
  <si>
    <t xml:space="preserve">    sh ip bgp 192.193.21.22/32</t>
  </si>
  <si>
    <r>
      <t xml:space="preserve">3. Check 3 Have customer test </t>
    </r>
    <r>
      <rPr>
        <b/>
        <sz val="10"/>
        <color indexed="10"/>
        <rFont val="Calibri"/>
        <family val="2"/>
      </rPr>
      <t>(When Applicable)</t>
    </r>
  </si>
  <si>
    <t xml:space="preserve">!!  Ask the customer to run a test.  </t>
  </si>
  <si>
    <t>Phase 1b Configure remote B2B routers</t>
  </si>
  <si>
    <t>&lt;rtr3-name-here, IP address here&gt; Config</t>
  </si>
  <si>
    <t>&lt;rtr4-name-here, IP address here&gt;  Config</t>
  </si>
  <si>
    <t>&lt;rtr3-name-here, IP address here&gt; Spot check verifications</t>
  </si>
  <si>
    <t>&lt;rtr4-name-here, IP address here&gt;  Spot check verifications</t>
  </si>
  <si>
    <t>&lt;rtr3-name-here, IP address here&gt;  back out</t>
  </si>
  <si>
    <t>&lt;rtr4-name-here, IP address here&gt;  back out</t>
  </si>
  <si>
    <t>!! Repeat this method as often as needed.</t>
  </si>
  <si>
    <t>Include the next set of config commands</t>
  </si>
  <si>
    <t xml:space="preserve">Phase 1c Connectivity Testing Procedure </t>
  </si>
  <si>
    <t>This section is used many different ways</t>
  </si>
  <si>
    <t>Some times this is just free flowing text that the engineer added to make sure everything is working as planned</t>
  </si>
  <si>
    <t>Phase 2  (Add additional phases as you see fit)</t>
  </si>
  <si>
    <t xml:space="preserve"> The Sample of layout below is for your review.   You should delete and add your own when it is clear to you on how to proceed</t>
  </si>
  <si>
    <t>&lt;rtr2-name-here, IP address here&gt; Full Current Config</t>
  </si>
  <si>
    <t>2.  For ease of reading configs, leave background colour for current config as white, proposed config grey and notes in green.  Arial narrow font size 8 or 10 gets the most config on the page.</t>
  </si>
  <si>
    <t xml:space="preserve">1.  For each device, list the current config in column1, proposed full config in column 2 and notes in column 3.  </t>
  </si>
  <si>
    <t xml:space="preserve">     For the 2nd device, repeat this in columns 4-6, for device 3 columns 7-9 and so on.   Hover over column headers to show comments for each section.  </t>
  </si>
  <si>
    <t>4.  Insert cells with '!' to align current and endstate configuration commands.</t>
  </si>
  <si>
    <t>7.  If the design is big and can be broken into logical chunks, such as per site, or per environment, or milestone phases, you can create multiple config tabs for each.</t>
  </si>
  <si>
    <t>INSTRUCTIONS:</t>
  </si>
  <si>
    <t>Design Endstate Configuration</t>
  </si>
  <si>
    <t>Total CLI Config Lines Changed: 0</t>
  </si>
  <si>
    <t>• related business application(s) are operating at expected performance?</t>
  </si>
  <si>
    <t>• Has Director-level approval been given accepting the risks associated with Internet WAN as a transport?</t>
  </si>
  <si>
    <t>• Has a record in the 'Internet WAN Risk Acceptance Tracking' module of Archer been created and approved by the business?  If yes, provide Archer record referene number and approval date in comments.</t>
  </si>
  <si>
    <t>IWAN Design</t>
  </si>
  <si>
    <t>IInternet WAN connectivity:</t>
  </si>
  <si>
    <t>Build Checklist Question</t>
  </si>
  <si>
    <t>General Implementation Tasks</t>
  </si>
  <si>
    <t>• Have all risks and caveats documented in the GNAST IWAN Design Guide and Standard been read and the implications fully understood?</t>
  </si>
  <si>
    <t xml:space="preserve">Recommendation: </t>
  </si>
  <si>
    <r>
      <t xml:space="preserve">   - Create your build config in phases.  Constantly be thinking </t>
    </r>
    <r>
      <rPr>
        <b/>
        <sz val="10"/>
        <color indexed="10"/>
        <rFont val="Calibri"/>
        <family val="2"/>
      </rPr>
      <t>"how will I apply these configs during the change window?"</t>
    </r>
  </si>
  <si>
    <r>
      <t xml:space="preserve">   - When constructing changes to an existing network always plan on the </t>
    </r>
    <r>
      <rPr>
        <b/>
        <sz val="10"/>
        <rFont val="Calibri"/>
        <family val="2"/>
      </rPr>
      <t>configuration being implemented in small loops:</t>
    </r>
  </si>
  <si>
    <t>Some times add router commands to cause a failover for testing</t>
  </si>
  <si>
    <t>Devices impacted during this Implementation</t>
  </si>
  <si>
    <t xml:space="preserve">   - Make the flow of your build configs match your change installation sequence</t>
  </si>
  <si>
    <r>
      <t xml:space="preserve">Compliance/Risk Details
</t>
    </r>
    <r>
      <rPr>
        <sz val="8"/>
        <rFont val="Arial"/>
        <family val="2"/>
      </rPr>
      <t>(identify SPOF or CAP details)</t>
    </r>
  </si>
  <si>
    <r>
      <t>Firewall Rules</t>
    </r>
    <r>
      <rPr>
        <sz val="8"/>
        <rFont val="Arial"/>
        <family val="2"/>
      </rPr>
      <t xml:space="preserve"> - Firewall Rules are requested by the business once the connection is in place.  This information assists engineering in ensuring the connection is appropriate.  Please identify the hosts and or network connectivity needed for this project in the table below.
Firewall Requests to update firewall rules are requested through Marketplace - search for Firewall Access Request.  Business is responsible for submission of firewall requests seperately from network/voice engineering projects due to compliance requirements for attestation.</t>
    </r>
  </si>
  <si>
    <t xml:space="preserve">Required for ALL                                                                                                                                                                      </t>
  </si>
  <si>
    <t>EMEA</t>
  </si>
  <si>
    <t>Section 1: PROJECT INFORMATION</t>
  </si>
  <si>
    <t>ASIA PACIFIC</t>
  </si>
  <si>
    <r>
      <t xml:space="preserve">Requirements for: </t>
    </r>
    <r>
      <rPr>
        <b/>
        <sz val="12"/>
        <color indexed="40"/>
        <rFont val="Arial"/>
        <family val="2"/>
      </rPr>
      <t>Hardware CDA number- complete fields highlighted in blue font</t>
    </r>
    <r>
      <rPr>
        <b/>
        <sz val="12"/>
        <rFont val="Arial"/>
        <family val="2"/>
      </rPr>
      <t xml:space="preserve">                                                           </t>
    </r>
    <r>
      <rPr>
        <b/>
        <sz val="12"/>
        <color indexed="14"/>
        <rFont val="Arial"/>
        <family val="2"/>
      </rPr>
      <t xml:space="preserve">FULL CDA Number complete items highlighted in purple font                     </t>
    </r>
  </si>
  <si>
    <t>Hardware CDA number</t>
  </si>
  <si>
    <t>FULL CDA Number</t>
  </si>
  <si>
    <t>Section 2: GENERAL INFORMATION</t>
  </si>
  <si>
    <t>Section 4: CIRCUIT ORDER  BILLING INFORMATION</t>
  </si>
  <si>
    <t>B2B</t>
  </si>
  <si>
    <t>NA</t>
  </si>
  <si>
    <t>ASPAC Request</t>
  </si>
  <si>
    <t>BUSINESS Request</t>
  </si>
  <si>
    <t>Tier 1 - Global Network</t>
  </si>
  <si>
    <t xml:space="preserve">Tier 2 - Regional Data Centers </t>
  </si>
  <si>
    <t>EMEA Request</t>
  </si>
  <si>
    <t xml:space="preserve">Section 3: CIRCUIT ORDER INFORMATION </t>
  </si>
  <si>
    <t>MRC / Quote / Optimization MRC</t>
  </si>
  <si>
    <t xml:space="preserve">Tier 3 - Campus </t>
  </si>
  <si>
    <t>Tier 4 - Citiplex / Internet Hosting</t>
  </si>
  <si>
    <t>NA Request</t>
  </si>
  <si>
    <t>Reason for Expedite: (please justify in comments section below)</t>
  </si>
  <si>
    <t>Billing Account Number</t>
  </si>
  <si>
    <t>Section 5: CIRCUIT INFORMATION</t>
  </si>
  <si>
    <t>Section 5: VPN DETAILS</t>
  </si>
  <si>
    <t>NETWORK TIER</t>
  </si>
  <si>
    <t>QoS/ COS Configuration</t>
  </si>
  <si>
    <t>VPN Port</t>
  </si>
  <si>
    <t>VPN VLAN ID / DLCI</t>
  </si>
  <si>
    <t>CE-PE Subnet ( / 30 )</t>
  </si>
  <si>
    <t>WI-FI</t>
  </si>
  <si>
    <t>WIRELESS</t>
  </si>
  <si>
    <t>Sender</t>
  </si>
  <si>
    <t>Receiver</t>
  </si>
  <si>
    <t xml:space="preserve">CE-PE Routing Protocol </t>
  </si>
  <si>
    <t>Sender &amp; Receiver</t>
  </si>
  <si>
    <t>CE BGP ASN  (only if using BGP Routing Protocol)</t>
  </si>
  <si>
    <t>PE BGP ASN (only if using BGP Routing Protocol)</t>
  </si>
  <si>
    <t>Configure BFD? (default YES when using BGP only)</t>
  </si>
  <si>
    <t>AT&amp;T Mobility</t>
  </si>
  <si>
    <t>BFD Interval 999ms, BFD Min RX 999ms, Multiplier 3</t>
  </si>
  <si>
    <t>FIBER OPTIC (MM / SM)</t>
  </si>
  <si>
    <t>Maximum MTU Supported CE to CE Packet Size</t>
  </si>
  <si>
    <t>PRIMARY CFA (Circuit Facility Assignment)</t>
  </si>
  <si>
    <t>Multicast Required? (Default YES)</t>
  </si>
  <si>
    <t>Multicast Sender, Receiver or Sender &amp; Receiver</t>
  </si>
  <si>
    <t>Multicast Committed Acces Rate (CAR in Mbps)</t>
  </si>
  <si>
    <t>Extranet Network and Device Name</t>
  </si>
  <si>
    <t>Multicast Group Addresses (239.x.x.x)</t>
  </si>
  <si>
    <t>Multicast Redezvous-Point(s)</t>
  </si>
  <si>
    <t>BGP Timers (Keepalive/ Hold) 60/180with BDF, 15/45 without BFD</t>
  </si>
  <si>
    <t>Section 6: LOCATIONS "A" END</t>
  </si>
  <si>
    <t xml:space="preserve">                Section 7:  LOCATIONS "Z" / "B" END</t>
  </si>
  <si>
    <t xml:space="preserve">Originating (Branch) site    </t>
  </si>
  <si>
    <t>LB Code  (STI Code)</t>
  </si>
  <si>
    <t>Building REMS Code</t>
  </si>
  <si>
    <t xml:space="preserve">Building REMS Code </t>
  </si>
  <si>
    <t>Frontier</t>
  </si>
  <si>
    <t>STI</t>
  </si>
  <si>
    <t>SECONDARY CFA (Circuit Facility Assignment)</t>
  </si>
  <si>
    <t>OC768</t>
  </si>
  <si>
    <t>Local Exchange Carrier  / Telco Provider</t>
  </si>
  <si>
    <t>1028 kbps</t>
  </si>
  <si>
    <t>20 Mbps</t>
  </si>
  <si>
    <t>150 Mbps</t>
  </si>
  <si>
    <t>NOTE: - Full end to end testing (tester - tester) is mandatory for a minimum of 24 hrs. On both circuits, before handover to Citigroup. Discussion on test specifications will need to take place with the engineer in relation to whether it is to be BERT (Bit Error Rate Test), RFC2544 (Ethernet), Optical (OTDR, ILM) etc.</t>
  </si>
  <si>
    <t>500 Mbps</t>
  </si>
  <si>
    <t>Comments / Special Instructions / Embed Carrier Proposed Diagram</t>
  </si>
  <si>
    <t>Transaction Network Services</t>
  </si>
  <si>
    <t>VERIZON VPN NAME               CitiFinancial</t>
  </si>
  <si>
    <t>VERIZON VPN NAME                 CitiGroup-VzBCampus</t>
  </si>
  <si>
    <t>Seperated Design EndState Config details from Build Config details.  This includes the creation of separate checklists for design/build.
Added Version # to Base Scope Tab.
Updated BOM Tab labor billing comments.
Added Compliance/SPOF field to base scope.
Updated instructions for firewall requests on B2B New tab.
Updated circuit form to include requirements for EMEA.</t>
  </si>
  <si>
    <t>v3.03 - 1/17/2013</t>
  </si>
  <si>
    <t>EndState Config</t>
  </si>
  <si>
    <t xml:space="preserve"> Circuit Form</t>
  </si>
  <si>
    <t>Internal document to collect all information to request circuit changes for NAM/LATAM/EMEA/International. Replaces EMEA DCF form.</t>
  </si>
  <si>
    <t>Design Research</t>
  </si>
  <si>
    <t>Build Checklist</t>
  </si>
  <si>
    <t>Build Config</t>
  </si>
  <si>
    <t>Design details for all configurations impacted as a result of the design plan.  This represents the end-state of the configurations and will require break-out into specific command structure once ready to implement.</t>
  </si>
  <si>
    <t>All configurations planned per phase/RFC. Information produced by implementation engineer to support the construction of the final RFCs.</t>
  </si>
  <si>
    <t>Verify Change1 RFC # Tab</t>
  </si>
  <si>
    <r>
      <t xml:space="preserve">Integrator tab used to confirm that they did everything as per design document/RFC expectations and that they left the network running correctly.  Tab is used based on one Verification tab per intended RFC.  This verification tab may be used in conjuction with (or replaced by) additional automation provided by GNO for before/after validations, so long as a validation has been conducted.
  The Integrator will run the "before" columns 1 to 2 hours prior to change start
  The Integrator will run the "after" columns near the end of the change.  
  The Integrator will then compare the 2 columns to make sure the installation was sound and there were no adverse side effects
  The tab will contain at minimum all routers/switches being modified + sampling of routers/switches that were impacted
This tab is used in conjuction with Zoltan's Automated Network Check-Out scripts (Excel Addon) to compare before/after configuration changes.
</t>
    </r>
    <r>
      <rPr>
        <u/>
        <sz val="8"/>
        <color indexed="40"/>
        <rFont val="Arial"/>
        <family val="2"/>
      </rPr>
      <t>https://catecollaboration.citigroup.net/domains/networks/performeng/Checkout/Forms/AllItems.aspx</t>
    </r>
  </si>
  <si>
    <r>
      <t xml:space="preserve">From a High level the document is broken into several main parts.  Each can be identified by color coding of the tabs.  The flexibility of using Excel tabs is to hide or remove content that is not necessary based on the request type, and to focus ownership of content through the cycle.
</t>
    </r>
    <r>
      <rPr>
        <b/>
        <sz val="8"/>
        <rFont val="Arial"/>
        <family val="2"/>
      </rPr>
      <t>Examples:</t>
    </r>
    <r>
      <rPr>
        <sz val="8"/>
        <rFont val="Arial"/>
        <family val="2"/>
      </rPr>
      <t xml:space="preserve"> 
1) Normal project request routed from customer, through project delivery, engineering design, and integration implementation.  </t>
    </r>
    <r>
      <rPr>
        <b/>
        <sz val="8"/>
        <color indexed="51"/>
        <rFont val="Arial"/>
        <family val="2"/>
      </rPr>
      <t>Orange,</t>
    </r>
    <r>
      <rPr>
        <sz val="8"/>
        <rFont val="Arial"/>
        <family val="2"/>
      </rPr>
      <t xml:space="preserve"> </t>
    </r>
    <r>
      <rPr>
        <b/>
        <sz val="8"/>
        <color indexed="36"/>
        <rFont val="Arial"/>
        <family val="2"/>
      </rPr>
      <t>Purple,</t>
    </r>
    <r>
      <rPr>
        <sz val="8"/>
        <rFont val="Arial"/>
        <family val="2"/>
      </rPr>
      <t xml:space="preserve"> </t>
    </r>
    <r>
      <rPr>
        <b/>
        <sz val="8"/>
        <color theme="8" tint="0.39997558519241921"/>
        <rFont val="Arial"/>
        <family val="2"/>
      </rPr>
      <t>Light</t>
    </r>
    <r>
      <rPr>
        <sz val="8"/>
        <color theme="8" tint="0.39997558519241921"/>
        <rFont val="Arial"/>
        <family val="2"/>
      </rPr>
      <t xml:space="preserve"> </t>
    </r>
    <r>
      <rPr>
        <b/>
        <sz val="8"/>
        <color theme="8" tint="0.39997558519241921"/>
        <rFont val="Arial"/>
        <family val="2"/>
      </rPr>
      <t>Blue</t>
    </r>
    <r>
      <rPr>
        <b/>
        <sz val="8"/>
        <color indexed="12"/>
        <rFont val="Arial"/>
        <family val="2"/>
      </rPr>
      <t>,</t>
    </r>
    <r>
      <rPr>
        <sz val="8"/>
        <rFont val="Arial"/>
        <family val="2"/>
      </rPr>
      <t xml:space="preserve"> </t>
    </r>
    <r>
      <rPr>
        <b/>
        <sz val="8"/>
        <color indexed="50"/>
        <rFont val="Arial"/>
        <family val="2"/>
      </rPr>
      <t xml:space="preserve">Green, </t>
    </r>
    <r>
      <rPr>
        <b/>
        <sz val="8"/>
        <color rgb="FF0070C0"/>
        <rFont val="Arial"/>
        <family val="2"/>
      </rPr>
      <t>Dark Blue</t>
    </r>
    <r>
      <rPr>
        <sz val="8"/>
        <rFont val="Arial"/>
        <family val="2"/>
      </rPr>
      <t xml:space="preserve"> tabs are utilized as necessary.
2) Project feasibility or Project Master Summary requests looking for Project Delivery consulting.  </t>
    </r>
    <r>
      <rPr>
        <b/>
        <sz val="8"/>
        <color indexed="51"/>
        <rFont val="Arial"/>
        <family val="2"/>
      </rPr>
      <t>Orange</t>
    </r>
    <r>
      <rPr>
        <sz val="8"/>
        <rFont val="Arial"/>
        <family val="2"/>
      </rPr>
      <t xml:space="preserve"> and </t>
    </r>
    <r>
      <rPr>
        <b/>
        <sz val="8"/>
        <color indexed="36"/>
        <rFont val="Arial"/>
        <family val="2"/>
      </rPr>
      <t>Purple</t>
    </r>
    <r>
      <rPr>
        <sz val="8"/>
        <rFont val="Arial"/>
        <family val="2"/>
      </rPr>
      <t xml:space="preserve"> tabs are utilized, Green/Blue tabs are not used.
3) Repeatable design based on an overall master summary.  First document (Master) contains Orange and Purple tabs, usually aligning to a Master Summary record in NPMS.   Multiple seperate documents contain </t>
    </r>
    <r>
      <rPr>
        <b/>
        <sz val="8"/>
        <color indexed="17"/>
        <rFont val="Arial"/>
        <family val="2"/>
      </rPr>
      <t xml:space="preserve">Green </t>
    </r>
    <r>
      <rPr>
        <sz val="8"/>
        <rFont val="Arial"/>
        <family val="2"/>
      </rPr>
      <t>and</t>
    </r>
    <r>
      <rPr>
        <b/>
        <sz val="8"/>
        <color indexed="17"/>
        <rFont val="Arial"/>
        <family val="2"/>
      </rPr>
      <t xml:space="preserve"> </t>
    </r>
    <r>
      <rPr>
        <b/>
        <sz val="8"/>
        <color indexed="12"/>
        <rFont val="Arial"/>
        <family val="2"/>
      </rPr>
      <t>Blue</t>
    </r>
    <r>
      <rPr>
        <sz val="8"/>
        <rFont val="Arial"/>
        <family val="2"/>
      </rPr>
      <t xml:space="preserve"> tabs only and align to individual .X (dot) records in NPMS.</t>
    </r>
  </si>
  <si>
    <t>Implementation Details</t>
  </si>
  <si>
    <t>6.  Include Last Config Save and NVRAM Date/Time details with current config.  Utilize the best practices found on the Design Research tab to capture current configuration information (term length, etc)</t>
  </si>
  <si>
    <t>5.  Include "No" comands within endstate configuration to highlight removing an element from the design (removing an interface for example)</t>
  </si>
  <si>
    <r>
      <t xml:space="preserve">3.  Highlight all proposed end-state configuration changes with red font.   To quickly review all changes proposed, filter column by color red.  </t>
    </r>
    <r>
      <rPr>
        <b/>
        <sz val="9"/>
        <color rgb="FFFF0000"/>
        <rFont val="Arial"/>
        <family val="2"/>
      </rPr>
      <t xml:space="preserve">NOTE: </t>
    </r>
    <r>
      <rPr>
        <sz val="9"/>
        <color theme="1"/>
        <rFont val="Arial"/>
        <family val="2"/>
      </rPr>
      <t xml:space="preserve"> Excel will stop the filter dropdowns and macro's when it runs into the first blank line.  So use "!" to represent a blank.</t>
    </r>
  </si>
  <si>
    <t>Rev 3/1/2013</t>
  </si>
  <si>
    <r>
      <t>Instructions:</t>
    </r>
    <r>
      <rPr>
        <sz val="8"/>
        <color indexed="10"/>
        <rFont val="Arial"/>
        <family val="2"/>
      </rPr>
      <t xml:space="preserve"> Provide details as to what this design will entail.  Ensure the checklist and all other green tabs are filled in appropriately.  </t>
    </r>
  </si>
  <si>
    <t>Deployment Notes</t>
  </si>
  <si>
    <t>Rev: 3/1/2013</t>
  </si>
  <si>
    <t>Public Release of 3.0 version family.
Fixed broken reference URLs on checklists
Updated BOM calculations to sum total hours correctly, and revise high rate to $135.
Help tab content updated defining each tab.</t>
  </si>
  <si>
    <t>Network Int Resource</t>
  </si>
  <si>
    <t>Voice Int Resource</t>
  </si>
  <si>
    <t>v3.04 - 3/1/2013</t>
  </si>
  <si>
    <t>v3.04 - 8/13/2013</t>
  </si>
  <si>
    <t>Typo fixed on Definition Tab only.</t>
  </si>
  <si>
    <t>Tab Version: 1/2014</t>
  </si>
  <si>
    <t>(Labor is not billable directly but is included in franchise fee or product card recovery)</t>
  </si>
  <si>
    <t>Added (inventory)</t>
  </si>
  <si>
    <t>Added (new - purch)</t>
  </si>
  <si>
    <t>CitiTools</t>
  </si>
  <si>
    <t>Customer supplied response</t>
  </si>
  <si>
    <t>CitiTools specific business requirements</t>
  </si>
  <si>
    <t>v3.05 - 2/6/2014</t>
  </si>
  <si>
    <t>pre-populated Bom row 6 to O&amp;T, corrected CitiCost formula in first few rows of capital,  made all rows in labor section as franchise fee</t>
  </si>
  <si>
    <t>Private VLAN - Business Requirements</t>
  </si>
  <si>
    <t>https://cmp.nj.ssmb.com/marketplace/control/product/~productId=31622_331228_GLOBAL#</t>
  </si>
  <si>
    <t>v3.06 - 5/15/2014</t>
  </si>
  <si>
    <t>Removed CitiTools section added in March as they will no longer utilize the NDD</t>
  </si>
  <si>
    <t>v3.06 - 3/17/2014</t>
  </si>
  <si>
    <t>added CitiTools section and removed email template link on SPOF tab and added email alias for SPOF support team.</t>
  </si>
  <si>
    <t>v3.07 - 8/11/2014</t>
  </si>
  <si>
    <t>Added PVLAN option and tab with questions</t>
  </si>
  <si>
    <t>Tier 1 / Tier 2 - Business Requirements</t>
  </si>
  <si>
    <t>2. Is this request part of a larger project?  If yes, describe the overall project</t>
  </si>
  <si>
    <t>3. Was this an auction?  If yes, provide a summary of all comparison numbers from the auction.  If no, was this done under an RFP?</t>
  </si>
  <si>
    <t>4. Provide all information needed to properly build the requested circuit, including negotiated specific fiber routes, arrow diagrams, PowerPoint diagrams from carriers for route designs, and KMZ files where possible.</t>
  </si>
  <si>
    <t>5. Is local access protection required?</t>
  </si>
  <si>
    <t>6. Does the  Desired Due Dates  (already in NDD), reflect a need to support a critical project or is date flexible, ( in other words how much time between Desired Due Date and actual circuit into production)?</t>
  </si>
  <si>
    <t>7. 6. What GOC / P&amp;L will be used specifically to pay for the circuit?</t>
  </si>
  <si>
    <t>Added Tier1-Tier2 option and tab with questions</t>
  </si>
  <si>
    <t>1. What was the decision behind this request?  
     A. New circuit requirement
     B. Route conflictions/commonalities causing SPOF
     C. Re-rate for cost savings
     D. Too many dependencies on specific vendor in this
         market</t>
  </si>
  <si>
    <t>v3.08 - 9/11/2014</t>
  </si>
  <si>
    <t>Application Name</t>
  </si>
  <si>
    <t>Target Data Center</t>
  </si>
  <si>
    <t>Network Interface</t>
  </si>
  <si>
    <t xml:space="preserve">G). Number of IP addresses per chassis </t>
  </si>
  <si>
    <t xml:space="preserve">F). Number of Public Network VLANs </t>
  </si>
  <si>
    <t>E). Jumbo Frames = Yes or No</t>
  </si>
  <si>
    <t>D). LACP = Yes or No</t>
  </si>
  <si>
    <t>C). Media = Copper/Fiber (Select  one)</t>
  </si>
  <si>
    <t>B). Interface Speed = 1G/10G (Select  one)</t>
  </si>
  <si>
    <t xml:space="preserve">A). Number of Gigabit Ethernet interfaces per chassis </t>
  </si>
  <si>
    <t>D). TCRS# or CAP#</t>
  </si>
  <si>
    <t>C). Kernel = VMWare, Linux, Windows(Select one)</t>
  </si>
  <si>
    <t>B). Quantity</t>
  </si>
  <si>
    <t>A). Model</t>
  </si>
  <si>
    <r>
      <rPr>
        <b/>
        <u/>
        <sz val="10"/>
        <color rgb="FFFF0000"/>
        <rFont val="Arial"/>
        <family val="2"/>
      </rPr>
      <t>Computers</t>
    </r>
    <r>
      <rPr>
        <b/>
        <sz val="10"/>
        <color rgb="FFFF0000"/>
        <rFont val="Arial"/>
        <family val="2"/>
      </rPr>
      <t xml:space="preserve">
A. Model      
B. Quantity
C. Kernel =  Choose: VMWare, Linux, Windows
D. TCRS# or CAP#</t>
    </r>
  </si>
  <si>
    <t xml:space="preserve">A). Number of ILO per chassis </t>
  </si>
  <si>
    <t>Clustering = Yes(Respond to following inquiries) or No</t>
  </si>
  <si>
    <t xml:space="preserve">A). Cluster Type = VCS, RAC, etc(Select one) </t>
  </si>
  <si>
    <t xml:space="preserve">B). Number of nodes per cluster </t>
  </si>
  <si>
    <t xml:space="preserve">C). MAX number of Nodes in cluster </t>
  </si>
  <si>
    <t xml:space="preserve">D). Number of Clusters </t>
  </si>
  <si>
    <t xml:space="preserve">E). Number of Private VLANs (non routed)  </t>
  </si>
  <si>
    <t xml:space="preserve">F). Number of IP addresses per chassis </t>
  </si>
  <si>
    <t xml:space="preserve">Encryption (HSM)  = Yes(Respond to the following inquiries) or No  </t>
  </si>
  <si>
    <t xml:space="preserve">A). Number of Ethernet interface per chassis </t>
  </si>
  <si>
    <t>C). IF YES what is the PVLAN IP network address for the HSM pair?</t>
  </si>
  <si>
    <t>Storage</t>
  </si>
  <si>
    <t>A). NAS or SAN</t>
  </si>
  <si>
    <t xml:space="preserve">B). If SAN number of FC connections per node </t>
  </si>
  <si>
    <t xml:space="preserve">C). If NAS number of network connections per filer </t>
  </si>
  <si>
    <t xml:space="preserve">D). Number of IP Addresses per Filer </t>
  </si>
  <si>
    <t xml:space="preserve">B). Do HSMs already exist in Network?  Yes or No  </t>
  </si>
  <si>
    <t>Removed the "Circuit form" tab in addition to modifying the contents of the "PVLAN" tab</t>
  </si>
  <si>
    <t>v3.09 - 4/22/2015</t>
  </si>
  <si>
    <t>v3.09 as of 4/2015</t>
  </si>
  <si>
    <t>.</t>
  </si>
  <si>
    <t xml:space="preserve">• Storage name: XIV 7812454 (default) 
• Management IPs: 163.37.197.251, 163.37.197.252, 163.37.197.253 
• Netmask: 255.255.255.0 
• DNS: 192.193.215.69, 192.193.215.65 
• NTP: 192.193.215.69
• The gateway is  163.37.197.1
</t>
  </si>
  <si>
    <t xml:space="preserve">we have receved a New IBM XIV to SG ,
The port were requested to be opened under WS31984894-00001  --  CCR64706.14 the request was complited. But we can see the port was not open.so requesting you to open the portASAP.
• Storage name: XIV 7812454 (default) 
• Management IPs: 163.37.197.251, 163.37.197.252, 163.37.197.253 
• Netmask: 255.255.255.0 
• DNS: 192.193.215.69, 192.193.215.65 
• NTP: 192.193.215.69
• The gateway is  163.37.197.1
</t>
  </si>
  <si>
    <t>Required for emergency storage capacity</t>
  </si>
  <si>
    <t>Sustainability</t>
  </si>
  <si>
    <t>It has been delivered</t>
  </si>
  <si>
    <t>Pappula Rao</t>
  </si>
  <si>
    <t>rao.pappula@citi.com</t>
  </si>
  <si>
    <t>pappula rao</t>
  </si>
  <si>
    <t>Sunil</t>
  </si>
  <si>
    <t>sunil.sadasivan@citi.com</t>
  </si>
  <si>
    <t xml:space="preserve">GCG-AP-Rainbow Global Common Rollout V3.0 Program 
GCG-AP-Rainbow Global Common Rollout V3.0 Program 
</t>
  </si>
  <si>
    <t xml:space="preserve">WS25768774 
WS25768774 
</t>
  </si>
  <si>
    <t>22_01_2016</t>
  </si>
  <si>
    <t xml:space="preserve">
The port were requested to be opened under WS32951725--  82397.4,
 the request was complited. But we are unable to add the new ibm xiv to our existing mgmt server.
we would like to add IBM XIV to  HPNA
• Storage name: XIV 7812454 (default) 
• Management IPs: 163.37.197.251, 163.37.197.252, 163.37.197.253 
• Netmask: 255.255.255.0 
• DNS: 192.193.215.69, 192.193.215.65 
• NTP: 192.193.215.69
• The gateway is  163.37.197.1
Business Contacts Information:
Role Name  /  Contact Name  /  Contact GEID:
Business Owner/Machara Rao Pappula/1001072496
Business Tester/Machara Rao Pappula/1001072496
Business Owner/Pazhore Krishnakumar/0004648807
Business Owner/Sunil Sadasivan/1000084555
ISO/TOMASZ GRALA/1001376015
Combination :1  Tuple Number:36 
Request Type:ADD
Firewall Type:CP
Firewall Policy Name :SGCT2SWFFW [SGCT2SWFFW01, SGCT2SWFFW02]
OSTIA/High"                 Rule / Tuple Number  FW Policy Source Destination  Port Details       ADD/Delete Connectivity Details      
One Entry per Cell  Source IP/Range/Subnet   Destination IP / Range/Subnet  Destination NAT IP Protocol Port No Service Default/Other Traffic Type Justification Control Message  Application/Device Source Application CSI ID  Destination Application CSI ID  Application Name Application Function Application Owner Name/GEID Device Type
1 "SGCT2SWFFW01
SGCT2SWFFW02
" 163.37.197.251-253 194.41.66.135-142  TCP 25000        "164176
" "164176
" Storage Frame  pk31352
2 "SGCT2SWFFW01
SGCT2SWFFW02
" 163.37.197.251-253 194.41.74.31-38  TCP 25000        "164176
" "164176
" Storage Frame  pk31352
3 "SGCT2SWFFW01
SGCT2SWFFW02
" 163.37.197.251-253 194.41.66.134  TCP 25000        "164176
" "164176
" Storage Frame  pk31352
4 "SGCT2SWFFW01
SGCT2SWFFW02
" 163.37.197.251-253 194.41.66.143-145  TCP 25000        "164176
" "164176
" Storage Frame  pk31352
5 "SGCT2SWFFW01
SGCT2SWFFW02
" 163.37.197.251-253 194.41.67.20  TCP 25000        "164176
" "164176
" Storage Frame  pk31352
6 "SGCT2SWFFW01
SGCT2SWFFW02
" 163.37.197.251-253 194.41.67.92-93  TCP 25000        "164176
" "164176
" Storage Frame  pk31352
7 "SGCT2SWFFW01
SGCT2SWFFW02
" 163.37.197.251-253 194.41.66.135-142  TCP 7778        "164176
" "164176
" Storage Frame  pk31352
8 "SGCT2SWFFW01
SGCT2SWFFW02
" 163.37.197.251-253 194.41.74.31-38  TCP 7778        "164176
" "164176
" Storage Frame  pk31352
9 "SGCT2SWFFW01
SGCT2SWFFW02
" 163.37.197.251-253 194.41.66.134  TCP 7778        "164176
" "164176
" Storage Frame  pk31352
10 "SGCT2SWFFW01
SGCT2SWFFW02
" 163.37.197.251-253 194.41.66.143-145  TCP 7778        "164176
" "164176
" Storage Frame  pk31352
11 "SGCT2SWFFW01
SGCT2SWFFW02
" 163.37.197.251-253 194.41.67.20  TCP 7778        "164176
" "164176
" Storage Frame  pk31352
12 "SGCT2SWFFW01
SGCT2SWFFW02
" 163.37.197.251-253 194.41.67.92-93  TCP 7778        "164176
" "164176
" Storage Frame  pk31352
13 "SGCT2SWFFW01
SGCT2SWFFW02
" 194.41.66.135-142 163.37.197.251-253  TCP 7778        "164176
" "164176
" Storage Frame  pk31352
14 "SGCT2SWFFW01
SGCT2SWFFW02
" 194.41.74.31-38 163.37.197.251-253  TCP 7778        "164176
" "164176
" Storage Frame  pk31352
15 "SGCT2SWFFW01
SGCT2SWFFW02
" 194.41.66.134 163.37.197.251-253  TCP 7778        "164176
" "164176
" Storage Frame  pk31352
16 "SGCT2SWFFW01
SGCT2SWFFW02
" 194.41.66.143-145 163.37.197.251-253  TCP 7778        "164176
" "164176
" Storage Frame  pk31352
17 "SGCT2SWFFW01
SGCT2SWFFW02
" 194.41.67.20 163.37.197.251-253  TCP 7778        "164176
" "164176
" Storage Frame  pk31352
18 "SGCT2SWFFW01
SGCT2SWFFW02
" 194.41.67.92-93 163.37.197.251-253  TCP 7778        "164176
" "164176
" Storage Frame  pk31352
                  </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</si>
</sst>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_-&quot;£&quot;* #,##0.00_-;\-&quot;£&quot;* #,##0.00_-;_-&quot;£&quot;* &quot;-&quot;??_-;_-@_-"/>
    <numFmt numFmtId="165" formatCode="&quot;$&quot;#,##0.00"/>
    <numFmt numFmtId="166" formatCode="&quot;$&quot;#,##0"/>
    <numFmt numFmtId="167" formatCode="[&lt;=9999999]###\-####;\(###\)\ ###\-####"/>
    <numFmt numFmtId="168" formatCode="&quot;$&quot;#,##0.00;[Red]&quot;$&quot;#,##0.00"/>
    <numFmt numFmtId="169" formatCode="0.0%"/>
    <numFmt numFmtId="170" formatCode="_-* #,##0.00\ &quot;€&quot;_-;\-* #,##0.00\ &quot;€&quot;_-;_-* &quot;-&quot;??\ &quot;€&quot;_-;_-@_-"/>
  </numFmts>
  <fonts count="210">
    <font>
      <sz val="10"/>
      <name val="Arial"/>
    </font>
    <font>
      <sz val="11"/>
      <color theme="1"/>
      <name val="Calibri"/>
      <family val="2"/>
      <scheme val="minor"/>
    </font>
    <font>
      <sz val="10"/>
      <name val="Arial"/>
      <family val="2"/>
    </font>
    <font>
      <b/>
      <sz val="10"/>
      <name val="Arial"/>
      <family val="2"/>
    </font>
    <font>
      <sz val="10"/>
      <name val="Arial"/>
      <family val="2"/>
    </font>
    <font>
      <sz val="8"/>
      <name val="Arial"/>
      <family val="2"/>
    </font>
    <font>
      <b/>
      <sz val="8"/>
      <name val="Arial"/>
      <family val="2"/>
    </font>
    <font>
      <sz val="8"/>
      <color indexed="10"/>
      <name val="Arial"/>
      <family val="2"/>
    </font>
    <font>
      <b/>
      <sz val="12"/>
      <name val="Arial"/>
      <family val="2"/>
    </font>
    <font>
      <u/>
      <sz val="10"/>
      <color indexed="12"/>
      <name val="Arial"/>
      <family val="2"/>
    </font>
    <font>
      <sz val="10"/>
      <color indexed="8"/>
      <name val="Arial"/>
      <family val="2"/>
    </font>
    <font>
      <sz val="8"/>
      <color indexed="8"/>
      <name val="Arial"/>
      <family val="2"/>
    </font>
    <font>
      <sz val="12"/>
      <name val="Times New Roman"/>
      <family val="1"/>
    </font>
    <font>
      <u/>
      <sz val="8"/>
      <color indexed="12"/>
      <name val="Arial"/>
      <family val="2"/>
    </font>
    <font>
      <sz val="8"/>
      <name val="Times New Roman"/>
      <family val="1"/>
    </font>
    <font>
      <b/>
      <sz val="14"/>
      <color indexed="9"/>
      <name val="Arial"/>
      <family val="2"/>
    </font>
    <font>
      <sz val="8"/>
      <color indexed="9"/>
      <name val="Arial"/>
      <family val="2"/>
    </font>
    <font>
      <sz val="10"/>
      <name val="Arial"/>
      <family val="2"/>
    </font>
    <font>
      <b/>
      <sz val="8"/>
      <color indexed="81"/>
      <name val="Tahoma"/>
      <family val="2"/>
    </font>
    <font>
      <sz val="10"/>
      <name val="Arial"/>
      <family val="2"/>
    </font>
    <font>
      <b/>
      <sz val="10"/>
      <name val="Times New Roman"/>
      <family val="1"/>
    </font>
    <font>
      <b/>
      <sz val="9"/>
      <color indexed="81"/>
      <name val="Tahoma"/>
      <family val="2"/>
    </font>
    <font>
      <sz val="9"/>
      <color indexed="81"/>
      <name val="Tahoma"/>
      <family val="2"/>
    </font>
    <font>
      <b/>
      <sz val="12"/>
      <name val="Arial Narrow"/>
      <family val="2"/>
    </font>
    <font>
      <b/>
      <sz val="10"/>
      <color indexed="39"/>
      <name val="Tahoma"/>
      <family val="2"/>
    </font>
    <font>
      <b/>
      <sz val="8"/>
      <color indexed="39"/>
      <name val="Tahoma"/>
      <family val="2"/>
    </font>
    <font>
      <sz val="8"/>
      <color indexed="81"/>
      <name val="Tahoma"/>
      <family val="2"/>
    </font>
    <font>
      <b/>
      <sz val="8"/>
      <color indexed="10"/>
      <name val="Tahoma"/>
      <family val="2"/>
    </font>
    <font>
      <sz val="10"/>
      <color indexed="10"/>
      <name val="Arial"/>
      <family val="2"/>
    </font>
    <font>
      <b/>
      <sz val="10"/>
      <color indexed="10"/>
      <name val="Arial"/>
      <family val="2"/>
    </font>
    <font>
      <b/>
      <sz val="20"/>
      <name val="Arial"/>
      <family val="2"/>
    </font>
    <font>
      <b/>
      <sz val="16"/>
      <name val="Arial"/>
      <family val="2"/>
    </font>
    <font>
      <b/>
      <sz val="14"/>
      <name val="Arial"/>
      <family val="2"/>
    </font>
    <font>
      <b/>
      <u/>
      <sz val="10"/>
      <color indexed="12"/>
      <name val="Arial"/>
      <family val="2"/>
    </font>
    <font>
      <sz val="12"/>
      <name val="Arial"/>
      <family val="2"/>
    </font>
    <font>
      <b/>
      <i/>
      <sz val="8"/>
      <color indexed="10"/>
      <name val="Tahoma"/>
      <family val="2"/>
    </font>
    <font>
      <sz val="8"/>
      <color indexed="39"/>
      <name val="Tahoma"/>
      <family val="2"/>
    </font>
    <font>
      <sz val="8"/>
      <color indexed="12"/>
      <name val="Tahoma"/>
      <family val="2"/>
    </font>
    <font>
      <b/>
      <sz val="12"/>
      <color indexed="10"/>
      <name val="Arial"/>
      <family val="2"/>
    </font>
    <font>
      <sz val="14"/>
      <name val="Arial"/>
      <family val="2"/>
    </font>
    <font>
      <sz val="14"/>
      <color indexed="9"/>
      <name val="Arial"/>
      <family val="2"/>
    </font>
    <font>
      <sz val="9"/>
      <name val="Arial"/>
      <family val="2"/>
    </font>
    <font>
      <b/>
      <sz val="9"/>
      <name val="Arial"/>
      <family val="2"/>
    </font>
    <font>
      <sz val="2"/>
      <name val="Arial"/>
      <family val="2"/>
    </font>
    <font>
      <sz val="2"/>
      <name val="Times New Roman"/>
      <family val="1"/>
    </font>
    <font>
      <b/>
      <sz val="18"/>
      <name val="Arial"/>
      <family val="2"/>
    </font>
    <font>
      <b/>
      <sz val="18"/>
      <color indexed="56"/>
      <name val="Cambria"/>
      <family val="2"/>
    </font>
    <font>
      <b/>
      <sz val="8"/>
      <color indexed="10"/>
      <name val="Arial"/>
      <family val="2"/>
    </font>
    <font>
      <sz val="10"/>
      <name val="Arial"/>
      <family val="2"/>
    </font>
    <font>
      <sz val="11"/>
      <color indexed="8"/>
      <name val="Calibri"/>
      <family val="2"/>
    </font>
    <font>
      <sz val="9"/>
      <color indexed="8"/>
      <name val="Calibri"/>
      <family val="2"/>
    </font>
    <font>
      <sz val="10"/>
      <name val="Helv"/>
      <charset val="204"/>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0"/>
      <name val="Geneva"/>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8"/>
      <name val="Arial"/>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9"/>
      <name val="Arial Narrow"/>
      <family val="2"/>
    </font>
    <font>
      <b/>
      <sz val="11"/>
      <color indexed="8"/>
      <name val="Calibri"/>
      <family val="2"/>
    </font>
    <font>
      <sz val="11"/>
      <color indexed="10"/>
      <name val="Calibri"/>
      <family val="2"/>
    </font>
    <font>
      <b/>
      <sz val="8"/>
      <color indexed="12"/>
      <name val="Arial"/>
      <family val="2"/>
    </font>
    <font>
      <b/>
      <sz val="10"/>
      <color indexed="9"/>
      <name val="Arial"/>
      <family val="2"/>
    </font>
    <font>
      <sz val="8"/>
      <name val="Courier New"/>
      <family val="3"/>
    </font>
    <font>
      <b/>
      <sz val="10"/>
      <color indexed="10"/>
      <name val="Calibri"/>
      <family val="2"/>
    </font>
    <font>
      <b/>
      <sz val="11"/>
      <name val="Arial"/>
      <family val="2"/>
    </font>
    <font>
      <b/>
      <sz val="10"/>
      <color indexed="8"/>
      <name val="Arial"/>
      <family val="2"/>
    </font>
    <font>
      <b/>
      <sz val="9"/>
      <color indexed="39"/>
      <name val="Tahoma"/>
      <family val="2"/>
    </font>
    <font>
      <b/>
      <sz val="9"/>
      <color indexed="81"/>
      <name val="Calibri"/>
      <family val="2"/>
    </font>
    <font>
      <sz val="9"/>
      <color indexed="81"/>
      <name val="Calibri"/>
      <family val="2"/>
    </font>
    <font>
      <u/>
      <sz val="8"/>
      <color indexed="40"/>
      <name val="Arial"/>
      <family val="2"/>
    </font>
    <font>
      <b/>
      <u/>
      <sz val="9"/>
      <name val="Arial"/>
      <family val="2"/>
    </font>
    <font>
      <i/>
      <sz val="9"/>
      <color indexed="81"/>
      <name val="Tahoma"/>
      <family val="2"/>
    </font>
    <font>
      <b/>
      <i/>
      <sz val="16"/>
      <name val="Arial"/>
      <family val="2"/>
    </font>
    <font>
      <b/>
      <u/>
      <sz val="12"/>
      <name val="Arial"/>
      <family val="2"/>
    </font>
    <font>
      <b/>
      <sz val="9"/>
      <color indexed="8"/>
      <name val="Calibri"/>
      <family val="2"/>
    </font>
    <font>
      <b/>
      <sz val="10"/>
      <color indexed="8"/>
      <name val="Calibri"/>
      <family val="2"/>
    </font>
    <font>
      <sz val="9"/>
      <color indexed="23"/>
      <name val="Calibri"/>
      <family val="2"/>
    </font>
    <font>
      <sz val="11"/>
      <color indexed="23"/>
      <name val="Calibri"/>
      <family val="2"/>
    </font>
    <font>
      <b/>
      <i/>
      <sz val="9"/>
      <color indexed="81"/>
      <name val="Tahoma"/>
      <family val="2"/>
    </font>
    <font>
      <b/>
      <sz val="10"/>
      <color indexed="81"/>
      <name val="Calibri"/>
      <family val="2"/>
    </font>
    <font>
      <b/>
      <sz val="8"/>
      <color indexed="51"/>
      <name val="Arial"/>
      <family val="2"/>
    </font>
    <font>
      <b/>
      <sz val="8"/>
      <color indexed="17"/>
      <name val="Arial"/>
      <family val="2"/>
    </font>
    <font>
      <b/>
      <sz val="8"/>
      <color indexed="50"/>
      <name val="Arial"/>
      <family val="2"/>
    </font>
    <font>
      <b/>
      <sz val="8"/>
      <color indexed="36"/>
      <name val="Arial"/>
      <family val="2"/>
    </font>
    <font>
      <sz val="11"/>
      <color theme="1"/>
      <name val="Calibri"/>
      <family val="2"/>
      <scheme val="minor"/>
    </font>
    <font>
      <sz val="10"/>
      <color theme="1"/>
      <name val="Calibri"/>
      <family val="2"/>
      <scheme val="minor"/>
    </font>
    <font>
      <sz val="11"/>
      <color theme="0"/>
      <name val="Calibri"/>
      <family val="2"/>
      <scheme val="minor"/>
    </font>
    <font>
      <u/>
      <sz val="11"/>
      <color theme="10"/>
      <name val="Calibri"/>
      <family val="2"/>
    </font>
    <font>
      <u/>
      <sz val="10"/>
      <color theme="10"/>
      <name val="Arial"/>
      <family val="2"/>
    </font>
    <font>
      <sz val="10"/>
      <color theme="1"/>
      <name val="Arial"/>
      <family val="2"/>
    </font>
    <font>
      <b/>
      <sz val="11"/>
      <color theme="1"/>
      <name val="Calibri"/>
      <family val="2"/>
      <scheme val="minor"/>
    </font>
    <font>
      <b/>
      <sz val="18"/>
      <color rgb="FFFF0000"/>
      <name val="Arial Narrow"/>
      <family val="2"/>
    </font>
    <font>
      <b/>
      <sz val="10"/>
      <color rgb="FFFF0000"/>
      <name val="Arial"/>
      <family val="2"/>
    </font>
    <font>
      <sz val="8"/>
      <color rgb="FFFF0000"/>
      <name val="Arial"/>
      <family val="2"/>
    </font>
    <font>
      <b/>
      <sz val="10"/>
      <color theme="0"/>
      <name val="Arial Narrow"/>
      <family val="2"/>
    </font>
    <font>
      <b/>
      <sz val="10"/>
      <color theme="1"/>
      <name val="Calibri"/>
      <family val="2"/>
      <scheme val="minor"/>
    </font>
    <font>
      <b/>
      <sz val="8"/>
      <color theme="1"/>
      <name val="Calibri"/>
      <family val="2"/>
      <scheme val="minor"/>
    </font>
    <font>
      <sz val="8"/>
      <color theme="1"/>
      <name val="Calibri"/>
      <family val="2"/>
      <scheme val="minor"/>
    </font>
    <font>
      <i/>
      <sz val="8"/>
      <color theme="0" tint="-0.34998626667073579"/>
      <name val="Arial"/>
      <family val="2"/>
    </font>
    <font>
      <b/>
      <sz val="16"/>
      <color theme="1"/>
      <name val="Arial"/>
      <family val="2"/>
    </font>
    <font>
      <sz val="8"/>
      <color theme="1"/>
      <name val="Arial"/>
      <family val="2"/>
    </font>
    <font>
      <sz val="10"/>
      <color theme="0"/>
      <name val="Arial"/>
      <family val="2"/>
    </font>
    <font>
      <b/>
      <sz val="8"/>
      <color theme="0"/>
      <name val="Calibri"/>
      <family val="2"/>
      <scheme val="minor"/>
    </font>
    <font>
      <sz val="8"/>
      <color theme="0"/>
      <name val="Arial"/>
      <family val="2"/>
    </font>
    <font>
      <sz val="8"/>
      <color rgb="FF0000FF"/>
      <name val="Arial"/>
      <family val="2"/>
    </font>
    <font>
      <sz val="8"/>
      <color theme="1" tint="0.499984740745262"/>
      <name val="Arial"/>
      <family val="2"/>
    </font>
    <font>
      <b/>
      <sz val="8"/>
      <color theme="1"/>
      <name val="Arial"/>
      <family val="2"/>
    </font>
    <font>
      <b/>
      <sz val="8"/>
      <color theme="0"/>
      <name val="Arial"/>
      <family val="2"/>
    </font>
    <font>
      <b/>
      <sz val="8"/>
      <color rgb="FF0000FF"/>
      <name val="Arial"/>
      <family val="2"/>
    </font>
    <font>
      <b/>
      <sz val="8"/>
      <color rgb="FFFF0000"/>
      <name val="Arial"/>
      <family val="2"/>
    </font>
    <font>
      <b/>
      <sz val="11"/>
      <color rgb="FF000000"/>
      <name val="Arial"/>
      <family val="2"/>
    </font>
    <font>
      <b/>
      <sz val="10"/>
      <color theme="1"/>
      <name val="Arial"/>
      <family val="2"/>
    </font>
    <font>
      <i/>
      <sz val="10"/>
      <color theme="1"/>
      <name val="Arial"/>
      <family val="2"/>
    </font>
    <font>
      <b/>
      <sz val="11"/>
      <color theme="0"/>
      <name val="Arial"/>
      <family val="2"/>
    </font>
    <font>
      <sz val="11"/>
      <color theme="0"/>
      <name val="Arial"/>
      <family val="2"/>
    </font>
    <font>
      <b/>
      <i/>
      <sz val="11"/>
      <color theme="0"/>
      <name val="Arial"/>
      <family val="2"/>
    </font>
    <font>
      <sz val="11"/>
      <color theme="0"/>
      <name val="Arial Narrow"/>
      <family val="2"/>
    </font>
    <font>
      <sz val="11"/>
      <color theme="0"/>
      <name val="Calibri"/>
      <family val="2"/>
    </font>
    <font>
      <sz val="11"/>
      <color theme="0"/>
      <name val="Tahoma"/>
      <family val="2"/>
    </font>
    <font>
      <sz val="11"/>
      <color theme="0"/>
      <name val="Times New Roman"/>
      <family val="1"/>
    </font>
    <font>
      <b/>
      <sz val="10"/>
      <color theme="0"/>
      <name val="Arial"/>
      <family val="2"/>
    </font>
    <font>
      <b/>
      <sz val="9"/>
      <color theme="1"/>
      <name val="Calibri"/>
      <family val="2"/>
      <scheme val="minor"/>
    </font>
    <font>
      <sz val="9"/>
      <color theme="1"/>
      <name val="Calibri"/>
      <family val="2"/>
      <scheme val="minor"/>
    </font>
    <font>
      <b/>
      <sz val="9"/>
      <color theme="0"/>
      <name val="Calibri"/>
      <family val="2"/>
    </font>
    <font>
      <i/>
      <sz val="11"/>
      <color rgb="FFFF0000"/>
      <name val="Calibri"/>
      <family val="2"/>
      <scheme val="minor"/>
    </font>
    <font>
      <sz val="9"/>
      <color theme="1"/>
      <name val="Arial"/>
      <family val="2"/>
    </font>
    <font>
      <b/>
      <sz val="10"/>
      <color rgb="FF00B050"/>
      <name val="Arial"/>
      <family val="2"/>
    </font>
    <font>
      <sz val="10"/>
      <color rgb="FFFF0000"/>
      <name val="Arial"/>
      <family val="2"/>
    </font>
    <font>
      <b/>
      <sz val="9"/>
      <color theme="1"/>
      <name val="Arial"/>
      <family val="2"/>
    </font>
    <font>
      <b/>
      <sz val="20"/>
      <color theme="1"/>
      <name val="Calibri"/>
      <family val="2"/>
      <scheme val="minor"/>
    </font>
    <font>
      <b/>
      <i/>
      <sz val="11"/>
      <color rgb="FF0070C0"/>
      <name val="Calibri"/>
      <family val="2"/>
      <scheme val="minor"/>
    </font>
    <font>
      <i/>
      <sz val="11"/>
      <color theme="1"/>
      <name val="Calibri"/>
      <family val="2"/>
      <scheme val="minor"/>
    </font>
    <font>
      <sz val="8"/>
      <color rgb="FF000000"/>
      <name val="Arial"/>
      <family val="2"/>
    </font>
    <font>
      <sz val="9"/>
      <color rgb="FFFF0000"/>
      <name val="Arial"/>
      <family val="2"/>
    </font>
    <font>
      <u/>
      <sz val="10"/>
      <color rgb="FFFF0000"/>
      <name val="Arial"/>
      <family val="2"/>
    </font>
    <font>
      <b/>
      <sz val="10"/>
      <color rgb="FF0000FF"/>
      <name val="Arial"/>
      <family val="2"/>
    </font>
    <font>
      <sz val="10"/>
      <color rgb="FF0000FF"/>
      <name val="Arial"/>
      <family val="2"/>
    </font>
    <font>
      <b/>
      <sz val="10"/>
      <color theme="10"/>
      <name val="Arial"/>
      <family val="2"/>
    </font>
    <font>
      <sz val="10"/>
      <color rgb="FF00B050"/>
      <name val="Arial"/>
      <family val="2"/>
    </font>
    <font>
      <b/>
      <u/>
      <sz val="8"/>
      <color rgb="FFFF0000"/>
      <name val="Arial"/>
      <family val="2"/>
    </font>
    <font>
      <sz val="10"/>
      <name val="Times New Roman"/>
      <family val="1"/>
    </font>
    <font>
      <b/>
      <sz val="12"/>
      <color theme="1"/>
      <name val="Calibri"/>
      <family val="2"/>
      <scheme val="minor"/>
    </font>
    <font>
      <b/>
      <sz val="12"/>
      <color indexed="8"/>
      <name val="Calibri"/>
      <family val="2"/>
    </font>
    <font>
      <sz val="10"/>
      <color indexed="8"/>
      <name val="Calibri"/>
      <family val="2"/>
    </font>
    <font>
      <b/>
      <u/>
      <sz val="10"/>
      <color indexed="8"/>
      <name val="Calibri"/>
      <family val="2"/>
    </font>
    <font>
      <b/>
      <sz val="10"/>
      <name val="Calibri"/>
      <family val="2"/>
    </font>
    <font>
      <sz val="10"/>
      <name val="Calibri"/>
      <family val="2"/>
    </font>
    <font>
      <sz val="14"/>
      <color rgb="FF7030A0"/>
      <name val="Calibri"/>
      <family val="2"/>
      <scheme val="minor"/>
    </font>
    <font>
      <b/>
      <sz val="12"/>
      <color rgb="FFFF0000"/>
      <name val="Calibri"/>
      <family val="2"/>
      <scheme val="minor"/>
    </font>
    <font>
      <sz val="10"/>
      <color rgb="FFFF0000"/>
      <name val="Calibri"/>
      <family val="2"/>
      <scheme val="minor"/>
    </font>
    <font>
      <b/>
      <sz val="16"/>
      <color rgb="FFFF0000"/>
      <name val="Calibri"/>
      <family val="2"/>
      <scheme val="minor"/>
    </font>
    <font>
      <sz val="16"/>
      <color rgb="FFFF0000"/>
      <name val="Calibri"/>
      <family val="2"/>
      <scheme val="minor"/>
    </font>
    <font>
      <b/>
      <sz val="12"/>
      <name val="Calibri"/>
      <family val="2"/>
      <scheme val="minor"/>
    </font>
    <font>
      <b/>
      <sz val="10"/>
      <color indexed="36"/>
      <name val="Calibri"/>
      <family val="2"/>
    </font>
    <font>
      <b/>
      <sz val="12"/>
      <color indexed="36"/>
      <name val="Calibri"/>
      <family val="2"/>
    </font>
    <font>
      <sz val="10"/>
      <color indexed="10"/>
      <name val="Calibri"/>
      <family val="2"/>
    </font>
    <font>
      <b/>
      <sz val="10"/>
      <name val="Arial Narrow"/>
      <family val="2"/>
    </font>
    <font>
      <sz val="8"/>
      <color rgb="FF7030A0"/>
      <name val="Arial"/>
      <family val="2"/>
    </font>
    <font>
      <b/>
      <sz val="12"/>
      <color indexed="39"/>
      <name val="Tahoma"/>
      <family val="2"/>
    </font>
    <font>
      <b/>
      <sz val="9"/>
      <color indexed="10"/>
      <name val="Tahoma"/>
      <family val="2"/>
    </font>
    <font>
      <b/>
      <sz val="14"/>
      <color indexed="39"/>
      <name val="Tahoma"/>
      <family val="2"/>
    </font>
    <font>
      <b/>
      <u/>
      <sz val="9"/>
      <color indexed="81"/>
      <name val="Tahoma"/>
      <family val="2"/>
    </font>
    <font>
      <b/>
      <sz val="9"/>
      <color indexed="38"/>
      <name val="Tahoma"/>
      <family val="2"/>
    </font>
    <font>
      <b/>
      <sz val="9"/>
      <color indexed="33"/>
      <name val="Tahoma"/>
      <family val="2"/>
    </font>
    <font>
      <u/>
      <sz val="9"/>
      <color indexed="81"/>
      <name val="Tahoma"/>
      <family val="2"/>
    </font>
    <font>
      <b/>
      <sz val="14"/>
      <color indexed="81"/>
      <name val="Calibri"/>
      <family val="2"/>
    </font>
    <font>
      <b/>
      <sz val="12"/>
      <color indexed="81"/>
      <name val="Tahoma"/>
      <family val="2"/>
    </font>
    <font>
      <b/>
      <sz val="16"/>
      <name val="Calibri"/>
      <family val="2"/>
      <scheme val="minor"/>
    </font>
    <font>
      <b/>
      <sz val="10"/>
      <name val="Calibri"/>
      <family val="2"/>
      <scheme val="minor"/>
    </font>
    <font>
      <b/>
      <sz val="8"/>
      <color indexed="10"/>
      <name val="Calibri"/>
      <family val="2"/>
    </font>
    <font>
      <b/>
      <sz val="12"/>
      <color theme="0"/>
      <name val="Calibri"/>
      <family val="2"/>
      <scheme val="minor"/>
    </font>
    <font>
      <b/>
      <sz val="8"/>
      <name val="Calibri"/>
      <family val="2"/>
      <scheme val="minor"/>
    </font>
    <font>
      <sz val="8"/>
      <name val="Calibri"/>
      <family val="2"/>
      <scheme val="minor"/>
    </font>
    <font>
      <sz val="10"/>
      <color indexed="81"/>
      <name val="Tahoma"/>
      <family val="2"/>
    </font>
    <font>
      <b/>
      <sz val="10"/>
      <color indexed="10"/>
      <name val="Tahoma"/>
      <family val="2"/>
    </font>
    <font>
      <b/>
      <sz val="10"/>
      <color indexed="12"/>
      <name val="Tahoma"/>
      <family val="2"/>
    </font>
    <font>
      <sz val="8"/>
      <color indexed="10"/>
      <name val="Tahoma"/>
      <family val="2"/>
    </font>
    <font>
      <b/>
      <sz val="10"/>
      <color theme="0"/>
      <name val="Calibri"/>
      <family val="2"/>
      <scheme val="minor"/>
    </font>
    <font>
      <b/>
      <sz val="14"/>
      <color rgb="FFFF0000"/>
      <name val="Calibri"/>
      <family val="2"/>
      <scheme val="minor"/>
    </font>
    <font>
      <sz val="7"/>
      <name val="Times New Roman"/>
      <family val="1"/>
    </font>
    <font>
      <b/>
      <sz val="9"/>
      <color indexed="15"/>
      <name val="Tahoma"/>
      <family val="2"/>
    </font>
    <font>
      <b/>
      <sz val="11"/>
      <color theme="1"/>
      <name val="Arial"/>
      <family val="2"/>
    </font>
    <font>
      <b/>
      <sz val="16"/>
      <color rgb="FF00B0F0"/>
      <name val="Arial"/>
      <family val="2"/>
    </font>
    <font>
      <b/>
      <sz val="12"/>
      <color indexed="40"/>
      <name val="Arial"/>
      <family val="2"/>
    </font>
    <font>
      <b/>
      <sz val="12"/>
      <color indexed="14"/>
      <name val="Arial"/>
      <family val="2"/>
    </font>
    <font>
      <b/>
      <sz val="16"/>
      <color rgb="FFCC00CC"/>
      <name val="Arial"/>
      <family val="2"/>
    </font>
    <font>
      <b/>
      <sz val="12"/>
      <color rgb="FF00B0F0"/>
      <name val="Arial"/>
      <family val="2"/>
    </font>
    <font>
      <b/>
      <sz val="14"/>
      <color rgb="FF00B0F0"/>
      <name val="Arial"/>
      <family val="2"/>
    </font>
    <font>
      <b/>
      <sz val="12"/>
      <color rgb="FFCC00CC"/>
      <name val="Arial"/>
      <family val="2"/>
    </font>
    <font>
      <b/>
      <sz val="12"/>
      <color theme="1"/>
      <name val="Arial"/>
      <family val="2"/>
    </font>
    <font>
      <b/>
      <sz val="12"/>
      <color rgb="FFFF0000"/>
      <name val="Arial"/>
      <family val="2"/>
    </font>
    <font>
      <b/>
      <sz val="14"/>
      <color rgb="FFCC00CC"/>
      <name val="Arial"/>
      <family val="2"/>
    </font>
    <font>
      <b/>
      <i/>
      <sz val="16"/>
      <color theme="0"/>
      <name val="Arial"/>
      <family val="2"/>
    </font>
    <font>
      <b/>
      <sz val="8"/>
      <color rgb="FF0070C0"/>
      <name val="Arial"/>
      <family val="2"/>
    </font>
    <font>
      <b/>
      <sz val="8"/>
      <color theme="8" tint="0.39997558519241921"/>
      <name val="Arial"/>
      <family val="2"/>
    </font>
    <font>
      <sz val="8"/>
      <color theme="8" tint="0.39997558519241921"/>
      <name val="Arial"/>
      <family val="2"/>
    </font>
    <font>
      <b/>
      <sz val="9"/>
      <color rgb="FFFF0000"/>
      <name val="Arial"/>
      <family val="2"/>
    </font>
    <font>
      <sz val="8"/>
      <color rgb="FF000000"/>
      <name val="Tahoma"/>
      <family val="2"/>
    </font>
    <font>
      <b/>
      <sz val="11"/>
      <name val="Calibri"/>
      <family val="2"/>
    </font>
    <font>
      <b/>
      <u/>
      <sz val="10"/>
      <color rgb="FFFF0000"/>
      <name val="Arial"/>
      <family val="2"/>
    </font>
  </fonts>
  <fills count="10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1"/>
        <bgColor indexed="64"/>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4"/>
        <bgColor indexed="64"/>
      </patternFill>
    </fill>
    <fill>
      <patternFill patternType="solid">
        <fgColor indexed="55"/>
        <bgColor indexed="64"/>
      </patternFill>
    </fill>
    <fill>
      <patternFill patternType="solid">
        <fgColor indexed="36"/>
        <bgColor indexed="64"/>
      </patternFill>
    </fill>
    <fill>
      <patternFill patternType="solid">
        <fgColor indexed="8"/>
        <bgColor indexed="64"/>
      </patternFill>
    </fill>
    <fill>
      <patternFill patternType="solid">
        <fgColor indexed="42"/>
        <bgColor indexed="64"/>
      </patternFill>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18"/>
        <bgColor indexed="64"/>
      </patternFill>
    </fill>
    <fill>
      <patternFill patternType="solid">
        <fgColor indexed="43"/>
        <bgColor indexed="64"/>
      </patternFill>
    </fill>
    <fill>
      <patternFill patternType="solid">
        <fgColor indexed="47"/>
        <bgColor indexed="64"/>
      </patternFill>
    </fill>
    <fill>
      <patternFill patternType="solid">
        <fgColor indexed="53"/>
        <bgColor indexed="64"/>
      </patternFill>
    </fill>
    <fill>
      <patternFill patternType="solid">
        <fgColor indexed="30"/>
        <bgColor indexed="64"/>
      </patternFill>
    </fill>
    <fill>
      <patternFill patternType="solid">
        <fgColor indexed="41"/>
        <bgColor indexed="64"/>
      </patternFill>
    </fill>
    <fill>
      <patternFill patternType="solid">
        <fgColor indexed="2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3"/>
        <bgColor indexed="64"/>
      </patternFill>
    </fill>
    <fill>
      <patternFill patternType="solid">
        <fgColor rgb="FFFFFFCC"/>
      </patternFill>
    </fill>
    <fill>
      <patternFill patternType="solid">
        <fgColor theme="0"/>
        <bgColor indexed="64"/>
      </patternFill>
    </fill>
    <fill>
      <patternFill patternType="solid">
        <fgColor rgb="FF99CCFF"/>
        <bgColor indexed="64"/>
      </patternFill>
    </fill>
    <fill>
      <patternFill patternType="solid">
        <fgColor rgb="FF7030A0"/>
        <bgColor indexed="64"/>
      </patternFill>
    </fill>
    <fill>
      <patternFill patternType="solid">
        <fgColor theme="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2" tint="-0.249977111117893"/>
        <bgColor indexed="64"/>
      </patternFill>
    </fill>
    <fill>
      <patternFill patternType="solid">
        <fgColor theme="0" tint="-0.499984740745262"/>
        <bgColor indexed="64"/>
      </patternFill>
    </fill>
    <fill>
      <patternFill patternType="solid">
        <fgColor rgb="FF00B050"/>
        <bgColor indexed="64"/>
      </patternFill>
    </fill>
    <fill>
      <patternFill patternType="solid">
        <fgColor rgb="FFFFFF99"/>
        <bgColor indexed="64"/>
      </patternFill>
    </fill>
    <fill>
      <patternFill patternType="solid">
        <fgColor them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rgb="FFFF0000"/>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theme="9" tint="0.79998168889431442"/>
        <bgColor indexed="64"/>
      </patternFill>
    </fill>
    <fill>
      <patternFill patternType="solid">
        <fgColor rgb="FF0070C0"/>
        <bgColor indexed="64"/>
      </patternFill>
    </fill>
    <fill>
      <patternFill patternType="solid">
        <fgColor rgb="FF6699FF"/>
        <bgColor indexed="64"/>
      </patternFill>
    </fill>
    <fill>
      <patternFill patternType="solid">
        <fgColor theme="2" tint="-0.499984740745262"/>
        <bgColor indexed="64"/>
      </patternFill>
    </fill>
    <fill>
      <patternFill patternType="solid">
        <fgColor rgb="FF669900"/>
        <bgColor indexed="64"/>
      </patternFill>
    </fill>
    <fill>
      <patternFill patternType="solid">
        <fgColor rgb="FF00B0F0"/>
        <bgColor indexed="64"/>
      </patternFill>
    </fill>
    <fill>
      <patternFill patternType="solid">
        <fgColor rgb="FFCCFFFF"/>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theme="4" tint="0.59999389629810485"/>
        <bgColor indexed="64"/>
      </patternFill>
    </fill>
  </fills>
  <borders count="8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double">
        <color indexed="64"/>
      </top>
      <bottom style="double">
        <color indexed="64"/>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theme="0"/>
      </left>
      <right style="thin">
        <color theme="0"/>
      </right>
      <top style="thin">
        <color theme="0"/>
      </top>
      <bottom style="thin">
        <color theme="0"/>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s>
  <cellStyleXfs count="648">
    <xf numFmtId="0" fontId="0" fillId="0" borderId="0"/>
    <xf numFmtId="0" fontId="4" fillId="0" borderId="0"/>
    <xf numFmtId="0" fontId="4" fillId="0" borderId="0"/>
    <xf numFmtId="0" fontId="4" fillId="0" borderId="0"/>
    <xf numFmtId="0" fontId="4" fillId="0" borderId="0"/>
    <xf numFmtId="0" fontId="4" fillId="0" borderId="0"/>
    <xf numFmtId="0" fontId="51"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9" fillId="41" borderId="0" applyFont="0" applyBorder="0" applyAlignment="0" applyProtection="0"/>
    <xf numFmtId="0" fontId="49" fillId="2" borderId="0" applyNumberFormat="0" applyBorder="0" applyAlignment="0" applyProtection="0"/>
    <xf numFmtId="0" fontId="49" fillId="41" borderId="0" applyFont="0" applyBorder="0" applyAlignment="0" applyProtection="0"/>
    <xf numFmtId="0" fontId="49" fillId="2" borderId="0" applyNumberFormat="0" applyBorder="0" applyAlignment="0" applyProtection="0"/>
    <xf numFmtId="0" fontId="49" fillId="41" borderId="0" applyFont="0" applyBorder="0" applyAlignment="0" applyProtection="0"/>
    <xf numFmtId="0" fontId="49" fillId="2" borderId="0" applyNumberFormat="0" applyBorder="0" applyAlignment="0" applyProtection="0"/>
    <xf numFmtId="0" fontId="49" fillId="41" borderId="0" applyFont="0" applyBorder="0" applyAlignment="0" applyProtection="0"/>
    <xf numFmtId="0" fontId="49" fillId="41" borderId="0" applyFont="0" applyBorder="0" applyAlignment="0" applyProtection="0"/>
    <xf numFmtId="0" fontId="49" fillId="41" borderId="0" applyFont="0" applyBorder="0" applyAlignment="0" applyProtection="0"/>
    <xf numFmtId="0" fontId="49" fillId="41" borderId="0" applyFont="0" applyBorder="0" applyAlignment="0" applyProtection="0"/>
    <xf numFmtId="0" fontId="49" fillId="41" borderId="0" applyFont="0" applyBorder="0" applyAlignment="0" applyProtection="0"/>
    <xf numFmtId="0" fontId="49" fillId="41" borderId="0" applyFont="0" applyBorder="0" applyAlignment="0" applyProtection="0"/>
    <xf numFmtId="0" fontId="95" fillId="41" borderId="0" applyNumberFormat="0" applyBorder="0" applyAlignment="0" applyProtection="0"/>
    <xf numFmtId="0" fontId="49" fillId="2" borderId="0" applyNumberFormat="0" applyBorder="0" applyAlignment="0" applyProtection="0"/>
    <xf numFmtId="0" fontId="49" fillId="2" borderId="0" applyNumberFormat="0" applyBorder="0" applyAlignment="0" applyProtection="0"/>
    <xf numFmtId="0" fontId="94" fillId="42" borderId="0" applyNumberFormat="0" applyBorder="0" applyAlignment="0" applyProtection="0"/>
    <xf numFmtId="0" fontId="49" fillId="3" borderId="0" applyNumberFormat="0" applyBorder="0" applyAlignment="0" applyProtection="0"/>
    <xf numFmtId="0" fontId="94" fillId="42" borderId="0" applyNumberFormat="0" applyBorder="0" applyAlignment="0" applyProtection="0"/>
    <xf numFmtId="0" fontId="49" fillId="3" borderId="0" applyNumberFormat="0" applyBorder="0" applyAlignment="0" applyProtection="0"/>
    <xf numFmtId="0" fontId="94" fillId="42" borderId="0" applyNumberFormat="0" applyBorder="0" applyAlignment="0" applyProtection="0"/>
    <xf numFmtId="0" fontId="49" fillId="3"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94" fillId="42" borderId="0" applyNumberFormat="0" applyBorder="0" applyAlignment="0" applyProtection="0"/>
    <xf numFmtId="0" fontId="49" fillId="3" borderId="0" applyNumberFormat="0" applyBorder="0" applyAlignment="0" applyProtection="0"/>
    <xf numFmtId="0" fontId="49" fillId="3" borderId="0" applyNumberFormat="0" applyBorder="0" applyAlignment="0" applyProtection="0"/>
    <xf numFmtId="0" fontId="94" fillId="43" borderId="0" applyNumberFormat="0" applyBorder="0" applyAlignment="0" applyProtection="0"/>
    <xf numFmtId="0" fontId="49" fillId="4" borderId="0" applyNumberFormat="0" applyBorder="0" applyAlignment="0" applyProtection="0"/>
    <xf numFmtId="0" fontId="94" fillId="43" borderId="0" applyNumberFormat="0" applyBorder="0" applyAlignment="0" applyProtection="0"/>
    <xf numFmtId="0" fontId="49" fillId="4" borderId="0" applyNumberFormat="0" applyBorder="0" applyAlignment="0" applyProtection="0"/>
    <xf numFmtId="0" fontId="94" fillId="43" borderId="0" applyNumberFormat="0" applyBorder="0" applyAlignment="0" applyProtection="0"/>
    <xf numFmtId="0" fontId="49" fillId="4"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94" fillId="43" borderId="0" applyNumberFormat="0" applyBorder="0" applyAlignment="0" applyProtection="0"/>
    <xf numFmtId="0" fontId="49" fillId="4" borderId="0" applyNumberFormat="0" applyBorder="0" applyAlignment="0" applyProtection="0"/>
    <xf numFmtId="0" fontId="49" fillId="4" borderId="0" applyNumberFormat="0" applyBorder="0" applyAlignment="0" applyProtection="0"/>
    <xf numFmtId="0" fontId="94" fillId="44" borderId="0" applyNumberFormat="0" applyBorder="0" applyAlignment="0" applyProtection="0"/>
    <xf numFmtId="0" fontId="49" fillId="5" borderId="0" applyNumberFormat="0" applyBorder="0" applyAlignment="0" applyProtection="0"/>
    <xf numFmtId="0" fontId="94" fillId="44" borderId="0" applyNumberFormat="0" applyBorder="0" applyAlignment="0" applyProtection="0"/>
    <xf numFmtId="0" fontId="49" fillId="5" borderId="0" applyNumberFormat="0" applyBorder="0" applyAlignment="0" applyProtection="0"/>
    <xf numFmtId="0" fontId="94" fillId="44" borderId="0" applyNumberFormat="0" applyBorder="0" applyAlignment="0" applyProtection="0"/>
    <xf numFmtId="0" fontId="49" fillId="5"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49" fillId="5" borderId="0" applyNumberFormat="0" applyBorder="0" applyAlignment="0" applyProtection="0"/>
    <xf numFmtId="0" fontId="49" fillId="5" borderId="0" applyNumberFormat="0" applyBorder="0" applyAlignment="0" applyProtection="0"/>
    <xf numFmtId="0" fontId="94" fillId="45" borderId="0" applyNumberFormat="0" applyBorder="0" applyAlignment="0" applyProtection="0"/>
    <xf numFmtId="0" fontId="49" fillId="6" borderId="0" applyNumberFormat="0" applyBorder="0" applyAlignment="0" applyProtection="0"/>
    <xf numFmtId="0" fontId="94" fillId="45" borderId="0" applyNumberFormat="0" applyBorder="0" applyAlignment="0" applyProtection="0"/>
    <xf numFmtId="0" fontId="49" fillId="6" borderId="0" applyNumberFormat="0" applyBorder="0" applyAlignment="0" applyProtection="0"/>
    <xf numFmtId="0" fontId="94" fillId="45" borderId="0" applyNumberFormat="0" applyBorder="0" applyAlignment="0" applyProtection="0"/>
    <xf numFmtId="0" fontId="49" fillId="6" borderId="0" applyNumberFormat="0" applyBorder="0" applyAlignment="0" applyProtection="0"/>
    <xf numFmtId="0" fontId="94" fillId="45" borderId="0" applyNumberFormat="0" applyBorder="0" applyAlignment="0" applyProtection="0"/>
    <xf numFmtId="0" fontId="94" fillId="45" borderId="0" applyNumberFormat="0" applyBorder="0" applyAlignment="0" applyProtection="0"/>
    <xf numFmtId="0" fontId="94" fillId="45" borderId="0" applyNumberFormat="0" applyBorder="0" applyAlignment="0" applyProtection="0"/>
    <xf numFmtId="0" fontId="94" fillId="45" borderId="0" applyNumberFormat="0" applyBorder="0" applyAlignment="0" applyProtection="0"/>
    <xf numFmtId="0" fontId="94" fillId="45" borderId="0" applyNumberFormat="0" applyBorder="0" applyAlignment="0" applyProtection="0"/>
    <xf numFmtId="0" fontId="94" fillId="45"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94" fillId="46" borderId="0" applyNumberFormat="0" applyBorder="0" applyAlignment="0" applyProtection="0"/>
    <xf numFmtId="0" fontId="49" fillId="7" borderId="0" applyNumberFormat="0" applyBorder="0" applyAlignment="0" applyProtection="0"/>
    <xf numFmtId="0" fontId="94" fillId="46" borderId="0" applyNumberFormat="0" applyBorder="0" applyAlignment="0" applyProtection="0"/>
    <xf numFmtId="0" fontId="49" fillId="7" borderId="0" applyNumberFormat="0" applyBorder="0" applyAlignment="0" applyProtection="0"/>
    <xf numFmtId="0" fontId="94" fillId="46" borderId="0" applyNumberFormat="0" applyBorder="0" applyAlignment="0" applyProtection="0"/>
    <xf numFmtId="0" fontId="49" fillId="7" borderId="0" applyNumberFormat="0" applyBorder="0" applyAlignment="0" applyProtection="0"/>
    <xf numFmtId="0" fontId="94" fillId="46" borderId="0" applyNumberFormat="0" applyBorder="0" applyAlignment="0" applyProtection="0"/>
    <xf numFmtId="0" fontId="94" fillId="46" borderId="0" applyNumberFormat="0" applyBorder="0" applyAlignment="0" applyProtection="0"/>
    <xf numFmtId="0" fontId="94" fillId="46" borderId="0" applyNumberFormat="0" applyBorder="0" applyAlignment="0" applyProtection="0"/>
    <xf numFmtId="0" fontId="94" fillId="46" borderId="0" applyNumberFormat="0" applyBorder="0" applyAlignment="0" applyProtection="0"/>
    <xf numFmtId="0" fontId="94" fillId="46" borderId="0" applyNumberFormat="0" applyBorder="0" applyAlignment="0" applyProtection="0"/>
    <xf numFmtId="0" fontId="94" fillId="46" borderId="0" applyNumberFormat="0" applyBorder="0" applyAlignment="0" applyProtection="0"/>
    <xf numFmtId="0" fontId="49" fillId="7" borderId="0" applyNumberFormat="0" applyBorder="0" applyAlignment="0" applyProtection="0"/>
    <xf numFmtId="0" fontId="49" fillId="7" borderId="0" applyNumberFormat="0" applyBorder="0" applyAlignment="0" applyProtection="0"/>
    <xf numFmtId="0" fontId="94" fillId="47" borderId="0" applyNumberFormat="0" applyBorder="0" applyAlignment="0" applyProtection="0"/>
    <xf numFmtId="0" fontId="49" fillId="8" borderId="0" applyNumberFormat="0" applyBorder="0" applyAlignment="0" applyProtection="0"/>
    <xf numFmtId="0" fontId="94" fillId="47" borderId="0" applyNumberFormat="0" applyBorder="0" applyAlignment="0" applyProtection="0"/>
    <xf numFmtId="0" fontId="49" fillId="8" borderId="0" applyNumberFormat="0" applyBorder="0" applyAlignment="0" applyProtection="0"/>
    <xf numFmtId="0" fontId="94" fillId="47" borderId="0" applyNumberFormat="0" applyBorder="0" applyAlignment="0" applyProtection="0"/>
    <xf numFmtId="0" fontId="49" fillId="8" borderId="0" applyNumberFormat="0" applyBorder="0" applyAlignment="0" applyProtection="0"/>
    <xf numFmtId="0" fontId="94" fillId="47" borderId="0" applyNumberFormat="0" applyBorder="0" applyAlignment="0" applyProtection="0"/>
    <xf numFmtId="0" fontId="94" fillId="47" borderId="0" applyNumberFormat="0" applyBorder="0" applyAlignment="0" applyProtection="0"/>
    <xf numFmtId="0" fontId="94" fillId="47" borderId="0" applyNumberFormat="0" applyBorder="0" applyAlignment="0" applyProtection="0"/>
    <xf numFmtId="0" fontId="94" fillId="47" borderId="0" applyNumberFormat="0" applyBorder="0" applyAlignment="0" applyProtection="0"/>
    <xf numFmtId="0" fontId="94" fillId="47" borderId="0" applyNumberFormat="0" applyBorder="0" applyAlignment="0" applyProtection="0"/>
    <xf numFmtId="0" fontId="94" fillId="47" borderId="0" applyNumberFormat="0" applyBorder="0" applyAlignment="0" applyProtection="0"/>
    <xf numFmtId="0" fontId="49" fillId="8" borderId="0" applyNumberFormat="0" applyBorder="0" applyAlignment="0" applyProtection="0"/>
    <xf numFmtId="0" fontId="49" fillId="8" borderId="0" applyNumberFormat="0" applyBorder="0" applyAlignment="0" applyProtection="0"/>
    <xf numFmtId="0" fontId="94" fillId="48" borderId="0" applyNumberFormat="0" applyBorder="0" applyAlignment="0" applyProtection="0"/>
    <xf numFmtId="0" fontId="94" fillId="48" borderId="0" applyNumberFormat="0" applyBorder="0" applyAlignment="0" applyProtection="0"/>
    <xf numFmtId="0" fontId="49" fillId="9" borderId="0" applyNumberFormat="0" applyBorder="0" applyAlignment="0" applyProtection="0"/>
    <xf numFmtId="0" fontId="49" fillId="9" borderId="0" applyNumberFormat="0" applyBorder="0" applyAlignment="0" applyProtection="0"/>
    <xf numFmtId="0" fontId="49" fillId="9" borderId="0" applyNumberFormat="0" applyBorder="0" applyAlignment="0" applyProtection="0"/>
    <xf numFmtId="0" fontId="49" fillId="9" borderId="0" applyNumberFormat="0" applyBorder="0" applyAlignment="0" applyProtection="0"/>
    <xf numFmtId="0" fontId="94" fillId="49" borderId="0" applyNumberFormat="0" applyBorder="0" applyAlignment="0" applyProtection="0"/>
    <xf numFmtId="0" fontId="49" fillId="10" borderId="0" applyNumberFormat="0" applyBorder="0" applyAlignment="0" applyProtection="0"/>
    <xf numFmtId="0" fontId="94" fillId="49" borderId="0" applyNumberFormat="0" applyBorder="0" applyAlignment="0" applyProtection="0"/>
    <xf numFmtId="0" fontId="49" fillId="10" borderId="0" applyNumberFormat="0" applyBorder="0" applyAlignment="0" applyProtection="0"/>
    <xf numFmtId="0" fontId="94" fillId="49" borderId="0" applyNumberFormat="0" applyBorder="0" applyAlignment="0" applyProtection="0"/>
    <xf numFmtId="0" fontId="49" fillId="10" borderId="0" applyNumberFormat="0" applyBorder="0" applyAlignment="0" applyProtection="0"/>
    <xf numFmtId="0" fontId="94" fillId="49" borderId="0" applyNumberFormat="0" applyBorder="0" applyAlignment="0" applyProtection="0"/>
    <xf numFmtId="0" fontId="94" fillId="49" borderId="0" applyNumberFormat="0" applyBorder="0" applyAlignment="0" applyProtection="0"/>
    <xf numFmtId="0" fontId="94" fillId="49" borderId="0" applyNumberFormat="0" applyBorder="0" applyAlignment="0" applyProtection="0"/>
    <xf numFmtId="0" fontId="94" fillId="49" borderId="0" applyNumberFormat="0" applyBorder="0" applyAlignment="0" applyProtection="0"/>
    <xf numFmtId="0" fontId="94" fillId="49" borderId="0" applyNumberFormat="0" applyBorder="0" applyAlignment="0" applyProtection="0"/>
    <xf numFmtId="0" fontId="94" fillId="49" borderId="0" applyNumberFormat="0" applyBorder="0" applyAlignment="0" applyProtection="0"/>
    <xf numFmtId="0" fontId="49" fillId="10" borderId="0" applyNumberFormat="0" applyBorder="0" applyAlignment="0" applyProtection="0"/>
    <xf numFmtId="0" fontId="49" fillId="10" borderId="0" applyNumberFormat="0" applyBorder="0" applyAlignment="0" applyProtection="0"/>
    <xf numFmtId="0" fontId="94" fillId="50" borderId="0" applyNumberFormat="0" applyBorder="0" applyAlignment="0" applyProtection="0"/>
    <xf numFmtId="0" fontId="49" fillId="5" borderId="0" applyNumberFormat="0" applyBorder="0" applyAlignment="0" applyProtection="0"/>
    <xf numFmtId="0" fontId="94" fillId="50" borderId="0" applyNumberFormat="0" applyBorder="0" applyAlignment="0" applyProtection="0"/>
    <xf numFmtId="0" fontId="49" fillId="5" borderId="0" applyNumberFormat="0" applyBorder="0" applyAlignment="0" applyProtection="0"/>
    <xf numFmtId="0" fontId="94" fillId="50" borderId="0" applyNumberFormat="0" applyBorder="0" applyAlignment="0" applyProtection="0"/>
    <xf numFmtId="0" fontId="49" fillId="5" borderId="0" applyNumberFormat="0" applyBorder="0" applyAlignment="0" applyProtection="0"/>
    <xf numFmtId="0" fontId="94" fillId="50" borderId="0" applyNumberFormat="0" applyBorder="0" applyAlignment="0" applyProtection="0"/>
    <xf numFmtId="0" fontId="94" fillId="50" borderId="0" applyNumberFormat="0" applyBorder="0" applyAlignment="0" applyProtection="0"/>
    <xf numFmtId="0" fontId="94" fillId="50" borderId="0" applyNumberFormat="0" applyBorder="0" applyAlignment="0" applyProtection="0"/>
    <xf numFmtId="0" fontId="94" fillId="50" borderId="0" applyNumberFormat="0" applyBorder="0" applyAlignment="0" applyProtection="0"/>
    <xf numFmtId="0" fontId="94" fillId="50" borderId="0" applyNumberFormat="0" applyBorder="0" applyAlignment="0" applyProtection="0"/>
    <xf numFmtId="0" fontId="94" fillId="50" borderId="0" applyNumberFormat="0" applyBorder="0" applyAlignment="0" applyProtection="0"/>
    <xf numFmtId="0" fontId="49" fillId="5" borderId="0" applyNumberFormat="0" applyBorder="0" applyAlignment="0" applyProtection="0"/>
    <xf numFmtId="0" fontId="49" fillId="5" borderId="0" applyNumberFormat="0" applyBorder="0" applyAlignment="0" applyProtection="0"/>
    <xf numFmtId="0" fontId="94" fillId="51" borderId="0" applyNumberFormat="0" applyBorder="0" applyAlignment="0" applyProtection="0"/>
    <xf numFmtId="0" fontId="49" fillId="8" borderId="0" applyNumberFormat="0" applyBorder="0" applyAlignment="0" applyProtection="0"/>
    <xf numFmtId="0" fontId="94" fillId="51" borderId="0" applyNumberFormat="0" applyBorder="0" applyAlignment="0" applyProtection="0"/>
    <xf numFmtId="0" fontId="49" fillId="8" borderId="0" applyNumberFormat="0" applyBorder="0" applyAlignment="0" applyProtection="0"/>
    <xf numFmtId="0" fontId="94" fillId="51" borderId="0" applyNumberFormat="0" applyBorder="0" applyAlignment="0" applyProtection="0"/>
    <xf numFmtId="0" fontId="49" fillId="8" borderId="0" applyNumberFormat="0" applyBorder="0" applyAlignment="0" applyProtection="0"/>
    <xf numFmtId="0" fontId="94" fillId="51" borderId="0" applyNumberFormat="0" applyBorder="0" applyAlignment="0" applyProtection="0"/>
    <xf numFmtId="0" fontId="94" fillId="51" borderId="0" applyNumberFormat="0" applyBorder="0" applyAlignment="0" applyProtection="0"/>
    <xf numFmtId="0" fontId="94" fillId="51" borderId="0" applyNumberFormat="0" applyBorder="0" applyAlignment="0" applyProtection="0"/>
    <xf numFmtId="0" fontId="94" fillId="51" borderId="0" applyNumberFormat="0" applyBorder="0" applyAlignment="0" applyProtection="0"/>
    <xf numFmtId="0" fontId="94" fillId="51" borderId="0" applyNumberFormat="0" applyBorder="0" applyAlignment="0" applyProtection="0"/>
    <xf numFmtId="0" fontId="94" fillId="51" borderId="0" applyNumberFormat="0" applyBorder="0" applyAlignment="0" applyProtection="0"/>
    <xf numFmtId="0" fontId="49" fillId="8" borderId="0" applyNumberFormat="0" applyBorder="0" applyAlignment="0" applyProtection="0"/>
    <xf numFmtId="0" fontId="49" fillId="8" borderId="0" applyNumberFormat="0" applyBorder="0" applyAlignment="0" applyProtection="0"/>
    <xf numFmtId="0" fontId="94" fillId="52" borderId="0" applyNumberFormat="0" applyBorder="0" applyAlignment="0" applyProtection="0"/>
    <xf numFmtId="0" fontId="49" fillId="11" borderId="0" applyNumberFormat="0" applyBorder="0" applyAlignment="0" applyProtection="0"/>
    <xf numFmtId="0" fontId="94" fillId="52" borderId="0" applyNumberFormat="0" applyBorder="0" applyAlignment="0" applyProtection="0"/>
    <xf numFmtId="0" fontId="49" fillId="11" borderId="0" applyNumberFormat="0" applyBorder="0" applyAlignment="0" applyProtection="0"/>
    <xf numFmtId="0" fontId="94" fillId="52" borderId="0" applyNumberFormat="0" applyBorder="0" applyAlignment="0" applyProtection="0"/>
    <xf numFmtId="0" fontId="49" fillId="11" borderId="0" applyNumberFormat="0" applyBorder="0" applyAlignment="0" applyProtection="0"/>
    <xf numFmtId="0" fontId="94" fillId="52" borderId="0" applyNumberFormat="0" applyBorder="0" applyAlignment="0" applyProtection="0"/>
    <xf numFmtId="0" fontId="94" fillId="52" borderId="0" applyNumberFormat="0" applyBorder="0" applyAlignment="0" applyProtection="0"/>
    <xf numFmtId="0" fontId="94" fillId="52" borderId="0" applyNumberFormat="0" applyBorder="0" applyAlignment="0" applyProtection="0"/>
    <xf numFmtId="0" fontId="94" fillId="52" borderId="0" applyNumberFormat="0" applyBorder="0" applyAlignment="0" applyProtection="0"/>
    <xf numFmtId="0" fontId="94" fillId="52" borderId="0" applyNumberFormat="0" applyBorder="0" applyAlignment="0" applyProtection="0"/>
    <xf numFmtId="0" fontId="94" fillId="52" borderId="0" applyNumberFormat="0" applyBorder="0" applyAlignment="0" applyProtection="0"/>
    <xf numFmtId="0" fontId="49" fillId="11" borderId="0" applyNumberFormat="0" applyBorder="0" applyAlignment="0" applyProtection="0"/>
    <xf numFmtId="0" fontId="49" fillId="11"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96" fillId="53" borderId="59"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72" fillId="20" borderId="0"/>
    <xf numFmtId="0" fontId="53" fillId="3" borderId="0" applyNumberFormat="0" applyBorder="0" applyAlignment="0" applyProtection="0"/>
    <xf numFmtId="0" fontId="53" fillId="3" borderId="0" applyNumberFormat="0" applyBorder="0" applyAlignment="0" applyProtection="0"/>
    <xf numFmtId="0" fontId="53" fillId="3" borderId="0" applyNumberFormat="0" applyBorder="0" applyAlignment="0" applyProtection="0"/>
    <xf numFmtId="0" fontId="53" fillId="3" borderId="0" applyNumberFormat="0" applyBorder="0" applyAlignment="0" applyProtection="0"/>
    <xf numFmtId="0" fontId="54" fillId="21" borderId="1" applyNumberFormat="0" applyAlignment="0" applyProtection="0"/>
    <xf numFmtId="0" fontId="54" fillId="21" borderId="1" applyNumberFormat="0" applyAlignment="0" applyProtection="0"/>
    <xf numFmtId="0" fontId="54" fillId="21" borderId="1" applyNumberFormat="0" applyAlignment="0" applyProtection="0"/>
    <xf numFmtId="0" fontId="54" fillId="21" borderId="1" applyNumberFormat="0" applyAlignment="0" applyProtection="0"/>
    <xf numFmtId="0" fontId="55" fillId="22" borderId="2" applyNumberFormat="0" applyAlignment="0" applyProtection="0"/>
    <xf numFmtId="0" fontId="55" fillId="22" borderId="2" applyNumberFormat="0" applyAlignment="0" applyProtection="0"/>
    <xf numFmtId="0" fontId="55" fillId="22" borderId="2" applyNumberFormat="0" applyAlignment="0" applyProtection="0"/>
    <xf numFmtId="0" fontId="55" fillId="22" borderId="2" applyNumberFormat="0" applyAlignment="0" applyProtection="0"/>
    <xf numFmtId="43" fontId="49" fillId="0" borderId="0" applyFont="0" applyFill="0" applyBorder="0" applyAlignment="0" applyProtection="0"/>
    <xf numFmtId="43" fontId="4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9" fillId="0" borderId="0" applyFont="0" applyFill="0" applyBorder="0" applyAlignment="0" applyProtection="0"/>
    <xf numFmtId="44" fontId="2"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8"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94" fillId="0" borderId="0" applyFont="0" applyFill="0" applyBorder="0" applyAlignment="0" applyProtection="0"/>
    <xf numFmtId="44" fontId="49" fillId="0" borderId="0" applyFont="0" applyFill="0" applyBorder="0" applyAlignment="0" applyProtection="0"/>
    <xf numFmtId="44" fontId="49"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2" fontId="57" fillId="0" borderId="0">
      <alignment horizontal="left"/>
    </xf>
    <xf numFmtId="0" fontId="58" fillId="4" borderId="0" applyNumberFormat="0" applyBorder="0" applyAlignment="0" applyProtection="0"/>
    <xf numFmtId="0" fontId="58" fillId="4" borderId="0" applyNumberFormat="0" applyBorder="0" applyAlignment="0" applyProtection="0"/>
    <xf numFmtId="0" fontId="58" fillId="4" borderId="0" applyNumberFormat="0" applyBorder="0" applyAlignment="0" applyProtection="0"/>
    <xf numFmtId="0" fontId="58" fillId="4" borderId="0" applyNumberFormat="0" applyBorder="0" applyAlignment="0" applyProtection="0"/>
    <xf numFmtId="0" fontId="59" fillId="0" borderId="3" applyNumberFormat="0" applyFill="0" applyAlignment="0" applyProtection="0"/>
    <xf numFmtId="0" fontId="59" fillId="0" borderId="3" applyNumberFormat="0" applyFill="0" applyAlignment="0" applyProtection="0"/>
    <xf numFmtId="0" fontId="59" fillId="0" borderId="3" applyNumberFormat="0" applyFill="0" applyAlignment="0" applyProtection="0"/>
    <xf numFmtId="0" fontId="59" fillId="0" borderId="3" applyNumberFormat="0" applyFill="0" applyAlignment="0" applyProtection="0"/>
    <xf numFmtId="0" fontId="60" fillId="0" borderId="4" applyNumberFormat="0" applyFill="0" applyAlignment="0" applyProtection="0"/>
    <xf numFmtId="0" fontId="60" fillId="0" borderId="4" applyNumberFormat="0" applyFill="0" applyAlignment="0" applyProtection="0"/>
    <xf numFmtId="0" fontId="60" fillId="0" borderId="4" applyNumberFormat="0" applyFill="0" applyAlignment="0" applyProtection="0"/>
    <xf numFmtId="0" fontId="60" fillId="0" borderId="4"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61" fillId="0" borderId="5"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9" fillId="0" borderId="0" applyNumberFormat="0" applyFill="0" applyBorder="0" applyAlignment="0" applyProtection="0">
      <alignment vertical="top"/>
      <protection locked="0"/>
    </xf>
    <xf numFmtId="0" fontId="97"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98" fillId="0" borderId="0" applyNumberFormat="0" applyFill="0" applyBorder="0" applyAlignment="0" applyProtection="0">
      <alignment vertical="top"/>
      <protection locked="0"/>
    </xf>
    <xf numFmtId="0" fontId="63" fillId="7" borderId="1" applyNumberFormat="0" applyAlignment="0" applyProtection="0"/>
    <xf numFmtId="0" fontId="63" fillId="7" borderId="1" applyNumberFormat="0" applyAlignment="0" applyProtection="0"/>
    <xf numFmtId="0" fontId="63" fillId="7" borderId="1" applyNumberFormat="0" applyAlignment="0" applyProtection="0"/>
    <xf numFmtId="0" fontId="63" fillId="7" borderId="1" applyNumberFormat="0" applyAlignment="0" applyProtection="0"/>
    <xf numFmtId="0" fontId="64" fillId="0" borderId="6" applyNumberFormat="0" applyFill="0" applyAlignment="0" applyProtection="0"/>
    <xf numFmtId="0" fontId="64" fillId="0" borderId="6" applyNumberFormat="0" applyFill="0" applyAlignment="0" applyProtection="0"/>
    <xf numFmtId="0" fontId="64" fillId="0" borderId="6" applyNumberFormat="0" applyFill="0" applyAlignment="0" applyProtection="0"/>
    <xf numFmtId="0" fontId="64" fillId="0" borderId="6" applyNumberFormat="0" applyFill="0" applyAlignment="0" applyProtection="0"/>
    <xf numFmtId="0" fontId="65" fillId="23" borderId="0" applyNumberFormat="0" applyBorder="0" applyAlignment="0" applyProtection="0"/>
    <xf numFmtId="0" fontId="65" fillId="23" borderId="0" applyNumberFormat="0" applyBorder="0" applyAlignment="0" applyProtection="0"/>
    <xf numFmtId="0" fontId="65" fillId="23" borderId="0" applyNumberFormat="0" applyBorder="0" applyAlignment="0" applyProtection="0"/>
    <xf numFmtId="0" fontId="65" fillId="23" borderId="0" applyNumberFormat="0" applyBorder="0" applyAlignment="0" applyProtection="0"/>
    <xf numFmtId="0" fontId="94" fillId="0" borderId="0"/>
    <xf numFmtId="0" fontId="4" fillId="0" borderId="0"/>
    <xf numFmtId="0" fontId="9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4" fillId="0" borderId="0"/>
    <xf numFmtId="0" fontId="4" fillId="0" borderId="0"/>
    <xf numFmtId="0" fontId="94" fillId="0" borderId="0"/>
    <xf numFmtId="0" fontId="94" fillId="0" borderId="0"/>
    <xf numFmtId="0" fontId="4" fillId="0" borderId="0"/>
    <xf numFmtId="0" fontId="9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4" fillId="0" borderId="0"/>
    <xf numFmtId="0" fontId="94" fillId="0" borderId="0"/>
    <xf numFmtId="0" fontId="94" fillId="0" borderId="0"/>
    <xf numFmtId="0" fontId="94" fillId="0" borderId="0"/>
    <xf numFmtId="0" fontId="94" fillId="0" borderId="0"/>
    <xf numFmtId="0" fontId="4" fillId="0" borderId="0"/>
    <xf numFmtId="0" fontId="4" fillId="0" borderId="0"/>
    <xf numFmtId="0" fontId="4" fillId="0" borderId="0"/>
    <xf numFmtId="0" fontId="9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4" fillId="0" borderId="0"/>
    <xf numFmtId="0" fontId="94" fillId="0" borderId="0"/>
    <xf numFmtId="0" fontId="94" fillId="0" borderId="0"/>
    <xf numFmtId="0" fontId="94" fillId="0" borderId="0"/>
    <xf numFmtId="0" fontId="94" fillId="0" borderId="0"/>
    <xf numFmtId="0" fontId="94" fillId="0" borderId="0"/>
    <xf numFmtId="0" fontId="95" fillId="0" borderId="0"/>
    <xf numFmtId="0" fontId="2" fillId="0" borderId="0"/>
    <xf numFmtId="0" fontId="94" fillId="0" borderId="0"/>
    <xf numFmtId="0" fontId="4" fillId="0" borderId="0"/>
    <xf numFmtId="0" fontId="9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4" fillId="0" borderId="0"/>
    <xf numFmtId="0" fontId="4" fillId="0" borderId="0"/>
    <xf numFmtId="0" fontId="94" fillId="0" borderId="0"/>
    <xf numFmtId="0" fontId="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5" fillId="0" borderId="0"/>
    <xf numFmtId="0" fontId="4" fillId="0" borderId="0"/>
    <xf numFmtId="0" fontId="4" fillId="0" borderId="0"/>
    <xf numFmtId="0" fontId="95" fillId="0" borderId="0"/>
    <xf numFmtId="0" fontId="95"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9" fillId="0" borderId="0"/>
    <xf numFmtId="0" fontId="4" fillId="0" borderId="0"/>
    <xf numFmtId="0" fontId="4" fillId="0" borderId="0"/>
    <xf numFmtId="0" fontId="9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 fillId="0" borderId="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9" fillId="54" borderId="60" applyNumberFormat="0" applyFont="0" applyAlignment="0" applyProtection="0"/>
    <xf numFmtId="0" fontId="49" fillId="54" borderId="60" applyNumberFormat="0" applyFont="0" applyAlignment="0" applyProtection="0"/>
    <xf numFmtId="0" fontId="49" fillId="24" borderId="7" applyNumberFormat="0" applyFont="0" applyAlignment="0" applyProtection="0"/>
    <xf numFmtId="0" fontId="49"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9" fillId="24" borderId="7" applyNumberFormat="0" applyFont="0" applyAlignment="0" applyProtection="0"/>
    <xf numFmtId="0" fontId="49"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4" fillId="24" borderId="7" applyNumberFormat="0" applyFont="0" applyAlignment="0" applyProtection="0"/>
    <xf numFmtId="0" fontId="66" fillId="21" borderId="8" applyNumberFormat="0" applyAlignment="0" applyProtection="0"/>
    <xf numFmtId="0" fontId="66" fillId="21" borderId="8" applyNumberFormat="0" applyAlignment="0" applyProtection="0"/>
    <xf numFmtId="0" fontId="66" fillId="21" borderId="8" applyNumberFormat="0" applyAlignment="0" applyProtection="0"/>
    <xf numFmtId="0" fontId="66" fillId="21" borderId="8"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9" applyNumberFormat="0" applyAlignment="0">
      <alignment horizontal="left" vertical="top" wrapText="1"/>
    </xf>
    <xf numFmtId="0" fontId="5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68" fillId="0" borderId="10" applyNumberFormat="0" applyFill="0" applyAlignment="0" applyProtection="0"/>
    <xf numFmtId="0" fontId="68" fillId="0" borderId="10" applyNumberFormat="0" applyFill="0" applyAlignment="0" applyProtection="0"/>
    <xf numFmtId="0" fontId="68" fillId="0" borderId="10" applyNumberFormat="0" applyFill="0" applyAlignment="0" applyProtection="0"/>
    <xf numFmtId="0" fontId="68" fillId="0" borderId="10" applyNumberFormat="0" applyFill="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 fillId="0" borderId="0"/>
  </cellStyleXfs>
  <cellXfs count="1532">
    <xf numFmtId="0" fontId="0" fillId="0" borderId="0" xfId="0"/>
    <xf numFmtId="0" fontId="5" fillId="55" borderId="0" xfId="0" applyFont="1" applyFill="1"/>
    <xf numFmtId="0" fontId="6" fillId="55" borderId="0" xfId="0" applyFont="1" applyFill="1" applyBorder="1" applyAlignment="1">
      <alignment horizontal="right"/>
    </xf>
    <xf numFmtId="0" fontId="5" fillId="25" borderId="0" xfId="12" applyFont="1" applyFill="1" applyAlignment="1" applyProtection="1"/>
    <xf numFmtId="0" fontId="5" fillId="0" borderId="0" xfId="12" applyFont="1" applyAlignment="1" applyProtection="1"/>
    <xf numFmtId="0" fontId="3" fillId="25" borderId="0" xfId="12" applyFont="1" applyFill="1" applyAlignment="1" applyProtection="1"/>
    <xf numFmtId="0" fontId="6" fillId="25" borderId="0" xfId="12" applyFont="1" applyFill="1" applyAlignment="1" applyProtection="1"/>
    <xf numFmtId="0" fontId="6" fillId="27" borderId="0" xfId="12" applyFont="1" applyFill="1" applyAlignment="1" applyProtection="1">
      <alignment vertical="top"/>
    </xf>
    <xf numFmtId="0" fontId="5" fillId="27" borderId="0" xfId="12" applyFont="1" applyFill="1" applyAlignment="1" applyProtection="1">
      <alignment vertical="top"/>
    </xf>
    <xf numFmtId="0" fontId="5" fillId="27" borderId="0" xfId="12" applyFont="1" applyFill="1" applyAlignment="1" applyProtection="1"/>
    <xf numFmtId="0" fontId="5" fillId="27" borderId="0" xfId="12" applyFont="1" applyFill="1" applyBorder="1" applyAlignment="1" applyProtection="1"/>
    <xf numFmtId="0" fontId="6" fillId="25" borderId="0" xfId="12" applyFont="1" applyFill="1" applyAlignment="1" applyProtection="1">
      <alignment vertical="top"/>
    </xf>
    <xf numFmtId="0" fontId="5" fillId="25" borderId="0" xfId="12" applyFont="1" applyFill="1" applyAlignment="1" applyProtection="1">
      <alignment vertical="top"/>
    </xf>
    <xf numFmtId="0" fontId="5" fillId="25" borderId="0" xfId="12" applyFont="1" applyFill="1" applyBorder="1" applyAlignment="1" applyProtection="1"/>
    <xf numFmtId="0" fontId="0" fillId="25" borderId="0" xfId="12" applyFont="1" applyFill="1" applyAlignment="1" applyProtection="1">
      <alignment wrapText="1"/>
    </xf>
    <xf numFmtId="0" fontId="5" fillId="25" borderId="0" xfId="12" applyFont="1" applyFill="1" applyBorder="1" applyAlignment="1" applyProtection="1">
      <alignment vertical="center" wrapText="1"/>
    </xf>
    <xf numFmtId="0" fontId="0" fillId="25" borderId="0" xfId="12" applyFont="1" applyFill="1" applyAlignment="1" applyProtection="1">
      <alignment horizontal="left" wrapText="1" indent="2"/>
    </xf>
    <xf numFmtId="0" fontId="5" fillId="25" borderId="0" xfId="12" applyFont="1" applyFill="1" applyProtection="1"/>
    <xf numFmtId="0" fontId="0" fillId="0" borderId="0" xfId="0" applyProtection="1"/>
    <xf numFmtId="0" fontId="12" fillId="25" borderId="0" xfId="12" applyFont="1" applyFill="1" applyProtection="1"/>
    <xf numFmtId="0" fontId="95" fillId="0" borderId="0" xfId="478"/>
    <xf numFmtId="0" fontId="95" fillId="0" borderId="0" xfId="478" applyBorder="1"/>
    <xf numFmtId="0" fontId="6" fillId="0" borderId="0" xfId="478" applyFont="1"/>
    <xf numFmtId="0" fontId="95" fillId="0" borderId="21" xfId="478" applyBorder="1"/>
    <xf numFmtId="0" fontId="95" fillId="0" borderId="11" xfId="478" applyBorder="1"/>
    <xf numFmtId="0" fontId="95" fillId="0" borderId="22" xfId="478" applyBorder="1"/>
    <xf numFmtId="0" fontId="95" fillId="0" borderId="23" xfId="478" applyBorder="1"/>
    <xf numFmtId="0" fontId="95" fillId="0" borderId="24" xfId="478" applyBorder="1"/>
    <xf numFmtId="0" fontId="95" fillId="0" borderId="25" xfId="478" applyBorder="1"/>
    <xf numFmtId="0" fontId="102" fillId="0" borderId="0" xfId="0" applyFont="1" applyProtection="1"/>
    <xf numFmtId="0" fontId="103" fillId="55" borderId="0" xfId="0" applyFont="1" applyFill="1" applyAlignment="1" applyProtection="1">
      <alignment horizontal="left"/>
    </xf>
    <xf numFmtId="0" fontId="9" fillId="0" borderId="0" xfId="335" applyAlignment="1" applyProtection="1"/>
    <xf numFmtId="0" fontId="0" fillId="0" borderId="0" xfId="0" applyAlignment="1">
      <alignment horizontal="center" vertical="center"/>
    </xf>
    <xf numFmtId="0" fontId="3" fillId="0" borderId="0" xfId="0" applyFont="1" applyFill="1" applyBorder="1" applyAlignment="1">
      <alignment horizontal="center" vertical="center"/>
    </xf>
    <xf numFmtId="0" fontId="95" fillId="0" borderId="0" xfId="478" applyFont="1" applyFill="1"/>
    <xf numFmtId="0" fontId="95" fillId="58" borderId="0" xfId="478" applyFont="1" applyFill="1"/>
    <xf numFmtId="0" fontId="105" fillId="0" borderId="0" xfId="478" applyFont="1" applyFill="1"/>
    <xf numFmtId="0" fontId="95" fillId="0" borderId="0" xfId="478" applyFont="1"/>
    <xf numFmtId="0" fontId="106" fillId="0" borderId="0" xfId="478" applyFont="1" applyFill="1"/>
    <xf numFmtId="0" fontId="108" fillId="0" borderId="11" xfId="0" applyFont="1" applyBorder="1" applyAlignment="1">
      <alignment horizontal="center" vertical="center" wrapText="1"/>
    </xf>
    <xf numFmtId="0" fontId="108" fillId="0" borderId="11" xfId="0" applyFont="1" applyBorder="1" applyAlignment="1">
      <alignment horizontal="center" vertical="center"/>
    </xf>
    <xf numFmtId="0" fontId="6" fillId="61" borderId="11" xfId="0" applyFont="1" applyFill="1" applyBorder="1" applyAlignment="1">
      <alignment horizontal="center" vertical="center" wrapText="1"/>
    </xf>
    <xf numFmtId="0" fontId="109" fillId="0" borderId="0" xfId="491" applyFont="1" applyFill="1" applyBorder="1" applyAlignment="1"/>
    <xf numFmtId="0" fontId="110" fillId="0" borderId="0" xfId="491" applyFont="1" applyFill="1" applyBorder="1" applyAlignment="1">
      <alignment vertical="top" wrapText="1"/>
    </xf>
    <xf numFmtId="0" fontId="4" fillId="0" borderId="0" xfId="24" applyFont="1" applyFill="1" applyAlignment="1">
      <alignment vertical="center"/>
    </xf>
    <xf numFmtId="0" fontId="4" fillId="0" borderId="0" xfId="24" applyFont="1" applyAlignment="1">
      <alignment vertical="center"/>
    </xf>
    <xf numFmtId="0" fontId="6" fillId="61" borderId="26" xfId="478" applyFont="1" applyFill="1" applyBorder="1"/>
    <xf numFmtId="0" fontId="6" fillId="61" borderId="27" xfId="478" applyFont="1" applyFill="1" applyBorder="1"/>
    <xf numFmtId="0" fontId="6" fillId="61" borderId="27" xfId="478" applyFont="1" applyFill="1" applyBorder="1" applyAlignment="1">
      <alignment horizontal="center" wrapText="1"/>
    </xf>
    <xf numFmtId="0" fontId="6" fillId="61" borderId="28" xfId="478" applyFont="1" applyFill="1" applyBorder="1"/>
    <xf numFmtId="0" fontId="3" fillId="0" borderId="0" xfId="392" applyFont="1"/>
    <xf numFmtId="0" fontId="4" fillId="0" borderId="0" xfId="392"/>
    <xf numFmtId="0" fontId="32" fillId="0" borderId="0" xfId="392" applyFont="1"/>
    <xf numFmtId="0" fontId="4" fillId="27" borderId="11" xfId="392" applyFill="1" applyBorder="1" applyAlignment="1">
      <alignment horizontal="center" vertical="center" wrapText="1"/>
    </xf>
    <xf numFmtId="0" fontId="4" fillId="62" borderId="11" xfId="392" applyFont="1" applyFill="1" applyBorder="1" applyAlignment="1">
      <alignment horizontal="center" vertical="center" wrapText="1"/>
    </xf>
    <xf numFmtId="0" fontId="4" fillId="27" borderId="11" xfId="392" applyFill="1" applyBorder="1" applyAlignment="1">
      <alignment horizontal="center" vertical="center"/>
    </xf>
    <xf numFmtId="0" fontId="4" fillId="0" borderId="0" xfId="392" applyAlignment="1">
      <alignment horizontal="center" vertical="center"/>
    </xf>
    <xf numFmtId="0" fontId="4" fillId="0" borderId="29" xfId="392" applyFill="1" applyBorder="1" applyAlignment="1">
      <alignment horizontal="center" vertical="center"/>
    </xf>
    <xf numFmtId="0" fontId="4" fillId="0" borderId="30" xfId="392" applyFill="1" applyBorder="1" applyAlignment="1">
      <alignment horizontal="center" vertical="center"/>
    </xf>
    <xf numFmtId="0" fontId="4" fillId="0" borderId="0" xfId="392" applyFill="1" applyAlignment="1">
      <alignment horizontal="center" vertical="center"/>
    </xf>
    <xf numFmtId="0" fontId="4" fillId="0" borderId="31" xfId="392" applyFill="1" applyBorder="1" applyAlignment="1">
      <alignment horizontal="center" vertical="center"/>
    </xf>
    <xf numFmtId="14" fontId="4" fillId="0" borderId="31" xfId="392" applyNumberFormat="1" applyFill="1" applyBorder="1" applyAlignment="1">
      <alignment horizontal="center" vertical="center"/>
    </xf>
    <xf numFmtId="14" fontId="4" fillId="0" borderId="29" xfId="392" applyNumberFormat="1" applyFill="1" applyBorder="1" applyAlignment="1">
      <alignment horizontal="center" vertical="center"/>
    </xf>
    <xf numFmtId="0" fontId="4" fillId="0" borderId="0" xfId="392" applyFill="1" applyBorder="1" applyAlignment="1">
      <alignment horizontal="center" vertical="center"/>
    </xf>
    <xf numFmtId="0" fontId="4" fillId="31" borderId="0" xfId="392" applyFill="1"/>
    <xf numFmtId="0" fontId="4" fillId="25" borderId="0" xfId="392" applyFill="1"/>
    <xf numFmtId="0" fontId="4" fillId="25" borderId="0" xfId="392" applyFill="1" applyBorder="1"/>
    <xf numFmtId="0" fontId="9" fillId="25" borderId="0" xfId="335" applyFont="1" applyFill="1" applyAlignment="1" applyProtection="1">
      <alignment horizontal="left"/>
    </xf>
    <xf numFmtId="0" fontId="9" fillId="25" borderId="0" xfId="392" applyFont="1" applyFill="1"/>
    <xf numFmtId="0" fontId="9" fillId="25" borderId="0" xfId="392" applyFont="1" applyFill="1" applyBorder="1"/>
    <xf numFmtId="0" fontId="9" fillId="0" borderId="0" xfId="392" applyFont="1"/>
    <xf numFmtId="0" fontId="29" fillId="25" borderId="0" xfId="392" applyFont="1" applyFill="1"/>
    <xf numFmtId="0" fontId="3" fillId="25" borderId="0" xfId="392" applyFont="1" applyFill="1"/>
    <xf numFmtId="0" fontId="9" fillId="0" borderId="0" xfId="335" applyFont="1" applyAlignment="1" applyProtection="1">
      <alignment horizontal="left"/>
    </xf>
    <xf numFmtId="0" fontId="4" fillId="0" borderId="32" xfId="392" applyBorder="1"/>
    <xf numFmtId="0" fontId="4" fillId="0" borderId="0" xfId="392" applyProtection="1"/>
    <xf numFmtId="0" fontId="6" fillId="27" borderId="0" xfId="24" applyFont="1" applyFill="1" applyAlignment="1" applyProtection="1">
      <alignment vertical="top"/>
    </xf>
    <xf numFmtId="0" fontId="5" fillId="27" borderId="0" xfId="24" applyFont="1" applyFill="1" applyAlignment="1" applyProtection="1">
      <alignment vertical="top"/>
    </xf>
    <xf numFmtId="0" fontId="5" fillId="27" borderId="0" xfId="24" applyFont="1" applyFill="1" applyAlignment="1" applyProtection="1"/>
    <xf numFmtId="0" fontId="5" fillId="27" borderId="0" xfId="24" applyFont="1" applyFill="1" applyBorder="1" applyAlignment="1" applyProtection="1"/>
    <xf numFmtId="0" fontId="5" fillId="55" borderId="0" xfId="24" applyFont="1" applyFill="1" applyAlignment="1" applyProtection="1"/>
    <xf numFmtId="0" fontId="6" fillId="25" borderId="0" xfId="24" applyFont="1" applyFill="1" applyProtection="1"/>
    <xf numFmtId="0" fontId="5" fillId="25" borderId="0" xfId="24" applyFont="1" applyFill="1" applyAlignment="1" applyProtection="1">
      <protection locked="0"/>
    </xf>
    <xf numFmtId="0" fontId="5" fillId="25" borderId="0" xfId="24" applyFont="1" applyFill="1" applyBorder="1" applyAlignment="1" applyProtection="1">
      <alignment vertical="top"/>
    </xf>
    <xf numFmtId="0" fontId="6" fillId="25" borderId="0" xfId="24" applyFont="1" applyFill="1" applyAlignment="1" applyProtection="1"/>
    <xf numFmtId="0" fontId="12" fillId="25" borderId="0" xfId="24" applyFont="1" applyFill="1" applyProtection="1"/>
    <xf numFmtId="0" fontId="5" fillId="25" borderId="0" xfId="24" applyFont="1" applyFill="1" applyProtection="1"/>
    <xf numFmtId="0" fontId="4" fillId="0" borderId="0" xfId="392" applyProtection="1">
      <protection locked="0"/>
    </xf>
    <xf numFmtId="0" fontId="5" fillId="55" borderId="0" xfId="24" applyFont="1" applyFill="1" applyAlignment="1" applyProtection="1"/>
    <xf numFmtId="0" fontId="6" fillId="55" borderId="0" xfId="24" applyFont="1" applyFill="1" applyProtection="1"/>
    <xf numFmtId="0" fontId="4" fillId="55" borderId="0" xfId="392" applyFill="1" applyProtection="1"/>
    <xf numFmtId="0" fontId="5" fillId="55" borderId="0" xfId="24" applyFont="1" applyFill="1" applyProtection="1"/>
    <xf numFmtId="0" fontId="12" fillId="55" borderId="0" xfId="24" applyFont="1" applyFill="1" applyProtection="1"/>
    <xf numFmtId="0" fontId="6" fillId="27" borderId="0" xfId="24" applyFont="1" applyFill="1" applyAlignment="1">
      <alignment vertical="top"/>
    </xf>
    <xf numFmtId="0" fontId="5" fillId="27" borderId="0" xfId="24" applyFont="1" applyFill="1" applyAlignment="1">
      <alignment vertical="top"/>
    </xf>
    <xf numFmtId="0" fontId="5" fillId="27" borderId="0" xfId="24" applyFont="1" applyFill="1" applyAlignment="1"/>
    <xf numFmtId="0" fontId="5" fillId="27" borderId="0" xfId="24" applyFont="1" applyFill="1" applyBorder="1" applyAlignment="1"/>
    <xf numFmtId="0" fontId="5" fillId="55" borderId="0" xfId="24" applyFont="1" applyFill="1" applyAlignment="1"/>
    <xf numFmtId="0" fontId="4" fillId="55" borderId="0" xfId="392" applyFill="1"/>
    <xf numFmtId="0" fontId="4" fillId="55" borderId="0" xfId="392" applyFont="1" applyFill="1"/>
    <xf numFmtId="0" fontId="5" fillId="0" borderId="0" xfId="392" applyFont="1"/>
    <xf numFmtId="0" fontId="5" fillId="55" borderId="0" xfId="392" applyFont="1" applyFill="1" applyAlignment="1">
      <alignment wrapText="1"/>
    </xf>
    <xf numFmtId="0" fontId="5" fillId="55" borderId="0" xfId="392" applyFont="1" applyFill="1"/>
    <xf numFmtId="0" fontId="6" fillId="25" borderId="0" xfId="24" applyFont="1" applyFill="1" applyAlignment="1"/>
    <xf numFmtId="0" fontId="5" fillId="55" borderId="0" xfId="24" applyFont="1" applyFill="1" applyAlignment="1"/>
    <xf numFmtId="0" fontId="0" fillId="25" borderId="0" xfId="24" applyFont="1" applyFill="1"/>
    <xf numFmtId="0" fontId="0" fillId="25" borderId="0" xfId="24" applyFont="1" applyFill="1" applyAlignment="1">
      <alignment wrapText="1"/>
    </xf>
    <xf numFmtId="0" fontId="4" fillId="25" borderId="0" xfId="24" applyFont="1" applyFill="1"/>
    <xf numFmtId="1" fontId="111" fillId="25" borderId="0" xfId="24" applyNumberFormat="1" applyFont="1" applyFill="1"/>
    <xf numFmtId="0" fontId="5" fillId="0" borderId="0" xfId="24" applyFont="1" applyAlignment="1"/>
    <xf numFmtId="0" fontId="5" fillId="55" borderId="0" xfId="12" applyFont="1" applyFill="1" applyAlignment="1" applyProtection="1">
      <alignment horizontal="left" vertical="center"/>
    </xf>
    <xf numFmtId="0" fontId="5" fillId="55" borderId="0" xfId="12" applyFont="1" applyFill="1" applyBorder="1" applyAlignment="1" applyProtection="1">
      <alignment horizontal="left" vertical="center"/>
    </xf>
    <xf numFmtId="0" fontId="5" fillId="55" borderId="0" xfId="0" applyFont="1" applyFill="1" applyBorder="1" applyAlignment="1" applyProtection="1">
      <alignment horizontal="left"/>
      <protection locked="0"/>
    </xf>
    <xf numFmtId="0" fontId="5" fillId="55" borderId="0" xfId="12" applyFont="1" applyFill="1" applyAlignment="1" applyProtection="1">
      <alignment horizontal="left"/>
    </xf>
    <xf numFmtId="0" fontId="5" fillId="55" borderId="0" xfId="0" applyFont="1" applyFill="1" applyAlignment="1">
      <alignment horizontal="left"/>
    </xf>
    <xf numFmtId="0" fontId="5" fillId="55" borderId="0" xfId="24" applyFont="1" applyFill="1" applyAlignment="1" applyProtection="1"/>
    <xf numFmtId="0" fontId="5" fillId="55" borderId="16" xfId="0" applyFont="1" applyFill="1" applyBorder="1" applyAlignment="1">
      <alignment horizontal="left"/>
    </xf>
    <xf numFmtId="0" fontId="5" fillId="55" borderId="0" xfId="12" applyFont="1" applyFill="1" applyBorder="1" applyAlignment="1" applyProtection="1">
      <alignment horizontal="left"/>
    </xf>
    <xf numFmtId="0" fontId="5" fillId="55" borderId="17" xfId="12" applyFont="1" applyFill="1" applyBorder="1" applyAlignment="1" applyProtection="1">
      <alignment horizontal="left"/>
    </xf>
    <xf numFmtId="0" fontId="5" fillId="55" borderId="16" xfId="12" applyFont="1" applyFill="1" applyBorder="1" applyAlignment="1" applyProtection="1">
      <alignment horizontal="left"/>
    </xf>
    <xf numFmtId="0" fontId="5" fillId="55" borderId="17" xfId="0" applyFont="1" applyFill="1" applyBorder="1" applyAlignment="1">
      <alignment horizontal="left"/>
    </xf>
    <xf numFmtId="0" fontId="5" fillId="55" borderId="0" xfId="0" applyFont="1" applyFill="1" applyBorder="1" applyAlignment="1">
      <alignment horizontal="left"/>
    </xf>
    <xf numFmtId="0" fontId="5" fillId="55" borderId="17" xfId="0" applyFont="1" applyFill="1" applyBorder="1" applyAlignment="1" applyProtection="1">
      <alignment horizontal="left"/>
      <protection locked="0"/>
    </xf>
    <xf numFmtId="0" fontId="6" fillId="55" borderId="16" xfId="12" applyFont="1" applyFill="1" applyBorder="1" applyAlignment="1" applyProtection="1">
      <alignment horizontal="left" vertical="center"/>
    </xf>
    <xf numFmtId="0" fontId="5" fillId="55" borderId="17" xfId="12" applyFont="1" applyFill="1" applyBorder="1" applyAlignment="1" applyProtection="1">
      <alignment horizontal="left" vertical="center"/>
    </xf>
    <xf numFmtId="0" fontId="5" fillId="55" borderId="0" xfId="24" applyFont="1" applyFill="1" applyAlignment="1"/>
    <xf numFmtId="0" fontId="5" fillId="25" borderId="0" xfId="24" applyFont="1" applyFill="1" applyBorder="1" applyAlignment="1"/>
    <xf numFmtId="0" fontId="5" fillId="25" borderId="0" xfId="24" applyFont="1" applyFill="1" applyAlignment="1">
      <alignment vertical="top" wrapText="1"/>
    </xf>
    <xf numFmtId="0" fontId="5" fillId="25" borderId="0" xfId="24" applyFont="1" applyFill="1" applyAlignment="1">
      <alignment vertical="top"/>
    </xf>
    <xf numFmtId="0" fontId="5" fillId="0" borderId="0" xfId="24" applyFont="1" applyFill="1" applyAlignment="1"/>
    <xf numFmtId="0" fontId="5" fillId="0" borderId="0" xfId="24" applyFont="1" applyFill="1" applyAlignment="1" applyProtection="1">
      <protection locked="0"/>
    </xf>
    <xf numFmtId="0" fontId="5" fillId="0" borderId="0" xfId="24" applyFont="1" applyFill="1"/>
    <xf numFmtId="0" fontId="5" fillId="0" borderId="0" xfId="24" applyFont="1" applyFill="1" applyProtection="1">
      <protection locked="0"/>
    </xf>
    <xf numFmtId="0" fontId="5" fillId="0" borderId="0" xfId="24" applyFont="1" applyFill="1" applyAlignment="1">
      <alignment vertical="top"/>
    </xf>
    <xf numFmtId="0" fontId="5" fillId="25" borderId="0" xfId="24" applyFont="1" applyFill="1"/>
    <xf numFmtId="0" fontId="4" fillId="25" borderId="0" xfId="24" applyFont="1" applyFill="1" applyAlignment="1"/>
    <xf numFmtId="0" fontId="0" fillId="55" borderId="0" xfId="0" applyFill="1"/>
    <xf numFmtId="0" fontId="5" fillId="55" borderId="0" xfId="24" applyFont="1" applyFill="1" applyAlignment="1" applyProtection="1"/>
    <xf numFmtId="0" fontId="5" fillId="55" borderId="0" xfId="24" applyFont="1" applyFill="1" applyAlignment="1"/>
    <xf numFmtId="0" fontId="6" fillId="25" borderId="0" xfId="24" applyFont="1" applyFill="1" applyAlignment="1" applyProtection="1">
      <protection locked="0"/>
    </xf>
    <xf numFmtId="0" fontId="112" fillId="57" borderId="0" xfId="478" applyFont="1" applyFill="1" applyAlignment="1">
      <alignment wrapText="1"/>
    </xf>
    <xf numFmtId="0" fontId="3" fillId="25" borderId="0" xfId="24" applyFont="1" applyFill="1" applyAlignment="1"/>
    <xf numFmtId="0" fontId="0" fillId="25" borderId="0" xfId="24" applyFont="1" applyFill="1" applyAlignment="1"/>
    <xf numFmtId="0" fontId="5" fillId="32" borderId="0" xfId="24" applyFont="1" applyFill="1"/>
    <xf numFmtId="0" fontId="5" fillId="55" borderId="0" xfId="24" applyFont="1" applyFill="1" applyAlignment="1"/>
    <xf numFmtId="0" fontId="14" fillId="25" borderId="0" xfId="24" applyFont="1" applyFill="1"/>
    <xf numFmtId="0" fontId="39" fillId="25" borderId="0" xfId="24" applyFont="1" applyFill="1" applyBorder="1" applyProtection="1">
      <protection locked="0"/>
    </xf>
    <xf numFmtId="0" fontId="40" fillId="25" borderId="0" xfId="24" applyFont="1" applyFill="1" applyBorder="1" applyProtection="1">
      <protection locked="0"/>
    </xf>
    <xf numFmtId="0" fontId="39" fillId="25" borderId="0" xfId="24" applyFont="1" applyFill="1" applyProtection="1">
      <protection locked="0"/>
    </xf>
    <xf numFmtId="0" fontId="4" fillId="25" borderId="0" xfId="24" applyFont="1" applyFill="1" applyBorder="1" applyProtection="1">
      <protection locked="0"/>
    </xf>
    <xf numFmtId="0" fontId="3" fillId="25" borderId="0" xfId="24" applyFont="1" applyFill="1" applyBorder="1" applyAlignment="1" applyProtection="1">
      <protection locked="0"/>
    </xf>
    <xf numFmtId="0" fontId="4" fillId="25" borderId="0" xfId="24" applyFont="1" applyFill="1" applyProtection="1">
      <protection locked="0"/>
    </xf>
    <xf numFmtId="0" fontId="3" fillId="25" borderId="0" xfId="24" applyFont="1" applyFill="1" applyBorder="1" applyProtection="1">
      <protection locked="0"/>
    </xf>
    <xf numFmtId="0" fontId="0" fillId="25" borderId="0" xfId="24" applyFont="1" applyFill="1" applyProtection="1">
      <protection locked="0"/>
    </xf>
    <xf numFmtId="0" fontId="14" fillId="25" borderId="0" xfId="24" applyFont="1" applyFill="1" applyProtection="1">
      <protection locked="0"/>
    </xf>
    <xf numFmtId="0" fontId="6" fillId="25" borderId="0" xfId="24" applyFont="1" applyFill="1" applyProtection="1">
      <protection locked="0"/>
    </xf>
    <xf numFmtId="0" fontId="5" fillId="25" borderId="0" xfId="24" applyFont="1" applyFill="1" applyProtection="1">
      <protection locked="0"/>
    </xf>
    <xf numFmtId="0" fontId="5" fillId="25" borderId="0" xfId="24" applyFont="1" applyFill="1" applyBorder="1" applyAlignment="1" applyProtection="1">
      <protection locked="0"/>
    </xf>
    <xf numFmtId="0" fontId="4" fillId="25" borderId="0" xfId="24" applyFont="1" applyFill="1" applyBorder="1" applyAlignment="1" applyProtection="1">
      <protection locked="0"/>
    </xf>
    <xf numFmtId="0" fontId="4" fillId="25" borderId="0" xfId="24" applyFont="1" applyFill="1" applyAlignment="1" applyProtection="1">
      <protection locked="0"/>
    </xf>
    <xf numFmtId="0" fontId="3" fillId="25" borderId="0" xfId="24" applyFont="1" applyFill="1" applyAlignment="1" applyProtection="1">
      <protection locked="0"/>
    </xf>
    <xf numFmtId="0" fontId="5" fillId="31" borderId="0" xfId="24" applyFont="1" applyFill="1" applyAlignment="1"/>
    <xf numFmtId="0" fontId="5" fillId="32" borderId="0" xfId="24" applyFont="1" applyFill="1" applyAlignment="1"/>
    <xf numFmtId="0" fontId="5" fillId="55" borderId="0" xfId="24" applyFont="1" applyFill="1" applyAlignment="1" applyProtection="1"/>
    <xf numFmtId="0" fontId="5" fillId="55" borderId="0" xfId="24" applyFont="1" applyFill="1" applyAlignment="1" applyProtection="1"/>
    <xf numFmtId="0" fontId="5" fillId="55" borderId="12" xfId="0" applyFont="1" applyFill="1" applyBorder="1" applyAlignment="1">
      <alignment horizontal="left"/>
    </xf>
    <xf numFmtId="0" fontId="0" fillId="0" borderId="0" xfId="0" applyAlignment="1">
      <alignment horizontal="left"/>
    </xf>
    <xf numFmtId="0" fontId="5" fillId="55" borderId="33" xfId="0" applyFont="1" applyFill="1" applyBorder="1" applyAlignment="1">
      <alignment horizontal="left"/>
    </xf>
    <xf numFmtId="165" fontId="5" fillId="55" borderId="33" xfId="269" applyNumberFormat="1" applyFont="1" applyFill="1" applyBorder="1" applyAlignment="1">
      <alignment horizontal="left"/>
    </xf>
    <xf numFmtId="0" fontId="6" fillId="55" borderId="33" xfId="0" applyFont="1" applyFill="1" applyBorder="1" applyAlignment="1">
      <alignment horizontal="right"/>
    </xf>
    <xf numFmtId="0" fontId="108" fillId="0" borderId="34" xfId="0" applyFont="1" applyBorder="1" applyAlignment="1">
      <alignment horizontal="center" vertical="center"/>
    </xf>
    <xf numFmtId="0" fontId="108" fillId="0" borderId="35" xfId="0" applyFont="1" applyBorder="1" applyAlignment="1">
      <alignment horizontal="center" vertical="center" wrapText="1"/>
    </xf>
    <xf numFmtId="0" fontId="108" fillId="0" borderId="35" xfId="0" applyFont="1" applyBorder="1" applyAlignment="1">
      <alignment horizontal="center" vertical="center"/>
    </xf>
    <xf numFmtId="0" fontId="108" fillId="0" borderId="11" xfId="0" applyFont="1" applyBorder="1"/>
    <xf numFmtId="0" fontId="108" fillId="0" borderId="11" xfId="0" applyFont="1" applyBorder="1" applyAlignment="1">
      <alignment horizontal="center"/>
    </xf>
    <xf numFmtId="0" fontId="108" fillId="0" borderId="11" xfId="0" applyFont="1" applyBorder="1" applyAlignment="1">
      <alignment horizontal="center" wrapText="1"/>
    </xf>
    <xf numFmtId="0" fontId="42" fillId="55" borderId="0" xfId="24" applyFont="1" applyFill="1" applyAlignment="1"/>
    <xf numFmtId="0" fontId="9" fillId="55" borderId="0" xfId="335" applyFill="1" applyAlignment="1" applyProtection="1"/>
    <xf numFmtId="0" fontId="5" fillId="55" borderId="0" xfId="12" applyFont="1" applyFill="1" applyAlignment="1" applyProtection="1"/>
    <xf numFmtId="0" fontId="116" fillId="0" borderId="0" xfId="409" quotePrefix="1" applyFont="1" applyAlignment="1">
      <alignment vertical="center"/>
    </xf>
    <xf numFmtId="0" fontId="110" fillId="0" borderId="0" xfId="409" applyFont="1" applyAlignment="1">
      <alignment vertical="center" wrapText="1"/>
    </xf>
    <xf numFmtId="0" fontId="110" fillId="0" borderId="0" xfId="409" applyFont="1" applyAlignment="1">
      <alignment horizontal="left" vertical="center"/>
    </xf>
    <xf numFmtId="0" fontId="110" fillId="0" borderId="0" xfId="409" applyFont="1" applyAlignment="1">
      <alignment vertical="center"/>
    </xf>
    <xf numFmtId="0" fontId="110" fillId="69" borderId="0" xfId="409" applyFont="1" applyFill="1" applyAlignment="1">
      <alignment horizontal="left" vertical="center"/>
    </xf>
    <xf numFmtId="0" fontId="117" fillId="58" borderId="11" xfId="409" applyFont="1" applyFill="1" applyBorder="1" applyAlignment="1">
      <alignment vertical="center"/>
    </xf>
    <xf numFmtId="0" fontId="117" fillId="58" borderId="11" xfId="409" applyFont="1" applyFill="1" applyBorder="1" applyAlignment="1">
      <alignment horizontal="left" vertical="center"/>
    </xf>
    <xf numFmtId="0" fontId="117" fillId="58" borderId="11" xfId="409" applyFont="1" applyFill="1" applyBorder="1" applyAlignment="1">
      <alignment horizontal="center" vertical="center"/>
    </xf>
    <xf numFmtId="0" fontId="118" fillId="0" borderId="0" xfId="409" applyFont="1" applyAlignment="1">
      <alignment vertical="center"/>
    </xf>
    <xf numFmtId="0" fontId="116" fillId="0" borderId="0" xfId="409" applyFont="1" applyAlignment="1">
      <alignment vertical="center"/>
    </xf>
    <xf numFmtId="0" fontId="116" fillId="63" borderId="11" xfId="409" applyFont="1" applyFill="1" applyBorder="1" applyAlignment="1">
      <alignment vertical="center"/>
    </xf>
    <xf numFmtId="0" fontId="115" fillId="60" borderId="11" xfId="409" applyFont="1" applyFill="1" applyBorder="1" applyAlignment="1">
      <alignment horizontal="left" vertical="center" wrapText="1"/>
    </xf>
    <xf numFmtId="0" fontId="110" fillId="0" borderId="11" xfId="409" applyFont="1" applyBorder="1" applyAlignment="1">
      <alignment horizontal="left" vertical="center"/>
    </xf>
    <xf numFmtId="3" fontId="115" fillId="60" borderId="11" xfId="409" applyNumberFormat="1" applyFont="1" applyFill="1" applyBorder="1" applyAlignment="1">
      <alignment horizontal="left" vertical="center" wrapText="1"/>
    </xf>
    <xf numFmtId="0" fontId="71" fillId="34" borderId="36" xfId="442" applyFont="1" applyFill="1" applyBorder="1" applyAlignment="1" applyProtection="1">
      <alignment horizontal="center" vertical="center" wrapText="1"/>
    </xf>
    <xf numFmtId="0" fontId="71" fillId="34" borderId="36" xfId="442" applyFont="1" applyFill="1" applyBorder="1" applyAlignment="1" applyProtection="1">
      <alignment horizontal="right" vertical="center" wrapText="1"/>
    </xf>
    <xf numFmtId="0" fontId="71" fillId="34" borderId="37" xfId="442" applyFont="1" applyFill="1" applyBorder="1" applyAlignment="1" applyProtection="1">
      <alignment horizontal="center" vertical="center" wrapText="1"/>
    </xf>
    <xf numFmtId="0" fontId="3" fillId="31" borderId="11" xfId="442" applyFont="1" applyFill="1" applyBorder="1" applyAlignment="1" applyProtection="1">
      <alignment horizontal="left" vertical="center" wrapText="1"/>
    </xf>
    <xf numFmtId="0" fontId="3" fillId="31" borderId="11" xfId="442" applyFont="1" applyFill="1" applyBorder="1" applyAlignment="1" applyProtection="1">
      <alignment horizontal="right" vertical="center" wrapText="1"/>
    </xf>
    <xf numFmtId="0" fontId="71" fillId="31" borderId="11" xfId="442" applyFont="1" applyFill="1" applyBorder="1" applyAlignment="1" applyProtection="1">
      <alignment horizontal="center" vertical="center" wrapText="1"/>
    </xf>
    <xf numFmtId="0" fontId="29" fillId="31" borderId="11" xfId="442" applyFont="1" applyFill="1" applyBorder="1" applyAlignment="1" applyProtection="1">
      <alignment horizontal="center" vertical="center" wrapText="1"/>
    </xf>
    <xf numFmtId="0" fontId="50" fillId="31" borderId="11" xfId="0" applyFont="1" applyFill="1" applyBorder="1" applyAlignment="1">
      <alignment horizontal="right" wrapText="1"/>
    </xf>
    <xf numFmtId="0" fontId="50" fillId="31" borderId="11" xfId="0" applyFont="1" applyFill="1" applyBorder="1" applyAlignment="1">
      <alignment horizontal="center" wrapText="1"/>
    </xf>
    <xf numFmtId="18" fontId="50" fillId="31" borderId="11" xfId="0" applyNumberFormat="1" applyFont="1" applyFill="1" applyBorder="1" applyAlignment="1">
      <alignment horizontal="left" wrapText="1"/>
    </xf>
    <xf numFmtId="18" fontId="50" fillId="31" borderId="11" xfId="0" applyNumberFormat="1" applyFont="1" applyFill="1" applyBorder="1" applyAlignment="1">
      <alignment wrapText="1"/>
    </xf>
    <xf numFmtId="0" fontId="50" fillId="31" borderId="11" xfId="0" applyFont="1" applyFill="1" applyBorder="1" applyAlignment="1">
      <alignment wrapText="1"/>
    </xf>
    <xf numFmtId="0" fontId="2" fillId="55" borderId="0" xfId="0" applyFont="1" applyFill="1" applyAlignment="1">
      <alignment horizontal="left"/>
    </xf>
    <xf numFmtId="0" fontId="5" fillId="55" borderId="0" xfId="25" applyFont="1" applyFill="1"/>
    <xf numFmtId="0" fontId="5" fillId="25" borderId="0" xfId="25" applyFont="1" applyFill="1" applyBorder="1" applyAlignment="1" applyProtection="1">
      <alignment wrapText="1"/>
    </xf>
    <xf numFmtId="0" fontId="110" fillId="55" borderId="0" xfId="468" applyFont="1" applyFill="1"/>
    <xf numFmtId="0" fontId="5" fillId="55" borderId="11" xfId="468" applyFont="1" applyFill="1" applyBorder="1" applyAlignment="1" applyProtection="1">
      <alignment horizontal="center" vertical="top"/>
      <protection locked="0"/>
    </xf>
    <xf numFmtId="0" fontId="6" fillId="25" borderId="0" xfId="25" applyFont="1" applyFill="1" applyBorder="1" applyAlignment="1" applyProtection="1">
      <alignment vertical="center"/>
    </xf>
    <xf numFmtId="0" fontId="5" fillId="55" borderId="11" xfId="468" applyFont="1" applyFill="1" applyBorder="1" applyAlignment="1" applyProtection="1">
      <protection locked="0"/>
    </xf>
    <xf numFmtId="0" fontId="5" fillId="55" borderId="0" xfId="25" applyFont="1" applyFill="1" applyAlignment="1" applyProtection="1">
      <alignment wrapText="1"/>
    </xf>
    <xf numFmtId="0" fontId="5" fillId="25" borderId="12" xfId="25" applyFont="1" applyFill="1" applyBorder="1" applyAlignment="1" applyProtection="1">
      <alignment horizontal="center" wrapText="1"/>
      <protection locked="0"/>
    </xf>
    <xf numFmtId="0" fontId="5" fillId="55" borderId="0" xfId="25" applyFont="1" applyFill="1" applyBorder="1"/>
    <xf numFmtId="0" fontId="6" fillId="25" borderId="0" xfId="25" applyFont="1" applyFill="1" applyAlignment="1" applyProtection="1"/>
    <xf numFmtId="0" fontId="5" fillId="25" borderId="0" xfId="25" applyFont="1" applyFill="1" applyAlignment="1" applyProtection="1"/>
    <xf numFmtId="0" fontId="6" fillId="26" borderId="11" xfId="25" applyFont="1" applyFill="1" applyBorder="1" applyAlignment="1" applyProtection="1">
      <alignment horizontal="center"/>
    </xf>
    <xf numFmtId="0" fontId="6" fillId="26" borderId="12" xfId="25" applyFont="1" applyFill="1" applyBorder="1" applyAlignment="1" applyProtection="1">
      <alignment horizontal="center"/>
    </xf>
    <xf numFmtId="0" fontId="5" fillId="63" borderId="0" xfId="25" applyFont="1" applyFill="1" applyBorder="1" applyAlignment="1" applyProtection="1">
      <alignment vertical="center"/>
    </xf>
    <xf numFmtId="168" fontId="5" fillId="0" borderId="12" xfId="25" applyNumberFormat="1" applyFont="1" applyFill="1" applyBorder="1" applyAlignment="1" applyProtection="1">
      <protection hidden="1"/>
    </xf>
    <xf numFmtId="0" fontId="6" fillId="63" borderId="39" xfId="25" applyFont="1" applyFill="1" applyBorder="1" applyAlignment="1" applyProtection="1">
      <alignment vertical="center"/>
    </xf>
    <xf numFmtId="168" fontId="5" fillId="0" borderId="40" xfId="25" applyNumberFormat="1" applyFont="1" applyFill="1" applyBorder="1" applyAlignment="1" applyProtection="1">
      <protection hidden="1"/>
    </xf>
    <xf numFmtId="0" fontId="5" fillId="63" borderId="0" xfId="468" applyFont="1" applyFill="1" applyBorder="1" applyAlignment="1"/>
    <xf numFmtId="168" fontId="5" fillId="0" borderId="41" xfId="25" applyNumberFormat="1" applyFont="1" applyFill="1" applyBorder="1" applyAlignment="1" applyProtection="1">
      <protection hidden="1"/>
    </xf>
    <xf numFmtId="0" fontId="6" fillId="25" borderId="0" xfId="25" applyFont="1" applyFill="1" applyBorder="1" applyAlignment="1" applyProtection="1">
      <alignment horizontal="right" vertical="center"/>
    </xf>
    <xf numFmtId="0" fontId="6" fillId="25" borderId="0" xfId="25" applyFont="1" applyFill="1" applyAlignment="1" applyProtection="1">
      <alignment horizontal="right" vertical="center"/>
    </xf>
    <xf numFmtId="165" fontId="6" fillId="55" borderId="0" xfId="25" applyNumberFormat="1" applyFont="1" applyFill="1" applyBorder="1" applyAlignment="1" applyProtection="1">
      <protection hidden="1"/>
    </xf>
    <xf numFmtId="0" fontId="6" fillId="55" borderId="0" xfId="25" applyFont="1" applyFill="1" applyBorder="1" applyAlignment="1" applyProtection="1">
      <alignment vertical="center"/>
    </xf>
    <xf numFmtId="0" fontId="6" fillId="26" borderId="11" xfId="25" applyFont="1" applyFill="1" applyBorder="1" applyAlignment="1" applyProtection="1"/>
    <xf numFmtId="165" fontId="5" fillId="55" borderId="0" xfId="25" applyNumberFormat="1" applyFont="1" applyFill="1" applyBorder="1" applyAlignment="1" applyProtection="1">
      <protection hidden="1"/>
    </xf>
    <xf numFmtId="168" fontId="5" fillId="0" borderId="11" xfId="25" applyNumberFormat="1" applyFont="1" applyFill="1" applyBorder="1" applyAlignment="1" applyProtection="1">
      <alignment horizontal="right"/>
      <protection hidden="1"/>
    </xf>
    <xf numFmtId="0" fontId="5" fillId="63" borderId="30" xfId="25" applyFont="1" applyFill="1" applyBorder="1" applyAlignment="1" applyProtection="1">
      <alignment horizontal="right" vertical="center"/>
    </xf>
    <xf numFmtId="1" fontId="5" fillId="0" borderId="11" xfId="25" applyNumberFormat="1" applyFont="1" applyFill="1" applyBorder="1" applyAlignment="1" applyProtection="1">
      <protection hidden="1"/>
    </xf>
    <xf numFmtId="0" fontId="6" fillId="63" borderId="0" xfId="25" applyFont="1" applyFill="1" applyBorder="1" applyAlignment="1" applyProtection="1">
      <alignment vertical="center"/>
    </xf>
    <xf numFmtId="168" fontId="6" fillId="0" borderId="11" xfId="25" applyNumberFormat="1" applyFont="1" applyFill="1" applyBorder="1" applyAlignment="1" applyProtection="1">
      <protection hidden="1"/>
    </xf>
    <xf numFmtId="0" fontId="6" fillId="55" borderId="0" xfId="25" applyFont="1" applyFill="1" applyAlignment="1" applyProtection="1">
      <alignment horizontal="right" vertical="center"/>
    </xf>
    <xf numFmtId="0" fontId="5" fillId="55" borderId="0" xfId="25" applyFont="1" applyFill="1" applyAlignment="1" applyProtection="1"/>
    <xf numFmtId="0" fontId="6" fillId="25" borderId="0" xfId="25" applyFont="1" applyFill="1" applyAlignment="1" applyProtection="1">
      <alignment horizontal="left"/>
    </xf>
    <xf numFmtId="0" fontId="6" fillId="30" borderId="12" xfId="25" applyFont="1" applyFill="1" applyBorder="1" applyAlignment="1" applyProtection="1"/>
    <xf numFmtId="0" fontId="6" fillId="55" borderId="0" xfId="25" applyFont="1" applyFill="1" applyBorder="1" applyAlignment="1" applyProtection="1"/>
    <xf numFmtId="168" fontId="6" fillId="0" borderId="12" xfId="25" applyNumberFormat="1" applyFont="1" applyFill="1" applyBorder="1" applyAlignment="1" applyProtection="1">
      <protection hidden="1"/>
    </xf>
    <xf numFmtId="168" fontId="6" fillId="55" borderId="0" xfId="25" applyNumberFormat="1" applyFont="1" applyFill="1" applyBorder="1" applyAlignment="1" applyProtection="1">
      <protection hidden="1"/>
    </xf>
    <xf numFmtId="0" fontId="14" fillId="58" borderId="0" xfId="25" applyFont="1" applyFill="1"/>
    <xf numFmtId="0" fontId="5" fillId="58" borderId="0" xfId="468" applyFont="1" applyFill="1"/>
    <xf numFmtId="0" fontId="14" fillId="55" borderId="0" xfId="25" applyFont="1" applyFill="1"/>
    <xf numFmtId="0" fontId="45" fillId="55" borderId="0" xfId="25" applyFont="1" applyFill="1" applyAlignment="1"/>
    <xf numFmtId="0" fontId="5" fillId="55" borderId="0" xfId="468" applyFont="1" applyFill="1"/>
    <xf numFmtId="0" fontId="45" fillId="55" borderId="0" xfId="25" applyFont="1" applyFill="1"/>
    <xf numFmtId="0" fontId="5" fillId="55" borderId="0" xfId="25" applyFont="1" applyFill="1" applyAlignment="1"/>
    <xf numFmtId="0" fontId="5" fillId="64" borderId="0" xfId="25" applyFont="1" applyFill="1" applyAlignment="1"/>
    <xf numFmtId="0" fontId="3" fillId="55" borderId="0" xfId="468" applyFont="1" applyFill="1"/>
    <xf numFmtId="0" fontId="7" fillId="55" borderId="0" xfId="25" applyFont="1" applyFill="1" applyAlignment="1"/>
    <xf numFmtId="49" fontId="113" fillId="55" borderId="0" xfId="25" applyNumberFormat="1" applyFont="1" applyFill="1"/>
    <xf numFmtId="0" fontId="6" fillId="56" borderId="11" xfId="468" applyFont="1" applyFill="1" applyBorder="1"/>
    <xf numFmtId="0" fontId="6" fillId="56" borderId="11" xfId="468" applyFont="1" applyFill="1" applyBorder="1" applyAlignment="1">
      <alignment wrapText="1"/>
    </xf>
    <xf numFmtId="0" fontId="6" fillId="56" borderId="11" xfId="468" applyFont="1" applyFill="1" applyBorder="1" applyAlignment="1">
      <alignment horizontal="center"/>
    </xf>
    <xf numFmtId="0" fontId="6" fillId="56" borderId="11" xfId="468" applyFont="1" applyFill="1" applyBorder="1" applyAlignment="1">
      <alignment horizontal="center" wrapText="1"/>
    </xf>
    <xf numFmtId="0" fontId="6" fillId="65" borderId="11" xfId="468" applyFont="1" applyFill="1" applyBorder="1" applyAlignment="1">
      <alignment horizontal="center"/>
    </xf>
    <xf numFmtId="0" fontId="6" fillId="70" borderId="11" xfId="468" applyFont="1" applyFill="1" applyBorder="1" applyAlignment="1">
      <alignment wrapText="1"/>
    </xf>
    <xf numFmtId="0" fontId="6" fillId="61" borderId="11" xfId="25" applyFont="1" applyFill="1" applyBorder="1" applyAlignment="1">
      <alignment horizontal="center" wrapText="1"/>
    </xf>
    <xf numFmtId="0" fontId="5" fillId="55" borderId="11" xfId="468" applyFont="1" applyFill="1" applyBorder="1"/>
    <xf numFmtId="165" fontId="5" fillId="55" borderId="11" xfId="468" applyNumberFormat="1" applyFont="1" applyFill="1" applyBorder="1"/>
    <xf numFmtId="169" fontId="5" fillId="55" borderId="11" xfId="468" applyNumberFormat="1" applyFont="1" applyFill="1" applyBorder="1"/>
    <xf numFmtId="1" fontId="5" fillId="55" borderId="11" xfId="468" applyNumberFormat="1" applyFont="1" applyFill="1" applyBorder="1"/>
    <xf numFmtId="168" fontId="5" fillId="55" borderId="11" xfId="468" applyNumberFormat="1" applyFont="1" applyFill="1" applyBorder="1"/>
    <xf numFmtId="0" fontId="5" fillId="55" borderId="11" xfId="468" applyFont="1" applyFill="1" applyBorder="1" applyAlignment="1">
      <alignment wrapText="1"/>
    </xf>
    <xf numFmtId="1" fontId="5" fillId="55" borderId="11" xfId="25" applyNumberFormat="1" applyFont="1" applyFill="1" applyBorder="1" applyAlignment="1"/>
    <xf numFmtId="168" fontId="5" fillId="55" borderId="11" xfId="299" applyNumberFormat="1" applyFont="1" applyFill="1" applyBorder="1" applyAlignment="1"/>
    <xf numFmtId="0" fontId="113" fillId="55" borderId="0" xfId="25" applyFont="1" applyFill="1" applyAlignment="1"/>
    <xf numFmtId="0" fontId="6" fillId="55" borderId="0" xfId="25" applyFont="1" applyFill="1" applyAlignment="1">
      <alignment horizontal="right"/>
    </xf>
    <xf numFmtId="0" fontId="6" fillId="58" borderId="0" xfId="25" applyFont="1" applyFill="1" applyAlignment="1">
      <alignment horizontal="right"/>
    </xf>
    <xf numFmtId="0" fontId="5" fillId="55" borderId="0" xfId="468" applyFont="1" applyFill="1" applyBorder="1"/>
    <xf numFmtId="165" fontId="5" fillId="55" borderId="0" xfId="468" applyNumberFormat="1" applyFont="1" applyFill="1" applyBorder="1"/>
    <xf numFmtId="1" fontId="5" fillId="55" borderId="0" xfId="468" applyNumberFormat="1" applyFont="1" applyFill="1" applyBorder="1"/>
    <xf numFmtId="0" fontId="6" fillId="63" borderId="0" xfId="468" applyFont="1" applyFill="1" applyBorder="1" applyAlignment="1">
      <alignment horizontal="right"/>
    </xf>
    <xf numFmtId="168" fontId="6" fillId="55" borderId="11" xfId="468" applyNumberFormat="1" applyFont="1" applyFill="1" applyBorder="1"/>
    <xf numFmtId="1" fontId="6" fillId="55" borderId="0" xfId="468" applyNumberFormat="1" applyFont="1" applyFill="1" applyBorder="1" applyAlignment="1">
      <alignment horizontal="right"/>
    </xf>
    <xf numFmtId="168" fontId="6" fillId="55" borderId="11" xfId="299" applyNumberFormat="1" applyFont="1" applyFill="1" applyBorder="1" applyAlignment="1"/>
    <xf numFmtId="168" fontId="6" fillId="55" borderId="11" xfId="25" applyNumberFormat="1" applyFont="1" applyFill="1" applyBorder="1" applyAlignment="1"/>
    <xf numFmtId="0" fontId="6" fillId="55" borderId="0" xfId="468" applyFont="1" applyFill="1" applyBorder="1" applyAlignment="1">
      <alignment horizontal="right"/>
    </xf>
    <xf numFmtId="168" fontId="6" fillId="55" borderId="0" xfId="299" applyNumberFormat="1" applyFont="1" applyFill="1" applyBorder="1" applyAlignment="1"/>
    <xf numFmtId="168" fontId="6" fillId="55" borderId="0" xfId="25" applyNumberFormat="1" applyFont="1" applyFill="1" applyBorder="1" applyAlignment="1"/>
    <xf numFmtId="0" fontId="6" fillId="55" borderId="0" xfId="468" applyFont="1" applyFill="1" applyAlignment="1">
      <alignment horizontal="right"/>
    </xf>
    <xf numFmtId="0" fontId="5" fillId="58" borderId="0" xfId="25" applyFont="1" applyFill="1" applyAlignment="1"/>
    <xf numFmtId="0" fontId="43" fillId="58" borderId="0" xfId="25" applyFont="1" applyFill="1" applyAlignment="1"/>
    <xf numFmtId="0" fontId="43" fillId="58" borderId="0" xfId="468" applyFont="1" applyFill="1"/>
    <xf numFmtId="0" fontId="6" fillId="56" borderId="35" xfId="468" applyFont="1" applyFill="1" applyBorder="1" applyAlignment="1">
      <alignment wrapText="1"/>
    </xf>
    <xf numFmtId="0" fontId="6" fillId="56" borderId="35" xfId="468" applyFont="1" applyFill="1" applyBorder="1" applyAlignment="1">
      <alignment horizontal="center"/>
    </xf>
    <xf numFmtId="0" fontId="6" fillId="56" borderId="35" xfId="468" applyFont="1" applyFill="1" applyBorder="1" applyAlignment="1">
      <alignment horizontal="center" wrapText="1"/>
    </xf>
    <xf numFmtId="0" fontId="6" fillId="65" borderId="35" xfId="468" applyFont="1" applyFill="1" applyBorder="1" applyAlignment="1">
      <alignment horizontal="center"/>
    </xf>
    <xf numFmtId="0" fontId="6" fillId="61" borderId="11" xfId="25" applyFont="1" applyFill="1" applyBorder="1" applyAlignment="1">
      <alignment horizontal="center"/>
    </xf>
    <xf numFmtId="165" fontId="5" fillId="55" borderId="11" xfId="25" applyNumberFormat="1" applyFont="1" applyFill="1" applyBorder="1" applyAlignment="1"/>
    <xf numFmtId="165" fontId="5" fillId="55" borderId="12" xfId="468" applyNumberFormat="1" applyFont="1" applyFill="1" applyBorder="1"/>
    <xf numFmtId="169" fontId="5" fillId="55" borderId="12" xfId="468" applyNumberFormat="1" applyFont="1" applyFill="1" applyBorder="1"/>
    <xf numFmtId="168" fontId="5" fillId="55" borderId="0" xfId="468" applyNumberFormat="1" applyFont="1" applyFill="1" applyBorder="1"/>
    <xf numFmtId="168" fontId="6" fillId="55" borderId="0" xfId="468" applyNumberFormat="1" applyFont="1" applyFill="1" applyBorder="1"/>
    <xf numFmtId="0" fontId="44" fillId="58" borderId="0" xfId="25" applyFont="1" applyFill="1"/>
    <xf numFmtId="0" fontId="44" fillId="55" borderId="0" xfId="25" applyFont="1" applyFill="1"/>
    <xf numFmtId="0" fontId="43" fillId="55" borderId="0" xfId="468" applyFont="1" applyFill="1"/>
    <xf numFmtId="0" fontId="43" fillId="55" borderId="0" xfId="25" applyFont="1" applyFill="1" applyAlignment="1"/>
    <xf numFmtId="168" fontId="5" fillId="55" borderId="11" xfId="25" applyNumberFormat="1" applyFont="1" applyFill="1" applyBorder="1" applyAlignment="1"/>
    <xf numFmtId="0" fontId="5" fillId="55" borderId="0" xfId="25" applyFont="1" applyFill="1" applyAlignment="1">
      <alignment horizontal="right"/>
    </xf>
    <xf numFmtId="0" fontId="5" fillId="64" borderId="11" xfId="468" applyFont="1" applyFill="1" applyBorder="1"/>
    <xf numFmtId="1" fontId="5" fillId="65" borderId="11" xfId="468" applyNumberFormat="1" applyFont="1" applyFill="1" applyBorder="1"/>
    <xf numFmtId="1" fontId="5" fillId="55" borderId="0" xfId="25" applyNumberFormat="1" applyFont="1" applyFill="1" applyBorder="1" applyAlignment="1"/>
    <xf numFmtId="168" fontId="5" fillId="55" borderId="0" xfId="25" applyNumberFormat="1" applyFont="1" applyFill="1" applyBorder="1" applyAlignment="1"/>
    <xf numFmtId="0" fontId="94" fillId="55" borderId="0" xfId="468" applyFill="1"/>
    <xf numFmtId="0" fontId="20" fillId="0" borderId="0" xfId="516" applyFont="1" applyFill="1"/>
    <xf numFmtId="0" fontId="5" fillId="25" borderId="0" xfId="12" applyFont="1" applyFill="1" applyBorder="1" applyAlignment="1" applyProtection="1">
      <alignment horizontal="left" vertical="top" wrapText="1"/>
    </xf>
    <xf numFmtId="0" fontId="2" fillId="0" borderId="0" xfId="0" applyFont="1"/>
    <xf numFmtId="0" fontId="2" fillId="55" borderId="0" xfId="0" applyFont="1" applyFill="1"/>
    <xf numFmtId="0" fontId="6" fillId="25" borderId="0" xfId="12" applyFont="1" applyFill="1" applyBorder="1" applyAlignment="1" applyProtection="1">
      <alignment horizontal="right" vertical="center"/>
    </xf>
    <xf numFmtId="0" fontId="5" fillId="25" borderId="0" xfId="12" applyFont="1" applyFill="1" applyAlignment="1" applyProtection="1">
      <alignment wrapText="1"/>
    </xf>
    <xf numFmtId="0" fontId="5" fillId="55" borderId="0" xfId="12" applyFont="1" applyFill="1" applyAlignment="1" applyProtection="1"/>
    <xf numFmtId="0" fontId="0" fillId="25" borderId="0" xfId="12" applyFont="1" applyFill="1" applyAlignment="1" applyProtection="1"/>
    <xf numFmtId="0" fontId="6" fillId="25" borderId="0" xfId="12" applyFont="1" applyFill="1" applyAlignment="1" applyProtection="1">
      <alignment horizontal="right" vertical="center"/>
    </xf>
    <xf numFmtId="0" fontId="5" fillId="25" borderId="32" xfId="12" applyFont="1" applyFill="1" applyBorder="1" applyAlignment="1" applyProtection="1">
      <alignment wrapText="1"/>
      <protection locked="0"/>
    </xf>
    <xf numFmtId="0" fontId="5" fillId="25" borderId="0" xfId="12" applyFont="1" applyFill="1" applyBorder="1" applyAlignment="1" applyProtection="1">
      <alignment wrapText="1"/>
      <protection locked="0"/>
    </xf>
    <xf numFmtId="0" fontId="5" fillId="55" borderId="0" xfId="24" applyFont="1" applyFill="1" applyAlignment="1"/>
    <xf numFmtId="0" fontId="6" fillId="55" borderId="0" xfId="12" applyFont="1" applyFill="1" applyBorder="1" applyAlignment="1" applyProtection="1">
      <alignment horizontal="right" vertical="center"/>
    </xf>
    <xf numFmtId="0" fontId="5" fillId="55" borderId="0" xfId="12" applyFont="1" applyFill="1" applyAlignment="1" applyProtection="1">
      <alignment wrapText="1"/>
    </xf>
    <xf numFmtId="0" fontId="5" fillId="55" borderId="0" xfId="12" applyFont="1" applyFill="1" applyBorder="1" applyAlignment="1" applyProtection="1"/>
    <xf numFmtId="0" fontId="5" fillId="55" borderId="0" xfId="0" applyFont="1" applyFill="1" applyProtection="1"/>
    <xf numFmtId="0" fontId="0" fillId="55" borderId="0" xfId="0" applyFill="1" applyProtection="1"/>
    <xf numFmtId="0" fontId="2" fillId="55" borderId="0" xfId="0" applyFont="1" applyFill="1" applyProtection="1"/>
    <xf numFmtId="0" fontId="5" fillId="55" borderId="0" xfId="12" applyFont="1" applyFill="1" applyProtection="1"/>
    <xf numFmtId="0" fontId="3" fillId="55" borderId="0" xfId="12" applyFont="1" applyFill="1" applyBorder="1" applyAlignment="1" applyProtection="1"/>
    <xf numFmtId="0" fontId="0" fillId="0" borderId="0" xfId="0" applyBorder="1"/>
    <xf numFmtId="0" fontId="5" fillId="55" borderId="0" xfId="12" applyFont="1" applyFill="1" applyAlignment="1" applyProtection="1"/>
    <xf numFmtId="49" fontId="99" fillId="55" borderId="0" xfId="392" applyNumberFormat="1" applyFont="1" applyFill="1" applyBorder="1" applyAlignment="1">
      <alignment wrapText="1"/>
    </xf>
    <xf numFmtId="0" fontId="2" fillId="55" borderId="0" xfId="0" applyFont="1" applyFill="1" applyBorder="1" applyAlignment="1">
      <alignment wrapText="1"/>
    </xf>
    <xf numFmtId="0" fontId="2" fillId="55" borderId="0" xfId="0" applyFont="1" applyFill="1" applyBorder="1" applyAlignment="1">
      <alignment horizontal="center" wrapText="1"/>
    </xf>
    <xf numFmtId="0" fontId="5" fillId="25" borderId="0" xfId="12" applyFont="1" applyFill="1" applyBorder="1" applyAlignment="1" applyProtection="1">
      <alignment horizontal="center"/>
      <protection locked="0"/>
    </xf>
    <xf numFmtId="0" fontId="5" fillId="55" borderId="0" xfId="12" applyFont="1" applyFill="1" applyBorder="1" applyAlignment="1" applyProtection="1">
      <alignment horizontal="center"/>
      <protection locked="0"/>
    </xf>
    <xf numFmtId="0" fontId="4" fillId="0" borderId="0" xfId="392" applyAlignment="1" applyProtection="1">
      <alignment wrapText="1"/>
    </xf>
    <xf numFmtId="0" fontId="6" fillId="71" borderId="0" xfId="24" applyFont="1" applyFill="1" applyAlignment="1" applyProtection="1">
      <alignment vertical="top" wrapText="1"/>
    </xf>
    <xf numFmtId="0" fontId="5" fillId="0" borderId="0" xfId="24" applyFont="1" applyFill="1" applyAlignment="1" applyProtection="1">
      <alignment wrapText="1"/>
    </xf>
    <xf numFmtId="0" fontId="0" fillId="55" borderId="0" xfId="0" applyFill="1" applyAlignment="1">
      <alignment wrapText="1"/>
    </xf>
    <xf numFmtId="0" fontId="0" fillId="0" borderId="0" xfId="0" applyAlignment="1">
      <alignment wrapText="1"/>
    </xf>
    <xf numFmtId="0" fontId="0" fillId="55" borderId="0" xfId="0" applyFill="1" applyBorder="1" applyAlignment="1">
      <alignment wrapText="1"/>
    </xf>
    <xf numFmtId="0" fontId="3" fillId="71" borderId="11" xfId="0" applyFont="1" applyFill="1" applyBorder="1" applyAlignment="1">
      <alignment horizontal="center" wrapText="1"/>
    </xf>
    <xf numFmtId="0" fontId="3" fillId="72" borderId="11" xfId="0" applyFont="1" applyFill="1" applyBorder="1" applyAlignment="1">
      <alignment horizontal="center" wrapText="1"/>
    </xf>
    <xf numFmtId="0" fontId="5" fillId="63" borderId="35" xfId="0" applyFont="1" applyFill="1" applyBorder="1" applyAlignment="1">
      <alignment horizontal="left" wrapText="1"/>
    </xf>
    <xf numFmtId="0" fontId="5" fillId="58" borderId="0" xfId="0" applyFont="1" applyFill="1"/>
    <xf numFmtId="0" fontId="5" fillId="63" borderId="11" xfId="0" applyFont="1" applyFill="1" applyBorder="1" applyAlignment="1">
      <alignment horizontal="left" wrapText="1"/>
    </xf>
    <xf numFmtId="0" fontId="5" fillId="55" borderId="0" xfId="0" applyFont="1" applyFill="1" applyBorder="1" applyAlignment="1">
      <alignment horizontal="center" wrapText="1"/>
    </xf>
    <xf numFmtId="0" fontId="6" fillId="55" borderId="0" xfId="0" applyFont="1" applyFill="1" applyBorder="1" applyAlignment="1">
      <alignment horizontal="left" wrapText="1"/>
    </xf>
    <xf numFmtId="0" fontId="5" fillId="55" borderId="11" xfId="0" applyFont="1" applyFill="1" applyBorder="1" applyAlignment="1">
      <alignment horizontal="left" wrapText="1"/>
    </xf>
    <xf numFmtId="0" fontId="5" fillId="55" borderId="0" xfId="0" applyFont="1" applyFill="1" applyBorder="1" applyAlignment="1">
      <alignment wrapText="1"/>
    </xf>
    <xf numFmtId="0" fontId="6" fillId="63" borderId="11" xfId="0" applyFont="1" applyFill="1" applyBorder="1" applyAlignment="1">
      <alignment horizontal="left" wrapText="1"/>
    </xf>
    <xf numFmtId="0" fontId="6" fillId="55" borderId="11" xfId="0" applyFont="1" applyFill="1" applyBorder="1" applyAlignment="1">
      <alignment horizontal="left" wrapText="1"/>
    </xf>
    <xf numFmtId="0" fontId="5" fillId="55" borderId="0" xfId="0" applyFont="1" applyFill="1" applyBorder="1" applyAlignment="1">
      <alignment horizontal="left" wrapText="1"/>
    </xf>
    <xf numFmtId="0" fontId="5" fillId="0" borderId="0" xfId="0" applyFont="1" applyAlignment="1">
      <alignment wrapText="1"/>
    </xf>
    <xf numFmtId="0" fontId="6" fillId="0" borderId="0" xfId="516" applyFont="1" applyFill="1" applyAlignment="1">
      <alignment horizontal="left" vertical="top"/>
    </xf>
    <xf numFmtId="0" fontId="0" fillId="0" borderId="0" xfId="0" applyAlignment="1">
      <alignment horizontal="left" vertical="top"/>
    </xf>
    <xf numFmtId="0" fontId="5" fillId="0" borderId="0" xfId="516" applyFont="1" applyFill="1" applyAlignment="1">
      <alignment horizontal="left" vertical="top"/>
    </xf>
    <xf numFmtId="0" fontId="110" fillId="0" borderId="0" xfId="478" applyFont="1" applyFill="1" applyAlignment="1">
      <alignment horizontal="left" vertical="top"/>
    </xf>
    <xf numFmtId="0" fontId="5" fillId="0" borderId="0" xfId="516" applyFont="1" applyFill="1" applyBorder="1" applyAlignment="1">
      <alignment horizontal="left" vertical="top"/>
    </xf>
    <xf numFmtId="0" fontId="110" fillId="0" borderId="0" xfId="478" applyFont="1" applyFill="1" applyBorder="1" applyAlignment="1">
      <alignment horizontal="left" vertical="top"/>
    </xf>
    <xf numFmtId="0" fontId="6" fillId="56" borderId="42" xfId="516" applyFont="1" applyFill="1" applyBorder="1" applyAlignment="1">
      <alignment horizontal="left" vertical="top" wrapText="1"/>
    </xf>
    <xf numFmtId="0" fontId="117" fillId="57" borderId="42" xfId="478" applyFont="1" applyFill="1" applyBorder="1" applyAlignment="1">
      <alignment horizontal="left" vertical="top" wrapText="1"/>
    </xf>
    <xf numFmtId="0" fontId="5" fillId="62" borderId="0" xfId="516" applyFont="1" applyFill="1" applyAlignment="1">
      <alignment vertical="top"/>
    </xf>
    <xf numFmtId="0" fontId="6" fillId="61" borderId="11" xfId="12" applyFont="1" applyFill="1" applyBorder="1" applyAlignment="1" applyProtection="1">
      <alignment horizontal="left" vertical="top"/>
    </xf>
    <xf numFmtId="0" fontId="5" fillId="0" borderId="0" xfId="516" applyFont="1" applyFill="1" applyBorder="1" applyAlignment="1">
      <alignment vertical="top" wrapText="1"/>
    </xf>
    <xf numFmtId="0" fontId="120" fillId="75" borderId="0" xfId="505" applyFont="1" applyFill="1"/>
    <xf numFmtId="0" fontId="94" fillId="75" borderId="0" xfId="505" applyFill="1"/>
    <xf numFmtId="0" fontId="94" fillId="0" borderId="0" xfId="505"/>
    <xf numFmtId="0" fontId="121" fillId="0" borderId="0" xfId="505" applyFont="1"/>
    <xf numFmtId="0" fontId="100" fillId="0" borderId="0" xfId="505" applyFont="1"/>
    <xf numFmtId="0" fontId="121" fillId="63" borderId="43" xfId="505" applyFont="1" applyFill="1" applyBorder="1" applyAlignment="1">
      <alignment horizontal="center" vertical="top" wrapText="1"/>
    </xf>
    <xf numFmtId="0" fontId="100" fillId="63" borderId="44" xfId="505" applyFont="1" applyFill="1" applyBorder="1" applyAlignment="1">
      <alignment horizontal="center" vertical="center"/>
    </xf>
    <xf numFmtId="0" fontId="122" fillId="0" borderId="20" xfId="505" applyFont="1" applyBorder="1" applyAlignment="1">
      <alignment horizontal="left" vertical="top" wrapText="1"/>
    </xf>
    <xf numFmtId="0" fontId="122" fillId="0" borderId="45" xfId="505" applyFont="1" applyBorder="1" applyAlignment="1">
      <alignment horizontal="left" vertical="top" wrapText="1"/>
    </xf>
    <xf numFmtId="0" fontId="94" fillId="0" borderId="44" xfId="505" applyBorder="1"/>
    <xf numFmtId="0" fontId="122" fillId="0" borderId="44" xfId="505" applyFont="1" applyBorder="1" applyAlignment="1">
      <alignment horizontal="left" vertical="top" wrapText="1"/>
    </xf>
    <xf numFmtId="0" fontId="122" fillId="0" borderId="46" xfId="505" applyFont="1" applyBorder="1" applyAlignment="1">
      <alignment horizontal="left" vertical="top" wrapText="1"/>
    </xf>
    <xf numFmtId="0" fontId="122" fillId="0" borderId="0" xfId="505" applyFont="1" applyBorder="1" applyAlignment="1">
      <alignment horizontal="left" vertical="top" wrapText="1"/>
    </xf>
    <xf numFmtId="0" fontId="122" fillId="0" borderId="0" xfId="505" applyFont="1" applyBorder="1" applyAlignment="1">
      <alignment horizontal="center" vertical="top" wrapText="1"/>
    </xf>
    <xf numFmtId="0" fontId="122" fillId="0" borderId="44" xfId="505" applyFont="1" applyBorder="1" applyAlignment="1">
      <alignment horizontal="center" vertical="top" wrapText="1"/>
    </xf>
    <xf numFmtId="0" fontId="122" fillId="0" borderId="17" xfId="505" applyFont="1" applyBorder="1" applyAlignment="1">
      <alignment vertical="top" wrapText="1"/>
    </xf>
    <xf numFmtId="0" fontId="5" fillId="0" borderId="0" xfId="0" applyFont="1" applyAlignment="1">
      <alignment horizontal="left" vertical="top"/>
    </xf>
    <xf numFmtId="0" fontId="6" fillId="0" borderId="0" xfId="0" applyFont="1" applyAlignment="1">
      <alignment horizontal="left" vertical="top" wrapText="1"/>
    </xf>
    <xf numFmtId="0" fontId="5" fillId="0" borderId="0" xfId="0" applyFont="1" applyAlignment="1">
      <alignment horizontal="left" vertical="top" wrapText="1"/>
    </xf>
    <xf numFmtId="0" fontId="6" fillId="64" borderId="0" xfId="0" applyFont="1" applyFill="1" applyAlignment="1">
      <alignment horizontal="right" vertical="top" wrapText="1"/>
    </xf>
    <xf numFmtId="0" fontId="6" fillId="76" borderId="0" xfId="0" applyFont="1" applyFill="1" applyAlignment="1">
      <alignment horizontal="right" vertical="top" wrapText="1"/>
    </xf>
    <xf numFmtId="0" fontId="80" fillId="64" borderId="0" xfId="0" applyFont="1" applyFill="1" applyAlignment="1">
      <alignment horizontal="center" vertical="top" wrapText="1"/>
    </xf>
    <xf numFmtId="0" fontId="80" fillId="76" borderId="0" xfId="0" applyFont="1" applyFill="1" applyAlignment="1">
      <alignment horizontal="center" vertical="top" wrapText="1"/>
    </xf>
    <xf numFmtId="0" fontId="80" fillId="77" borderId="0" xfId="0" applyFont="1" applyFill="1" applyAlignment="1">
      <alignment horizontal="center" vertical="top" wrapText="1"/>
    </xf>
    <xf numFmtId="0" fontId="6" fillId="77" borderId="0" xfId="0" applyFont="1" applyFill="1" applyAlignment="1">
      <alignment horizontal="right" vertical="top" wrapText="1"/>
    </xf>
    <xf numFmtId="0" fontId="80" fillId="66" borderId="0" xfId="0" applyFont="1" applyFill="1" applyAlignment="1">
      <alignment horizontal="center" vertical="top" wrapText="1"/>
    </xf>
    <xf numFmtId="0" fontId="6" fillId="66" borderId="0" xfId="0" applyFont="1" applyFill="1" applyAlignment="1">
      <alignment horizontal="right" vertical="top" wrapText="1"/>
    </xf>
    <xf numFmtId="0" fontId="5" fillId="55" borderId="0" xfId="12" applyFont="1" applyFill="1" applyAlignment="1" applyProtection="1"/>
    <xf numFmtId="0" fontId="3" fillId="78" borderId="0" xfId="399" applyFont="1" applyFill="1"/>
    <xf numFmtId="0" fontId="3" fillId="78" borderId="0" xfId="399" applyFont="1" applyFill="1" applyAlignment="1">
      <alignment horizontal="left" vertical="center"/>
    </xf>
    <xf numFmtId="0" fontId="3" fillId="78" borderId="0" xfId="399" applyFont="1" applyFill="1" applyAlignment="1">
      <alignment horizontal="center"/>
    </xf>
    <xf numFmtId="0" fontId="3" fillId="0" borderId="0" xfId="399" applyFont="1"/>
    <xf numFmtId="0" fontId="123" fillId="55" borderId="31" xfId="399" applyFont="1" applyFill="1" applyBorder="1"/>
    <xf numFmtId="0" fontId="123" fillId="55" borderId="0" xfId="399" applyFont="1" applyFill="1" applyBorder="1"/>
    <xf numFmtId="0" fontId="3" fillId="0" borderId="0" xfId="399" applyFont="1" applyAlignment="1">
      <alignment horizontal="center"/>
    </xf>
    <xf numFmtId="0" fontId="32" fillId="0" borderId="44" xfId="399" applyFont="1" applyFill="1" applyBorder="1" applyAlignment="1" applyProtection="1">
      <alignment horizontal="center"/>
      <protection locked="0"/>
    </xf>
    <xf numFmtId="0" fontId="124" fillId="55" borderId="31" xfId="399" applyFont="1" applyFill="1" applyBorder="1"/>
    <xf numFmtId="0" fontId="124" fillId="55" borderId="0" xfId="399" applyFont="1" applyFill="1" applyBorder="1" applyAlignment="1">
      <alignment horizontal="left" indent="2"/>
    </xf>
    <xf numFmtId="0" fontId="124" fillId="55" borderId="31" xfId="399" applyFont="1" applyFill="1" applyBorder="1" applyAlignment="1"/>
    <xf numFmtId="0" fontId="123" fillId="55" borderId="0" xfId="399" applyFont="1" applyFill="1"/>
    <xf numFmtId="0" fontId="124" fillId="55" borderId="0" xfId="399" applyFont="1" applyFill="1" applyBorder="1"/>
    <xf numFmtId="0" fontId="3" fillId="0" borderId="0" xfId="399" applyFont="1" applyAlignment="1">
      <alignment horizontal="left" vertical="center"/>
    </xf>
    <xf numFmtId="0" fontId="8" fillId="68" borderId="44" xfId="399" applyFont="1" applyFill="1" applyBorder="1" applyAlignment="1">
      <alignment horizontal="center"/>
    </xf>
    <xf numFmtId="0" fontId="125" fillId="55" borderId="31" xfId="399" applyFont="1" applyFill="1" applyBorder="1"/>
    <xf numFmtId="0" fontId="124" fillId="55" borderId="0" xfId="399" applyFont="1" applyFill="1"/>
    <xf numFmtId="0" fontId="3" fillId="0" borderId="0" xfId="399" applyFont="1" applyBorder="1" applyAlignment="1"/>
    <xf numFmtId="0" fontId="3" fillId="0" borderId="0" xfId="399" applyFont="1" applyBorder="1" applyAlignment="1">
      <alignment horizontal="center"/>
    </xf>
    <xf numFmtId="0" fontId="8" fillId="0" borderId="22" xfId="399" applyFont="1" applyFill="1" applyBorder="1" applyAlignment="1" applyProtection="1">
      <alignment horizontal="center"/>
      <protection locked="0"/>
    </xf>
    <xf numFmtId="0" fontId="8" fillId="0" borderId="0" xfId="399" applyFont="1" applyBorder="1" applyAlignment="1"/>
    <xf numFmtId="0" fontId="8" fillId="0" borderId="0" xfId="399" applyFont="1"/>
    <xf numFmtId="0" fontId="124" fillId="55" borderId="0" xfId="399" applyFont="1" applyFill="1" applyBorder="1" applyAlignment="1">
      <alignment wrapText="1"/>
    </xf>
    <xf numFmtId="0" fontId="8" fillId="68" borderId="22" xfId="399" applyFont="1" applyFill="1" applyBorder="1" applyAlignment="1" applyProtection="1">
      <alignment horizontal="center"/>
      <protection locked="0"/>
    </xf>
    <xf numFmtId="0" fontId="124" fillId="55" borderId="0" xfId="399" applyFont="1" applyFill="1" applyBorder="1" applyAlignment="1">
      <alignment horizontal="left" indent="3"/>
    </xf>
    <xf numFmtId="0" fontId="8" fillId="0" borderId="22" xfId="399" applyFont="1" applyBorder="1" applyAlignment="1">
      <alignment horizontal="center"/>
    </xf>
    <xf numFmtId="0" fontId="126" fillId="55" borderId="0" xfId="399" applyFont="1" applyFill="1" applyBorder="1" applyAlignment="1">
      <alignment wrapText="1"/>
    </xf>
    <xf numFmtId="7" fontId="8" fillId="0" borderId="22" xfId="269" applyNumberFormat="1" applyFont="1" applyFill="1" applyBorder="1" applyAlignment="1">
      <alignment horizontal="center"/>
    </xf>
    <xf numFmtId="0" fontId="126" fillId="55" borderId="0" xfId="399" quotePrefix="1" applyNumberFormat="1" applyFont="1" applyFill="1" applyBorder="1" applyAlignment="1">
      <alignment wrapText="1"/>
    </xf>
    <xf numFmtId="0" fontId="8" fillId="0" borderId="0" xfId="399" applyFont="1" applyAlignment="1">
      <alignment wrapText="1"/>
    </xf>
    <xf numFmtId="0" fontId="3" fillId="78" borderId="0" xfId="399" applyFont="1" applyFill="1" applyBorder="1"/>
    <xf numFmtId="0" fontId="8" fillId="0" borderId="0" xfId="399" applyFont="1" applyBorder="1" applyAlignment="1">
      <alignment wrapText="1"/>
    </xf>
    <xf numFmtId="0" fontId="123" fillId="55" borderId="0" xfId="399" applyFont="1" applyFill="1" applyBorder="1" applyAlignment="1">
      <alignment horizontal="left" indent="3"/>
    </xf>
    <xf numFmtId="0" fontId="123" fillId="55" borderId="0" xfId="399" applyFont="1" applyFill="1" applyBorder="1" applyAlignment="1">
      <alignment wrapText="1"/>
    </xf>
    <xf numFmtId="0" fontId="127" fillId="55" borderId="0" xfId="399" applyNumberFormat="1" applyFont="1" applyFill="1" applyBorder="1" applyAlignment="1" applyProtection="1"/>
    <xf numFmtId="0" fontId="8" fillId="0" borderId="0" xfId="399" applyFont="1" applyFill="1" applyBorder="1" applyAlignment="1">
      <alignment horizontal="center"/>
    </xf>
    <xf numFmtId="0" fontId="124" fillId="55" borderId="0" xfId="399" applyFont="1" applyFill="1" applyBorder="1" applyAlignment="1">
      <alignment horizontal="left"/>
    </xf>
    <xf numFmtId="0" fontId="8" fillId="0" borderId="32" xfId="399" applyFont="1" applyBorder="1" applyAlignment="1"/>
    <xf numFmtId="0" fontId="128" fillId="55" borderId="0" xfId="399" applyFont="1" applyFill="1"/>
    <xf numFmtId="0" fontId="8" fillId="0" borderId="0" xfId="399" applyFont="1" applyBorder="1" applyAlignment="1">
      <alignment horizontal="center"/>
    </xf>
    <xf numFmtId="0" fontId="129" fillId="55" borderId="0" xfId="399" applyFont="1" applyFill="1" applyBorder="1" applyAlignment="1">
      <alignment vertical="top"/>
    </xf>
    <xf numFmtId="0" fontId="129" fillId="55" borderId="0" xfId="399" applyFont="1" applyFill="1" applyBorder="1"/>
    <xf numFmtId="0" fontId="123" fillId="0" borderId="0" xfId="399" applyFont="1" applyAlignment="1">
      <alignment vertical="top"/>
    </xf>
    <xf numFmtId="0" fontId="123" fillId="55" borderId="0" xfId="399" applyFont="1" applyFill="1" applyAlignment="1">
      <alignment vertical="top"/>
    </xf>
    <xf numFmtId="0" fontId="3" fillId="78" borderId="0" xfId="399" applyFont="1" applyFill="1" applyAlignment="1">
      <alignment vertical="top"/>
    </xf>
    <xf numFmtId="0" fontId="3" fillId="0" borderId="0" xfId="399" applyFont="1" applyAlignment="1">
      <alignment vertical="top"/>
    </xf>
    <xf numFmtId="0" fontId="123" fillId="55" borderId="31" xfId="399" applyFont="1" applyFill="1" applyBorder="1" applyAlignment="1">
      <alignment vertical="top"/>
    </xf>
    <xf numFmtId="0" fontId="123" fillId="55" borderId="0" xfId="399" applyFont="1" applyFill="1" applyBorder="1" applyAlignment="1">
      <alignment vertical="top"/>
    </xf>
    <xf numFmtId="0" fontId="3" fillId="0" borderId="0" xfId="399" applyFont="1" applyBorder="1" applyAlignment="1">
      <alignment vertical="top"/>
    </xf>
    <xf numFmtId="0" fontId="8" fillId="0" borderId="0" xfId="399" applyFont="1" applyFill="1" applyBorder="1" applyAlignment="1" applyProtection="1">
      <alignment horizontal="left" vertical="center"/>
      <protection locked="0"/>
    </xf>
    <xf numFmtId="0" fontId="3" fillId="0" borderId="0" xfId="399" applyFont="1" applyBorder="1"/>
    <xf numFmtId="0" fontId="124" fillId="55" borderId="0" xfId="399" applyFont="1" applyFill="1" applyBorder="1" applyAlignment="1"/>
    <xf numFmtId="0" fontId="84" fillId="0" borderId="0" xfId="362" applyFont="1" applyFill="1" applyAlignment="1">
      <alignment horizontal="center"/>
    </xf>
    <xf numFmtId="0" fontId="84" fillId="0" borderId="0" xfId="362" applyFont="1" applyAlignment="1">
      <alignment horizontal="center"/>
    </xf>
    <xf numFmtId="0" fontId="50" fillId="0" borderId="0" xfId="362" applyFont="1" applyFill="1"/>
    <xf numFmtId="0" fontId="131" fillId="0" borderId="0" xfId="362" applyFont="1" applyAlignment="1">
      <alignment horizontal="center"/>
    </xf>
    <xf numFmtId="0" fontId="131" fillId="0" borderId="0" xfId="362" applyFont="1" applyFill="1" applyAlignment="1">
      <alignment horizontal="center"/>
    </xf>
    <xf numFmtId="0" fontId="50" fillId="0" borderId="0" xfId="362" applyFont="1"/>
    <xf numFmtId="0" fontId="94" fillId="0" borderId="0" xfId="362"/>
    <xf numFmtId="0" fontId="94" fillId="0" borderId="0" xfId="362" applyFill="1"/>
    <xf numFmtId="0" fontId="94" fillId="0" borderId="0" xfId="362" applyAlignment="1">
      <alignment horizontal="center"/>
    </xf>
    <xf numFmtId="0" fontId="132" fillId="0" borderId="0" xfId="362" applyFont="1"/>
    <xf numFmtId="0" fontId="132" fillId="0" borderId="0" xfId="362" applyFont="1" applyAlignment="1">
      <alignment horizontal="center"/>
    </xf>
    <xf numFmtId="0" fontId="84" fillId="0" borderId="0" xfId="362" applyFont="1" applyFill="1"/>
    <xf numFmtId="0" fontId="84" fillId="0" borderId="0" xfId="362" applyFont="1"/>
    <xf numFmtId="0" fontId="84" fillId="79" borderId="0" xfId="362" applyFont="1" applyFill="1" applyAlignment="1">
      <alignment horizontal="center" vertical="center" wrapText="1"/>
    </xf>
    <xf numFmtId="0" fontId="94" fillId="0" borderId="0" xfId="362" applyFill="1" applyAlignment="1">
      <alignment vertical="center" wrapText="1"/>
    </xf>
    <xf numFmtId="0" fontId="84" fillId="80" borderId="0" xfId="362" applyFont="1" applyFill="1" applyAlignment="1">
      <alignment horizontal="center" vertical="center" wrapText="1"/>
    </xf>
    <xf numFmtId="0" fontId="84" fillId="81" borderId="0" xfId="362" applyFont="1" applyFill="1" applyAlignment="1">
      <alignment horizontal="center" vertical="center" wrapText="1"/>
    </xf>
    <xf numFmtId="0" fontId="84" fillId="82" borderId="0" xfId="362" applyFont="1" applyFill="1" applyAlignment="1">
      <alignment horizontal="center" vertical="center" wrapText="1"/>
    </xf>
    <xf numFmtId="0" fontId="84" fillId="83" borderId="0" xfId="362" applyFont="1" applyFill="1" applyAlignment="1">
      <alignment horizontal="center" vertical="center" wrapText="1"/>
    </xf>
    <xf numFmtId="0" fontId="84" fillId="84" borderId="0" xfId="362" applyFont="1" applyFill="1" applyAlignment="1">
      <alignment horizontal="center" vertical="center" wrapText="1"/>
    </xf>
    <xf numFmtId="0" fontId="133" fillId="58" borderId="0" xfId="362" applyFont="1" applyFill="1" applyAlignment="1">
      <alignment horizontal="center" vertical="center" wrapText="1"/>
    </xf>
    <xf numFmtId="0" fontId="94" fillId="0" borderId="0" xfId="362" applyAlignment="1">
      <alignment vertical="center" wrapText="1"/>
    </xf>
    <xf numFmtId="0" fontId="86" fillId="0" borderId="11" xfId="362" applyFont="1" applyBorder="1" applyAlignment="1">
      <alignment horizontal="center"/>
    </xf>
    <xf numFmtId="0" fontId="86" fillId="0" borderId="11" xfId="362" applyFont="1" applyBorder="1" applyAlignment="1">
      <alignment horizontal="left"/>
    </xf>
    <xf numFmtId="0" fontId="87" fillId="0" borderId="11" xfId="362" applyFont="1" applyFill="1" applyBorder="1"/>
    <xf numFmtId="0" fontId="86" fillId="0" borderId="11" xfId="362" applyFont="1" applyBorder="1" applyAlignment="1">
      <alignment horizontal="center" vertical="center" wrapText="1"/>
    </xf>
    <xf numFmtId="0" fontId="86" fillId="0" borderId="11" xfId="362" applyFont="1" applyFill="1" applyBorder="1" applyAlignment="1">
      <alignment horizontal="center"/>
    </xf>
    <xf numFmtId="0" fontId="50" fillId="0" borderId="11" xfId="362" applyFont="1" applyBorder="1" applyAlignment="1">
      <alignment horizontal="center"/>
    </xf>
    <xf numFmtId="0" fontId="94" fillId="0" borderId="11" xfId="362" applyFill="1" applyBorder="1"/>
    <xf numFmtId="0" fontId="132" fillId="0" borderId="11" xfId="362" applyFont="1" applyBorder="1"/>
    <xf numFmtId="0" fontId="132" fillId="0" borderId="11" xfId="362" applyFont="1" applyBorder="1" applyAlignment="1">
      <alignment horizontal="center"/>
    </xf>
    <xf numFmtId="0" fontId="5" fillId="0" borderId="0" xfId="12" applyFont="1" applyFill="1" applyAlignment="1" applyProtection="1"/>
    <xf numFmtId="0" fontId="0" fillId="0" borderId="0" xfId="0" applyFill="1"/>
    <xf numFmtId="0" fontId="2" fillId="0" borderId="0" xfId="0" applyFont="1" applyFill="1"/>
    <xf numFmtId="0" fontId="5" fillId="55" borderId="0" xfId="12" applyFont="1" applyFill="1" applyAlignment="1" applyProtection="1"/>
    <xf numFmtId="0" fontId="0" fillId="55" borderId="0" xfId="0" applyFill="1" applyBorder="1"/>
    <xf numFmtId="0" fontId="5" fillId="25" borderId="0" xfId="12" applyFont="1" applyFill="1" applyAlignment="1" applyProtection="1">
      <alignment vertical="top" wrapText="1"/>
    </xf>
    <xf numFmtId="0" fontId="0" fillId="78" borderId="0" xfId="0" applyFill="1"/>
    <xf numFmtId="0" fontId="2" fillId="78" borderId="0" xfId="0" applyFont="1" applyFill="1"/>
    <xf numFmtId="0" fontId="5" fillId="85" borderId="0" xfId="12" applyFont="1" applyFill="1" applyAlignment="1" applyProtection="1">
      <alignment horizontal="center"/>
    </xf>
    <xf numFmtId="0" fontId="5" fillId="55" borderId="0" xfId="12" applyFont="1" applyFill="1" applyAlignment="1" applyProtection="1"/>
    <xf numFmtId="0" fontId="5" fillId="25" borderId="0" xfId="12" applyFont="1" applyFill="1" applyBorder="1" applyAlignment="1" applyProtection="1">
      <alignment horizontal="left" wrapText="1" indent="2"/>
    </xf>
    <xf numFmtId="0" fontId="6" fillId="55" borderId="18" xfId="12" applyFont="1" applyFill="1" applyBorder="1" applyAlignment="1" applyProtection="1">
      <alignment horizontal="left" vertical="center"/>
    </xf>
    <xf numFmtId="0" fontId="5" fillId="55" borderId="19" xfId="12" applyFont="1" applyFill="1" applyBorder="1" applyAlignment="1" applyProtection="1">
      <alignment horizontal="left" vertical="center"/>
    </xf>
    <xf numFmtId="0" fontId="5" fillId="55" borderId="20" xfId="0" applyFont="1" applyFill="1" applyBorder="1" applyAlignment="1" applyProtection="1">
      <alignment horizontal="left"/>
      <protection locked="0"/>
    </xf>
    <xf numFmtId="0" fontId="5" fillId="55" borderId="19" xfId="0" applyFont="1" applyFill="1" applyBorder="1" applyAlignment="1" applyProtection="1">
      <alignment horizontal="left"/>
      <protection locked="0"/>
    </xf>
    <xf numFmtId="0" fontId="5" fillId="55" borderId="14" xfId="12" applyFont="1" applyFill="1" applyBorder="1" applyAlignment="1" applyProtection="1">
      <alignment horizontal="left"/>
    </xf>
    <xf numFmtId="0" fontId="5" fillId="55" borderId="15" xfId="12" applyFont="1" applyFill="1" applyBorder="1" applyAlignment="1" applyProtection="1">
      <alignment horizontal="left"/>
    </xf>
    <xf numFmtId="0" fontId="5" fillId="55" borderId="19" xfId="12" applyFont="1" applyFill="1" applyBorder="1" applyAlignment="1" applyProtection="1">
      <alignment horizontal="left"/>
    </xf>
    <xf numFmtId="0" fontId="5" fillId="55" borderId="20" xfId="12" applyFont="1" applyFill="1" applyBorder="1" applyAlignment="1" applyProtection="1">
      <alignment horizontal="left"/>
    </xf>
    <xf numFmtId="0" fontId="5" fillId="55" borderId="13" xfId="12" applyFont="1" applyFill="1" applyBorder="1" applyAlignment="1" applyProtection="1">
      <alignment horizontal="left"/>
    </xf>
    <xf numFmtId="0" fontId="5" fillId="55" borderId="14" xfId="0" applyFont="1" applyFill="1" applyBorder="1" applyAlignment="1">
      <alignment horizontal="left"/>
    </xf>
    <xf numFmtId="0" fontId="5" fillId="55" borderId="15" xfId="0" applyFont="1" applyFill="1" applyBorder="1" applyAlignment="1">
      <alignment horizontal="left"/>
    </xf>
    <xf numFmtId="0" fontId="5" fillId="55" borderId="18" xfId="12" applyFont="1" applyFill="1" applyBorder="1" applyAlignment="1" applyProtection="1">
      <alignment horizontal="left"/>
    </xf>
    <xf numFmtId="0" fontId="5" fillId="55" borderId="19" xfId="0" applyFont="1" applyFill="1" applyBorder="1" applyAlignment="1">
      <alignment horizontal="left"/>
    </xf>
    <xf numFmtId="0" fontId="5" fillId="55" borderId="20" xfId="0" applyFont="1" applyFill="1" applyBorder="1" applyAlignment="1">
      <alignment horizontal="left"/>
    </xf>
    <xf numFmtId="0" fontId="41" fillId="55" borderId="0" xfId="0" applyFont="1" applyFill="1"/>
    <xf numFmtId="0" fontId="120" fillId="77" borderId="0" xfId="0" applyFont="1" applyFill="1"/>
    <xf numFmtId="0" fontId="0" fillId="77" borderId="0" xfId="0" applyFill="1"/>
    <xf numFmtId="0" fontId="0" fillId="0" borderId="45" xfId="0" applyBorder="1" applyAlignment="1">
      <alignment horizontal="center"/>
    </xf>
    <xf numFmtId="0" fontId="0" fillId="0" borderId="0" xfId="0" applyNumberFormat="1"/>
    <xf numFmtId="0" fontId="0" fillId="0" borderId="0" xfId="0" applyBorder="1" applyAlignment="1">
      <alignment horizontal="left" vertical="top" wrapText="1"/>
    </xf>
    <xf numFmtId="0" fontId="122" fillId="0" borderId="0" xfId="0" applyFont="1"/>
    <xf numFmtId="0" fontId="121" fillId="63" borderId="44" xfId="0" applyFont="1" applyFill="1" applyBorder="1" applyAlignment="1">
      <alignment horizontal="center" vertical="top" wrapText="1"/>
    </xf>
    <xf numFmtId="0" fontId="99" fillId="0" borderId="44" xfId="0" applyFont="1" applyBorder="1" applyAlignment="1">
      <alignment vertical="top" wrapText="1"/>
    </xf>
    <xf numFmtId="0" fontId="99" fillId="0" borderId="39" xfId="0" applyFont="1" applyBorder="1" applyAlignment="1">
      <alignment horizontal="center" vertical="top" wrapText="1"/>
    </xf>
    <xf numFmtId="0" fontId="99" fillId="0" borderId="0" xfId="0" applyFont="1"/>
    <xf numFmtId="0" fontId="134" fillId="0" borderId="0" xfId="0" applyFont="1"/>
    <xf numFmtId="0" fontId="100" fillId="63" borderId="44" xfId="0" applyFont="1" applyFill="1" applyBorder="1" applyAlignment="1">
      <alignment horizontal="center" wrapText="1"/>
    </xf>
    <xf numFmtId="0" fontId="100" fillId="63" borderId="44" xfId="0" applyFont="1" applyFill="1" applyBorder="1" applyAlignment="1">
      <alignment wrapText="1"/>
    </xf>
    <xf numFmtId="0" fontId="0" fillId="0" borderId="44" xfId="0" applyBorder="1"/>
    <xf numFmtId="0" fontId="0" fillId="0" borderId="13" xfId="0" applyBorder="1"/>
    <xf numFmtId="0" fontId="0" fillId="0" borderId="14" xfId="0" applyBorder="1"/>
    <xf numFmtId="0" fontId="0" fillId="86" borderId="14" xfId="0" applyFill="1" applyBorder="1"/>
    <xf numFmtId="0" fontId="0" fillId="86" borderId="15" xfId="0" applyFill="1" applyBorder="1"/>
    <xf numFmtId="0" fontId="0" fillId="86" borderId="0" xfId="0" applyFill="1" applyBorder="1"/>
    <xf numFmtId="0" fontId="0" fillId="86" borderId="17" xfId="0" applyFill="1" applyBorder="1"/>
    <xf numFmtId="0" fontId="100" fillId="0" borderId="44" xfId="0" applyFont="1" applyBorder="1" applyAlignment="1"/>
    <xf numFmtId="0" fontId="0" fillId="86" borderId="19" xfId="0" applyFill="1" applyBorder="1"/>
    <xf numFmtId="0" fontId="0" fillId="86" borderId="20" xfId="0" applyFill="1" applyBorder="1"/>
    <xf numFmtId="0" fontId="6" fillId="55" borderId="0" xfId="468" applyFont="1" applyFill="1" applyBorder="1" applyAlignment="1">
      <alignment horizontal="center"/>
    </xf>
    <xf numFmtId="0" fontId="2" fillId="0" borderId="0" xfId="399" applyFont="1"/>
    <xf numFmtId="0" fontId="2" fillId="0" borderId="0" xfId="399"/>
    <xf numFmtId="0" fontId="2" fillId="0" borderId="0" xfId="399" applyAlignment="1">
      <alignment horizontal="left"/>
    </xf>
    <xf numFmtId="0" fontId="20" fillId="0" borderId="0" xfId="516" applyFont="1" applyFill="1" applyBorder="1"/>
    <xf numFmtId="0" fontId="104" fillId="57" borderId="0" xfId="478" applyFont="1" applyFill="1" applyBorder="1"/>
    <xf numFmtId="0" fontId="101" fillId="0" borderId="0" xfId="478" applyFont="1" applyBorder="1"/>
    <xf numFmtId="0" fontId="23" fillId="0" borderId="0" xfId="478" applyFont="1" applyBorder="1"/>
    <xf numFmtId="0" fontId="98" fillId="0" borderId="11" xfId="336" applyFont="1" applyBorder="1" applyAlignment="1" applyProtection="1">
      <alignment vertical="top"/>
    </xf>
    <xf numFmtId="0" fontId="5" fillId="55" borderId="16" xfId="12" applyFont="1" applyFill="1" applyBorder="1" applyAlignment="1" applyProtection="1"/>
    <xf numFmtId="0" fontId="5" fillId="55" borderId="17" xfId="12" applyFont="1" applyFill="1" applyBorder="1" applyAlignment="1" applyProtection="1"/>
    <xf numFmtId="0" fontId="5" fillId="55" borderId="19" xfId="12" applyFont="1" applyFill="1" applyBorder="1" applyAlignment="1" applyProtection="1"/>
    <xf numFmtId="0" fontId="6" fillId="55" borderId="0" xfId="12" applyFont="1" applyFill="1" applyBorder="1" applyAlignment="1" applyProtection="1">
      <alignment horizontal="left" vertical="center"/>
    </xf>
    <xf numFmtId="0" fontId="5" fillId="55" borderId="16" xfId="0" applyFont="1" applyFill="1" applyBorder="1" applyAlignment="1" applyProtection="1">
      <alignment horizontal="left"/>
      <protection locked="0"/>
    </xf>
    <xf numFmtId="0" fontId="5" fillId="55" borderId="18" xfId="0" applyFont="1" applyFill="1" applyBorder="1" applyAlignment="1" applyProtection="1">
      <alignment horizontal="left"/>
      <protection locked="0"/>
    </xf>
    <xf numFmtId="0" fontId="5" fillId="55" borderId="34" xfId="0" applyFont="1" applyFill="1" applyBorder="1" applyAlignment="1">
      <alignment horizontal="left"/>
    </xf>
    <xf numFmtId="0" fontId="5" fillId="55" borderId="33" xfId="0" applyFont="1" applyFill="1" applyBorder="1" applyAlignment="1">
      <alignment horizontal="left"/>
    </xf>
    <xf numFmtId="0" fontId="5" fillId="55" borderId="12" xfId="0" applyFont="1" applyFill="1" applyBorder="1" applyAlignment="1"/>
    <xf numFmtId="0" fontId="5" fillId="55" borderId="33" xfId="0" applyFont="1" applyFill="1" applyBorder="1" applyAlignment="1"/>
    <xf numFmtId="0" fontId="5" fillId="55" borderId="34" xfId="0" applyFont="1" applyFill="1" applyBorder="1" applyAlignment="1"/>
    <xf numFmtId="0" fontId="142" fillId="0" borderId="0" xfId="0" applyFont="1"/>
    <xf numFmtId="0" fontId="110" fillId="0" borderId="0" xfId="0" applyFont="1"/>
    <xf numFmtId="165" fontId="5" fillId="55" borderId="12" xfId="269" applyNumberFormat="1" applyFont="1" applyFill="1" applyBorder="1" applyAlignment="1"/>
    <xf numFmtId="165" fontId="5" fillId="55" borderId="34" xfId="269" applyNumberFormat="1" applyFont="1" applyFill="1" applyBorder="1" applyAlignment="1"/>
    <xf numFmtId="0" fontId="6" fillId="84" borderId="11" xfId="0" applyFont="1" applyFill="1" applyBorder="1" applyAlignment="1">
      <alignment horizontal="center" vertical="top" wrapText="1"/>
    </xf>
    <xf numFmtId="0" fontId="5" fillId="0" borderId="11" xfId="0" applyFont="1" applyBorder="1" applyAlignment="1">
      <alignment horizontal="left" vertical="top" wrapText="1"/>
    </xf>
    <xf numFmtId="0" fontId="5" fillId="0" borderId="11" xfId="0" applyFont="1" applyFill="1" applyBorder="1" applyAlignment="1">
      <alignment horizontal="left" vertical="top" wrapText="1"/>
    </xf>
    <xf numFmtId="0" fontId="5" fillId="55" borderId="0" xfId="12" applyFont="1" applyFill="1" applyAlignment="1" applyProtection="1"/>
    <xf numFmtId="0" fontId="6" fillId="25" borderId="0" xfId="12" applyFont="1" applyFill="1" applyAlignment="1" applyProtection="1">
      <alignment horizontal="right" vertical="center"/>
    </xf>
    <xf numFmtId="0" fontId="13" fillId="25" borderId="0" xfId="335" applyFont="1" applyFill="1" applyAlignment="1" applyProtection="1">
      <alignment horizontal="center" wrapText="1"/>
    </xf>
    <xf numFmtId="0" fontId="0" fillId="0" borderId="0" xfId="0"/>
    <xf numFmtId="0" fontId="2" fillId="0" borderId="0" xfId="399" applyFill="1"/>
    <xf numFmtId="0" fontId="144" fillId="0" borderId="11" xfId="335" applyFont="1" applyFill="1" applyBorder="1" applyAlignment="1" applyProtection="1">
      <alignment vertical="top"/>
    </xf>
    <xf numFmtId="0" fontId="103" fillId="25" borderId="0" xfId="12" applyFont="1" applyFill="1" applyBorder="1" applyAlignment="1" applyProtection="1">
      <alignment vertical="center" wrapText="1"/>
    </xf>
    <xf numFmtId="0" fontId="6" fillId="55" borderId="0" xfId="12" applyFont="1" applyFill="1" applyBorder="1" applyAlignment="1" applyProtection="1">
      <alignment horizontal="right" vertical="center"/>
    </xf>
    <xf numFmtId="0" fontId="5" fillId="55" borderId="0" xfId="12" applyFont="1" applyFill="1" applyAlignment="1" applyProtection="1"/>
    <xf numFmtId="0" fontId="0" fillId="0" borderId="0" xfId="0"/>
    <xf numFmtId="0" fontId="5" fillId="55" borderId="0" xfId="12" applyFont="1" applyFill="1" applyAlignment="1" applyProtection="1"/>
    <xf numFmtId="0" fontId="6" fillId="55" borderId="0" xfId="12" applyFont="1" applyFill="1" applyBorder="1" applyAlignment="1" applyProtection="1">
      <alignment horizontal="right" vertical="center"/>
    </xf>
    <xf numFmtId="0" fontId="0" fillId="0" borderId="0" xfId="0"/>
    <xf numFmtId="0" fontId="107" fillId="0" borderId="0" xfId="478" applyFont="1"/>
    <xf numFmtId="0" fontId="95" fillId="63" borderId="0" xfId="478" applyFont="1" applyFill="1"/>
    <xf numFmtId="0" fontId="107" fillId="63" borderId="0" xfId="478" applyFont="1" applyFill="1"/>
    <xf numFmtId="0" fontId="5" fillId="55" borderId="0" xfId="0" applyFont="1" applyFill="1" applyBorder="1" applyAlignment="1" applyProtection="1">
      <alignment horizontal="center"/>
      <protection locked="0"/>
    </xf>
    <xf numFmtId="0" fontId="5" fillId="55" borderId="0" xfId="12" applyFont="1" applyFill="1" applyAlignment="1" applyProtection="1"/>
    <xf numFmtId="0" fontId="0" fillId="0" borderId="0" xfId="0"/>
    <xf numFmtId="0" fontId="135" fillId="0" borderId="0" xfId="478" applyFont="1"/>
    <xf numFmtId="0" fontId="138" fillId="0" borderId="0" xfId="478" applyFont="1"/>
    <xf numFmtId="0" fontId="110" fillId="0" borderId="0" xfId="478" applyFont="1"/>
    <xf numFmtId="0" fontId="110" fillId="63" borderId="0" xfId="478" applyFont="1" applyFill="1"/>
    <xf numFmtId="0" fontId="135" fillId="0" borderId="0" xfId="478" applyFont="1" applyAlignment="1">
      <alignment wrapText="1"/>
    </xf>
    <xf numFmtId="0" fontId="110" fillId="59" borderId="0" xfId="478" applyFont="1" applyFill="1" applyAlignment="1">
      <alignment wrapText="1"/>
    </xf>
    <xf numFmtId="0" fontId="107" fillId="59" borderId="0" xfId="478" applyFont="1" applyFill="1" applyAlignment="1">
      <alignment wrapText="1"/>
    </xf>
    <xf numFmtId="0" fontId="95" fillId="59" borderId="0" xfId="478" applyFont="1" applyFill="1" applyAlignment="1">
      <alignment wrapText="1"/>
    </xf>
    <xf numFmtId="0" fontId="138" fillId="0" borderId="0" xfId="478" applyFont="1" applyAlignment="1">
      <alignment wrapText="1"/>
    </xf>
    <xf numFmtId="0" fontId="105" fillId="95" borderId="0" xfId="478" applyFont="1" applyFill="1"/>
    <xf numFmtId="0" fontId="95" fillId="95" borderId="0" xfId="478" applyFont="1" applyFill="1"/>
    <xf numFmtId="0" fontId="95" fillId="59" borderId="0" xfId="478" applyFont="1" applyFill="1"/>
    <xf numFmtId="0" fontId="95" fillId="60" borderId="0" xfId="478" applyFont="1" applyFill="1"/>
    <xf numFmtId="0" fontId="130" fillId="87" borderId="11" xfId="647" applyFont="1" applyFill="1" applyBorder="1" applyAlignment="1">
      <alignment horizontal="center" vertical="center" wrapText="1"/>
    </xf>
    <xf numFmtId="0" fontId="130" fillId="87" borderId="11" xfId="647" applyFont="1" applyFill="1" applyBorder="1" applyAlignment="1">
      <alignment horizontal="left" vertical="center" wrapText="1"/>
    </xf>
    <xf numFmtId="0" fontId="130" fillId="87" borderId="11" xfId="647" applyFont="1" applyFill="1" applyBorder="1" applyAlignment="1">
      <alignment horizontal="center" vertical="center"/>
    </xf>
    <xf numFmtId="0" fontId="123" fillId="67" borderId="11" xfId="647" applyFont="1" applyFill="1" applyBorder="1" applyAlignment="1">
      <alignment horizontal="left" vertical="top" wrapText="1"/>
    </xf>
    <xf numFmtId="0" fontId="113" fillId="67" borderId="11" xfId="647" applyFont="1" applyFill="1" applyBorder="1" applyAlignment="1">
      <alignment horizontal="center" vertical="top" wrapText="1"/>
    </xf>
    <xf numFmtId="0" fontId="130" fillId="67" borderId="11" xfId="647" applyFont="1" applyFill="1" applyBorder="1" applyAlignment="1">
      <alignment horizontal="left" vertical="top" wrapText="1"/>
    </xf>
    <xf numFmtId="0" fontId="130" fillId="67" borderId="11" xfId="647" applyFont="1" applyFill="1" applyBorder="1" applyAlignment="1">
      <alignment horizontal="center" vertical="top"/>
    </xf>
    <xf numFmtId="0" fontId="138" fillId="0" borderId="11" xfId="647" applyFont="1" applyBorder="1" applyAlignment="1">
      <alignment horizontal="left" vertical="top" wrapText="1" indent="1"/>
    </xf>
    <xf numFmtId="0" fontId="135" fillId="0" borderId="11" xfId="647" applyFont="1" applyFill="1" applyBorder="1" applyAlignment="1">
      <alignment horizontal="center" vertical="top"/>
    </xf>
    <xf numFmtId="0" fontId="136" fillId="0" borderId="11" xfId="647" applyFont="1" applyBorder="1" applyAlignment="1">
      <alignment horizontal="left" vertical="top" wrapText="1"/>
    </xf>
    <xf numFmtId="0" fontId="42" fillId="0" borderId="34" xfId="399" applyFont="1" applyFill="1" applyBorder="1" applyAlignment="1">
      <alignment horizontal="left" wrapText="1" indent="1"/>
    </xf>
    <xf numFmtId="0" fontId="130" fillId="0" borderId="11" xfId="647" applyFont="1" applyFill="1" applyBorder="1" applyAlignment="1">
      <alignment horizontal="left" vertical="top" wrapText="1"/>
    </xf>
    <xf numFmtId="0" fontId="130" fillId="0" borderId="11" xfId="647" applyFont="1" applyFill="1" applyBorder="1" applyAlignment="1">
      <alignment horizontal="center" vertical="top"/>
    </xf>
    <xf numFmtId="0" fontId="42" fillId="0" borderId="50" xfId="399" applyFont="1" applyFill="1" applyBorder="1" applyAlignment="1">
      <alignment horizontal="left" wrapText="1" indent="1"/>
    </xf>
    <xf numFmtId="0" fontId="42" fillId="0" borderId="0" xfId="399" applyFont="1" applyFill="1" applyAlignment="1">
      <alignment horizontal="left" wrapText="1" indent="1"/>
    </xf>
    <xf numFmtId="0" fontId="102" fillId="0" borderId="11" xfId="647" applyFont="1" applyBorder="1" applyAlignment="1">
      <alignment horizontal="left" vertical="top" wrapText="1"/>
    </xf>
    <xf numFmtId="0" fontId="99" fillId="0" borderId="11" xfId="647" applyFont="1" applyBorder="1" applyAlignment="1">
      <alignment vertical="top"/>
    </xf>
    <xf numFmtId="0" fontId="135" fillId="0" borderId="11" xfId="647" applyFont="1" applyFill="1" applyBorder="1" applyAlignment="1">
      <alignment horizontal="left" vertical="top" wrapText="1" indent="2"/>
    </xf>
    <xf numFmtId="0" fontId="102" fillId="0" borderId="11" xfId="647" applyFont="1" applyFill="1" applyBorder="1" applyAlignment="1">
      <alignment horizontal="left" vertical="top" wrapText="1"/>
    </xf>
    <xf numFmtId="0" fontId="99" fillId="0" borderId="11" xfId="647" applyFont="1" applyFill="1" applyBorder="1" applyAlignment="1">
      <alignment vertical="top"/>
    </xf>
    <xf numFmtId="0" fontId="102" fillId="0" borderId="11" xfId="647" applyFont="1" applyFill="1" applyBorder="1" applyAlignment="1">
      <alignment horizontal="left" vertical="top" wrapText="1" indent="1"/>
    </xf>
    <xf numFmtId="0" fontId="99" fillId="0" borderId="11" xfId="647" applyFont="1" applyFill="1" applyBorder="1" applyAlignment="1">
      <alignment horizontal="left" vertical="top" indent="1"/>
    </xf>
    <xf numFmtId="0" fontId="135" fillId="0" borderId="11" xfId="647" applyFont="1" applyBorder="1" applyAlignment="1">
      <alignment horizontal="left" vertical="top" wrapText="1" indent="2"/>
    </xf>
    <xf numFmtId="0" fontId="136" fillId="0" borderId="11" xfId="647" applyFont="1" applyFill="1" applyBorder="1" applyAlignment="1">
      <alignment horizontal="left" vertical="top" wrapText="1"/>
    </xf>
    <xf numFmtId="0" fontId="145" fillId="0" borderId="11" xfId="647" applyFont="1" applyBorder="1" applyAlignment="1">
      <alignment horizontal="left" vertical="top" wrapText="1"/>
    </xf>
    <xf numFmtId="0" fontId="146" fillId="0" borderId="11" xfId="647" applyFont="1" applyBorder="1" applyAlignment="1">
      <alignment horizontal="left" vertical="top" wrapText="1"/>
    </xf>
    <xf numFmtId="0" fontId="147" fillId="0" borderId="11" xfId="336" applyFont="1" applyFill="1" applyBorder="1" applyAlignment="1" applyProtection="1">
      <alignment vertical="top" wrapText="1"/>
    </xf>
    <xf numFmtId="0" fontId="137" fillId="0" borderId="11" xfId="647" applyFont="1" applyBorder="1" applyAlignment="1">
      <alignment horizontal="left" vertical="top" wrapText="1"/>
    </xf>
    <xf numFmtId="0" fontId="98" fillId="0" borderId="11" xfId="336" applyFont="1" applyBorder="1" applyAlignment="1" applyProtection="1">
      <alignment vertical="top" wrapText="1"/>
    </xf>
    <xf numFmtId="0" fontId="41" fillId="0" borderId="11" xfId="647" applyFont="1" applyFill="1" applyBorder="1" applyAlignment="1">
      <alignment horizontal="left" vertical="top" wrapText="1" indent="2"/>
    </xf>
    <xf numFmtId="0" fontId="137" fillId="0" borderId="11" xfId="647" applyFont="1" applyFill="1" applyBorder="1" applyAlignment="1">
      <alignment horizontal="left" vertical="top" wrapText="1"/>
    </xf>
    <xf numFmtId="0" fontId="98" fillId="0" borderId="11" xfId="336" applyFont="1" applyFill="1" applyBorder="1" applyAlignment="1" applyProtection="1">
      <alignment vertical="top"/>
    </xf>
    <xf numFmtId="0" fontId="2" fillId="0" borderId="0" xfId="399" applyFont="1" applyFill="1"/>
    <xf numFmtId="0" fontId="138" fillId="0" borderId="11" xfId="647" applyFont="1" applyFill="1" applyBorder="1" applyAlignment="1">
      <alignment horizontal="left" vertical="center" wrapText="1"/>
    </xf>
    <xf numFmtId="0" fontId="148" fillId="0" borderId="11" xfId="647" applyFont="1" applyFill="1" applyBorder="1" applyAlignment="1">
      <alignment horizontal="left" vertical="top" wrapText="1"/>
    </xf>
    <xf numFmtId="0" fontId="130" fillId="67" borderId="11" xfId="647" applyFont="1" applyFill="1" applyBorder="1" applyAlignment="1">
      <alignment horizontal="center" vertical="top" wrapText="1"/>
    </xf>
    <xf numFmtId="0" fontId="9" fillId="0" borderId="11" xfId="335" applyBorder="1" applyAlignment="1" applyProtection="1">
      <alignment vertical="top"/>
    </xf>
    <xf numFmtId="0" fontId="137" fillId="0" borderId="11" xfId="336" applyFont="1" applyBorder="1" applyAlignment="1" applyProtection="1">
      <alignment vertical="top" wrapText="1"/>
    </xf>
    <xf numFmtId="0" fontId="135" fillId="0" borderId="11" xfId="647" applyFont="1" applyBorder="1" applyAlignment="1">
      <alignment horizontal="left" vertical="center" wrapText="1" indent="2"/>
    </xf>
    <xf numFmtId="0" fontId="99" fillId="0" borderId="11" xfId="647" applyFont="1" applyBorder="1" applyAlignment="1">
      <alignment vertical="center" wrapText="1"/>
    </xf>
    <xf numFmtId="0" fontId="9" fillId="0" borderId="11" xfId="335" applyBorder="1" applyAlignment="1" applyProtection="1">
      <alignment vertical="center"/>
    </xf>
    <xf numFmtId="0" fontId="2" fillId="0" borderId="0" xfId="399" applyAlignment="1">
      <alignment vertical="center"/>
    </xf>
    <xf numFmtId="0" fontId="99" fillId="0" borderId="11" xfId="647" applyFont="1" applyBorder="1" applyAlignment="1">
      <alignment vertical="top" wrapText="1"/>
    </xf>
    <xf numFmtId="0" fontId="102" fillId="0" borderId="11" xfId="647" applyFont="1" applyBorder="1" applyAlignment="1">
      <alignment horizontal="left" vertical="top" wrapText="1" indent="1"/>
    </xf>
    <xf numFmtId="0" fontId="99" fillId="0" borderId="11" xfId="647" applyFont="1" applyBorder="1" applyAlignment="1">
      <alignment horizontal="left" vertical="top" indent="1"/>
    </xf>
    <xf numFmtId="0" fontId="5" fillId="0" borderId="0" xfId="399" applyFont="1" applyAlignment="1">
      <alignment vertical="center"/>
    </xf>
    <xf numFmtId="0" fontId="5" fillId="0" borderId="0" xfId="399" applyFont="1" applyAlignment="1">
      <alignment horizontal="center" vertical="center"/>
    </xf>
    <xf numFmtId="0" fontId="149" fillId="0" borderId="0" xfId="399" applyFont="1" applyAlignment="1">
      <alignment vertical="center"/>
    </xf>
    <xf numFmtId="0" fontId="150" fillId="0" borderId="0" xfId="516" applyFont="1" applyFill="1"/>
    <xf numFmtId="0" fontId="95" fillId="0" borderId="0" xfId="478" applyFill="1"/>
    <xf numFmtId="0" fontId="104" fillId="57" borderId="0" xfId="478" applyFont="1" applyFill="1"/>
    <xf numFmtId="0" fontId="151" fillId="63" borderId="13" xfId="478" applyFont="1" applyFill="1" applyBorder="1"/>
    <xf numFmtId="0" fontId="95" fillId="63" borderId="14" xfId="478" applyFill="1" applyBorder="1"/>
    <xf numFmtId="0" fontId="95" fillId="63" borderId="15" xfId="478" applyFill="1" applyBorder="1"/>
    <xf numFmtId="0" fontId="95" fillId="63" borderId="17" xfId="478" applyFill="1" applyBorder="1"/>
    <xf numFmtId="0" fontId="95" fillId="63" borderId="17" xfId="478" applyFont="1" applyFill="1" applyBorder="1" applyAlignment="1">
      <alignment horizontal="left" vertical="top" wrapText="1"/>
    </xf>
    <xf numFmtId="0" fontId="105" fillId="0" borderId="0" xfId="478" applyFont="1" applyFill="1" applyAlignment="1">
      <alignment horizontal="center"/>
    </xf>
    <xf numFmtId="0" fontId="157" fillId="0" borderId="0" xfId="478" applyFont="1"/>
    <xf numFmtId="0" fontId="157" fillId="0" borderId="0" xfId="478" applyFont="1" applyBorder="1"/>
    <xf numFmtId="0" fontId="158" fillId="0" borderId="0" xfId="478" applyFont="1" applyBorder="1" applyAlignment="1">
      <alignment horizontal="left"/>
    </xf>
    <xf numFmtId="0" fontId="159" fillId="0" borderId="0" xfId="478" applyFont="1" applyBorder="1"/>
    <xf numFmtId="0" fontId="105" fillId="0" borderId="0" xfId="478" applyFont="1" applyBorder="1" applyAlignment="1">
      <alignment horizontal="center"/>
    </xf>
    <xf numFmtId="0" fontId="105" fillId="0" borderId="0" xfId="478" applyFont="1" applyFill="1" applyBorder="1" applyAlignment="1">
      <alignment horizontal="center"/>
    </xf>
    <xf numFmtId="0" fontId="160" fillId="0" borderId="0" xfId="478" applyFont="1" applyBorder="1" applyAlignment="1">
      <alignment horizontal="left"/>
    </xf>
    <xf numFmtId="0" fontId="161" fillId="0" borderId="0" xfId="478" applyFont="1" applyBorder="1"/>
    <xf numFmtId="0" fontId="105" fillId="0" borderId="0" xfId="478" applyFont="1" applyBorder="1" applyAlignment="1">
      <alignment horizontal="center" wrapText="1"/>
    </xf>
    <xf numFmtId="0" fontId="105" fillId="0" borderId="0" xfId="478" applyFont="1" applyFill="1" applyBorder="1" applyAlignment="1">
      <alignment horizontal="center" wrapText="1"/>
    </xf>
    <xf numFmtId="0" fontId="105" fillId="63" borderId="44" xfId="478" applyFont="1" applyFill="1" applyBorder="1"/>
    <xf numFmtId="0" fontId="105" fillId="63" borderId="43" xfId="478" applyFont="1" applyFill="1" applyBorder="1" applyAlignment="1">
      <alignment horizontal="center"/>
    </xf>
    <xf numFmtId="0" fontId="151" fillId="73" borderId="39" xfId="478" applyFont="1" applyFill="1" applyBorder="1" applyAlignment="1">
      <alignment horizontal="left" vertical="top" wrapText="1"/>
    </xf>
    <xf numFmtId="0" fontId="158" fillId="73" borderId="47" xfId="478" applyFont="1" applyFill="1" applyBorder="1" applyAlignment="1">
      <alignment horizontal="left"/>
    </xf>
    <xf numFmtId="0" fontId="151" fillId="73" borderId="13" xfId="478" applyFont="1" applyFill="1" applyBorder="1" applyAlignment="1">
      <alignment horizontal="left" vertical="top" wrapText="1"/>
    </xf>
    <xf numFmtId="0" fontId="158" fillId="73" borderId="14" xfId="478" applyFont="1" applyFill="1" applyBorder="1" applyAlignment="1">
      <alignment horizontal="left"/>
    </xf>
    <xf numFmtId="0" fontId="3" fillId="63" borderId="39" xfId="478" applyFont="1" applyFill="1" applyBorder="1" applyAlignment="1">
      <alignment horizontal="left" vertical="center" wrapText="1"/>
    </xf>
    <xf numFmtId="0" fontId="3" fillId="63" borderId="47" xfId="478" applyFont="1" applyFill="1" applyBorder="1" applyAlignment="1">
      <alignment horizontal="center" vertical="center" wrapText="1"/>
    </xf>
    <xf numFmtId="0" fontId="3" fillId="63" borderId="47" xfId="478" applyFont="1" applyFill="1" applyBorder="1" applyAlignment="1">
      <alignment horizontal="left" vertical="center" wrapText="1"/>
    </xf>
    <xf numFmtId="0" fontId="3" fillId="63" borderId="43" xfId="478" applyFont="1" applyFill="1" applyBorder="1" applyAlignment="1">
      <alignment horizontal="center" vertical="center" wrapText="1"/>
    </xf>
    <xf numFmtId="0" fontId="95" fillId="73" borderId="16" xfId="478" applyFont="1" applyFill="1" applyBorder="1" applyAlignment="1">
      <alignment horizontal="center" vertical="top"/>
    </xf>
    <xf numFmtId="0" fontId="95" fillId="73" borderId="0" xfId="478" applyFont="1" applyFill="1" applyBorder="1" applyAlignment="1">
      <alignment horizontal="center" vertical="top"/>
    </xf>
    <xf numFmtId="0" fontId="95" fillId="73" borderId="0" xfId="478" applyFill="1" applyBorder="1" applyAlignment="1">
      <alignment vertical="top" wrapText="1"/>
    </xf>
    <xf numFmtId="0" fontId="95" fillId="73" borderId="17" xfId="478" applyFill="1" applyBorder="1" applyAlignment="1">
      <alignment vertical="top" wrapText="1"/>
    </xf>
    <xf numFmtId="0" fontId="105" fillId="0" borderId="0" xfId="478" applyFont="1" applyFill="1" applyBorder="1" applyAlignment="1">
      <alignment horizontal="center" vertical="top"/>
    </xf>
    <xf numFmtId="0" fontId="95" fillId="0" borderId="0" xfId="478" applyAlignment="1">
      <alignment vertical="top"/>
    </xf>
    <xf numFmtId="0" fontId="95" fillId="73" borderId="16" xfId="478" applyFont="1" applyFill="1" applyBorder="1" applyAlignment="1">
      <alignment horizontal="center"/>
    </xf>
    <xf numFmtId="0" fontId="95" fillId="73" borderId="0" xfId="478" applyFill="1" applyBorder="1" applyAlignment="1">
      <alignment wrapText="1"/>
    </xf>
    <xf numFmtId="0" fontId="95" fillId="73" borderId="17" xfId="478" applyFill="1" applyBorder="1" applyAlignment="1">
      <alignment wrapText="1"/>
    </xf>
    <xf numFmtId="0" fontId="95" fillId="64" borderId="16" xfId="478" applyFont="1" applyFill="1" applyBorder="1" applyAlignment="1">
      <alignment horizontal="center"/>
    </xf>
    <xf numFmtId="0" fontId="95" fillId="64" borderId="0" xfId="478" applyFont="1" applyFill="1" applyBorder="1" applyAlignment="1">
      <alignment horizontal="center" vertical="top"/>
    </xf>
    <xf numFmtId="0" fontId="95" fillId="64" borderId="0" xfId="478" applyFill="1" applyBorder="1" applyAlignment="1">
      <alignment wrapText="1"/>
    </xf>
    <xf numFmtId="0" fontId="95" fillId="64" borderId="17" xfId="478" applyFill="1" applyBorder="1" applyAlignment="1">
      <alignment wrapText="1"/>
    </xf>
    <xf numFmtId="0" fontId="105" fillId="64" borderId="0" xfId="478" applyFont="1" applyFill="1" applyBorder="1" applyAlignment="1">
      <alignment horizontal="center"/>
    </xf>
    <xf numFmtId="0" fontId="95" fillId="64" borderId="0" xfId="478" applyFill="1"/>
    <xf numFmtId="0" fontId="95" fillId="73" borderId="18" xfId="478" applyFont="1" applyFill="1" applyBorder="1" applyAlignment="1">
      <alignment horizontal="center"/>
    </xf>
    <xf numFmtId="0" fontId="95" fillId="73" borderId="19" xfId="478" applyFont="1" applyFill="1" applyBorder="1" applyAlignment="1">
      <alignment horizontal="center"/>
    </xf>
    <xf numFmtId="0" fontId="95" fillId="73" borderId="19" xfId="478" applyFill="1" applyBorder="1" applyAlignment="1">
      <alignment wrapText="1"/>
    </xf>
    <xf numFmtId="0" fontId="95" fillId="73" borderId="20" xfId="478" applyFill="1" applyBorder="1" applyAlignment="1">
      <alignment wrapText="1"/>
    </xf>
    <xf numFmtId="0" fontId="3" fillId="63" borderId="16" xfId="478" applyFont="1" applyFill="1" applyBorder="1" applyAlignment="1">
      <alignment horizontal="center" vertical="center" wrapText="1"/>
    </xf>
    <xf numFmtId="0" fontId="3" fillId="63" borderId="0" xfId="478" applyFont="1" applyFill="1" applyBorder="1" applyAlignment="1">
      <alignment horizontal="center" vertical="center" wrapText="1"/>
    </xf>
    <xf numFmtId="0" fontId="3" fillId="63" borderId="0" xfId="478" applyFont="1" applyFill="1" applyBorder="1" applyAlignment="1">
      <alignment horizontal="left" vertical="center" wrapText="1"/>
    </xf>
    <xf numFmtId="0" fontId="3" fillId="63" borderId="17" xfId="478" applyFont="1" applyFill="1" applyBorder="1" applyAlignment="1">
      <alignment horizontal="center" vertical="center" wrapText="1"/>
    </xf>
    <xf numFmtId="0" fontId="162" fillId="73" borderId="13" xfId="478" applyFont="1" applyFill="1" applyBorder="1" applyAlignment="1">
      <alignment horizontal="left" vertical="top"/>
    </xf>
    <xf numFmtId="0" fontId="162" fillId="73" borderId="14" xfId="478" applyFont="1" applyFill="1" applyBorder="1" applyAlignment="1">
      <alignment horizontal="center" vertical="top"/>
    </xf>
    <xf numFmtId="0" fontId="105" fillId="73" borderId="14" xfId="478" applyFont="1" applyFill="1" applyBorder="1" applyAlignment="1">
      <alignment vertical="top" wrapText="1"/>
    </xf>
    <xf numFmtId="0" fontId="105" fillId="73" borderId="15" xfId="478" applyFont="1" applyFill="1" applyBorder="1" applyAlignment="1">
      <alignment vertical="top" wrapText="1"/>
    </xf>
    <xf numFmtId="0" fontId="95" fillId="73" borderId="21" xfId="478" applyFont="1" applyFill="1" applyBorder="1" applyAlignment="1">
      <alignment horizontal="center" vertical="top"/>
    </xf>
    <xf numFmtId="0" fontId="95" fillId="73" borderId="11" xfId="478" applyFont="1" applyFill="1" applyBorder="1" applyAlignment="1">
      <alignment horizontal="center" vertical="top"/>
    </xf>
    <xf numFmtId="0" fontId="95" fillId="73" borderId="11" xfId="478" applyFont="1" applyFill="1" applyBorder="1" applyAlignment="1">
      <alignment vertical="top" wrapText="1"/>
    </xf>
    <xf numFmtId="0" fontId="95" fillId="73" borderId="22" xfId="478" applyFont="1" applyFill="1" applyBorder="1" applyAlignment="1">
      <alignment vertical="top" wrapText="1"/>
    </xf>
    <xf numFmtId="0" fontId="166" fillId="0" borderId="0" xfId="478" applyFont="1"/>
    <xf numFmtId="0" fontId="167" fillId="74" borderId="11" xfId="516" applyFont="1" applyFill="1" applyBorder="1" applyAlignment="1">
      <alignment horizontal="left" vertical="top" wrapText="1"/>
    </xf>
    <xf numFmtId="0" fontId="95" fillId="73" borderId="22" xfId="478" applyFill="1" applyBorder="1"/>
    <xf numFmtId="0" fontId="95" fillId="0" borderId="0" xfId="478" applyFill="1" applyBorder="1"/>
    <xf numFmtId="0" fontId="95" fillId="73" borderId="23" xfId="478" applyFont="1" applyFill="1" applyBorder="1" applyAlignment="1">
      <alignment horizontal="center" vertical="top"/>
    </xf>
    <xf numFmtId="0" fontId="95" fillId="73" borderId="24" xfId="478" applyFont="1" applyFill="1" applyBorder="1" applyAlignment="1">
      <alignment horizontal="center" vertical="top"/>
    </xf>
    <xf numFmtId="0" fontId="95" fillId="73" borderId="24" xfId="478" applyFill="1" applyBorder="1" applyAlignment="1">
      <alignment vertical="top" wrapText="1"/>
    </xf>
    <xf numFmtId="0" fontId="95" fillId="73" borderId="25" xfId="478" applyFill="1" applyBorder="1" applyAlignment="1">
      <alignment vertical="top" wrapText="1"/>
    </xf>
    <xf numFmtId="0" fontId="162" fillId="73" borderId="16" xfId="478" applyFont="1" applyFill="1" applyBorder="1" applyAlignment="1">
      <alignment horizontal="left" vertical="top"/>
    </xf>
    <xf numFmtId="0" fontId="105" fillId="73" borderId="0" xfId="478" applyFont="1" applyFill="1" applyBorder="1" applyAlignment="1">
      <alignment horizontal="center" vertical="top"/>
    </xf>
    <xf numFmtId="0" fontId="95" fillId="73" borderId="16" xfId="478" applyFill="1" applyBorder="1" applyAlignment="1">
      <alignment horizontal="center" vertical="top"/>
    </xf>
    <xf numFmtId="0" fontId="95" fillId="73" borderId="18" xfId="478" applyFill="1" applyBorder="1" applyAlignment="1">
      <alignment horizontal="center" vertical="top"/>
    </xf>
    <xf numFmtId="0" fontId="95" fillId="73" borderId="19" xfId="478" applyFill="1" applyBorder="1" applyAlignment="1">
      <alignment horizontal="center" vertical="top"/>
    </xf>
    <xf numFmtId="0" fontId="95" fillId="73" borderId="19" xfId="478" applyFill="1" applyBorder="1" applyAlignment="1">
      <alignment vertical="top" wrapText="1"/>
    </xf>
    <xf numFmtId="0" fontId="95" fillId="73" borderId="20" xfId="478" applyFill="1" applyBorder="1" applyAlignment="1">
      <alignment vertical="top" wrapText="1"/>
    </xf>
    <xf numFmtId="0" fontId="167" fillId="74" borderId="0" xfId="516" applyFont="1" applyFill="1" applyBorder="1" applyAlignment="1">
      <alignment horizontal="left" vertical="top" wrapText="1"/>
    </xf>
    <xf numFmtId="0" fontId="107" fillId="0" borderId="0" xfId="478" applyFont="1" applyFill="1"/>
    <xf numFmtId="0" fontId="107" fillId="59" borderId="0" xfId="478" applyFont="1" applyFill="1"/>
    <xf numFmtId="0" fontId="107" fillId="58" borderId="0" xfId="478" applyFont="1" applyFill="1"/>
    <xf numFmtId="0" fontId="177" fillId="0" borderId="0" xfId="399" applyFont="1" applyAlignment="1">
      <alignment horizontal="left"/>
    </xf>
    <xf numFmtId="0" fontId="162" fillId="0" borderId="0" xfId="399" applyFont="1" applyAlignment="1">
      <alignment horizontal="center"/>
    </xf>
    <xf numFmtId="0" fontId="178" fillId="0" borderId="0" xfId="399" applyFont="1" applyAlignment="1">
      <alignment horizontal="left" wrapText="1"/>
    </xf>
    <xf numFmtId="0" fontId="180" fillId="58" borderId="0" xfId="399" applyFont="1" applyFill="1" applyAlignment="1">
      <alignment horizontal="left"/>
    </xf>
    <xf numFmtId="0" fontId="107" fillId="61" borderId="0" xfId="478" applyFont="1" applyFill="1"/>
    <xf numFmtId="0" fontId="181" fillId="0" borderId="0" xfId="399" applyFont="1" applyAlignment="1">
      <alignment horizontal="left"/>
    </xf>
    <xf numFmtId="0" fontId="182" fillId="0" borderId="0" xfId="399" applyFont="1" applyAlignment="1">
      <alignment horizontal="left"/>
    </xf>
    <xf numFmtId="0" fontId="107" fillId="59" borderId="0" xfId="399" applyFont="1" applyFill="1"/>
    <xf numFmtId="0" fontId="107" fillId="0" borderId="0" xfId="399" applyFont="1"/>
    <xf numFmtId="0" fontId="151" fillId="0" borderId="0" xfId="478" applyFont="1" applyFill="1"/>
    <xf numFmtId="0" fontId="151" fillId="59" borderId="0" xfId="478" applyFont="1" applyFill="1"/>
    <xf numFmtId="0" fontId="106" fillId="58" borderId="0" xfId="478" applyFont="1" applyFill="1"/>
    <xf numFmtId="0" fontId="106" fillId="59" borderId="0" xfId="478" applyFont="1" applyFill="1"/>
    <xf numFmtId="0" fontId="106" fillId="61" borderId="0" xfId="478" applyFont="1" applyFill="1"/>
    <xf numFmtId="0" fontId="151" fillId="58" borderId="0" xfId="478" applyFont="1" applyFill="1"/>
    <xf numFmtId="0" fontId="151" fillId="61" borderId="0" xfId="478" applyFont="1" applyFill="1"/>
    <xf numFmtId="0" fontId="180" fillId="57" borderId="0" xfId="478" applyFont="1" applyFill="1" applyAlignment="1">
      <alignment wrapText="1"/>
    </xf>
    <xf numFmtId="0" fontId="105" fillId="59" borderId="0" xfId="478" applyFont="1" applyFill="1"/>
    <xf numFmtId="0" fontId="105" fillId="58" borderId="0" xfId="478" applyFont="1" applyFill="1"/>
    <xf numFmtId="0" fontId="105" fillId="61" borderId="0" xfId="478" applyFont="1" applyFill="1"/>
    <xf numFmtId="0" fontId="180" fillId="57" borderId="0" xfId="478" applyFont="1" applyFill="1"/>
    <xf numFmtId="0" fontId="162" fillId="61" borderId="0" xfId="399" applyFont="1" applyFill="1" applyAlignment="1">
      <alignment horizontal="left" vertical="top"/>
    </xf>
    <xf numFmtId="0" fontId="6" fillId="93" borderId="0" xfId="0" applyFont="1" applyFill="1" applyAlignment="1">
      <alignment horizontal="right" vertical="top" wrapText="1"/>
    </xf>
    <xf numFmtId="0" fontId="6" fillId="93" borderId="0" xfId="0" applyFont="1" applyFill="1" applyAlignment="1">
      <alignment horizontal="center" vertical="center" wrapText="1"/>
    </xf>
    <xf numFmtId="0" fontId="80" fillId="93" borderId="0" xfId="0" applyFont="1" applyFill="1" applyAlignment="1">
      <alignment horizontal="center" vertical="top" wrapText="1"/>
    </xf>
    <xf numFmtId="0" fontId="187" fillId="57" borderId="0" xfId="478" applyFont="1" applyFill="1"/>
    <xf numFmtId="0" fontId="151" fillId="0" borderId="0" xfId="478" applyFont="1"/>
    <xf numFmtId="0" fontId="105" fillId="0" borderId="0" xfId="478" applyFont="1"/>
    <xf numFmtId="0" fontId="151" fillId="60" borderId="0" xfId="478" applyFont="1" applyFill="1"/>
    <xf numFmtId="0" fontId="105" fillId="60" borderId="0" xfId="478" applyFont="1" applyFill="1"/>
    <xf numFmtId="0" fontId="188" fillId="0" borderId="0" xfId="478" applyFont="1"/>
    <xf numFmtId="0" fontId="158" fillId="0" borderId="0" xfId="478" applyFont="1" applyFill="1"/>
    <xf numFmtId="0" fontId="20" fillId="0" borderId="0" xfId="399" applyFont="1" applyAlignment="1">
      <alignment horizontal="left" indent="9"/>
    </xf>
    <xf numFmtId="0" fontId="150" fillId="0" borderId="0" xfId="399" applyFont="1" applyAlignment="1">
      <alignment horizontal="left" indent="12"/>
    </xf>
    <xf numFmtId="0" fontId="150" fillId="0" borderId="0" xfId="399" applyFont="1" applyAlignment="1">
      <alignment horizontal="left" indent="14"/>
    </xf>
    <xf numFmtId="0" fontId="150" fillId="0" borderId="0" xfId="399" applyFont="1" applyAlignment="1">
      <alignment horizontal="left" indent="9"/>
    </xf>
    <xf numFmtId="0" fontId="135" fillId="0" borderId="0" xfId="478" applyFont="1" applyFill="1" applyAlignment="1">
      <alignment wrapText="1"/>
    </xf>
    <xf numFmtId="0" fontId="138" fillId="0" borderId="0" xfId="478" applyFont="1" applyFill="1"/>
    <xf numFmtId="0" fontId="138" fillId="0" borderId="0" xfId="478" applyFont="1" applyFill="1" applyAlignment="1">
      <alignment wrapText="1"/>
    </xf>
    <xf numFmtId="0" fontId="74" fillId="56" borderId="42" xfId="516" applyFont="1" applyFill="1" applyBorder="1" applyAlignment="1">
      <alignment horizontal="left" vertical="top" wrapText="1"/>
    </xf>
    <xf numFmtId="0" fontId="182" fillId="63" borderId="0" xfId="478" applyFont="1" applyFill="1"/>
    <xf numFmtId="0" fontId="102" fillId="0" borderId="0" xfId="0" applyFont="1" applyAlignment="1">
      <alignment horizontal="left" vertical="center"/>
    </xf>
    <xf numFmtId="0" fontId="182" fillId="0" borderId="0" xfId="478" applyFont="1"/>
    <xf numFmtId="0" fontId="182" fillId="59" borderId="0" xfId="478" applyFont="1" applyFill="1" applyAlignment="1">
      <alignment wrapText="1"/>
    </xf>
    <xf numFmtId="0" fontId="181" fillId="0" borderId="0" xfId="478" applyFont="1" applyFill="1"/>
    <xf numFmtId="0" fontId="181" fillId="59" borderId="0" xfId="478" applyFont="1" applyFill="1" applyAlignment="1">
      <alignment wrapText="1"/>
    </xf>
    <xf numFmtId="0" fontId="191" fillId="0" borderId="0" xfId="478" applyFont="1"/>
    <xf numFmtId="0" fontId="138" fillId="98" borderId="0" xfId="478" applyFont="1" applyFill="1"/>
    <xf numFmtId="0" fontId="3" fillId="61" borderId="39" xfId="25" applyFont="1" applyFill="1" applyBorder="1" applyAlignment="1" applyProtection="1"/>
    <xf numFmtId="0" fontId="3" fillId="61" borderId="47" xfId="25" applyFont="1" applyFill="1" applyBorder="1" applyAlignment="1" applyProtection="1"/>
    <xf numFmtId="0" fontId="3" fillId="61" borderId="43" xfId="25" applyFont="1" applyFill="1" applyBorder="1" applyAlignment="1" applyProtection="1"/>
    <xf numFmtId="0" fontId="6" fillId="61" borderId="47" xfId="25" applyFont="1" applyFill="1" applyBorder="1" applyAlignment="1" applyProtection="1">
      <alignment horizontal="right"/>
    </xf>
    <xf numFmtId="0" fontId="5" fillId="55" borderId="0" xfId="12" applyFont="1" applyFill="1" applyAlignment="1" applyProtection="1"/>
    <xf numFmtId="0" fontId="6" fillId="25" borderId="0" xfId="12" applyFont="1" applyFill="1" applyAlignment="1" applyProtection="1">
      <alignment horizontal="right" vertical="center" wrapText="1"/>
    </xf>
    <xf numFmtId="0" fontId="5" fillId="25" borderId="0" xfId="12" applyFont="1" applyFill="1" applyBorder="1" applyAlignment="1" applyProtection="1">
      <alignment horizontal="left" vertical="top" wrapText="1"/>
      <protection locked="0"/>
    </xf>
    <xf numFmtId="0" fontId="0" fillId="0" borderId="0" xfId="0"/>
    <xf numFmtId="0" fontId="82" fillId="0" borderId="0" xfId="399" applyFont="1" applyBorder="1" applyAlignment="1">
      <alignment horizontal="center" wrapText="1"/>
    </xf>
    <xf numFmtId="0" fontId="6" fillId="25" borderId="0" xfId="12" applyFont="1" applyFill="1" applyBorder="1" applyAlignment="1" applyProtection="1">
      <alignment horizontal="right" vertical="center" wrapText="1"/>
    </xf>
    <xf numFmtId="0" fontId="3" fillId="0" borderId="17" xfId="399" applyFont="1" applyBorder="1"/>
    <xf numFmtId="0" fontId="8" fillId="35" borderId="44" xfId="399" applyFont="1" applyFill="1" applyBorder="1" applyAlignment="1">
      <alignment horizontal="center" wrapText="1"/>
    </xf>
    <xf numFmtId="0" fontId="8" fillId="31" borderId="45" xfId="399" applyFont="1" applyFill="1" applyBorder="1" applyAlignment="1">
      <alignment horizontal="center"/>
    </xf>
    <xf numFmtId="0" fontId="192" fillId="73" borderId="34" xfId="399" applyFont="1" applyFill="1" applyBorder="1" applyAlignment="1">
      <alignment horizontal="left" vertical="center"/>
    </xf>
    <xf numFmtId="0" fontId="8" fillId="0" borderId="65" xfId="399" applyFont="1" applyFill="1" applyBorder="1" applyAlignment="1" applyProtection="1">
      <alignment horizontal="center" wrapText="1"/>
      <protection locked="0"/>
    </xf>
    <xf numFmtId="0" fontId="3" fillId="78" borderId="17" xfId="399" applyFont="1" applyFill="1" applyBorder="1"/>
    <xf numFmtId="0" fontId="192" fillId="73" borderId="21" xfId="399" applyFont="1" applyFill="1" applyBorder="1" applyAlignment="1">
      <alignment horizontal="left" vertical="center"/>
    </xf>
    <xf numFmtId="0" fontId="8" fillId="0" borderId="11" xfId="399" applyFont="1" applyFill="1" applyBorder="1" applyAlignment="1" applyProtection="1">
      <alignment horizontal="center"/>
      <protection locked="0"/>
    </xf>
    <xf numFmtId="0" fontId="195" fillId="73" borderId="11" xfId="399" applyFont="1" applyFill="1" applyBorder="1" applyAlignment="1">
      <alignment horizontal="left" vertical="center"/>
    </xf>
    <xf numFmtId="0" fontId="3" fillId="0" borderId="58" xfId="399" applyFont="1" applyBorder="1"/>
    <xf numFmtId="0" fontId="196" fillId="73" borderId="57" xfId="399" applyFont="1" applyFill="1" applyBorder="1" applyAlignment="1">
      <alignment horizontal="left" vertical="center"/>
    </xf>
    <xf numFmtId="0" fontId="31" fillId="68" borderId="28" xfId="399" applyFont="1" applyFill="1" applyBorder="1" applyAlignment="1" applyProtection="1">
      <alignment horizontal="center"/>
      <protection locked="0"/>
    </xf>
    <xf numFmtId="0" fontId="8" fillId="35" borderId="50" xfId="399" applyFont="1" applyFill="1" applyBorder="1" applyAlignment="1">
      <alignment horizontal="left"/>
    </xf>
    <xf numFmtId="0" fontId="196" fillId="73" borderId="34" xfId="399" applyFont="1" applyFill="1" applyBorder="1" applyAlignment="1">
      <alignment horizontal="left" vertical="center"/>
    </xf>
    <xf numFmtId="0" fontId="3" fillId="0" borderId="58" xfId="399" applyFont="1" applyBorder="1" applyAlignment="1"/>
    <xf numFmtId="0" fontId="8" fillId="35" borderId="34" xfId="399" applyFont="1" applyFill="1" applyBorder="1" applyAlignment="1"/>
    <xf numFmtId="0" fontId="8" fillId="68" borderId="22" xfId="399" applyFont="1" applyFill="1" applyBorder="1" applyAlignment="1">
      <alignment horizontal="center"/>
    </xf>
    <xf numFmtId="0" fontId="196" fillId="73" borderId="21" xfId="399" applyFont="1" applyFill="1" applyBorder="1" applyAlignment="1">
      <alignment horizontal="left" vertical="center"/>
    </xf>
    <xf numFmtId="0" fontId="8" fillId="0" borderId="22" xfId="399" applyFont="1" applyFill="1" applyBorder="1" applyAlignment="1">
      <alignment horizontal="center"/>
    </xf>
    <xf numFmtId="0" fontId="8" fillId="0" borderId="58" xfId="399" applyFont="1" applyBorder="1" applyAlignment="1"/>
    <xf numFmtId="0" fontId="8" fillId="35" borderId="34" xfId="399" applyFont="1" applyFill="1" applyBorder="1" applyAlignment="1">
      <alignment horizontal="center"/>
    </xf>
    <xf numFmtId="0" fontId="196" fillId="73" borderId="23" xfId="399" applyFont="1" applyFill="1" applyBorder="1" applyAlignment="1">
      <alignment horizontal="left" vertical="center"/>
    </xf>
    <xf numFmtId="0" fontId="8" fillId="0" borderId="25" xfId="399" applyFont="1" applyBorder="1" applyAlignment="1">
      <alignment horizontal="center"/>
    </xf>
    <xf numFmtId="0" fontId="8" fillId="35" borderId="34" xfId="399" applyFont="1" applyFill="1" applyBorder="1"/>
    <xf numFmtId="0" fontId="8" fillId="0" borderId="17" xfId="399" applyFont="1" applyBorder="1"/>
    <xf numFmtId="0" fontId="8" fillId="0" borderId="58" xfId="399" applyFont="1" applyBorder="1"/>
    <xf numFmtId="0" fontId="8" fillId="35" borderId="34" xfId="399" applyFont="1" applyFill="1" applyBorder="1" applyAlignment="1">
      <alignment horizontal="left"/>
    </xf>
    <xf numFmtId="0" fontId="8" fillId="73" borderId="56" xfId="399" applyFont="1" applyFill="1" applyBorder="1" applyAlignment="1">
      <alignment horizontal="left" vertical="center"/>
    </xf>
    <xf numFmtId="14" fontId="8" fillId="0" borderId="49" xfId="399" applyNumberFormat="1" applyFont="1" applyFill="1" applyBorder="1" applyAlignment="1" applyProtection="1">
      <alignment horizontal="center"/>
      <protection locked="0"/>
    </xf>
    <xf numFmtId="0" fontId="8" fillId="73" borderId="21" xfId="399" applyFont="1" applyFill="1" applyBorder="1" applyAlignment="1">
      <alignment horizontal="left" vertical="center"/>
    </xf>
    <xf numFmtId="14" fontId="8" fillId="0" borderId="22" xfId="399" applyNumberFormat="1" applyFont="1" applyFill="1" applyBorder="1" applyAlignment="1" applyProtection="1">
      <alignment horizontal="center"/>
      <protection locked="0"/>
    </xf>
    <xf numFmtId="0" fontId="8" fillId="35" borderId="52" xfId="399" applyFont="1" applyFill="1" applyBorder="1" applyAlignment="1">
      <alignment wrapText="1"/>
    </xf>
    <xf numFmtId="0" fontId="8" fillId="68" borderId="49" xfId="399" applyFont="1" applyFill="1" applyBorder="1" applyAlignment="1" applyProtection="1">
      <alignment horizontal="center" wrapText="1"/>
      <protection locked="0"/>
    </xf>
    <xf numFmtId="0" fontId="32" fillId="35" borderId="57" xfId="399" applyFont="1" applyFill="1" applyBorder="1" applyAlignment="1">
      <alignment horizontal="left" vertical="center" wrapText="1"/>
    </xf>
    <xf numFmtId="0" fontId="8" fillId="68" borderId="75" xfId="399" applyFont="1" applyFill="1" applyBorder="1" applyAlignment="1" applyProtection="1">
      <alignment horizontal="center" vertical="center" wrapText="1"/>
      <protection locked="0"/>
    </xf>
    <xf numFmtId="0" fontId="8" fillId="35" borderId="23" xfId="399" applyFont="1" applyFill="1" applyBorder="1" applyAlignment="1">
      <alignment wrapText="1"/>
    </xf>
    <xf numFmtId="0" fontId="8" fillId="0" borderId="25" xfId="399" applyFont="1" applyFill="1" applyBorder="1" applyAlignment="1">
      <alignment horizontal="center"/>
    </xf>
    <xf numFmtId="0" fontId="32" fillId="35" borderId="23" xfId="399" applyFont="1" applyFill="1" applyBorder="1" applyAlignment="1">
      <alignment horizontal="center" vertical="center" wrapText="1"/>
    </xf>
    <xf numFmtId="0" fontId="8" fillId="0" borderId="16" xfId="399" applyFont="1" applyBorder="1"/>
    <xf numFmtId="0" fontId="3" fillId="0" borderId="47" xfId="399" applyFont="1" applyBorder="1" applyAlignment="1">
      <alignment horizontal="left" vertical="center"/>
    </xf>
    <xf numFmtId="0" fontId="3" fillId="0" borderId="47" xfId="399" applyFont="1" applyBorder="1" applyAlignment="1">
      <alignment horizontal="center"/>
    </xf>
    <xf numFmtId="0" fontId="8" fillId="0" borderId="0" xfId="399" applyFont="1" applyBorder="1"/>
    <xf numFmtId="0" fontId="3" fillId="0" borderId="19" xfId="399" applyFont="1" applyBorder="1"/>
    <xf numFmtId="0" fontId="3" fillId="0" borderId="19" xfId="399" applyFont="1" applyBorder="1" applyAlignment="1">
      <alignment horizontal="center"/>
    </xf>
    <xf numFmtId="0" fontId="198" fillId="73" borderId="57" xfId="399" applyFont="1" applyFill="1" applyBorder="1" applyAlignment="1">
      <alignment horizontal="left" vertical="center"/>
    </xf>
    <xf numFmtId="0" fontId="8" fillId="0" borderId="75" xfId="399" applyFont="1" applyFill="1" applyBorder="1" applyAlignment="1">
      <alignment horizontal="center"/>
    </xf>
    <xf numFmtId="0" fontId="198" fillId="73" borderId="21" xfId="399" applyFont="1" applyFill="1" applyBorder="1" applyAlignment="1">
      <alignment horizontal="left" vertical="center"/>
    </xf>
    <xf numFmtId="0" fontId="197" fillId="35" borderId="21" xfId="399" applyFont="1" applyFill="1" applyBorder="1" applyAlignment="1">
      <alignment horizontal="left" vertical="center" wrapText="1"/>
    </xf>
    <xf numFmtId="0" fontId="8" fillId="55" borderId="22" xfId="399" applyFont="1" applyFill="1" applyBorder="1" applyAlignment="1">
      <alignment horizontal="center"/>
    </xf>
    <xf numFmtId="0" fontId="199" fillId="68" borderId="22" xfId="399" applyFont="1" applyFill="1" applyBorder="1" applyAlignment="1" applyProtection="1">
      <alignment horizontal="center"/>
      <protection locked="0"/>
    </xf>
    <xf numFmtId="0" fontId="8" fillId="0" borderId="22" xfId="399" applyFont="1" applyFill="1" applyBorder="1" applyAlignment="1" applyProtection="1">
      <alignment horizontal="center"/>
    </xf>
    <xf numFmtId="0" fontId="8" fillId="0" borderId="75" xfId="399" applyFont="1" applyFill="1" applyBorder="1" applyAlignment="1" applyProtection="1">
      <alignment horizontal="center"/>
    </xf>
    <xf numFmtId="0" fontId="197" fillId="35" borderId="21" xfId="399" applyFont="1" applyFill="1" applyBorder="1" applyAlignment="1">
      <alignment horizontal="center" vertical="center" wrapText="1"/>
    </xf>
    <xf numFmtId="0" fontId="32" fillId="55" borderId="65" xfId="399" applyFont="1" applyFill="1" applyBorder="1" applyAlignment="1" applyProtection="1">
      <alignment horizontal="center" vertical="center" wrapText="1"/>
      <protection locked="0"/>
    </xf>
    <xf numFmtId="0" fontId="8" fillId="55" borderId="75" xfId="399" applyFont="1" applyFill="1" applyBorder="1" applyAlignment="1">
      <alignment horizontal="center"/>
    </xf>
    <xf numFmtId="0" fontId="8" fillId="55" borderId="22" xfId="399" applyFont="1" applyFill="1" applyBorder="1" applyAlignment="1" applyProtection="1">
      <alignment horizontal="center" wrapText="1"/>
      <protection locked="0"/>
    </xf>
    <xf numFmtId="0" fontId="8" fillId="0" borderId="22" xfId="399" applyFont="1" applyFill="1" applyBorder="1" applyAlignment="1" applyProtection="1">
      <alignment horizontal="center" wrapText="1"/>
      <protection locked="0"/>
    </xf>
    <xf numFmtId="0" fontId="8" fillId="55" borderId="22" xfId="399" applyFont="1" applyFill="1" applyBorder="1" applyAlignment="1" applyProtection="1">
      <alignment horizontal="center"/>
      <protection locked="0"/>
    </xf>
    <xf numFmtId="0" fontId="198" fillId="73" borderId="21" xfId="399" applyFont="1" applyFill="1" applyBorder="1" applyAlignment="1">
      <alignment horizontal="left" vertical="center" wrapText="1"/>
    </xf>
    <xf numFmtId="0" fontId="8" fillId="55" borderId="22" xfId="399" applyFont="1" applyFill="1" applyBorder="1" applyAlignment="1" applyProtection="1">
      <alignment horizontal="center"/>
    </xf>
    <xf numFmtId="0" fontId="8" fillId="55" borderId="49" xfId="399" applyFont="1" applyFill="1" applyBorder="1" applyAlignment="1" applyProtection="1">
      <alignment horizontal="center"/>
      <protection locked="0"/>
    </xf>
    <xf numFmtId="0" fontId="32" fillId="35" borderId="21" xfId="399" applyFont="1" applyFill="1" applyBorder="1" applyAlignment="1">
      <alignment horizontal="left" vertical="center" wrapText="1"/>
    </xf>
    <xf numFmtId="0" fontId="32" fillId="31" borderId="21" xfId="399" applyFont="1" applyFill="1" applyBorder="1" applyAlignment="1">
      <alignment horizontal="left" vertical="center"/>
    </xf>
    <xf numFmtId="0" fontId="8" fillId="0" borderId="75" xfId="399" applyFont="1" applyFill="1" applyBorder="1" applyAlignment="1" applyProtection="1">
      <alignment horizontal="center" wrapText="1"/>
      <protection locked="0"/>
    </xf>
    <xf numFmtId="0" fontId="32" fillId="31" borderId="57" xfId="399" applyFont="1" applyFill="1" applyBorder="1" applyAlignment="1">
      <alignment horizontal="left" vertical="center"/>
    </xf>
    <xf numFmtId="0" fontId="198" fillId="73" borderId="23" xfId="399" applyFont="1" applyFill="1" applyBorder="1" applyAlignment="1">
      <alignment horizontal="left" vertical="center"/>
    </xf>
    <xf numFmtId="0" fontId="8" fillId="0" borderId="77" xfId="399" applyFont="1" applyFill="1" applyBorder="1" applyAlignment="1">
      <alignment horizontal="center"/>
    </xf>
    <xf numFmtId="0" fontId="31" fillId="0" borderId="78" xfId="399" applyFont="1" applyBorder="1" applyAlignment="1">
      <alignment horizontal="left"/>
    </xf>
    <xf numFmtId="0" fontId="2" fillId="0" borderId="79" xfId="399" applyBorder="1" applyAlignment="1">
      <alignment horizontal="left"/>
    </xf>
    <xf numFmtId="0" fontId="31" fillId="0" borderId="80" xfId="399" applyFont="1" applyBorder="1" applyAlignment="1">
      <alignment horizontal="left"/>
    </xf>
    <xf numFmtId="0" fontId="2" fillId="0" borderId="67" xfId="399" applyBorder="1" applyAlignment="1">
      <alignment horizontal="left"/>
    </xf>
    <xf numFmtId="49" fontId="8" fillId="0" borderId="75" xfId="399" applyNumberFormat="1" applyFont="1" applyFill="1" applyBorder="1" applyAlignment="1" applyProtection="1">
      <alignment horizontal="center"/>
      <protection locked="0"/>
    </xf>
    <xf numFmtId="0" fontId="8" fillId="0" borderId="51" xfId="399" applyFont="1" applyBorder="1" applyAlignment="1">
      <alignment wrapText="1"/>
    </xf>
    <xf numFmtId="49" fontId="8" fillId="0" borderId="22" xfId="399" applyNumberFormat="1" applyFont="1" applyFill="1" applyBorder="1" applyAlignment="1" applyProtection="1">
      <alignment horizontal="center"/>
      <protection locked="0"/>
    </xf>
    <xf numFmtId="0" fontId="196" fillId="35" borderId="21" xfId="399" applyFont="1" applyFill="1" applyBorder="1" applyAlignment="1">
      <alignment horizontal="left" wrapText="1"/>
    </xf>
    <xf numFmtId="49" fontId="8" fillId="0" borderId="22" xfId="399" applyNumberFormat="1" applyFont="1" applyFill="1" applyBorder="1" applyAlignment="1" applyProtection="1">
      <alignment horizontal="center" wrapText="1"/>
      <protection locked="0"/>
    </xf>
    <xf numFmtId="0" fontId="200" fillId="0" borderId="22" xfId="399" applyFont="1" applyFill="1" applyBorder="1" applyAlignment="1" applyProtection="1">
      <alignment horizontal="center" wrapText="1"/>
      <protection locked="0"/>
    </xf>
    <xf numFmtId="0" fontId="196" fillId="73" borderId="64" xfId="399" applyFont="1" applyFill="1" applyBorder="1" applyAlignment="1">
      <alignment horizontal="left" vertical="center"/>
    </xf>
    <xf numFmtId="0" fontId="198" fillId="31" borderId="21" xfId="399" applyFont="1" applyFill="1" applyBorder="1" applyAlignment="1" applyProtection="1">
      <alignment horizontal="left" vertical="center" wrapText="1"/>
      <protection locked="0"/>
    </xf>
    <xf numFmtId="0" fontId="198" fillId="31" borderId="21" xfId="399" applyFont="1" applyFill="1" applyBorder="1" applyAlignment="1" applyProtection="1">
      <alignment wrapText="1"/>
      <protection locked="0"/>
    </xf>
    <xf numFmtId="0" fontId="8" fillId="0" borderId="49" xfId="399" applyFont="1" applyFill="1" applyBorder="1" applyAlignment="1" applyProtection="1">
      <alignment horizontal="center" wrapText="1"/>
      <protection locked="0"/>
    </xf>
    <xf numFmtId="0" fontId="198" fillId="31" borderId="21" xfId="399" applyFont="1" applyFill="1" applyBorder="1" applyAlignment="1" applyProtection="1">
      <alignment horizontal="left" vertical="center" wrapText="1"/>
    </xf>
    <xf numFmtId="0" fontId="198" fillId="31" borderId="21" xfId="399" applyFont="1" applyFill="1" applyBorder="1" applyAlignment="1" applyProtection="1">
      <alignment vertical="center" wrapText="1"/>
    </xf>
    <xf numFmtId="0" fontId="198" fillId="73" borderId="64" xfId="399" applyFont="1" applyFill="1" applyBorder="1" applyAlignment="1">
      <alignment horizontal="left" vertical="center"/>
    </xf>
    <xf numFmtId="0" fontId="8" fillId="68" borderId="22" xfId="399" applyFont="1" applyFill="1" applyBorder="1" applyAlignment="1" applyProtection="1">
      <alignment horizontal="center" wrapText="1"/>
      <protection locked="0"/>
    </xf>
    <xf numFmtId="0" fontId="201" fillId="35" borderId="21" xfId="399" applyFont="1" applyFill="1" applyBorder="1" applyAlignment="1">
      <alignment horizontal="center" vertical="center" wrapText="1"/>
    </xf>
    <xf numFmtId="0" fontId="198" fillId="31" borderId="57" xfId="399" applyFont="1" applyFill="1" applyBorder="1" applyAlignment="1">
      <alignment horizontal="left" vertical="center"/>
    </xf>
    <xf numFmtId="0" fontId="198" fillId="31" borderId="21" xfId="399" applyFont="1" applyFill="1" applyBorder="1" applyAlignment="1">
      <alignment horizontal="left" vertical="center"/>
    </xf>
    <xf numFmtId="0" fontId="8" fillId="68" borderId="48" xfId="399" applyFont="1" applyFill="1" applyBorder="1" applyAlignment="1" applyProtection="1">
      <alignment horizontal="center"/>
      <protection locked="0"/>
    </xf>
    <xf numFmtId="0" fontId="8" fillId="68" borderId="22" xfId="399" applyFont="1" applyFill="1" applyBorder="1" applyAlignment="1">
      <alignment horizontal="center" vertical="top"/>
    </xf>
    <xf numFmtId="0" fontId="3" fillId="78" borderId="0" xfId="399" applyFont="1" applyFill="1" applyBorder="1" applyAlignment="1">
      <alignment vertical="top"/>
    </xf>
    <xf numFmtId="0" fontId="198" fillId="31" borderId="23" xfId="399" applyFont="1" applyFill="1" applyBorder="1" applyAlignment="1">
      <alignment horizontal="left" vertical="center"/>
    </xf>
    <xf numFmtId="0" fontId="8" fillId="68" borderId="25" xfId="399" applyFont="1" applyFill="1" applyBorder="1" applyAlignment="1" applyProtection="1">
      <alignment horizontal="center"/>
      <protection locked="0"/>
    </xf>
    <xf numFmtId="0" fontId="198" fillId="31" borderId="70" xfId="399" applyFont="1" applyFill="1" applyBorder="1" applyAlignment="1">
      <alignment horizontal="left" vertical="center"/>
    </xf>
    <xf numFmtId="0" fontId="8" fillId="68" borderId="77" xfId="399" applyFont="1" applyFill="1" applyBorder="1" applyAlignment="1" applyProtection="1">
      <alignment horizontal="center" wrapText="1"/>
      <protection locked="0"/>
    </xf>
    <xf numFmtId="0" fontId="9" fillId="0" borderId="11" xfId="335" applyBorder="1" applyAlignment="1" applyProtection="1">
      <alignment horizontal="left" vertical="top"/>
    </xf>
    <xf numFmtId="0" fontId="9" fillId="0" borderId="11" xfId="335" applyFill="1" applyBorder="1" applyAlignment="1" applyProtection="1">
      <alignment vertical="top"/>
    </xf>
    <xf numFmtId="168" fontId="5" fillId="0" borderId="12" xfId="25" applyNumberFormat="1" applyFont="1" applyFill="1" applyBorder="1" applyAlignment="1" applyProtection="1">
      <protection hidden="1"/>
    </xf>
    <xf numFmtId="168" fontId="5" fillId="0" borderId="31" xfId="25" applyNumberFormat="1" applyFont="1" applyFill="1" applyBorder="1" applyAlignment="1" applyProtection="1">
      <protection hidden="1"/>
    </xf>
    <xf numFmtId="168" fontId="5" fillId="71" borderId="31" xfId="25" applyNumberFormat="1" applyFont="1" applyFill="1" applyBorder="1" applyAlignment="1" applyProtection="1">
      <protection hidden="1"/>
    </xf>
    <xf numFmtId="168" fontId="5" fillId="71" borderId="0" xfId="25" applyNumberFormat="1" applyFont="1" applyFill="1" applyBorder="1" applyAlignment="1" applyProtection="1">
      <protection hidden="1"/>
    </xf>
    <xf numFmtId="0" fontId="3" fillId="55" borderId="0" xfId="0" applyFont="1" applyFill="1" applyBorder="1" applyAlignment="1">
      <alignment horizontal="center" vertical="top" wrapText="1"/>
    </xf>
    <xf numFmtId="0" fontId="0" fillId="0" borderId="0" xfId="0"/>
    <xf numFmtId="0" fontId="3" fillId="55" borderId="0" xfId="0" applyFont="1" applyFill="1" applyBorder="1" applyAlignment="1">
      <alignment horizontal="left" vertical="top" wrapText="1"/>
    </xf>
    <xf numFmtId="0" fontId="121" fillId="55" borderId="0" xfId="0" applyFont="1" applyFill="1" applyBorder="1" applyAlignment="1">
      <alignment horizontal="left" vertical="top" wrapText="1"/>
    </xf>
    <xf numFmtId="0" fontId="208" fillId="55" borderId="0" xfId="0" applyFont="1" applyFill="1" applyBorder="1" applyAlignment="1">
      <alignment horizontal="left" vertical="top" wrapText="1"/>
    </xf>
    <xf numFmtId="0" fontId="3" fillId="55" borderId="0" xfId="0" applyFont="1" applyFill="1" applyBorder="1" applyAlignment="1">
      <alignment horizontal="left" vertical="top" wrapText="1"/>
    </xf>
    <xf numFmtId="0" fontId="102" fillId="55" borderId="0" xfId="0" applyFont="1" applyFill="1" applyBorder="1" applyAlignment="1">
      <alignment horizontal="left" vertical="top" wrapText="1"/>
    </xf>
    <xf numFmtId="0" fontId="5" fillId="55" borderId="11" xfId="0" applyFont="1" applyFill="1" applyBorder="1" applyAlignment="1">
      <alignment horizontal="left" vertical="center" wrapText="1"/>
    </xf>
    <xf numFmtId="0" fontId="0" fillId="0" borderId="0" xfId="0" applyAlignment="1">
      <alignment horizontal="left" vertical="center" wrapText="1"/>
    </xf>
    <xf numFmtId="0" fontId="0" fillId="0" borderId="0" xfId="0" applyAlignment="1">
      <alignment vertical="center" wrapText="1"/>
    </xf>
    <xf numFmtId="0" fontId="6" fillId="55" borderId="0" xfId="0" applyFont="1" applyFill="1" applyBorder="1" applyAlignment="1">
      <alignment horizontal="left" vertical="center" wrapText="1"/>
    </xf>
    <xf numFmtId="49" fontId="121" fillId="55" borderId="0" xfId="392" applyNumberFormat="1" applyFont="1" applyFill="1" applyBorder="1" applyAlignment="1">
      <alignment horizontal="left" vertical="center"/>
    </xf>
    <xf numFmtId="0" fontId="3" fillId="55" borderId="0" xfId="0" applyFont="1" applyFill="1" applyBorder="1" applyAlignment="1">
      <alignment vertical="center" wrapText="1"/>
    </xf>
    <xf numFmtId="0" fontId="209" fillId="0" borderId="0" xfId="0" applyFont="1" applyAlignment="1">
      <alignment vertical="center"/>
    </xf>
    <xf numFmtId="0" fontId="0" fillId="0" borderId="0" xfId="0" applyAlignment="1">
      <alignment vertical="center"/>
    </xf>
    <xf numFmtId="49" fontId="5" fillId="25" borderId="12" xfId="12" applyNumberFormat="1" applyFont="1" applyFill="1" applyBorder="1" applyAlignment="1" applyProtection="1">
      <protection locked="0"/>
    </xf>
    <xf numFmtId="49" fontId="5" fillId="25" borderId="33" xfId="12" applyNumberFormat="1" applyFont="1" applyFill="1" applyBorder="1" applyAlignment="1" applyProtection="1">
      <protection locked="0"/>
    </xf>
    <xf numFmtId="49" fontId="5" fillId="25" borderId="34" xfId="12" applyNumberFormat="1" applyFont="1" applyFill="1" applyBorder="1" applyAlignment="1" applyProtection="1">
      <protection locked="0"/>
    </xf>
    <xf numFmtId="0" fontId="5" fillId="25" borderId="0" xfId="24" applyFont="1" applyFill="1" applyAlignment="1">
      <alignment wrapText="1"/>
    </xf>
    <xf numFmtId="0" fontId="5" fillId="25" borderId="30" xfId="24" applyFont="1" applyFill="1" applyBorder="1" applyAlignment="1">
      <alignment wrapText="1"/>
    </xf>
    <xf numFmtId="0" fontId="5" fillId="55" borderId="12" xfId="24" applyFont="1" applyFill="1" applyBorder="1" applyAlignment="1" applyProtection="1">
      <protection locked="0"/>
    </xf>
    <xf numFmtId="0" fontId="5" fillId="55" borderId="33" xfId="24" applyFont="1" applyFill="1" applyBorder="1" applyAlignment="1" applyProtection="1">
      <protection locked="0"/>
    </xf>
    <xf numFmtId="0" fontId="5" fillId="55" borderId="34" xfId="24" applyFont="1" applyFill="1" applyBorder="1" applyAlignment="1" applyProtection="1">
      <protection locked="0"/>
    </xf>
    <xf numFmtId="0" fontId="5" fillId="25" borderId="12" xfId="12" applyFont="1" applyFill="1" applyBorder="1" applyAlignment="1" applyProtection="1">
      <protection locked="0"/>
    </xf>
    <xf numFmtId="0" fontId="5" fillId="25" borderId="33" xfId="12" applyFont="1" applyFill="1" applyBorder="1" applyAlignment="1" applyProtection="1">
      <protection locked="0"/>
    </xf>
    <xf numFmtId="0" fontId="5" fillId="25" borderId="34" xfId="12" applyFont="1" applyFill="1" applyBorder="1" applyAlignment="1" applyProtection="1">
      <protection locked="0"/>
    </xf>
    <xf numFmtId="0" fontId="5" fillId="0" borderId="12" xfId="12" applyFont="1" applyBorder="1" applyAlignment="1" applyProtection="1">
      <alignment horizontal="left" wrapText="1"/>
      <protection locked="0"/>
    </xf>
    <xf numFmtId="0" fontId="5" fillId="0" borderId="33" xfId="12" applyFont="1" applyBorder="1" applyAlignment="1" applyProtection="1">
      <alignment horizontal="left" wrapText="1"/>
      <protection locked="0"/>
    </xf>
    <xf numFmtId="0" fontId="5" fillId="0" borderId="34" xfId="12" applyFont="1" applyBorder="1" applyAlignment="1" applyProtection="1">
      <alignment horizontal="left" wrapText="1"/>
      <protection locked="0"/>
    </xf>
    <xf numFmtId="0" fontId="5" fillId="25" borderId="12" xfId="12" applyFont="1" applyFill="1" applyBorder="1" applyAlignment="1" applyProtection="1">
      <alignment wrapText="1"/>
    </xf>
    <xf numFmtId="0" fontId="5" fillId="25" borderId="33" xfId="12" applyFont="1" applyFill="1" applyBorder="1" applyAlignment="1" applyProtection="1">
      <alignment wrapText="1"/>
    </xf>
    <xf numFmtId="0" fontId="5" fillId="25" borderId="34" xfId="12" applyFont="1" applyFill="1" applyBorder="1" applyAlignment="1" applyProtection="1">
      <alignment wrapText="1"/>
    </xf>
    <xf numFmtId="0" fontId="9" fillId="0" borderId="12" xfId="335" applyBorder="1" applyAlignment="1" applyProtection="1">
      <alignment horizontal="left" wrapText="1"/>
      <protection locked="0"/>
    </xf>
    <xf numFmtId="0" fontId="9" fillId="0" borderId="33" xfId="335" applyBorder="1" applyAlignment="1" applyProtection="1">
      <alignment horizontal="left" wrapText="1"/>
      <protection locked="0"/>
    </xf>
    <xf numFmtId="0" fontId="9" fillId="0" borderId="34" xfId="335" applyBorder="1" applyAlignment="1" applyProtection="1">
      <alignment horizontal="left" wrapText="1"/>
      <protection locked="0"/>
    </xf>
    <xf numFmtId="0" fontId="6" fillId="25" borderId="0" xfId="12" applyFont="1" applyFill="1" applyAlignment="1" applyProtection="1">
      <alignment horizontal="right" vertical="top"/>
    </xf>
    <xf numFmtId="0" fontId="6" fillId="26" borderId="12" xfId="12" applyFont="1" applyFill="1" applyBorder="1" applyAlignment="1" applyProtection="1">
      <alignment horizontal="left"/>
    </xf>
    <xf numFmtId="0" fontId="6" fillId="26" borderId="33" xfId="12" applyFont="1" applyFill="1" applyBorder="1" applyAlignment="1" applyProtection="1">
      <alignment horizontal="left"/>
    </xf>
    <xf numFmtId="0" fontId="6" fillId="26" borderId="34" xfId="12" applyFont="1" applyFill="1" applyBorder="1" applyAlignment="1" applyProtection="1">
      <alignment horizontal="left"/>
    </xf>
    <xf numFmtId="0" fontId="5" fillId="55" borderId="0" xfId="12" applyFont="1" applyFill="1" applyAlignment="1" applyProtection="1"/>
    <xf numFmtId="0" fontId="5" fillId="55" borderId="30" xfId="12" applyFont="1" applyFill="1" applyBorder="1" applyAlignment="1" applyProtection="1"/>
    <xf numFmtId="49" fontId="5" fillId="25" borderId="12" xfId="12" applyNumberFormat="1" applyFont="1" applyFill="1" applyBorder="1" applyAlignment="1" applyProtection="1">
      <protection locked="0"/>
    </xf>
    <xf numFmtId="49" fontId="5" fillId="25" borderId="33" xfId="12" applyNumberFormat="1" applyFont="1" applyFill="1" applyBorder="1" applyAlignment="1" applyProtection="1">
      <protection locked="0"/>
    </xf>
    <xf numFmtId="49" fontId="5" fillId="25" borderId="34" xfId="12" applyNumberFormat="1" applyFont="1" applyFill="1" applyBorder="1" applyAlignment="1" applyProtection="1">
      <protection locked="0"/>
    </xf>
    <xf numFmtId="0" fontId="5" fillId="55" borderId="31" xfId="12" applyFont="1" applyFill="1" applyBorder="1" applyAlignment="1" applyProtection="1"/>
    <xf numFmtId="167" fontId="5" fillId="25" borderId="12" xfId="12" applyNumberFormat="1" applyFont="1" applyFill="1" applyBorder="1" applyAlignment="1" applyProtection="1">
      <protection locked="0"/>
    </xf>
    <xf numFmtId="167" fontId="5" fillId="25" borderId="33" xfId="12" applyNumberFormat="1" applyFont="1" applyFill="1" applyBorder="1" applyAlignment="1" applyProtection="1">
      <protection locked="0"/>
    </xf>
    <xf numFmtId="167" fontId="5" fillId="25" borderId="34" xfId="12" applyNumberFormat="1" applyFont="1" applyFill="1" applyBorder="1" applyAlignment="1" applyProtection="1">
      <protection locked="0"/>
    </xf>
    <xf numFmtId="0" fontId="9" fillId="25" borderId="12" xfId="335" applyFill="1" applyBorder="1" applyAlignment="1" applyProtection="1">
      <protection locked="0"/>
    </xf>
    <xf numFmtId="49" fontId="5" fillId="25" borderId="11" xfId="12" applyNumberFormat="1" applyFont="1" applyFill="1" applyBorder="1" applyAlignment="1" applyProtection="1">
      <protection locked="0"/>
    </xf>
    <xf numFmtId="0" fontId="5" fillId="25" borderId="12" xfId="12" applyFont="1" applyFill="1" applyBorder="1" applyAlignment="1" applyProtection="1">
      <alignment horizontal="left" wrapText="1"/>
      <protection locked="0"/>
    </xf>
    <xf numFmtId="0" fontId="5" fillId="25" borderId="33" xfId="12" applyFont="1" applyFill="1" applyBorder="1" applyAlignment="1" applyProtection="1">
      <alignment horizontal="left" wrapText="1"/>
      <protection locked="0"/>
    </xf>
    <xf numFmtId="0" fontId="5" fillId="25" borderId="34" xfId="12" applyFont="1" applyFill="1" applyBorder="1" applyAlignment="1" applyProtection="1">
      <alignment horizontal="left" wrapText="1"/>
      <protection locked="0"/>
    </xf>
    <xf numFmtId="0" fontId="3" fillId="61" borderId="39" xfId="12" applyFont="1" applyFill="1" applyBorder="1" applyAlignment="1" applyProtection="1">
      <alignment horizontal="left"/>
    </xf>
    <xf numFmtId="0" fontId="3" fillId="61" borderId="47" xfId="12" applyFont="1" applyFill="1" applyBorder="1" applyAlignment="1" applyProtection="1">
      <alignment horizontal="left"/>
    </xf>
    <xf numFmtId="0" fontId="3" fillId="61" borderId="43" xfId="12" applyFont="1" applyFill="1" applyBorder="1" applyAlignment="1" applyProtection="1">
      <alignment horizontal="left"/>
    </xf>
    <xf numFmtId="0" fontId="6" fillId="56" borderId="12" xfId="12" applyFont="1" applyFill="1" applyBorder="1" applyAlignment="1" applyProtection="1"/>
    <xf numFmtId="0" fontId="6" fillId="56" borderId="33" xfId="12" applyFont="1" applyFill="1" applyBorder="1" applyAlignment="1" applyProtection="1"/>
    <xf numFmtId="0" fontId="6" fillId="56" borderId="34" xfId="12" applyFont="1" applyFill="1" applyBorder="1" applyAlignment="1" applyProtection="1"/>
    <xf numFmtId="0" fontId="103" fillId="25" borderId="0" xfId="12" applyFont="1" applyFill="1" applyBorder="1" applyAlignment="1" applyProtection="1">
      <alignment horizontal="center" vertical="center" wrapText="1"/>
    </xf>
    <xf numFmtId="49" fontId="5" fillId="25" borderId="12" xfId="12" applyNumberFormat="1" applyFont="1" applyFill="1" applyBorder="1" applyAlignment="1" applyProtection="1">
      <alignment horizontal="center"/>
      <protection locked="0"/>
    </xf>
    <xf numFmtId="49" fontId="5" fillId="25" borderId="33" xfId="12" applyNumberFormat="1" applyFont="1" applyFill="1" applyBorder="1" applyAlignment="1" applyProtection="1">
      <alignment horizontal="center"/>
      <protection locked="0"/>
    </xf>
    <xf numFmtId="49" fontId="5" fillId="25" borderId="34" xfId="12" applyNumberFormat="1" applyFont="1" applyFill="1" applyBorder="1" applyAlignment="1" applyProtection="1">
      <alignment horizontal="center"/>
      <protection locked="0"/>
    </xf>
    <xf numFmtId="0" fontId="5" fillId="0" borderId="12" xfId="24" applyFont="1" applyFill="1" applyBorder="1" applyAlignment="1" applyProtection="1">
      <alignment wrapText="1"/>
    </xf>
    <xf numFmtId="0" fontId="5" fillId="0" borderId="33" xfId="24" applyFont="1" applyFill="1" applyBorder="1" applyAlignment="1" applyProtection="1">
      <alignment wrapText="1"/>
    </xf>
    <xf numFmtId="0" fontId="5" fillId="0" borderId="34" xfId="24" applyFont="1" applyFill="1" applyBorder="1" applyAlignment="1" applyProtection="1">
      <alignment wrapText="1"/>
    </xf>
    <xf numFmtId="0" fontId="19" fillId="55" borderId="12" xfId="12" applyFont="1" applyFill="1" applyBorder="1" applyAlignment="1" applyProtection="1">
      <alignment horizontal="left"/>
      <protection locked="0"/>
    </xf>
    <xf numFmtId="0" fontId="19" fillId="55" borderId="33" xfId="12" applyFont="1" applyFill="1" applyBorder="1" applyAlignment="1" applyProtection="1">
      <alignment horizontal="left"/>
      <protection locked="0"/>
    </xf>
    <xf numFmtId="0" fontId="19" fillId="55" borderId="34" xfId="12" applyFont="1" applyFill="1" applyBorder="1" applyAlignment="1" applyProtection="1">
      <alignment horizontal="left"/>
      <protection locked="0"/>
    </xf>
    <xf numFmtId="0" fontId="5" fillId="0" borderId="12" xfId="12" applyFont="1" applyBorder="1" applyAlignment="1" applyProtection="1">
      <alignment horizontal="left" vertical="top" wrapText="1"/>
    </xf>
    <xf numFmtId="0" fontId="5" fillId="0" borderId="33" xfId="12" applyFont="1" applyBorder="1" applyAlignment="1" applyProtection="1">
      <alignment horizontal="left" vertical="top" wrapText="1"/>
    </xf>
    <xf numFmtId="0" fontId="5" fillId="0" borderId="34" xfId="12" applyFont="1" applyBorder="1" applyAlignment="1" applyProtection="1">
      <alignment horizontal="left" vertical="top" wrapText="1"/>
    </xf>
    <xf numFmtId="0" fontId="119" fillId="25" borderId="0" xfId="12" applyFont="1" applyFill="1" applyAlignment="1" applyProtection="1">
      <alignment horizontal="left" wrapText="1"/>
    </xf>
    <xf numFmtId="0" fontId="5" fillId="0" borderId="12" xfId="12" applyFont="1" applyFill="1" applyBorder="1" applyAlignment="1" applyProtection="1">
      <alignment vertical="center" wrapText="1"/>
    </xf>
    <xf numFmtId="0" fontId="5" fillId="0" borderId="33" xfId="12" applyFont="1" applyFill="1" applyBorder="1" applyAlignment="1" applyProtection="1">
      <alignment vertical="center" wrapText="1"/>
    </xf>
    <xf numFmtId="0" fontId="5" fillId="0" borderId="34" xfId="12" applyFont="1" applyFill="1" applyBorder="1" applyAlignment="1" applyProtection="1">
      <alignment vertical="center" wrapText="1"/>
    </xf>
    <xf numFmtId="0" fontId="5" fillId="0" borderId="12" xfId="12" applyFont="1" applyFill="1" applyBorder="1" applyAlignment="1" applyProtection="1">
      <alignment wrapText="1"/>
      <protection locked="0"/>
    </xf>
    <xf numFmtId="0" fontId="5" fillId="0" borderId="33" xfId="12" applyFont="1" applyFill="1" applyBorder="1" applyAlignment="1" applyProtection="1">
      <alignment wrapText="1"/>
      <protection locked="0"/>
    </xf>
    <xf numFmtId="0" fontId="5" fillId="0" borderId="34" xfId="12" applyFont="1" applyFill="1" applyBorder="1" applyAlignment="1" applyProtection="1">
      <alignment wrapText="1"/>
      <protection locked="0"/>
    </xf>
    <xf numFmtId="0" fontId="5" fillId="0" borderId="12" xfId="12" applyFont="1" applyFill="1" applyBorder="1" applyAlignment="1" applyProtection="1">
      <alignment horizontal="center" wrapText="1"/>
    </xf>
    <xf numFmtId="0" fontId="5" fillId="0" borderId="33" xfId="12" applyFont="1" applyFill="1" applyBorder="1" applyAlignment="1" applyProtection="1">
      <alignment horizontal="center" wrapText="1"/>
    </xf>
    <xf numFmtId="0" fontId="5" fillId="0" borderId="34" xfId="12" applyFont="1" applyFill="1" applyBorder="1" applyAlignment="1" applyProtection="1">
      <alignment horizontal="center" wrapText="1"/>
    </xf>
    <xf numFmtId="0" fontId="6" fillId="25" borderId="0" xfId="12" applyFont="1" applyFill="1" applyAlignment="1" applyProtection="1">
      <alignment horizontal="right" vertical="center"/>
    </xf>
    <xf numFmtId="0" fontId="13" fillId="25" borderId="0" xfId="335" applyFont="1" applyFill="1" applyAlignment="1" applyProtection="1">
      <alignment horizontal="center" wrapText="1"/>
    </xf>
    <xf numFmtId="0" fontId="5" fillId="0" borderId="33" xfId="12" applyFont="1" applyBorder="1" applyAlignment="1" applyProtection="1"/>
    <xf numFmtId="0" fontId="5" fillId="0" borderId="34" xfId="12" applyFont="1" applyBorder="1" applyAlignment="1" applyProtection="1"/>
    <xf numFmtId="0" fontId="16" fillId="29" borderId="0" xfId="12" applyFont="1" applyFill="1" applyAlignment="1" applyProtection="1">
      <alignment horizontal="center" wrapText="1"/>
    </xf>
    <xf numFmtId="0" fontId="15" fillId="29" borderId="0" xfId="12" applyFont="1" applyFill="1" applyAlignment="1" applyProtection="1">
      <alignment horizontal="center" wrapText="1"/>
    </xf>
    <xf numFmtId="0" fontId="103" fillId="25" borderId="0" xfId="12" applyFont="1" applyFill="1" applyAlignment="1" applyProtection="1">
      <alignment horizontal="left" vertical="top" wrapText="1"/>
    </xf>
    <xf numFmtId="0" fontId="5" fillId="25" borderId="0" xfId="12" applyFont="1" applyFill="1" applyBorder="1" applyAlignment="1" applyProtection="1">
      <alignment horizontal="left" vertical="top" wrapText="1"/>
      <protection locked="0"/>
    </xf>
    <xf numFmtId="0" fontId="6" fillId="55" borderId="0" xfId="12" applyFont="1" applyFill="1" applyBorder="1" applyAlignment="1" applyProtection="1">
      <alignment horizontal="right" vertical="center"/>
    </xf>
    <xf numFmtId="0" fontId="6" fillId="25" borderId="30" xfId="12" applyFont="1" applyFill="1" applyBorder="1" applyAlignment="1" applyProtection="1">
      <alignment horizontal="right" vertical="center"/>
    </xf>
    <xf numFmtId="14" fontId="5" fillId="25" borderId="12" xfId="12" applyNumberFormat="1" applyFont="1" applyFill="1" applyBorder="1" applyAlignment="1" applyProtection="1">
      <alignment horizontal="center"/>
      <protection locked="0"/>
    </xf>
    <xf numFmtId="0" fontId="5" fillId="25" borderId="33" xfId="12" applyFont="1" applyFill="1" applyBorder="1" applyAlignment="1" applyProtection="1">
      <alignment horizontal="center"/>
      <protection locked="0"/>
    </xf>
    <xf numFmtId="0" fontId="5" fillId="25" borderId="34" xfId="12" applyFont="1" applyFill="1" applyBorder="1" applyAlignment="1" applyProtection="1">
      <alignment horizontal="center"/>
      <protection locked="0"/>
    </xf>
    <xf numFmtId="0" fontId="6" fillId="61" borderId="39" xfId="12" applyFont="1" applyFill="1" applyBorder="1" applyAlignment="1" applyProtection="1">
      <alignment horizontal="left" vertical="top" wrapText="1"/>
    </xf>
    <xf numFmtId="0" fontId="6" fillId="61" borderId="47" xfId="12" applyFont="1" applyFill="1" applyBorder="1" applyAlignment="1" applyProtection="1">
      <alignment horizontal="left" vertical="top" wrapText="1"/>
    </xf>
    <xf numFmtId="0" fontId="6" fillId="61" borderId="43" xfId="12" applyFont="1" applyFill="1" applyBorder="1" applyAlignment="1" applyProtection="1">
      <alignment horizontal="left" vertical="top" wrapText="1"/>
    </xf>
    <xf numFmtId="0" fontId="6" fillId="64" borderId="31" xfId="12" applyFont="1" applyFill="1" applyBorder="1" applyAlignment="1" applyProtection="1">
      <alignment horizontal="center" vertical="center" wrapText="1"/>
    </xf>
    <xf numFmtId="0" fontId="6" fillId="64" borderId="0" xfId="12" applyFont="1" applyFill="1" applyBorder="1" applyAlignment="1" applyProtection="1">
      <alignment horizontal="center" vertical="center" wrapText="1"/>
    </xf>
    <xf numFmtId="0" fontId="117" fillId="53" borderId="39" xfId="12" applyFont="1" applyFill="1" applyBorder="1" applyAlignment="1" applyProtection="1">
      <alignment horizontal="center" vertical="center" wrapText="1"/>
    </xf>
    <xf numFmtId="0" fontId="117" fillId="53" borderId="47" xfId="12" applyFont="1" applyFill="1" applyBorder="1" applyAlignment="1" applyProtection="1">
      <alignment horizontal="center" vertical="center" wrapText="1"/>
    </xf>
    <xf numFmtId="0" fontId="117" fillId="53" borderId="43" xfId="12" applyFont="1" applyFill="1" applyBorder="1" applyAlignment="1" applyProtection="1">
      <alignment horizontal="center" vertical="center" wrapText="1"/>
    </xf>
    <xf numFmtId="0" fontId="5" fillId="25" borderId="32" xfId="12" applyFont="1" applyFill="1" applyBorder="1" applyAlignment="1" applyProtection="1">
      <alignment horizontal="center" vertical="top" wrapText="1"/>
      <protection locked="0"/>
    </xf>
    <xf numFmtId="0" fontId="6" fillId="25" borderId="0" xfId="12" applyFont="1" applyFill="1" applyAlignment="1" applyProtection="1">
      <alignment horizontal="right" vertical="center" wrapText="1"/>
    </xf>
    <xf numFmtId="0" fontId="6" fillId="25" borderId="30" xfId="12" applyFont="1" applyFill="1" applyBorder="1" applyAlignment="1" applyProtection="1">
      <alignment horizontal="right" vertical="center" wrapText="1"/>
    </xf>
    <xf numFmtId="0" fontId="6" fillId="88" borderId="39" xfId="12" applyFont="1" applyFill="1" applyBorder="1" applyAlignment="1" applyProtection="1">
      <alignment horizontal="center" vertical="center"/>
    </xf>
    <xf numFmtId="0" fontId="6" fillId="88" borderId="47" xfId="12" applyFont="1" applyFill="1" applyBorder="1" applyAlignment="1" applyProtection="1">
      <alignment horizontal="center" vertical="center"/>
    </xf>
    <xf numFmtId="0" fontId="6" fillId="88" borderId="43" xfId="12" applyFont="1" applyFill="1" applyBorder="1" applyAlignment="1" applyProtection="1">
      <alignment horizontal="center" vertical="center"/>
    </xf>
    <xf numFmtId="0" fontId="6" fillId="66" borderId="47" xfId="0" applyFont="1" applyFill="1" applyBorder="1" applyAlignment="1">
      <alignment horizontal="center"/>
    </xf>
    <xf numFmtId="0" fontId="6" fillId="66" borderId="43" xfId="0" applyFont="1" applyFill="1" applyBorder="1" applyAlignment="1">
      <alignment horizontal="center"/>
    </xf>
    <xf numFmtId="0" fontId="6" fillId="66" borderId="39" xfId="0" applyFont="1" applyFill="1" applyBorder="1" applyAlignment="1">
      <alignment horizontal="center"/>
    </xf>
    <xf numFmtId="0" fontId="5" fillId="25" borderId="12" xfId="12" applyFont="1" applyFill="1" applyBorder="1" applyAlignment="1" applyProtection="1">
      <alignment wrapText="1"/>
      <protection locked="0"/>
    </xf>
    <xf numFmtId="0" fontId="5" fillId="25" borderId="33" xfId="12" applyFont="1" applyFill="1" applyBorder="1" applyAlignment="1" applyProtection="1">
      <alignment wrapText="1"/>
      <protection locked="0"/>
    </xf>
    <xf numFmtId="0" fontId="5" fillId="25" borderId="34" xfId="12" applyFont="1" applyFill="1" applyBorder="1" applyAlignment="1" applyProtection="1">
      <alignment wrapText="1"/>
      <protection locked="0"/>
    </xf>
    <xf numFmtId="0" fontId="6" fillId="88" borderId="39" xfId="0" applyFont="1" applyFill="1" applyBorder="1" applyAlignment="1" applyProtection="1">
      <alignment horizontal="center"/>
      <protection locked="0"/>
    </xf>
    <xf numFmtId="0" fontId="6" fillId="88" borderId="47" xfId="0" applyFont="1" applyFill="1" applyBorder="1" applyAlignment="1" applyProtection="1">
      <alignment horizontal="center"/>
      <protection locked="0"/>
    </xf>
    <xf numFmtId="0" fontId="6" fillId="88" borderId="43" xfId="0" applyFont="1" applyFill="1" applyBorder="1" applyAlignment="1" applyProtection="1">
      <alignment horizontal="center"/>
      <protection locked="0"/>
    </xf>
    <xf numFmtId="0" fontId="6" fillId="88" borderId="39" xfId="0" applyFont="1" applyFill="1" applyBorder="1" applyAlignment="1">
      <alignment horizontal="center"/>
    </xf>
    <xf numFmtId="0" fontId="6" fillId="88" borderId="47" xfId="0" applyFont="1" applyFill="1" applyBorder="1" applyAlignment="1">
      <alignment horizontal="center"/>
    </xf>
    <xf numFmtId="0" fontId="6" fillId="88" borderId="43" xfId="0" applyFont="1" applyFill="1" applyBorder="1" applyAlignment="1">
      <alignment horizontal="center"/>
    </xf>
    <xf numFmtId="0" fontId="6" fillId="59" borderId="39" xfId="0" applyFont="1" applyFill="1" applyBorder="1" applyAlignment="1">
      <alignment horizontal="center"/>
    </xf>
    <xf numFmtId="0" fontId="6" fillId="59" borderId="47" xfId="0" applyFont="1" applyFill="1" applyBorder="1" applyAlignment="1">
      <alignment horizontal="center"/>
    </xf>
    <xf numFmtId="0" fontId="6" fillId="59" borderId="43" xfId="0" applyFont="1" applyFill="1" applyBorder="1" applyAlignment="1">
      <alignment horizontal="center"/>
    </xf>
    <xf numFmtId="0" fontId="3" fillId="61" borderId="39" xfId="12" applyFont="1" applyFill="1" applyBorder="1" applyAlignment="1" applyProtection="1"/>
    <xf numFmtId="0" fontId="3" fillId="61" borderId="47" xfId="12" applyFont="1" applyFill="1" applyBorder="1" applyAlignment="1" applyProtection="1"/>
    <xf numFmtId="0" fontId="3" fillId="61" borderId="43" xfId="12" applyFont="1" applyFill="1" applyBorder="1" applyAlignment="1" applyProtection="1"/>
    <xf numFmtId="0" fontId="5" fillId="25" borderId="12" xfId="12" applyFont="1" applyFill="1" applyBorder="1" applyAlignment="1" applyProtection="1">
      <alignment horizontal="center"/>
      <protection locked="0"/>
    </xf>
    <xf numFmtId="0" fontId="5" fillId="25" borderId="11" xfId="12" applyFont="1" applyFill="1" applyBorder="1" applyAlignment="1" applyProtection="1">
      <alignment horizontal="left" vertical="top" wrapText="1"/>
      <protection locked="0"/>
    </xf>
    <xf numFmtId="0" fontId="6" fillId="0" borderId="16" xfId="12" applyFont="1" applyFill="1" applyBorder="1" applyAlignment="1" applyProtection="1">
      <alignment horizontal="center" vertical="center"/>
    </xf>
    <xf numFmtId="0" fontId="6" fillId="0" borderId="0" xfId="12" applyFont="1" applyFill="1" applyBorder="1" applyAlignment="1" applyProtection="1">
      <alignment horizontal="center" vertical="center"/>
    </xf>
    <xf numFmtId="0" fontId="6" fillId="0" borderId="17" xfId="12" applyFont="1" applyFill="1" applyBorder="1" applyAlignment="1" applyProtection="1">
      <alignment horizontal="center" vertical="center"/>
    </xf>
    <xf numFmtId="6" fontId="142" fillId="0" borderId="31" xfId="0" applyNumberFormat="1" applyFont="1" applyBorder="1" applyAlignment="1">
      <alignment horizontal="center"/>
    </xf>
    <xf numFmtId="6" fontId="142" fillId="0" borderId="30" xfId="0" applyNumberFormat="1" applyFont="1" applyBorder="1" applyAlignment="1">
      <alignment horizontal="center"/>
    </xf>
    <xf numFmtId="0" fontId="5" fillId="55" borderId="12" xfId="0" applyFont="1" applyFill="1" applyBorder="1" applyAlignment="1">
      <alignment horizontal="left"/>
    </xf>
    <xf numFmtId="0" fontId="5" fillId="55" borderId="34" xfId="0" applyFont="1" applyFill="1" applyBorder="1" applyAlignment="1">
      <alignment horizontal="left"/>
    </xf>
    <xf numFmtId="5" fontId="5" fillId="55" borderId="12" xfId="269" applyNumberFormat="1" applyFont="1" applyFill="1" applyBorder="1" applyAlignment="1">
      <alignment horizontal="left"/>
    </xf>
    <xf numFmtId="5" fontId="5" fillId="55" borderId="34" xfId="269" applyNumberFormat="1" applyFont="1" applyFill="1" applyBorder="1" applyAlignment="1">
      <alignment horizontal="left"/>
    </xf>
    <xf numFmtId="0" fontId="6" fillId="56" borderId="41" xfId="0" applyFont="1" applyFill="1" applyBorder="1" applyAlignment="1">
      <alignment horizontal="center"/>
    </xf>
    <xf numFmtId="0" fontId="6" fillId="56" borderId="50" xfId="0" applyFont="1" applyFill="1" applyBorder="1" applyAlignment="1">
      <alignment horizontal="center"/>
    </xf>
    <xf numFmtId="166" fontId="5" fillId="55" borderId="12" xfId="0" applyNumberFormat="1" applyFont="1" applyFill="1" applyBorder="1" applyAlignment="1">
      <alignment horizontal="left"/>
    </xf>
    <xf numFmtId="166" fontId="5" fillId="55" borderId="34" xfId="0" applyNumberFormat="1" applyFont="1" applyFill="1" applyBorder="1" applyAlignment="1">
      <alignment horizontal="left"/>
    </xf>
    <xf numFmtId="166" fontId="5" fillId="55" borderId="12" xfId="269" applyNumberFormat="1" applyFont="1" applyFill="1" applyBorder="1" applyAlignment="1">
      <alignment horizontal="left"/>
    </xf>
    <xf numFmtId="166" fontId="5" fillId="55" borderId="34" xfId="269" applyNumberFormat="1" applyFont="1" applyFill="1" applyBorder="1" applyAlignment="1">
      <alignment horizontal="left"/>
    </xf>
    <xf numFmtId="0" fontId="5" fillId="55" borderId="33" xfId="0" applyFont="1" applyFill="1" applyBorder="1" applyAlignment="1">
      <alignment horizontal="left"/>
    </xf>
    <xf numFmtId="165" fontId="5" fillId="55" borderId="12" xfId="269" applyNumberFormat="1" applyFont="1" applyFill="1" applyBorder="1" applyAlignment="1">
      <alignment horizontal="left"/>
    </xf>
    <xf numFmtId="165" fontId="5" fillId="55" borderId="34" xfId="269" applyNumberFormat="1" applyFont="1" applyFill="1" applyBorder="1" applyAlignment="1">
      <alignment horizontal="left"/>
    </xf>
    <xf numFmtId="0" fontId="3" fillId="61" borderId="12" xfId="0" applyFont="1" applyFill="1" applyBorder="1" applyAlignment="1">
      <alignment horizontal="left"/>
    </xf>
    <xf numFmtId="0" fontId="3" fillId="61" borderId="33" xfId="0" applyFont="1" applyFill="1" applyBorder="1" applyAlignment="1">
      <alignment horizontal="left"/>
    </xf>
    <xf numFmtId="0" fontId="3" fillId="61" borderId="34" xfId="0" applyFont="1" applyFill="1" applyBorder="1" applyAlignment="1">
      <alignment horizontal="left"/>
    </xf>
    <xf numFmtId="0" fontId="6" fillId="56" borderId="12" xfId="0" applyFont="1" applyFill="1" applyBorder="1" applyAlignment="1">
      <alignment horizontal="center"/>
    </xf>
    <xf numFmtId="0" fontId="6" fillId="56" borderId="34" xfId="0" applyFont="1" applyFill="1" applyBorder="1" applyAlignment="1">
      <alignment horizontal="center"/>
    </xf>
    <xf numFmtId="0" fontId="6" fillId="56" borderId="33" xfId="0" applyFont="1" applyFill="1" applyBorder="1" applyAlignment="1">
      <alignment horizontal="center"/>
    </xf>
    <xf numFmtId="0" fontId="5" fillId="25" borderId="12" xfId="24" applyFont="1" applyFill="1" applyBorder="1" applyAlignment="1">
      <alignment wrapText="1"/>
    </xf>
    <xf numFmtId="0" fontId="5" fillId="25" borderId="33" xfId="24" applyFont="1" applyFill="1" applyBorder="1" applyAlignment="1">
      <alignment wrapText="1"/>
    </xf>
    <xf numFmtId="0" fontId="5" fillId="25" borderId="34" xfId="24" applyFont="1" applyFill="1" applyBorder="1" applyAlignment="1">
      <alignment wrapText="1"/>
    </xf>
    <xf numFmtId="0" fontId="5" fillId="25" borderId="11" xfId="24" applyFont="1" applyFill="1" applyBorder="1" applyAlignment="1" applyProtection="1">
      <alignment wrapText="1"/>
      <protection locked="0"/>
    </xf>
    <xf numFmtId="0" fontId="6" fillId="26" borderId="11" xfId="24" applyFont="1" applyFill="1" applyBorder="1" applyAlignment="1"/>
    <xf numFmtId="0" fontId="5" fillId="25" borderId="11" xfId="24" applyFont="1" applyFill="1" applyBorder="1" applyAlignment="1">
      <alignment wrapText="1"/>
    </xf>
    <xf numFmtId="0" fontId="5" fillId="25" borderId="12" xfId="24" applyFont="1" applyFill="1" applyBorder="1" applyAlignment="1" applyProtection="1">
      <alignment wrapText="1"/>
      <protection locked="0"/>
    </xf>
    <xf numFmtId="0" fontId="5" fillId="25" borderId="33" xfId="24" applyFont="1" applyFill="1" applyBorder="1" applyAlignment="1" applyProtection="1">
      <alignment wrapText="1"/>
      <protection locked="0"/>
    </xf>
    <xf numFmtId="0" fontId="5" fillId="25" borderId="34" xfId="24" applyFont="1" applyFill="1" applyBorder="1" applyAlignment="1" applyProtection="1">
      <alignment wrapText="1"/>
      <protection locked="0"/>
    </xf>
    <xf numFmtId="0" fontId="13" fillId="25" borderId="0" xfId="335" applyFont="1" applyFill="1" applyAlignment="1" applyProtection="1">
      <alignment vertical="top" wrapText="1"/>
    </xf>
    <xf numFmtId="0" fontId="5" fillId="26" borderId="11" xfId="24" applyFont="1" applyFill="1" applyBorder="1" applyAlignment="1"/>
    <xf numFmtId="0" fontId="5" fillId="0" borderId="11" xfId="24" applyFont="1" applyFill="1" applyBorder="1" applyAlignment="1" applyProtection="1">
      <alignment wrapText="1"/>
      <protection locked="0"/>
    </xf>
    <xf numFmtId="0" fontId="5" fillId="0" borderId="11" xfId="24" applyFont="1" applyBorder="1" applyAlignment="1" applyProtection="1">
      <alignment wrapText="1"/>
      <protection locked="0"/>
    </xf>
    <xf numFmtId="0" fontId="5" fillId="25" borderId="0" xfId="24" applyFont="1" applyFill="1" applyAlignment="1">
      <alignment vertical="top" wrapText="1"/>
    </xf>
    <xf numFmtId="0" fontId="5" fillId="0" borderId="12" xfId="24" applyFont="1" applyFill="1" applyBorder="1" applyAlignment="1" applyProtection="1">
      <alignment wrapText="1"/>
      <protection locked="0"/>
    </xf>
    <xf numFmtId="0" fontId="5" fillId="0" borderId="33" xfId="24" applyFont="1" applyFill="1" applyBorder="1" applyAlignment="1" applyProtection="1">
      <alignment wrapText="1"/>
      <protection locked="0"/>
    </xf>
    <xf numFmtId="0" fontId="5" fillId="0" borderId="34" xfId="24" applyFont="1" applyFill="1" applyBorder="1" applyAlignment="1" applyProtection="1">
      <alignment wrapText="1"/>
      <protection locked="0"/>
    </xf>
    <xf numFmtId="0" fontId="6" fillId="25" borderId="0" xfId="24" applyFont="1" applyFill="1" applyAlignment="1">
      <alignment wrapText="1"/>
    </xf>
    <xf numFmtId="0" fontId="9" fillId="25" borderId="51" xfId="335" applyFill="1" applyBorder="1" applyAlignment="1" applyProtection="1">
      <alignment vertical="top" wrapText="1"/>
    </xf>
    <xf numFmtId="0" fontId="6" fillId="26" borderId="11" xfId="24" applyFont="1" applyFill="1" applyBorder="1" applyAlignment="1">
      <alignment wrapText="1"/>
    </xf>
    <xf numFmtId="0" fontId="0" fillId="0" borderId="11" xfId="24" applyFont="1" applyBorder="1" applyAlignment="1">
      <alignment wrapText="1"/>
    </xf>
    <xf numFmtId="0" fontId="6" fillId="26" borderId="12" xfId="24" applyFont="1" applyFill="1" applyBorder="1" applyAlignment="1">
      <alignment wrapText="1"/>
    </xf>
    <xf numFmtId="0" fontId="6" fillId="26" borderId="33" xfId="24" applyFont="1" applyFill="1" applyBorder="1" applyAlignment="1">
      <alignment wrapText="1"/>
    </xf>
    <xf numFmtId="0" fontId="6" fillId="26" borderId="34" xfId="24" applyFont="1" applyFill="1" applyBorder="1" applyAlignment="1">
      <alignment wrapText="1"/>
    </xf>
    <xf numFmtId="0" fontId="0" fillId="25" borderId="51" xfId="24" applyFont="1" applyFill="1" applyBorder="1" applyAlignment="1">
      <alignment wrapText="1"/>
    </xf>
    <xf numFmtId="0" fontId="6" fillId="26" borderId="12" xfId="24" applyFont="1" applyFill="1" applyBorder="1" applyAlignment="1"/>
    <xf numFmtId="0" fontId="6" fillId="26" borderId="33" xfId="24" applyFont="1" applyFill="1" applyBorder="1" applyAlignment="1"/>
    <xf numFmtId="0" fontId="6" fillId="26" borderId="34" xfId="24" applyFont="1" applyFill="1" applyBorder="1" applyAlignment="1"/>
    <xf numFmtId="0" fontId="0" fillId="25" borderId="0" xfId="24" applyFont="1" applyFill="1" applyAlignment="1">
      <alignment wrapText="1"/>
    </xf>
    <xf numFmtId="0" fontId="0" fillId="25" borderId="0" xfId="24" applyFont="1" applyFill="1" applyBorder="1" applyAlignment="1">
      <alignment wrapText="1"/>
    </xf>
    <xf numFmtId="0" fontId="6" fillId="26" borderId="12" xfId="24" applyFont="1" applyFill="1" applyBorder="1" applyAlignment="1">
      <alignment horizontal="center" vertical="center" wrapText="1"/>
    </xf>
    <xf numFmtId="0" fontId="6" fillId="26" borderId="33" xfId="24" applyFont="1" applyFill="1" applyBorder="1" applyAlignment="1">
      <alignment horizontal="center" vertical="center" wrapText="1"/>
    </xf>
    <xf numFmtId="0" fontId="6" fillId="26" borderId="34" xfId="24" applyFont="1" applyFill="1" applyBorder="1" applyAlignment="1">
      <alignment horizontal="center" vertical="center" wrapText="1"/>
    </xf>
    <xf numFmtId="0" fontId="6" fillId="39" borderId="11" xfId="24" applyFont="1" applyFill="1" applyBorder="1" applyAlignment="1">
      <alignment horizontal="right" vertical="center" wrapText="1"/>
    </xf>
    <xf numFmtId="0" fontId="5" fillId="0" borderId="11" xfId="24" applyFont="1" applyBorder="1" applyAlignment="1" applyProtection="1">
      <alignment horizontal="left" vertical="center"/>
      <protection locked="0"/>
    </xf>
    <xf numFmtId="0" fontId="38" fillId="0" borderId="0" xfId="24" applyFont="1" applyFill="1" applyAlignment="1">
      <alignment vertical="top" wrapText="1"/>
    </xf>
    <xf numFmtId="0" fontId="7" fillId="0" borderId="0" xfId="24" applyFont="1" applyFill="1" applyAlignment="1">
      <alignment vertical="top" wrapText="1"/>
    </xf>
    <xf numFmtId="0" fontId="28" fillId="0" borderId="0" xfId="24" applyFont="1" applyFill="1" applyAlignment="1">
      <alignment wrapText="1"/>
    </xf>
    <xf numFmtId="0" fontId="7" fillId="0" borderId="0" xfId="24" applyFont="1" applyFill="1" applyBorder="1" applyAlignment="1">
      <alignment vertical="top" wrapText="1"/>
    </xf>
    <xf numFmtId="0" fontId="5" fillId="25" borderId="0" xfId="24" applyFont="1" applyFill="1" applyBorder="1" applyAlignment="1"/>
    <xf numFmtId="0" fontId="6" fillId="61" borderId="12" xfId="24" applyFont="1" applyFill="1" applyBorder="1" applyAlignment="1"/>
    <xf numFmtId="0" fontId="6" fillId="61" borderId="33" xfId="24" applyFont="1" applyFill="1" applyBorder="1" applyAlignment="1"/>
    <xf numFmtId="0" fontId="6" fillId="61" borderId="34" xfId="24" applyFont="1" applyFill="1" applyBorder="1" applyAlignment="1"/>
    <xf numFmtId="0" fontId="5" fillId="55" borderId="35" xfId="24" applyFont="1" applyFill="1" applyBorder="1" applyAlignment="1" applyProtection="1">
      <protection locked="0"/>
    </xf>
    <xf numFmtId="0" fontId="3" fillId="26" borderId="11" xfId="24" applyFont="1" applyFill="1" applyBorder="1" applyAlignment="1">
      <alignment horizontal="center" vertical="center"/>
    </xf>
    <xf numFmtId="0" fontId="6" fillId="26" borderId="41" xfId="24" applyFont="1" applyFill="1" applyBorder="1" applyAlignment="1">
      <alignment horizontal="center" vertical="center" wrapText="1"/>
    </xf>
    <xf numFmtId="0" fontId="6" fillId="26" borderId="51" xfId="24" applyFont="1" applyFill="1" applyBorder="1" applyAlignment="1">
      <alignment horizontal="center" vertical="center" wrapText="1"/>
    </xf>
    <xf numFmtId="0" fontId="6" fillId="26" borderId="50" xfId="24" applyFont="1" applyFill="1" applyBorder="1" applyAlignment="1">
      <alignment horizontal="center" vertical="center" wrapText="1"/>
    </xf>
    <xf numFmtId="0" fontId="3" fillId="56" borderId="35" xfId="24" applyFont="1" applyFill="1" applyBorder="1" applyAlignment="1">
      <alignment horizontal="center" vertical="center"/>
    </xf>
    <xf numFmtId="0" fontId="31" fillId="89" borderId="0" xfId="24" applyFont="1" applyFill="1" applyAlignment="1" applyProtection="1">
      <alignment horizontal="center"/>
    </xf>
    <xf numFmtId="0" fontId="5" fillId="55" borderId="0" xfId="24" applyFont="1" applyFill="1" applyAlignment="1" applyProtection="1"/>
    <xf numFmtId="0" fontId="6" fillId="25" borderId="0" xfId="24" applyFont="1" applyFill="1" applyAlignment="1">
      <alignment horizontal="right" vertical="center" wrapText="1"/>
    </xf>
    <xf numFmtId="0" fontId="0" fillId="25" borderId="33" xfId="24" applyFont="1" applyFill="1" applyBorder="1" applyAlignment="1" applyProtection="1">
      <protection locked="0"/>
    </xf>
    <xf numFmtId="0" fontId="0" fillId="25" borderId="34" xfId="24" applyFont="1" applyFill="1" applyBorder="1" applyAlignment="1" applyProtection="1">
      <protection locked="0"/>
    </xf>
    <xf numFmtId="0" fontId="7" fillId="25" borderId="31" xfId="24" applyFont="1" applyFill="1" applyBorder="1" applyAlignment="1"/>
    <xf numFmtId="0" fontId="28" fillId="25" borderId="0" xfId="24" applyFont="1" applyFill="1"/>
    <xf numFmtId="0" fontId="41" fillId="55" borderId="0" xfId="0" applyFont="1" applyFill="1" applyAlignment="1">
      <alignment horizontal="left" wrapText="1"/>
    </xf>
    <xf numFmtId="0" fontId="41" fillId="55" borderId="51" xfId="0" applyFont="1" applyFill="1" applyBorder="1" applyAlignment="1">
      <alignment horizontal="left" wrapText="1"/>
    </xf>
    <xf numFmtId="0" fontId="5" fillId="55" borderId="11" xfId="24" applyFont="1" applyFill="1" applyBorder="1" applyAlignment="1" applyProtection="1">
      <protection locked="0"/>
    </xf>
    <xf numFmtId="6" fontId="142" fillId="0" borderId="38" xfId="0" applyNumberFormat="1" applyFont="1" applyBorder="1" applyAlignment="1">
      <alignment horizontal="center"/>
    </xf>
    <xf numFmtId="6" fontId="142" fillId="0" borderId="52" xfId="0" applyNumberFormat="1" applyFont="1" applyBorder="1" applyAlignment="1">
      <alignment horizontal="center"/>
    </xf>
    <xf numFmtId="0" fontId="3" fillId="61" borderId="12" xfId="24" applyFont="1" applyFill="1" applyBorder="1" applyAlignment="1">
      <alignment horizontal="left"/>
    </xf>
    <xf numFmtId="0" fontId="3" fillId="61" borderId="33" xfId="24" applyFont="1" applyFill="1" applyBorder="1" applyAlignment="1">
      <alignment horizontal="left"/>
    </xf>
    <xf numFmtId="0" fontId="3" fillId="61" borderId="34" xfId="24" applyFont="1" applyFill="1" applyBorder="1" applyAlignment="1">
      <alignment horizontal="left"/>
    </xf>
    <xf numFmtId="6" fontId="142" fillId="0" borderId="41" xfId="0" applyNumberFormat="1" applyFont="1" applyBorder="1" applyAlignment="1">
      <alignment horizontal="center"/>
    </xf>
    <xf numFmtId="6" fontId="142" fillId="0" borderId="50" xfId="0" applyNumberFormat="1" applyFont="1" applyBorder="1" applyAlignment="1">
      <alignment horizontal="center"/>
    </xf>
    <xf numFmtId="0" fontId="0" fillId="0" borderId="33" xfId="24" applyFont="1" applyBorder="1" applyAlignment="1" applyProtection="1">
      <alignment horizontal="center"/>
      <protection locked="0"/>
    </xf>
    <xf numFmtId="0" fontId="0" fillId="0" borderId="34" xfId="24" applyFont="1" applyBorder="1" applyAlignment="1" applyProtection="1">
      <alignment horizontal="center"/>
      <protection locked="0"/>
    </xf>
    <xf numFmtId="0" fontId="5" fillId="0" borderId="11" xfId="24" applyFont="1" applyBorder="1" applyAlignment="1" applyProtection="1">
      <protection locked="0"/>
    </xf>
    <xf numFmtId="0" fontId="0" fillId="0" borderId="12" xfId="24" applyFont="1" applyBorder="1" applyAlignment="1" applyProtection="1">
      <alignment horizontal="center"/>
      <protection locked="0"/>
    </xf>
    <xf numFmtId="0" fontId="5" fillId="35" borderId="11" xfId="24" applyFont="1" applyFill="1" applyBorder="1" applyAlignment="1" applyProtection="1">
      <protection locked="0"/>
    </xf>
    <xf numFmtId="0" fontId="6" fillId="26" borderId="11" xfId="24" applyFont="1" applyFill="1" applyBorder="1" applyAlignment="1" applyProtection="1">
      <alignment vertical="top" wrapText="1"/>
      <protection locked="0"/>
    </xf>
    <xf numFmtId="0" fontId="5" fillId="0" borderId="11" xfId="24" applyFont="1" applyBorder="1" applyAlignment="1" applyProtection="1">
      <alignment vertical="top" wrapText="1"/>
      <protection locked="0"/>
    </xf>
    <xf numFmtId="0" fontId="6" fillId="26" borderId="11" xfId="24" applyFont="1" applyFill="1" applyBorder="1" applyAlignment="1" applyProtection="1">
      <alignment horizontal="left" vertical="top" wrapText="1"/>
      <protection locked="0"/>
    </xf>
    <xf numFmtId="0" fontId="5" fillId="0" borderId="11" xfId="24" applyFont="1" applyBorder="1" applyAlignment="1" applyProtection="1">
      <alignment horizontal="left" vertical="top" wrapText="1"/>
      <protection locked="0"/>
    </xf>
    <xf numFmtId="0" fontId="6" fillId="26" borderId="12" xfId="24" applyFont="1" applyFill="1" applyBorder="1" applyAlignment="1" applyProtection="1">
      <alignment horizontal="left" vertical="top" wrapText="1"/>
      <protection locked="0"/>
    </xf>
    <xf numFmtId="0" fontId="6" fillId="26" borderId="33" xfId="24" applyFont="1" applyFill="1" applyBorder="1" applyAlignment="1" applyProtection="1">
      <alignment horizontal="left" vertical="top" wrapText="1"/>
      <protection locked="0"/>
    </xf>
    <xf numFmtId="0" fontId="6" fillId="26" borderId="34" xfId="24" applyFont="1" applyFill="1" applyBorder="1" applyAlignment="1" applyProtection="1">
      <alignment horizontal="left" vertical="top" wrapText="1"/>
      <protection locked="0"/>
    </xf>
    <xf numFmtId="0" fontId="6" fillId="26" borderId="33" xfId="24" applyFont="1" applyFill="1" applyBorder="1" applyAlignment="1" applyProtection="1">
      <alignment horizontal="center" vertical="top" wrapText="1"/>
      <protection locked="0"/>
    </xf>
    <xf numFmtId="0" fontId="6" fillId="26" borderId="34" xfId="24" applyFont="1" applyFill="1" applyBorder="1" applyAlignment="1" applyProtection="1">
      <alignment horizontal="center" vertical="top" wrapText="1"/>
      <protection locked="0"/>
    </xf>
    <xf numFmtId="0" fontId="5" fillId="0" borderId="12" xfId="24" applyFont="1" applyBorder="1" applyAlignment="1" applyProtection="1">
      <alignment horizontal="center"/>
      <protection locked="0"/>
    </xf>
    <xf numFmtId="0" fontId="5" fillId="0" borderId="33" xfId="24" applyFont="1" applyBorder="1" applyAlignment="1" applyProtection="1">
      <alignment horizontal="center"/>
      <protection locked="0"/>
    </xf>
    <xf numFmtId="0" fontId="5" fillId="0" borderId="34" xfId="24" applyFont="1" applyBorder="1" applyAlignment="1" applyProtection="1">
      <alignment horizontal="center"/>
      <protection locked="0"/>
    </xf>
    <xf numFmtId="0" fontId="6" fillId="25" borderId="0" xfId="24" applyFont="1" applyFill="1" applyAlignment="1" applyProtection="1">
      <protection locked="0"/>
    </xf>
    <xf numFmtId="0" fontId="5" fillId="55" borderId="0" xfId="24" applyFont="1" applyFill="1" applyAlignment="1" applyProtection="1">
      <protection locked="0"/>
    </xf>
    <xf numFmtId="0" fontId="5" fillId="25" borderId="11" xfId="24" applyFont="1" applyFill="1" applyBorder="1" applyAlignment="1" applyProtection="1">
      <alignment horizontal="center" vertical="top"/>
      <protection locked="0"/>
    </xf>
    <xf numFmtId="0" fontId="6" fillId="25" borderId="0" xfId="24" applyFont="1" applyFill="1" applyAlignment="1" applyProtection="1"/>
    <xf numFmtId="0" fontId="6" fillId="26" borderId="11" xfId="24" applyFont="1" applyFill="1" applyBorder="1" applyAlignment="1" applyProtection="1">
      <alignment vertical="top" wrapText="1"/>
    </xf>
    <xf numFmtId="0" fontId="5" fillId="0" borderId="11" xfId="24" applyFont="1" applyBorder="1" applyAlignment="1" applyProtection="1">
      <alignment vertical="top" wrapText="1"/>
    </xf>
    <xf numFmtId="0" fontId="6" fillId="26" borderId="12" xfId="24" applyFont="1" applyFill="1" applyBorder="1" applyAlignment="1" applyProtection="1">
      <alignment horizontal="center" vertical="top" wrapText="1"/>
    </xf>
    <xf numFmtId="0" fontId="6" fillId="26" borderId="33" xfId="24" applyFont="1" applyFill="1" applyBorder="1" applyAlignment="1" applyProtection="1">
      <alignment horizontal="center" vertical="top" wrapText="1"/>
    </xf>
    <xf numFmtId="0" fontId="6" fillId="26" borderId="34" xfId="24" applyFont="1" applyFill="1" applyBorder="1" applyAlignment="1" applyProtection="1">
      <alignment horizontal="center" vertical="top" wrapText="1"/>
    </xf>
    <xf numFmtId="0" fontId="5" fillId="55" borderId="11" xfId="24" applyFont="1" applyFill="1" applyBorder="1" applyAlignment="1" applyProtection="1">
      <alignment horizontal="center" vertical="top"/>
      <protection locked="0"/>
    </xf>
    <xf numFmtId="0" fontId="5" fillId="0" borderId="11" xfId="26" applyFont="1" applyFill="1" applyBorder="1" applyAlignment="1" applyProtection="1">
      <alignment wrapText="1"/>
    </xf>
    <xf numFmtId="0" fontId="5" fillId="0" borderId="12" xfId="26" applyFont="1" applyBorder="1" applyAlignment="1" applyProtection="1">
      <alignment horizontal="left" wrapText="1"/>
      <protection locked="0"/>
    </xf>
    <xf numFmtId="0" fontId="5" fillId="0" borderId="33" xfId="26" applyFont="1" applyBorder="1" applyAlignment="1" applyProtection="1">
      <alignment horizontal="left" wrapText="1"/>
      <protection locked="0"/>
    </xf>
    <xf numFmtId="0" fontId="5" fillId="0" borderId="34" xfId="26" applyFont="1" applyBorder="1" applyAlignment="1" applyProtection="1">
      <alignment horizontal="left" wrapText="1"/>
      <protection locked="0"/>
    </xf>
    <xf numFmtId="0" fontId="5" fillId="25" borderId="11" xfId="26" applyFont="1" applyFill="1" applyBorder="1" applyAlignment="1" applyProtection="1">
      <alignment horizontal="left" wrapText="1"/>
      <protection locked="0"/>
    </xf>
    <xf numFmtId="0" fontId="5" fillId="0" borderId="11" xfId="26" applyFont="1" applyBorder="1" applyAlignment="1" applyProtection="1">
      <alignment horizontal="left" wrapText="1"/>
      <protection locked="0"/>
    </xf>
    <xf numFmtId="0" fontId="6" fillId="26" borderId="11" xfId="26" applyFont="1" applyFill="1" applyBorder="1" applyAlignment="1" applyProtection="1"/>
    <xf numFmtId="0" fontId="5" fillId="26" borderId="11" xfId="26" applyFont="1" applyFill="1" applyBorder="1" applyAlignment="1" applyProtection="1"/>
    <xf numFmtId="0" fontId="6" fillId="26" borderId="12" xfId="26" applyFont="1" applyFill="1" applyBorder="1" applyAlignment="1" applyProtection="1">
      <alignment horizontal="left"/>
    </xf>
    <xf numFmtId="0" fontId="6" fillId="26" borderId="33" xfId="26" applyFont="1" applyFill="1" applyBorder="1" applyAlignment="1" applyProtection="1">
      <alignment horizontal="left"/>
    </xf>
    <xf numFmtId="0" fontId="6" fillId="26" borderId="34" xfId="26" applyFont="1" applyFill="1" applyBorder="1" applyAlignment="1" applyProtection="1">
      <alignment horizontal="left"/>
    </xf>
    <xf numFmtId="0" fontId="6" fillId="26" borderId="11" xfId="26" applyFont="1" applyFill="1" applyBorder="1" applyAlignment="1" applyProtection="1">
      <alignment horizontal="left"/>
    </xf>
    <xf numFmtId="0" fontId="6" fillId="26" borderId="11" xfId="24" applyFont="1" applyFill="1" applyBorder="1" applyAlignment="1" applyProtection="1">
      <alignment horizontal="left" vertical="top" wrapText="1"/>
    </xf>
    <xf numFmtId="0" fontId="5" fillId="0" borderId="11" xfId="24" applyFont="1" applyBorder="1" applyAlignment="1" applyProtection="1">
      <alignment horizontal="left" vertical="top" wrapText="1"/>
    </xf>
    <xf numFmtId="0" fontId="6" fillId="26" borderId="11" xfId="24" applyFont="1" applyFill="1" applyBorder="1" applyAlignment="1" applyProtection="1">
      <alignment horizontal="left" vertical="top"/>
    </xf>
    <xf numFmtId="0" fontId="5" fillId="25" borderId="11" xfId="26" applyFont="1" applyFill="1" applyBorder="1" applyAlignment="1" applyProtection="1">
      <alignment wrapText="1"/>
    </xf>
    <xf numFmtId="0" fontId="5" fillId="25" borderId="12" xfId="26" applyFont="1" applyFill="1" applyBorder="1" applyAlignment="1" applyProtection="1">
      <alignment horizontal="left" wrapText="1"/>
      <protection locked="0"/>
    </xf>
    <xf numFmtId="0" fontId="5" fillId="25" borderId="33" xfId="26" applyFont="1" applyFill="1" applyBorder="1" applyAlignment="1" applyProtection="1">
      <alignment horizontal="left" wrapText="1"/>
      <protection locked="0"/>
    </xf>
    <xf numFmtId="0" fontId="5" fillId="25" borderId="34" xfId="26" applyFont="1" applyFill="1" applyBorder="1" applyAlignment="1" applyProtection="1">
      <alignment horizontal="left" wrapText="1"/>
      <protection locked="0"/>
    </xf>
    <xf numFmtId="0" fontId="5" fillId="0" borderId="11" xfId="24" applyFont="1" applyBorder="1" applyAlignment="1" applyProtection="1">
      <alignment horizontal="left"/>
      <protection locked="0"/>
    </xf>
    <xf numFmtId="0" fontId="5" fillId="0" borderId="11" xfId="24" applyFont="1" applyFill="1" applyBorder="1" applyAlignment="1" applyProtection="1">
      <protection locked="0"/>
    </xf>
    <xf numFmtId="0" fontId="5" fillId="0" borderId="11" xfId="24" applyFont="1" applyBorder="1" applyAlignment="1" applyProtection="1">
      <alignment horizontal="left" vertical="top"/>
      <protection locked="0"/>
    </xf>
    <xf numFmtId="0" fontId="5" fillId="0" borderId="12" xfId="24" applyFont="1" applyBorder="1" applyAlignment="1" applyProtection="1">
      <alignment horizontal="left" vertical="top"/>
      <protection locked="0"/>
    </xf>
    <xf numFmtId="0" fontId="5" fillId="0" borderId="33" xfId="24" applyFont="1" applyBorder="1" applyAlignment="1" applyProtection="1">
      <alignment horizontal="left" vertical="top"/>
      <protection locked="0"/>
    </xf>
    <xf numFmtId="0" fontId="5" fillId="0" borderId="34" xfId="24" applyFont="1" applyBorder="1" applyAlignment="1" applyProtection="1">
      <alignment horizontal="left" vertical="top"/>
      <protection locked="0"/>
    </xf>
    <xf numFmtId="0" fontId="6" fillId="26" borderId="12" xfId="24" applyFont="1" applyFill="1" applyBorder="1" applyAlignment="1">
      <alignment horizontal="left" vertical="top" wrapText="1"/>
    </xf>
    <xf numFmtId="0" fontId="6" fillId="26" borderId="33" xfId="24" applyFont="1" applyFill="1" applyBorder="1" applyAlignment="1">
      <alignment horizontal="left" vertical="top" wrapText="1"/>
    </xf>
    <xf numFmtId="0" fontId="6" fillId="26" borderId="34" xfId="24" applyFont="1" applyFill="1" applyBorder="1" applyAlignment="1">
      <alignment horizontal="left" vertical="top" wrapText="1"/>
    </xf>
    <xf numFmtId="0" fontId="6" fillId="26" borderId="11" xfId="24" applyFont="1" applyFill="1" applyBorder="1" applyAlignment="1">
      <alignment vertical="top" wrapText="1"/>
    </xf>
    <xf numFmtId="0" fontId="5" fillId="0" borderId="11" xfId="24" applyFont="1" applyBorder="1" applyAlignment="1">
      <alignment vertical="top" wrapText="1"/>
    </xf>
    <xf numFmtId="0" fontId="6" fillId="26" borderId="11" xfId="24" applyFont="1" applyFill="1" applyBorder="1" applyAlignment="1">
      <alignment horizontal="left" vertical="top" wrapText="1"/>
    </xf>
    <xf numFmtId="0" fontId="6" fillId="26" borderId="11" xfId="24" applyFont="1" applyFill="1" applyBorder="1" applyAlignment="1">
      <alignment horizontal="left" vertical="top"/>
    </xf>
    <xf numFmtId="0" fontId="31" fillId="89" borderId="0" xfId="24" applyFont="1" applyFill="1" applyAlignment="1">
      <alignment horizontal="center"/>
    </xf>
    <xf numFmtId="0" fontId="5" fillId="55" borderId="0" xfId="24" applyFont="1" applyFill="1" applyAlignment="1"/>
    <xf numFmtId="0" fontId="4" fillId="0" borderId="0" xfId="392" applyAlignment="1">
      <alignment wrapText="1"/>
    </xf>
    <xf numFmtId="0" fontId="5" fillId="55" borderId="11" xfId="24" applyFont="1" applyFill="1" applyBorder="1" applyAlignment="1" applyProtection="1">
      <alignment horizontal="left" vertical="top" wrapText="1"/>
      <protection locked="0"/>
    </xf>
    <xf numFmtId="0" fontId="5" fillId="25" borderId="11" xfId="24" applyFont="1" applyFill="1" applyBorder="1" applyAlignment="1" applyProtection="1">
      <alignment horizontal="left" vertical="top" wrapText="1"/>
    </xf>
    <xf numFmtId="0" fontId="5" fillId="0" borderId="11" xfId="24" applyFont="1" applyBorder="1" applyAlignment="1">
      <alignment horizontal="left" vertical="top" wrapText="1"/>
    </xf>
    <xf numFmtId="49" fontId="5" fillId="25" borderId="12" xfId="24" applyNumberFormat="1" applyFont="1" applyFill="1" applyBorder="1" applyAlignment="1" applyProtection="1">
      <alignment horizontal="center"/>
      <protection locked="0"/>
    </xf>
    <xf numFmtId="49" fontId="5" fillId="25" borderId="33" xfId="24" applyNumberFormat="1" applyFont="1" applyFill="1" applyBorder="1" applyAlignment="1" applyProtection="1">
      <alignment horizontal="center"/>
      <protection locked="0"/>
    </xf>
    <xf numFmtId="49" fontId="5" fillId="25" borderId="34" xfId="24" applyNumberFormat="1" applyFont="1" applyFill="1" applyBorder="1" applyAlignment="1" applyProtection="1">
      <alignment horizontal="center"/>
      <protection locked="0"/>
    </xf>
    <xf numFmtId="0" fontId="6" fillId="25" borderId="0" xfId="24" applyFont="1" applyFill="1" applyAlignment="1"/>
    <xf numFmtId="0" fontId="6" fillId="25" borderId="30" xfId="24" applyFont="1" applyFill="1" applyBorder="1" applyAlignment="1"/>
    <xf numFmtId="0" fontId="5" fillId="25" borderId="38" xfId="24" applyFont="1" applyFill="1" applyBorder="1" applyAlignment="1" applyProtection="1">
      <alignment vertical="top" wrapText="1"/>
      <protection locked="0"/>
    </xf>
    <xf numFmtId="0" fontId="0" fillId="25" borderId="32" xfId="24" applyFont="1" applyFill="1" applyBorder="1" applyAlignment="1" applyProtection="1">
      <alignment vertical="top" wrapText="1"/>
      <protection locked="0"/>
    </xf>
    <xf numFmtId="0" fontId="0" fillId="25" borderId="52" xfId="24" applyFont="1" applyFill="1" applyBorder="1" applyAlignment="1" applyProtection="1">
      <alignment vertical="top" wrapText="1"/>
      <protection locked="0"/>
    </xf>
    <xf numFmtId="0" fontId="0" fillId="25" borderId="41" xfId="24" applyFont="1" applyFill="1" applyBorder="1" applyAlignment="1" applyProtection="1">
      <alignment vertical="top" wrapText="1"/>
      <protection locked="0"/>
    </xf>
    <xf numFmtId="0" fontId="0" fillId="25" borderId="51" xfId="24" applyFont="1" applyFill="1" applyBorder="1" applyAlignment="1" applyProtection="1">
      <alignment vertical="top" wrapText="1"/>
      <protection locked="0"/>
    </xf>
    <xf numFmtId="0" fontId="0" fillId="25" borderId="50" xfId="24" applyFont="1" applyFill="1" applyBorder="1" applyAlignment="1" applyProtection="1">
      <alignment vertical="top" wrapText="1"/>
      <protection locked="0"/>
    </xf>
    <xf numFmtId="0" fontId="5" fillId="25" borderId="32" xfId="24" applyFont="1" applyFill="1" applyBorder="1" applyAlignment="1"/>
    <xf numFmtId="0" fontId="5" fillId="25" borderId="52" xfId="24" applyFont="1" applyFill="1" applyBorder="1" applyAlignment="1"/>
    <xf numFmtId="0" fontId="32" fillId="25" borderId="0" xfId="24" applyFont="1" applyFill="1" applyBorder="1" applyAlignment="1" applyProtection="1">
      <protection locked="0"/>
    </xf>
    <xf numFmtId="0" fontId="39" fillId="25" borderId="0" xfId="24" applyFont="1" applyFill="1" applyBorder="1" applyAlignment="1" applyProtection="1">
      <protection locked="0"/>
    </xf>
    <xf numFmtId="0" fontId="41" fillId="25" borderId="0" xfId="24" applyFont="1" applyFill="1" applyBorder="1" applyAlignment="1" applyProtection="1">
      <protection locked="0"/>
    </xf>
    <xf numFmtId="0" fontId="4" fillId="25" borderId="12" xfId="24" applyFont="1" applyFill="1" applyBorder="1" applyAlignment="1" applyProtection="1">
      <protection locked="0"/>
    </xf>
    <xf numFmtId="0" fontId="4" fillId="25" borderId="34" xfId="24" applyFont="1" applyFill="1" applyBorder="1" applyAlignment="1" applyProtection="1">
      <protection locked="0"/>
    </xf>
    <xf numFmtId="0" fontId="6" fillId="26" borderId="11" xfId="24" applyFont="1" applyFill="1" applyBorder="1" applyAlignment="1" applyProtection="1">
      <protection locked="0"/>
    </xf>
    <xf numFmtId="0" fontId="6" fillId="26" borderId="12" xfId="24" applyFont="1" applyFill="1" applyBorder="1" applyAlignment="1" applyProtection="1">
      <protection locked="0"/>
    </xf>
    <xf numFmtId="0" fontId="6" fillId="26" borderId="33" xfId="24" applyFont="1" applyFill="1" applyBorder="1" applyAlignment="1" applyProtection="1">
      <protection locked="0"/>
    </xf>
    <xf numFmtId="0" fontId="6" fillId="26" borderId="34" xfId="24" applyFont="1" applyFill="1" applyBorder="1" applyAlignment="1" applyProtection="1">
      <protection locked="0"/>
    </xf>
    <xf numFmtId="0" fontId="6" fillId="25" borderId="0" xfId="24" applyFont="1" applyFill="1" applyAlignment="1" applyProtection="1">
      <alignment wrapText="1"/>
      <protection locked="0"/>
    </xf>
    <xf numFmtId="0" fontId="12" fillId="25" borderId="0" xfId="24" applyFont="1" applyFill="1" applyAlignment="1" applyProtection="1">
      <alignment wrapText="1"/>
      <protection locked="0"/>
    </xf>
    <xf numFmtId="0" fontId="12" fillId="25" borderId="51" xfId="24" applyFont="1" applyFill="1" applyBorder="1" applyAlignment="1" applyProtection="1">
      <alignment wrapText="1"/>
      <protection locked="0"/>
    </xf>
    <xf numFmtId="0" fontId="12" fillId="25" borderId="0" xfId="24" applyFont="1" applyFill="1" applyBorder="1" applyAlignment="1" applyProtection="1">
      <alignment wrapText="1"/>
      <protection locked="0"/>
    </xf>
    <xf numFmtId="0" fontId="5" fillId="26" borderId="11" xfId="24" applyFont="1" applyFill="1" applyBorder="1" applyAlignment="1" applyProtection="1">
      <protection locked="0"/>
    </xf>
    <xf numFmtId="0" fontId="0" fillId="25" borderId="0" xfId="24" applyFont="1" applyFill="1" applyAlignment="1" applyProtection="1">
      <protection locked="0"/>
    </xf>
    <xf numFmtId="0" fontId="14" fillId="25" borderId="33" xfId="24" applyFont="1" applyFill="1" applyBorder="1" applyAlignment="1" applyProtection="1">
      <alignment wrapText="1"/>
      <protection locked="0"/>
    </xf>
    <xf numFmtId="0" fontId="14" fillId="25" borderId="34" xfId="24" applyFont="1" applyFill="1" applyBorder="1" applyAlignment="1" applyProtection="1">
      <alignment wrapText="1"/>
      <protection locked="0"/>
    </xf>
    <xf numFmtId="0" fontId="14" fillId="26" borderId="33" xfId="24" applyFont="1" applyFill="1" applyBorder="1" applyAlignment="1" applyProtection="1">
      <protection locked="0"/>
    </xf>
    <xf numFmtId="0" fontId="14" fillId="26" borderId="34" xfId="24" applyFont="1" applyFill="1" applyBorder="1" applyAlignment="1" applyProtection="1">
      <protection locked="0"/>
    </xf>
    <xf numFmtId="0" fontId="8" fillId="25" borderId="0" xfId="24" applyFont="1" applyFill="1" applyAlignment="1">
      <alignment horizontal="left" vertical="top" wrapText="1"/>
    </xf>
    <xf numFmtId="0" fontId="6" fillId="55" borderId="0" xfId="24" applyFont="1" applyFill="1" applyBorder="1" applyAlignment="1">
      <alignment wrapText="1"/>
    </xf>
    <xf numFmtId="0" fontId="8" fillId="25" borderId="0" xfId="24" applyFont="1" applyFill="1" applyAlignment="1">
      <alignment wrapText="1"/>
    </xf>
    <xf numFmtId="0" fontId="0" fillId="0" borderId="0" xfId="0"/>
    <xf numFmtId="0" fontId="9" fillId="25" borderId="0" xfId="335" applyFill="1" applyBorder="1" applyAlignment="1" applyProtection="1">
      <alignment vertical="top" wrapText="1"/>
    </xf>
    <xf numFmtId="0" fontId="6" fillId="26" borderId="35" xfId="24" applyFont="1" applyFill="1" applyBorder="1" applyAlignment="1"/>
    <xf numFmtId="0" fontId="139" fillId="0" borderId="0" xfId="409" applyFont="1" applyAlignment="1">
      <alignment horizontal="center" vertical="center"/>
    </xf>
    <xf numFmtId="0" fontId="116" fillId="69" borderId="0" xfId="409" applyFont="1" applyFill="1" applyAlignment="1">
      <alignment horizontal="left" vertical="center" wrapText="1"/>
    </xf>
    <xf numFmtId="0" fontId="2" fillId="55" borderId="0" xfId="0" applyFont="1" applyFill="1" applyBorder="1" applyAlignment="1">
      <alignment horizontal="left" wrapText="1"/>
    </xf>
    <xf numFmtId="0" fontId="3" fillId="55" borderId="0" xfId="0" applyFont="1" applyFill="1" applyBorder="1" applyAlignment="1">
      <alignment horizontal="left" wrapText="1"/>
    </xf>
    <xf numFmtId="0" fontId="31" fillId="89" borderId="0" xfId="24" applyFont="1" applyFill="1" applyAlignment="1" applyProtection="1">
      <alignment horizontal="center" wrapText="1"/>
    </xf>
    <xf numFmtId="0" fontId="5" fillId="55" borderId="0" xfId="24" applyFont="1" applyFill="1" applyAlignment="1" applyProtection="1">
      <alignment horizontal="center" wrapText="1"/>
    </xf>
    <xf numFmtId="0" fontId="3" fillId="55" borderId="0" xfId="0" applyFont="1" applyFill="1" applyBorder="1" applyAlignment="1">
      <alignment horizontal="left" vertical="center" wrapText="1"/>
    </xf>
    <xf numFmtId="0" fontId="3" fillId="55" borderId="30" xfId="0" applyFont="1" applyFill="1" applyBorder="1" applyAlignment="1">
      <alignment horizontal="left" vertical="center" wrapText="1"/>
    </xf>
    <xf numFmtId="0" fontId="31" fillId="99" borderId="0" xfId="24" applyFont="1" applyFill="1" applyAlignment="1" applyProtection="1">
      <alignment horizontal="center" wrapText="1"/>
    </xf>
    <xf numFmtId="0" fontId="102" fillId="55" borderId="0" xfId="24" applyFont="1" applyFill="1" applyAlignment="1" applyProtection="1">
      <alignment horizontal="center" wrapText="1"/>
    </xf>
    <xf numFmtId="0" fontId="3" fillId="55" borderId="0" xfId="0" applyFont="1" applyFill="1" applyBorder="1" applyAlignment="1">
      <alignment horizontal="left" vertical="top" wrapText="1"/>
    </xf>
    <xf numFmtId="0" fontId="3" fillId="55" borderId="0" xfId="0" applyFont="1" applyFill="1" applyBorder="1" applyAlignment="1">
      <alignment vertical="center" wrapText="1"/>
    </xf>
    <xf numFmtId="0" fontId="3" fillId="55" borderId="30" xfId="0" applyFont="1" applyFill="1" applyBorder="1" applyAlignment="1">
      <alignment vertical="center" wrapText="1"/>
    </xf>
    <xf numFmtId="0" fontId="121" fillId="55" borderId="0" xfId="0" applyFont="1" applyFill="1" applyBorder="1" applyAlignment="1">
      <alignment horizontal="left" vertical="center" wrapText="1"/>
    </xf>
    <xf numFmtId="0" fontId="102" fillId="55" borderId="0" xfId="0" applyFont="1" applyFill="1" applyBorder="1" applyAlignment="1">
      <alignment horizontal="left" vertical="center" wrapText="1"/>
    </xf>
    <xf numFmtId="0" fontId="209" fillId="55" borderId="0" xfId="0" applyFont="1" applyFill="1" applyBorder="1" applyAlignment="1">
      <alignment horizontal="left" vertical="center" wrapText="1"/>
    </xf>
    <xf numFmtId="0" fontId="5" fillId="0" borderId="13" xfId="399" applyFont="1" applyBorder="1" applyAlignment="1">
      <alignment horizontal="left" vertical="center" wrapText="1"/>
    </xf>
    <xf numFmtId="0" fontId="5" fillId="0" borderId="14" xfId="399" applyFont="1" applyBorder="1" applyAlignment="1">
      <alignment horizontal="left" vertical="center"/>
    </xf>
    <xf numFmtId="0" fontId="5" fillId="0" borderId="15" xfId="399" applyFont="1" applyBorder="1" applyAlignment="1">
      <alignment horizontal="left" vertical="center"/>
    </xf>
    <xf numFmtId="0" fontId="5" fillId="0" borderId="18" xfId="399" applyFont="1" applyBorder="1" applyAlignment="1">
      <alignment horizontal="left" vertical="center"/>
    </xf>
    <xf numFmtId="0" fontId="5" fillId="0" borderId="19" xfId="399" applyFont="1" applyBorder="1" applyAlignment="1">
      <alignment horizontal="left" vertical="center"/>
    </xf>
    <xf numFmtId="0" fontId="5" fillId="0" borderId="20" xfId="399" applyFont="1" applyBorder="1" applyAlignment="1">
      <alignment horizontal="left" vertical="center"/>
    </xf>
    <xf numFmtId="0" fontId="5" fillId="0" borderId="21" xfId="399" applyFont="1" applyBorder="1" applyAlignment="1">
      <alignment horizontal="left" vertical="center" wrapText="1"/>
    </xf>
    <xf numFmtId="0" fontId="5" fillId="0" borderId="11" xfId="399" applyFont="1" applyBorder="1" applyAlignment="1">
      <alignment horizontal="left" vertical="center" wrapText="1"/>
    </xf>
    <xf numFmtId="0" fontId="5" fillId="0" borderId="22" xfId="399" applyFont="1" applyBorder="1" applyAlignment="1">
      <alignment horizontal="left" vertical="center" wrapText="1"/>
    </xf>
    <xf numFmtId="0" fontId="6" fillId="65" borderId="47" xfId="399" applyFont="1" applyFill="1" applyBorder="1" applyAlignment="1">
      <alignment horizontal="center" vertical="center"/>
    </xf>
    <xf numFmtId="0" fontId="6" fillId="65" borderId="43" xfId="399" applyFont="1" applyFill="1" applyBorder="1" applyAlignment="1">
      <alignment horizontal="center" vertical="center"/>
    </xf>
    <xf numFmtId="0" fontId="5" fillId="0" borderId="23" xfId="399" applyFont="1" applyBorder="1" applyAlignment="1">
      <alignment horizontal="left" vertical="center" wrapText="1"/>
    </xf>
    <xf numFmtId="0" fontId="5" fillId="0" borderId="24" xfId="399" applyFont="1" applyBorder="1" applyAlignment="1">
      <alignment horizontal="left" vertical="center" wrapText="1"/>
    </xf>
    <xf numFmtId="0" fontId="5" fillId="0" borderId="25" xfId="399" applyFont="1" applyBorder="1" applyAlignment="1">
      <alignment horizontal="left" vertical="center" wrapText="1"/>
    </xf>
    <xf numFmtId="0" fontId="116" fillId="75" borderId="23" xfId="399" applyFont="1" applyFill="1" applyBorder="1" applyAlignment="1">
      <alignment horizontal="left" vertical="center" wrapText="1"/>
    </xf>
    <xf numFmtId="0" fontId="116" fillId="75" borderId="24" xfId="399" applyFont="1" applyFill="1" applyBorder="1" applyAlignment="1">
      <alignment horizontal="left" vertical="center" wrapText="1"/>
    </xf>
    <xf numFmtId="0" fontId="116" fillId="75" borderId="25" xfId="399" applyFont="1" applyFill="1" applyBorder="1" applyAlignment="1">
      <alignment horizontal="left" vertical="center" wrapText="1"/>
    </xf>
    <xf numFmtId="0" fontId="6" fillId="75" borderId="47" xfId="399" applyFont="1" applyFill="1" applyBorder="1" applyAlignment="1">
      <alignment horizontal="center" vertical="center"/>
    </xf>
    <xf numFmtId="0" fontId="6" fillId="75" borderId="43" xfId="399" applyFont="1" applyFill="1" applyBorder="1" applyAlignment="1">
      <alignment horizontal="center" vertical="center"/>
    </xf>
    <xf numFmtId="0" fontId="6" fillId="97" borderId="61" xfId="399" applyFont="1" applyFill="1" applyBorder="1" applyAlignment="1">
      <alignment horizontal="left" vertical="center"/>
    </xf>
    <xf numFmtId="0" fontId="6" fillId="97" borderId="54" xfId="399" applyFont="1" applyFill="1" applyBorder="1" applyAlignment="1">
      <alignment horizontal="left" vertical="center"/>
    </xf>
    <xf numFmtId="0" fontId="6" fillId="97" borderId="55" xfId="399" applyFont="1" applyFill="1" applyBorder="1" applyAlignment="1">
      <alignment horizontal="left" vertical="center"/>
    </xf>
    <xf numFmtId="0" fontId="5" fillId="0" borderId="57" xfId="399" applyFont="1" applyBorder="1" applyAlignment="1">
      <alignment horizontal="left" vertical="center" wrapText="1"/>
    </xf>
    <xf numFmtId="0" fontId="5" fillId="0" borderId="35" xfId="399" applyFont="1" applyBorder="1" applyAlignment="1">
      <alignment horizontal="left" vertical="center"/>
    </xf>
    <xf numFmtId="0" fontId="5" fillId="0" borderId="41" xfId="399" applyFont="1" applyBorder="1" applyAlignment="1">
      <alignment horizontal="left" vertical="center"/>
    </xf>
    <xf numFmtId="0" fontId="6" fillId="65" borderId="26" xfId="399" applyFont="1" applyFill="1" applyBorder="1" applyAlignment="1">
      <alignment horizontal="center" vertical="center"/>
    </xf>
    <xf numFmtId="0" fontId="6" fillId="65" borderId="28" xfId="399" applyFont="1" applyFill="1" applyBorder="1" applyAlignment="1">
      <alignment horizontal="center" vertical="center"/>
    </xf>
    <xf numFmtId="0" fontId="5" fillId="0" borderId="70" xfId="399" applyFont="1" applyBorder="1" applyAlignment="1">
      <alignment horizontal="left" vertical="center" wrapText="1"/>
    </xf>
    <xf numFmtId="0" fontId="5" fillId="0" borderId="71" xfId="399" applyFont="1" applyBorder="1" applyAlignment="1">
      <alignment horizontal="left" vertical="center"/>
    </xf>
    <xf numFmtId="0" fontId="5" fillId="0" borderId="72" xfId="399" applyFont="1" applyBorder="1" applyAlignment="1">
      <alignment horizontal="left" vertical="center"/>
    </xf>
    <xf numFmtId="0" fontId="6" fillId="65" borderId="61" xfId="399" applyFont="1" applyFill="1" applyBorder="1" applyAlignment="1">
      <alignment horizontal="center" vertical="center"/>
    </xf>
    <xf numFmtId="0" fontId="6" fillId="65" borderId="55" xfId="399" applyFont="1" applyFill="1" applyBorder="1" applyAlignment="1">
      <alignment horizontal="center" vertical="center"/>
    </xf>
    <xf numFmtId="0" fontId="119" fillId="0" borderId="0" xfId="399" applyFont="1" applyAlignment="1">
      <alignment horizontal="center" vertical="center" wrapText="1"/>
    </xf>
    <xf numFmtId="0" fontId="6" fillId="98" borderId="73" xfId="399" applyFont="1" applyFill="1" applyBorder="1" applyAlignment="1">
      <alignment horizontal="left" vertical="center"/>
    </xf>
    <xf numFmtId="0" fontId="6" fillId="98" borderId="36" xfId="399" applyFont="1" applyFill="1" applyBorder="1" applyAlignment="1">
      <alignment horizontal="left" vertical="center"/>
    </xf>
    <xf numFmtId="0" fontId="6" fillId="98" borderId="54" xfId="399" applyFont="1" applyFill="1" applyBorder="1" applyAlignment="1">
      <alignment horizontal="left" vertical="center"/>
    </xf>
    <xf numFmtId="0" fontId="6" fillId="98" borderId="55" xfId="399" applyFont="1" applyFill="1" applyBorder="1" applyAlignment="1">
      <alignment horizontal="left" vertical="center"/>
    </xf>
    <xf numFmtId="0" fontId="5" fillId="0" borderId="26" xfId="399" applyFont="1" applyBorder="1" applyAlignment="1">
      <alignment horizontal="left" vertical="center" wrapText="1"/>
    </xf>
    <xf numFmtId="0" fontId="5" fillId="0" borderId="27" xfId="399" applyFont="1" applyBorder="1" applyAlignment="1">
      <alignment horizontal="left" vertical="center" wrapText="1"/>
    </xf>
    <xf numFmtId="0" fontId="5" fillId="0" borderId="28" xfId="399" applyFont="1" applyBorder="1" applyAlignment="1">
      <alignment horizontal="left" vertical="center" wrapText="1"/>
    </xf>
    <xf numFmtId="0" fontId="5" fillId="0" borderId="64" xfId="399" applyFont="1" applyBorder="1" applyAlignment="1">
      <alignment horizontal="left" vertical="center" wrapText="1"/>
    </xf>
    <xf numFmtId="0" fontId="5" fillId="0" borderId="33" xfId="399" applyFont="1" applyBorder="1" applyAlignment="1">
      <alignment horizontal="left" vertical="center" wrapText="1"/>
    </xf>
    <xf numFmtId="0" fontId="5" fillId="0" borderId="65" xfId="399" applyFont="1" applyBorder="1" applyAlignment="1">
      <alignment horizontal="left" vertical="center" wrapText="1"/>
    </xf>
    <xf numFmtId="0" fontId="6" fillId="65" borderId="66" xfId="399" applyFont="1" applyFill="1" applyBorder="1" applyAlignment="1">
      <alignment horizontal="center" vertical="center"/>
    </xf>
    <xf numFmtId="0" fontId="6" fillId="65" borderId="67" xfId="399" applyFont="1" applyFill="1" applyBorder="1" applyAlignment="1">
      <alignment horizontal="center" vertical="center"/>
    </xf>
    <xf numFmtId="0" fontId="5" fillId="0" borderId="68" xfId="399" applyFont="1" applyBorder="1" applyAlignment="1">
      <alignment horizontal="left" vertical="center" wrapText="1"/>
    </xf>
    <xf numFmtId="0" fontId="5" fillId="0" borderId="32" xfId="399" applyFont="1" applyBorder="1" applyAlignment="1">
      <alignment horizontal="left" vertical="center" wrapText="1"/>
    </xf>
    <xf numFmtId="0" fontId="5" fillId="0" borderId="69" xfId="399" applyFont="1" applyBorder="1" applyAlignment="1">
      <alignment horizontal="left" vertical="center" wrapText="1"/>
    </xf>
    <xf numFmtId="0" fontId="5" fillId="0" borderId="27" xfId="399" applyFont="1" applyBorder="1" applyAlignment="1">
      <alignment horizontal="left" vertical="center"/>
    </xf>
    <xf numFmtId="0" fontId="5" fillId="0" borderId="28" xfId="399" applyFont="1" applyBorder="1" applyAlignment="1">
      <alignment horizontal="left" vertical="center"/>
    </xf>
    <xf numFmtId="0" fontId="6" fillId="65" borderId="63" xfId="399" applyFont="1" applyFill="1" applyBorder="1" applyAlignment="1">
      <alignment horizontal="center" vertical="center"/>
    </xf>
    <xf numFmtId="0" fontId="15" fillId="29" borderId="0" xfId="25" applyFont="1" applyFill="1" applyAlignment="1" applyProtection="1">
      <alignment horizontal="center" vertical="center" wrapText="1"/>
    </xf>
    <xf numFmtId="0" fontId="16" fillId="29" borderId="0" xfId="25" applyFont="1" applyFill="1" applyAlignment="1" applyProtection="1">
      <alignment horizontal="center" vertical="center" wrapText="1"/>
    </xf>
    <xf numFmtId="0" fontId="103" fillId="0" borderId="0" xfId="399" applyFont="1" applyAlignment="1">
      <alignment horizontal="left" vertical="center" wrapText="1"/>
    </xf>
    <xf numFmtId="0" fontId="6" fillId="81" borderId="61" xfId="399" applyFont="1" applyFill="1" applyBorder="1" applyAlignment="1">
      <alignment horizontal="left" vertical="center"/>
    </xf>
    <xf numFmtId="0" fontId="6" fillId="81" borderId="54" xfId="399" applyFont="1" applyFill="1" applyBorder="1" applyAlignment="1">
      <alignment horizontal="left" vertical="center"/>
    </xf>
    <xf numFmtId="0" fontId="6" fillId="81" borderId="55" xfId="399" applyFont="1" applyFill="1" applyBorder="1" applyAlignment="1">
      <alignment horizontal="left" vertical="center"/>
    </xf>
    <xf numFmtId="0" fontId="5" fillId="0" borderId="57" xfId="399" applyFont="1" applyBorder="1" applyAlignment="1">
      <alignment horizontal="left" vertical="center"/>
    </xf>
    <xf numFmtId="0" fontId="5" fillId="0" borderId="62" xfId="399" applyFont="1" applyBorder="1" applyAlignment="1">
      <alignment horizontal="left" vertical="center" wrapText="1"/>
    </xf>
    <xf numFmtId="0" fontId="6" fillId="65" borderId="23" xfId="399" applyFont="1" applyFill="1" applyBorder="1" applyAlignment="1">
      <alignment horizontal="center" vertical="center"/>
    </xf>
    <xf numFmtId="0" fontId="6" fillId="65" borderId="25" xfId="399" applyFont="1" applyFill="1" applyBorder="1" applyAlignment="1">
      <alignment horizontal="center" vertical="center"/>
    </xf>
    <xf numFmtId="0" fontId="6" fillId="96" borderId="61" xfId="399" applyFont="1" applyFill="1" applyBorder="1" applyAlignment="1">
      <alignment horizontal="left" vertical="center"/>
    </xf>
    <xf numFmtId="0" fontId="6" fillId="96" borderId="54" xfId="399" applyFont="1" applyFill="1" applyBorder="1" applyAlignment="1">
      <alignment horizontal="left" vertical="center"/>
    </xf>
    <xf numFmtId="0" fontId="6" fillId="96" borderId="55" xfId="399" applyFont="1" applyFill="1" applyBorder="1" applyAlignment="1">
      <alignment horizontal="left" vertical="center"/>
    </xf>
    <xf numFmtId="0" fontId="5" fillId="55" borderId="12" xfId="0" applyFont="1" applyFill="1" applyBorder="1" applyAlignment="1" applyProtection="1">
      <alignment horizontal="center"/>
      <protection locked="0"/>
    </xf>
    <xf numFmtId="0" fontId="5" fillId="55" borderId="33" xfId="0" applyFont="1" applyFill="1" applyBorder="1" applyAlignment="1" applyProtection="1">
      <alignment horizontal="center"/>
      <protection locked="0"/>
    </xf>
    <xf numFmtId="0" fontId="5" fillId="55" borderId="34" xfId="0" applyFont="1" applyFill="1" applyBorder="1" applyAlignment="1" applyProtection="1">
      <alignment horizontal="center"/>
      <protection locked="0"/>
    </xf>
    <xf numFmtId="0" fontId="74" fillId="61" borderId="39" xfId="12" applyFont="1" applyFill="1" applyBorder="1" applyAlignment="1" applyProtection="1"/>
    <xf numFmtId="0" fontId="74" fillId="61" borderId="47" xfId="12" applyFont="1" applyFill="1" applyBorder="1" applyAlignment="1" applyProtection="1"/>
    <xf numFmtId="0" fontId="74" fillId="61" borderId="43" xfId="12" applyFont="1" applyFill="1" applyBorder="1" applyAlignment="1" applyProtection="1"/>
    <xf numFmtId="0" fontId="42" fillId="55" borderId="0" xfId="12" applyFont="1" applyFill="1" applyBorder="1" applyAlignment="1" applyProtection="1">
      <alignment horizontal="left" vertical="top" wrapText="1"/>
    </xf>
    <xf numFmtId="0" fontId="41" fillId="55" borderId="0" xfId="12" applyFont="1" applyFill="1" applyBorder="1" applyAlignment="1" applyProtection="1">
      <alignment horizontal="left" vertical="top" wrapText="1"/>
    </xf>
    <xf numFmtId="0" fontId="114" fillId="25" borderId="11" xfId="12" applyFont="1" applyFill="1" applyBorder="1" applyAlignment="1" applyProtection="1">
      <alignment horizontal="left" vertical="top" wrapText="1"/>
    </xf>
    <xf numFmtId="14" fontId="5" fillId="25" borderId="12" xfId="12" applyNumberFormat="1" applyFont="1" applyFill="1" applyBorder="1" applyAlignment="1" applyProtection="1">
      <alignment horizontal="center"/>
    </xf>
    <xf numFmtId="14" fontId="5" fillId="25" borderId="33" xfId="12" applyNumberFormat="1" applyFont="1" applyFill="1" applyBorder="1" applyAlignment="1" applyProtection="1">
      <alignment horizontal="center"/>
    </xf>
    <xf numFmtId="14" fontId="5" fillId="25" borderId="34" xfId="12" applyNumberFormat="1" applyFont="1" applyFill="1" applyBorder="1" applyAlignment="1" applyProtection="1">
      <alignment horizontal="center"/>
    </xf>
    <xf numFmtId="0" fontId="5" fillId="25" borderId="38" xfId="12" applyFont="1" applyFill="1" applyBorder="1" applyAlignment="1" applyProtection="1">
      <alignment horizontal="left" vertical="top" wrapText="1"/>
      <protection locked="0"/>
    </xf>
    <xf numFmtId="0" fontId="5" fillId="25" borderId="32" xfId="12" applyFont="1" applyFill="1" applyBorder="1" applyAlignment="1" applyProtection="1">
      <alignment horizontal="left" vertical="top" wrapText="1"/>
      <protection locked="0"/>
    </xf>
    <xf numFmtId="0" fontId="5" fillId="25" borderId="52" xfId="12" applyFont="1" applyFill="1" applyBorder="1" applyAlignment="1" applyProtection="1">
      <alignment horizontal="left" vertical="top" wrapText="1"/>
      <protection locked="0"/>
    </xf>
    <xf numFmtId="0" fontId="5" fillId="25" borderId="31" xfId="12" applyFont="1" applyFill="1" applyBorder="1" applyAlignment="1" applyProtection="1">
      <alignment horizontal="left" vertical="top" wrapText="1"/>
      <protection locked="0"/>
    </xf>
    <xf numFmtId="0" fontId="5" fillId="25" borderId="30" xfId="12" applyFont="1" applyFill="1" applyBorder="1" applyAlignment="1" applyProtection="1">
      <alignment horizontal="left" vertical="top" wrapText="1"/>
      <protection locked="0"/>
    </xf>
    <xf numFmtId="0" fontId="5" fillId="25" borderId="41" xfId="12" applyFont="1" applyFill="1" applyBorder="1" applyAlignment="1" applyProtection="1">
      <alignment horizontal="left" vertical="top" wrapText="1"/>
      <protection locked="0"/>
    </xf>
    <xf numFmtId="0" fontId="5" fillId="25" borderId="51" xfId="12" applyFont="1" applyFill="1" applyBorder="1" applyAlignment="1" applyProtection="1">
      <alignment horizontal="left" vertical="top" wrapText="1"/>
      <protection locked="0"/>
    </xf>
    <xf numFmtId="0" fontId="5" fillId="25" borderId="50" xfId="12" applyFont="1" applyFill="1" applyBorder="1" applyAlignment="1" applyProtection="1">
      <alignment horizontal="left" vertical="top" wrapText="1"/>
      <protection locked="0"/>
    </xf>
    <xf numFmtId="0" fontId="5" fillId="25" borderId="53" xfId="12" applyFont="1" applyFill="1" applyBorder="1" applyAlignment="1" applyProtection="1">
      <alignment vertical="top" wrapText="1"/>
      <protection locked="0"/>
    </xf>
    <xf numFmtId="0" fontId="5" fillId="25" borderId="14" xfId="12" applyFont="1" applyFill="1" applyBorder="1" applyAlignment="1" applyProtection="1">
      <alignment vertical="top" wrapText="1"/>
      <protection locked="0"/>
    </xf>
    <xf numFmtId="0" fontId="5" fillId="25" borderId="37" xfId="12" applyFont="1" applyFill="1" applyBorder="1" applyAlignment="1" applyProtection="1">
      <alignment vertical="top" wrapText="1"/>
      <protection locked="0"/>
    </xf>
    <xf numFmtId="0" fontId="5" fillId="25" borderId="31" xfId="12" applyFont="1" applyFill="1" applyBorder="1" applyAlignment="1" applyProtection="1">
      <alignment vertical="top" wrapText="1"/>
      <protection locked="0"/>
    </xf>
    <xf numFmtId="0" fontId="5" fillId="25" borderId="0" xfId="12" applyFont="1" applyFill="1" applyBorder="1" applyAlignment="1" applyProtection="1">
      <alignment vertical="top" wrapText="1"/>
      <protection locked="0"/>
    </xf>
    <xf numFmtId="0" fontId="5" fillId="25" borderId="30" xfId="12" applyFont="1" applyFill="1" applyBorder="1" applyAlignment="1" applyProtection="1">
      <alignment vertical="top" wrapText="1"/>
      <protection locked="0"/>
    </xf>
    <xf numFmtId="0" fontId="5" fillId="25" borderId="41" xfId="12" applyFont="1" applyFill="1" applyBorder="1" applyAlignment="1" applyProtection="1">
      <alignment vertical="top" wrapText="1"/>
      <protection locked="0"/>
    </xf>
    <xf numFmtId="0" fontId="5" fillId="25" borderId="51" xfId="12" applyFont="1" applyFill="1" applyBorder="1" applyAlignment="1" applyProtection="1">
      <alignment vertical="top" wrapText="1"/>
      <protection locked="0"/>
    </xf>
    <xf numFmtId="0" fontId="5" fillId="25" borderId="50" xfId="12" applyFont="1" applyFill="1" applyBorder="1" applyAlignment="1" applyProtection="1">
      <alignment vertical="top" wrapText="1"/>
      <protection locked="0"/>
    </xf>
    <xf numFmtId="0" fontId="5" fillId="0" borderId="12" xfId="12" applyFont="1" applyFill="1" applyBorder="1" applyAlignment="1" applyProtection="1">
      <alignment horizontal="right" wrapText="1"/>
      <protection locked="0"/>
    </xf>
    <xf numFmtId="0" fontId="5" fillId="0" borderId="33" xfId="12" applyFont="1" applyFill="1" applyBorder="1" applyAlignment="1" applyProtection="1">
      <alignment horizontal="right" wrapText="1"/>
      <protection locked="0"/>
    </xf>
    <xf numFmtId="0" fontId="5" fillId="0" borderId="34" xfId="12" applyFont="1" applyFill="1" applyBorder="1" applyAlignment="1" applyProtection="1">
      <alignment horizontal="right" wrapText="1"/>
      <protection locked="0"/>
    </xf>
    <xf numFmtId="0" fontId="6" fillId="26" borderId="12" xfId="12" applyFont="1" applyFill="1" applyBorder="1" applyAlignment="1" applyProtection="1">
      <alignment horizontal="left" vertical="center"/>
    </xf>
    <xf numFmtId="0" fontId="6" fillId="26" borderId="33" xfId="12" applyFont="1" applyFill="1" applyBorder="1" applyAlignment="1" applyProtection="1">
      <alignment horizontal="left" vertical="center"/>
    </xf>
    <xf numFmtId="0" fontId="6" fillId="26" borderId="34" xfId="12" applyFont="1" applyFill="1" applyBorder="1" applyAlignment="1" applyProtection="1">
      <alignment horizontal="left" vertical="center"/>
    </xf>
    <xf numFmtId="0" fontId="6" fillId="26" borderId="12" xfId="12" applyFont="1" applyFill="1" applyBorder="1" applyAlignment="1" applyProtection="1">
      <alignment horizontal="left" vertical="center" wrapText="1"/>
    </xf>
    <xf numFmtId="0" fontId="6" fillId="26" borderId="34" xfId="12" applyFont="1" applyFill="1" applyBorder="1" applyAlignment="1" applyProtection="1">
      <alignment horizontal="left" vertical="center" wrapText="1"/>
    </xf>
    <xf numFmtId="0" fontId="5" fillId="0" borderId="12" xfId="12" applyFont="1" applyBorder="1" applyAlignment="1" applyProtection="1">
      <alignment horizontal="left" vertical="top" wrapText="1"/>
      <protection locked="0"/>
    </xf>
    <xf numFmtId="0" fontId="5" fillId="0" borderId="33" xfId="12" applyFont="1" applyBorder="1" applyAlignment="1" applyProtection="1">
      <alignment horizontal="left" vertical="top" wrapText="1"/>
      <protection locked="0"/>
    </xf>
    <xf numFmtId="0" fontId="5" fillId="0" borderId="34" xfId="12" applyFont="1" applyBorder="1" applyAlignment="1" applyProtection="1">
      <alignment horizontal="left" vertical="top" wrapText="1"/>
      <protection locked="0"/>
    </xf>
    <xf numFmtId="0" fontId="6" fillId="26" borderId="33" xfId="12" applyFont="1" applyFill="1" applyBorder="1" applyAlignment="1" applyProtection="1">
      <alignment horizontal="left" vertical="center" wrapText="1"/>
    </xf>
    <xf numFmtId="0" fontId="6" fillId="25" borderId="0" xfId="12" applyFont="1" applyFill="1" applyAlignment="1" applyProtection="1">
      <alignment horizontal="center" vertical="center" wrapText="1"/>
    </xf>
    <xf numFmtId="0" fontId="6" fillId="25" borderId="30" xfId="12" applyFont="1" applyFill="1" applyBorder="1" applyAlignment="1" applyProtection="1">
      <alignment horizontal="center" vertical="center" wrapText="1"/>
    </xf>
    <xf numFmtId="20" fontId="5" fillId="0" borderId="12" xfId="12" applyNumberFormat="1" applyFont="1" applyFill="1" applyBorder="1" applyAlignment="1" applyProtection="1">
      <alignment wrapText="1"/>
      <protection locked="0"/>
    </xf>
    <xf numFmtId="20" fontId="5" fillId="0" borderId="33" xfId="12" applyNumberFormat="1" applyFont="1" applyFill="1" applyBorder="1" applyAlignment="1" applyProtection="1">
      <alignment wrapText="1"/>
      <protection locked="0"/>
    </xf>
    <xf numFmtId="20" fontId="5" fillId="0" borderId="34" xfId="12" applyNumberFormat="1" applyFont="1" applyFill="1" applyBorder="1" applyAlignment="1" applyProtection="1">
      <alignment wrapText="1"/>
      <protection locked="0"/>
    </xf>
    <xf numFmtId="0" fontId="6" fillId="25" borderId="14" xfId="12" applyFont="1" applyFill="1" applyBorder="1" applyAlignment="1" applyProtection="1">
      <alignment horizontal="center" vertical="center" wrapText="1"/>
    </xf>
    <xf numFmtId="0" fontId="6" fillId="25" borderId="37" xfId="12" applyFont="1" applyFill="1" applyBorder="1" applyAlignment="1" applyProtection="1">
      <alignment horizontal="center" vertical="center" wrapText="1"/>
    </xf>
    <xf numFmtId="0" fontId="6" fillId="25" borderId="0" xfId="12" applyFont="1" applyFill="1" applyBorder="1" applyAlignment="1" applyProtection="1">
      <alignment horizontal="center" vertical="center" wrapText="1"/>
    </xf>
    <xf numFmtId="0" fontId="74" fillId="61" borderId="39" xfId="12" applyFont="1" applyFill="1" applyBorder="1" applyAlignment="1" applyProtection="1">
      <alignment horizontal="left"/>
    </xf>
    <xf numFmtId="0" fontId="74" fillId="61" borderId="47" xfId="12" applyFont="1" applyFill="1" applyBorder="1" applyAlignment="1" applyProtection="1">
      <alignment horizontal="left"/>
    </xf>
    <xf numFmtId="0" fontId="74" fillId="61" borderId="43" xfId="12" applyFont="1" applyFill="1" applyBorder="1" applyAlignment="1" applyProtection="1">
      <alignment horizontal="left"/>
    </xf>
    <xf numFmtId="0" fontId="6" fillId="26" borderId="12" xfId="12" applyFont="1" applyFill="1" applyBorder="1" applyAlignment="1" applyProtection="1">
      <alignment wrapText="1"/>
    </xf>
    <xf numFmtId="0" fontId="6" fillId="26" borderId="33" xfId="12" applyFont="1" applyFill="1" applyBorder="1" applyAlignment="1" applyProtection="1">
      <alignment wrapText="1"/>
    </xf>
    <xf numFmtId="0" fontId="6" fillId="26" borderId="34" xfId="12" applyFont="1" applyFill="1" applyBorder="1" applyAlignment="1" applyProtection="1">
      <alignment wrapText="1"/>
    </xf>
    <xf numFmtId="0" fontId="114" fillId="55" borderId="11" xfId="12" applyFont="1" applyFill="1" applyBorder="1" applyAlignment="1" applyProtection="1">
      <alignment horizontal="left" vertical="top" wrapText="1"/>
    </xf>
    <xf numFmtId="0" fontId="6" fillId="92" borderId="12" xfId="25" applyFont="1" applyFill="1" applyBorder="1" applyAlignment="1">
      <alignment horizontal="center"/>
    </xf>
    <xf numFmtId="0" fontId="6" fillId="92" borderId="33" xfId="25" applyFont="1" applyFill="1" applyBorder="1" applyAlignment="1">
      <alignment horizontal="center"/>
    </xf>
    <xf numFmtId="0" fontId="5" fillId="92" borderId="33" xfId="468" applyFont="1" applyFill="1" applyBorder="1" applyAlignment="1"/>
    <xf numFmtId="0" fontId="94" fillId="0" borderId="33" xfId="468" applyBorder="1" applyAlignment="1"/>
    <xf numFmtId="0" fontId="94" fillId="0" borderId="34" xfId="468" applyBorder="1" applyAlignment="1"/>
    <xf numFmtId="0" fontId="6" fillId="90" borderId="11" xfId="468" applyFont="1" applyFill="1" applyBorder="1" applyAlignment="1">
      <alignment horizontal="center"/>
    </xf>
    <xf numFmtId="0" fontId="6" fillId="91" borderId="11" xfId="25" applyFont="1" applyFill="1" applyBorder="1" applyAlignment="1">
      <alignment horizontal="center" wrapText="1"/>
    </xf>
    <xf numFmtId="0" fontId="6" fillId="90" borderId="41" xfId="468" applyFont="1" applyFill="1" applyBorder="1" applyAlignment="1">
      <alignment horizontal="center"/>
    </xf>
    <xf numFmtId="0" fontId="6" fillId="90" borderId="51" xfId="468" applyFont="1" applyFill="1" applyBorder="1" applyAlignment="1">
      <alignment horizontal="center"/>
    </xf>
    <xf numFmtId="0" fontId="6" fillId="90" borderId="42" xfId="468" applyFont="1" applyFill="1" applyBorder="1" applyAlignment="1">
      <alignment horizontal="center"/>
    </xf>
    <xf numFmtId="0" fontId="103" fillId="55" borderId="0" xfId="468" applyFont="1" applyFill="1" applyAlignment="1">
      <alignment wrapText="1"/>
    </xf>
    <xf numFmtId="0" fontId="137" fillId="0" borderId="51" xfId="468" applyFont="1" applyBorder="1" applyAlignment="1">
      <alignment wrapText="1"/>
    </xf>
    <xf numFmtId="168" fontId="5" fillId="0" borderId="41" xfId="25" applyNumberFormat="1" applyFont="1" applyFill="1" applyBorder="1" applyAlignment="1" applyProtection="1">
      <protection hidden="1"/>
    </xf>
    <xf numFmtId="168" fontId="5" fillId="0" borderId="51" xfId="25" applyNumberFormat="1" applyFont="1" applyFill="1" applyBorder="1" applyAlignment="1" applyProtection="1">
      <protection hidden="1"/>
    </xf>
    <xf numFmtId="168" fontId="5" fillId="0" borderId="50" xfId="25" applyNumberFormat="1" applyFont="1" applyFill="1" applyBorder="1" applyAlignment="1" applyProtection="1">
      <protection hidden="1"/>
    </xf>
    <xf numFmtId="168" fontId="5" fillId="0" borderId="12" xfId="25" applyNumberFormat="1" applyFont="1" applyFill="1" applyBorder="1" applyAlignment="1" applyProtection="1">
      <protection hidden="1"/>
    </xf>
    <xf numFmtId="168" fontId="5" fillId="0" borderId="33" xfId="25" applyNumberFormat="1" applyFont="1" applyFill="1" applyBorder="1" applyAlignment="1" applyProtection="1">
      <protection hidden="1"/>
    </xf>
    <xf numFmtId="168" fontId="5" fillId="0" borderId="34" xfId="25" applyNumberFormat="1" applyFont="1" applyFill="1" applyBorder="1" applyAlignment="1" applyProtection="1">
      <protection hidden="1"/>
    </xf>
    <xf numFmtId="0" fontId="6" fillId="30" borderId="11" xfId="25" applyFont="1" applyFill="1" applyBorder="1" applyAlignment="1" applyProtection="1">
      <alignment horizontal="center"/>
    </xf>
    <xf numFmtId="168" fontId="5" fillId="71" borderId="11" xfId="25" applyNumberFormat="1" applyFont="1" applyFill="1" applyBorder="1" applyAlignment="1" applyProtection="1">
      <protection hidden="1"/>
    </xf>
    <xf numFmtId="168" fontId="5" fillId="0" borderId="40" xfId="25" applyNumberFormat="1" applyFont="1" applyFill="1" applyBorder="1" applyAlignment="1" applyProtection="1">
      <protection hidden="1"/>
    </xf>
    <xf numFmtId="168" fontId="5" fillId="0" borderId="47" xfId="25" applyNumberFormat="1" applyFont="1" applyFill="1" applyBorder="1" applyAlignment="1" applyProtection="1">
      <protection hidden="1"/>
    </xf>
    <xf numFmtId="168" fontId="5" fillId="0" borderId="43" xfId="25" applyNumberFormat="1" applyFont="1" applyFill="1" applyBorder="1" applyAlignment="1" applyProtection="1">
      <protection hidden="1"/>
    </xf>
    <xf numFmtId="168" fontId="6" fillId="0" borderId="11" xfId="25" applyNumberFormat="1" applyFont="1" applyFill="1" applyBorder="1" applyAlignment="1" applyProtection="1">
      <alignment horizontal="center"/>
      <protection hidden="1"/>
    </xf>
    <xf numFmtId="0" fontId="5" fillId="25" borderId="14" xfId="25" applyFont="1" applyFill="1" applyBorder="1" applyAlignment="1" applyProtection="1">
      <alignment wrapText="1"/>
    </xf>
    <xf numFmtId="0" fontId="6" fillId="25" borderId="0" xfId="25" applyFont="1" applyFill="1" applyBorder="1" applyAlignment="1" applyProtection="1">
      <alignment horizontal="left" vertical="top"/>
    </xf>
    <xf numFmtId="0" fontId="6" fillId="25" borderId="30" xfId="25" applyFont="1" applyFill="1" applyBorder="1" applyAlignment="1" applyProtection="1">
      <alignment horizontal="left" vertical="top"/>
    </xf>
    <xf numFmtId="0" fontId="6" fillId="25" borderId="0" xfId="25" applyFont="1" applyFill="1" applyAlignment="1" applyProtection="1">
      <alignment horizontal="left" vertical="top" wrapText="1"/>
    </xf>
    <xf numFmtId="0" fontId="6" fillId="25" borderId="30" xfId="25" applyFont="1" applyFill="1" applyBorder="1" applyAlignment="1" applyProtection="1">
      <alignment horizontal="left" vertical="top" wrapText="1"/>
    </xf>
    <xf numFmtId="0" fontId="119" fillId="55" borderId="31" xfId="25" applyFont="1" applyFill="1" applyBorder="1" applyAlignment="1" applyProtection="1">
      <alignment horizontal="center" wrapText="1"/>
    </xf>
    <xf numFmtId="0" fontId="119" fillId="55" borderId="0" xfId="25" applyFont="1" applyFill="1" applyBorder="1" applyAlignment="1" applyProtection="1">
      <alignment horizontal="center" wrapText="1"/>
    </xf>
    <xf numFmtId="0" fontId="6" fillId="26" borderId="11" xfId="25" applyFont="1" applyFill="1" applyBorder="1" applyAlignment="1" applyProtection="1">
      <alignment horizontal="center"/>
    </xf>
    <xf numFmtId="0" fontId="109" fillId="89" borderId="31" xfId="491" applyFont="1" applyFill="1" applyBorder="1" applyAlignment="1">
      <alignment horizontal="center"/>
    </xf>
    <xf numFmtId="0" fontId="109" fillId="89" borderId="0" xfId="491" applyFont="1" applyFill="1" applyBorder="1" applyAlignment="1">
      <alignment horizontal="center"/>
    </xf>
    <xf numFmtId="0" fontId="110" fillId="86" borderId="0" xfId="491" applyFont="1" applyFill="1" applyBorder="1" applyAlignment="1">
      <alignment horizontal="center" vertical="top" wrapText="1"/>
    </xf>
    <xf numFmtId="0" fontId="8" fillId="93" borderId="0" xfId="0" applyFont="1" applyFill="1" applyAlignment="1">
      <alignment horizontal="left" vertical="top"/>
    </xf>
    <xf numFmtId="0" fontId="4" fillId="86" borderId="19" xfId="24" applyFont="1" applyFill="1" applyBorder="1" applyAlignment="1">
      <alignment horizontal="center" vertical="center"/>
    </xf>
    <xf numFmtId="0" fontId="121" fillId="63" borderId="39" xfId="505" applyFont="1" applyFill="1" applyBorder="1" applyAlignment="1">
      <alignment horizontal="center" vertical="top" wrapText="1"/>
    </xf>
    <xf numFmtId="0" fontId="121" fillId="63" borderId="43" xfId="505" applyFont="1" applyFill="1" applyBorder="1" applyAlignment="1">
      <alignment horizontal="center" vertical="top" wrapText="1"/>
    </xf>
    <xf numFmtId="0" fontId="122" fillId="0" borderId="13" xfId="505" applyFont="1" applyBorder="1" applyAlignment="1">
      <alignment horizontal="center" vertical="center" wrapText="1"/>
    </xf>
    <xf numFmtId="0" fontId="122" fillId="0" borderId="15" xfId="505" applyFont="1" applyBorder="1" applyAlignment="1">
      <alignment horizontal="center" vertical="center" wrapText="1"/>
    </xf>
    <xf numFmtId="0" fontId="122" fillId="0" borderId="16" xfId="505" applyFont="1" applyBorder="1" applyAlignment="1">
      <alignment horizontal="center" vertical="center" wrapText="1"/>
    </xf>
    <xf numFmtId="0" fontId="122" fillId="0" borderId="17" xfId="505" applyFont="1" applyBorder="1" applyAlignment="1">
      <alignment horizontal="center" vertical="center" wrapText="1"/>
    </xf>
    <xf numFmtId="0" fontId="122" fillId="0" borderId="18" xfId="505" applyFont="1" applyBorder="1" applyAlignment="1">
      <alignment horizontal="center" vertical="center" wrapText="1"/>
    </xf>
    <xf numFmtId="0" fontId="122" fillId="0" borderId="20" xfId="505" applyFont="1" applyBorder="1" applyAlignment="1">
      <alignment horizontal="center" vertical="center" wrapText="1"/>
    </xf>
    <xf numFmtId="0" fontId="140" fillId="0" borderId="0" xfId="505" applyFont="1" applyAlignment="1">
      <alignment horizontal="center"/>
    </xf>
    <xf numFmtId="0" fontId="121" fillId="63" borderId="47" xfId="505" applyFont="1" applyFill="1" applyBorder="1" applyAlignment="1">
      <alignment horizontal="center" vertical="top" wrapText="1"/>
    </xf>
    <xf numFmtId="0" fontId="122" fillId="0" borderId="13" xfId="505" applyFont="1" applyBorder="1" applyAlignment="1">
      <alignment horizontal="center" vertical="top" wrapText="1"/>
    </xf>
    <xf numFmtId="0" fontId="122" fillId="0" borderId="14" xfId="505" applyFont="1" applyBorder="1" applyAlignment="1">
      <alignment horizontal="center" vertical="top" wrapText="1"/>
    </xf>
    <xf numFmtId="0" fontId="122" fillId="0" borderId="15" xfId="505" applyFont="1" applyBorder="1" applyAlignment="1">
      <alignment horizontal="center" vertical="top" wrapText="1"/>
    </xf>
    <xf numFmtId="0" fontId="122" fillId="0" borderId="16" xfId="505" applyFont="1" applyBorder="1" applyAlignment="1">
      <alignment horizontal="center" vertical="top" wrapText="1"/>
    </xf>
    <xf numFmtId="0" fontId="122" fillId="0" borderId="0" xfId="505" applyFont="1" applyBorder="1" applyAlignment="1">
      <alignment horizontal="center" vertical="top" wrapText="1"/>
    </xf>
    <xf numFmtId="0" fontId="122" fillId="0" borderId="17" xfId="505" applyFont="1" applyBorder="1" applyAlignment="1">
      <alignment horizontal="center" vertical="top" wrapText="1"/>
    </xf>
    <xf numFmtId="0" fontId="122" fillId="0" borderId="18" xfId="505" applyFont="1" applyBorder="1" applyAlignment="1">
      <alignment horizontal="center" vertical="top" wrapText="1"/>
    </xf>
    <xf numFmtId="0" fontId="122" fillId="0" borderId="19" xfId="505" applyFont="1" applyBorder="1" applyAlignment="1">
      <alignment horizontal="center" vertical="top" wrapText="1"/>
    </xf>
    <xf numFmtId="0" fontId="122" fillId="0" borderId="20" xfId="505" applyFont="1" applyBorder="1" applyAlignment="1">
      <alignment horizontal="center" vertical="top" wrapText="1"/>
    </xf>
    <xf numFmtId="0" fontId="122" fillId="0" borderId="39" xfId="505" applyFont="1" applyBorder="1" applyAlignment="1">
      <alignment horizontal="center" vertical="center" wrapText="1"/>
    </xf>
    <xf numFmtId="0" fontId="122" fillId="0" borderId="47" xfId="505" applyFont="1" applyBorder="1" applyAlignment="1">
      <alignment horizontal="center" vertical="center" wrapText="1"/>
    </xf>
    <xf numFmtId="0" fontId="122" fillId="0" borderId="43" xfId="505" applyFont="1" applyBorder="1" applyAlignment="1">
      <alignment horizontal="center" vertical="center" wrapText="1"/>
    </xf>
    <xf numFmtId="0" fontId="122" fillId="0" borderId="39" xfId="505" applyFont="1" applyBorder="1" applyAlignment="1">
      <alignment horizontal="left" vertical="top" wrapText="1"/>
    </xf>
    <xf numFmtId="0" fontId="122" fillId="0" borderId="47" xfId="505" applyFont="1" applyBorder="1" applyAlignment="1">
      <alignment horizontal="left" vertical="top" wrapText="1"/>
    </xf>
    <xf numFmtId="0" fontId="122" fillId="0" borderId="43" xfId="505" applyFont="1" applyBorder="1" applyAlignment="1">
      <alignment horizontal="left" vertical="top" wrapText="1"/>
    </xf>
    <xf numFmtId="0" fontId="122" fillId="0" borderId="39" xfId="505" applyFont="1" applyBorder="1" applyAlignment="1">
      <alignment horizontal="center" vertical="top" wrapText="1"/>
    </xf>
    <xf numFmtId="0" fontId="122" fillId="0" borderId="47" xfId="505" applyFont="1" applyBorder="1" applyAlignment="1">
      <alignment horizontal="center" vertical="top" wrapText="1"/>
    </xf>
    <xf numFmtId="0" fontId="122" fillId="0" borderId="43" xfId="505" applyFont="1" applyBorder="1" applyAlignment="1">
      <alignment horizontal="center" vertical="top" wrapText="1"/>
    </xf>
    <xf numFmtId="0" fontId="121" fillId="63" borderId="39" xfId="505" applyFont="1" applyFill="1" applyBorder="1" applyAlignment="1">
      <alignment horizontal="center" vertical="center" wrapText="1"/>
    </xf>
    <xf numFmtId="0" fontId="121" fillId="63" borderId="47" xfId="505" applyFont="1" applyFill="1" applyBorder="1" applyAlignment="1">
      <alignment horizontal="center" vertical="center" wrapText="1"/>
    </xf>
    <xf numFmtId="0" fontId="121" fillId="63" borderId="43" xfId="505" applyFont="1" applyFill="1" applyBorder="1" applyAlignment="1">
      <alignment horizontal="center" vertical="center" wrapText="1"/>
    </xf>
    <xf numFmtId="0" fontId="9" fillId="25" borderId="0" xfId="335" applyFont="1" applyFill="1" applyAlignment="1" applyProtection="1">
      <alignment horizontal="left"/>
    </xf>
    <xf numFmtId="0" fontId="9" fillId="0" borderId="0" xfId="335" applyFont="1" applyAlignment="1" applyProtection="1">
      <alignment horizontal="left"/>
    </xf>
    <xf numFmtId="0" fontId="3" fillId="0" borderId="0" xfId="399" applyFont="1" applyBorder="1" applyAlignment="1">
      <alignment horizontal="left" vertical="center"/>
    </xf>
    <xf numFmtId="0" fontId="31" fillId="36" borderId="39" xfId="399" applyFont="1" applyFill="1" applyBorder="1" applyAlignment="1">
      <alignment horizontal="center" vertical="center"/>
    </xf>
    <xf numFmtId="0" fontId="31" fillId="36" borderId="47" xfId="399" applyFont="1" applyFill="1" applyBorder="1" applyAlignment="1">
      <alignment horizontal="center" vertical="center"/>
    </xf>
    <xf numFmtId="0" fontId="2" fillId="0" borderId="43" xfId="399" applyBorder="1" applyAlignment="1">
      <alignment horizontal="center"/>
    </xf>
    <xf numFmtId="0" fontId="30" fillId="35" borderId="39" xfId="399" applyFont="1" applyFill="1" applyBorder="1" applyAlignment="1">
      <alignment horizontal="center"/>
    </xf>
    <xf numFmtId="0" fontId="30" fillId="35" borderId="47" xfId="399" applyFont="1" applyFill="1" applyBorder="1" applyAlignment="1">
      <alignment horizontal="center"/>
    </xf>
    <xf numFmtId="0" fontId="30" fillId="35" borderId="43" xfId="399" applyFont="1" applyFill="1" applyBorder="1" applyAlignment="1">
      <alignment horizontal="center"/>
    </xf>
    <xf numFmtId="0" fontId="8" fillId="0" borderId="74" xfId="399" applyFont="1" applyFill="1" applyBorder="1" applyAlignment="1" applyProtection="1">
      <alignment horizontal="center"/>
      <protection locked="0"/>
    </xf>
    <xf numFmtId="0" fontId="2" fillId="0" borderId="66" xfId="399" applyBorder="1" applyAlignment="1">
      <alignment horizontal="center"/>
    </xf>
    <xf numFmtId="0" fontId="31" fillId="36" borderId="43" xfId="399" applyFont="1" applyFill="1" applyBorder="1" applyAlignment="1">
      <alignment horizontal="center" vertical="center"/>
    </xf>
    <xf numFmtId="0" fontId="82" fillId="0" borderId="0" xfId="399" applyFont="1" applyBorder="1" applyAlignment="1">
      <alignment horizontal="center" wrapText="1"/>
    </xf>
    <xf numFmtId="0" fontId="31" fillId="36" borderId="18" xfId="399" applyFont="1" applyFill="1" applyBorder="1" applyAlignment="1">
      <alignment horizontal="center" vertical="center"/>
    </xf>
    <xf numFmtId="0" fontId="31" fillId="36" borderId="20" xfId="399" applyFont="1" applyFill="1" applyBorder="1" applyAlignment="1">
      <alignment horizontal="center" vertical="center"/>
    </xf>
    <xf numFmtId="0" fontId="197" fillId="35" borderId="73" xfId="399" applyFont="1" applyFill="1" applyBorder="1" applyAlignment="1">
      <alignment horizontal="left" vertical="center" wrapText="1"/>
    </xf>
    <xf numFmtId="0" fontId="2" fillId="0" borderId="57" xfId="399" applyBorder="1" applyAlignment="1">
      <alignment horizontal="left" vertical="center" wrapText="1"/>
    </xf>
    <xf numFmtId="7" fontId="8" fillId="0" borderId="76" xfId="269" applyNumberFormat="1" applyFont="1" applyFill="1" applyBorder="1" applyAlignment="1" applyProtection="1">
      <alignment horizontal="center" wrapText="1"/>
    </xf>
    <xf numFmtId="0" fontId="2" fillId="0" borderId="75" xfId="399" applyBorder="1" applyAlignment="1">
      <alignment horizontal="center" wrapText="1"/>
    </xf>
    <xf numFmtId="0" fontId="32" fillId="31" borderId="56" xfId="399" applyFont="1" applyFill="1" applyBorder="1" applyAlignment="1">
      <alignment horizontal="left"/>
    </xf>
    <xf numFmtId="0" fontId="2" fillId="0" borderId="70" xfId="399" applyBorder="1" applyAlignment="1">
      <alignment horizontal="left"/>
    </xf>
    <xf numFmtId="0" fontId="3" fillId="0" borderId="49" xfId="399" applyFont="1" applyBorder="1" applyAlignment="1">
      <alignment horizontal="center"/>
    </xf>
    <xf numFmtId="0" fontId="2" fillId="0" borderId="77" xfId="399" applyBorder="1" applyAlignment="1">
      <alignment horizontal="center"/>
    </xf>
    <xf numFmtId="0" fontId="45" fillId="0" borderId="0" xfId="399" applyFont="1" applyAlignment="1">
      <alignment horizontal="left" vertical="top"/>
    </xf>
    <xf numFmtId="0" fontId="202" fillId="0" borderId="0" xfId="399" applyFont="1" applyBorder="1" applyAlignment="1">
      <alignment horizontal="center" wrapText="1"/>
    </xf>
    <xf numFmtId="0" fontId="83" fillId="94" borderId="0" xfId="399" applyFont="1" applyFill="1" applyBorder="1" applyAlignment="1" applyProtection="1">
      <alignment vertical="top" wrapText="1"/>
      <protection locked="0"/>
    </xf>
    <xf numFmtId="0" fontId="8" fillId="0" borderId="0" xfId="399" applyFont="1" applyFill="1" applyBorder="1" applyAlignment="1">
      <alignment horizontal="center" wrapText="1"/>
    </xf>
    <xf numFmtId="0" fontId="85" fillId="26" borderId="0" xfId="362" applyFont="1" applyFill="1" applyAlignment="1">
      <alignment horizontal="center"/>
    </xf>
    <xf numFmtId="0" fontId="85" fillId="37" borderId="0" xfId="362" applyFont="1" applyFill="1" applyAlignment="1">
      <alignment horizontal="center"/>
    </xf>
    <xf numFmtId="0" fontId="131" fillId="63" borderId="0" xfId="362" applyFont="1" applyFill="1" applyAlignment="1">
      <alignment horizontal="center"/>
    </xf>
    <xf numFmtId="0" fontId="85" fillId="38" borderId="0" xfId="362" applyFont="1" applyFill="1" applyAlignment="1">
      <alignment horizontal="center"/>
    </xf>
    <xf numFmtId="0" fontId="85" fillId="40" borderId="0" xfId="362" applyFont="1" applyFill="1" applyAlignment="1">
      <alignment horizontal="center"/>
    </xf>
    <xf numFmtId="0" fontId="85" fillId="33" borderId="0" xfId="362" applyFont="1" applyFill="1" applyAlignment="1">
      <alignment horizontal="center"/>
    </xf>
    <xf numFmtId="0" fontId="85" fillId="28" borderId="0" xfId="362" applyFont="1" applyFill="1" applyAlignment="1">
      <alignment horizontal="center"/>
    </xf>
    <xf numFmtId="0" fontId="100" fillId="0" borderId="39" xfId="0" applyFont="1" applyBorder="1" applyAlignment="1">
      <alignment horizontal="left"/>
    </xf>
    <xf numFmtId="0" fontId="100" fillId="0" borderId="43" xfId="0" applyFont="1" applyBorder="1" applyAlignment="1">
      <alignment horizontal="left"/>
    </xf>
    <xf numFmtId="0" fontId="0" fillId="0" borderId="18" xfId="0" applyBorder="1" applyAlignment="1">
      <alignment horizontal="left"/>
    </xf>
    <xf numFmtId="0" fontId="0" fillId="0" borderId="19" xfId="0" applyBorder="1" applyAlignment="1">
      <alignment horizontal="left"/>
    </xf>
    <xf numFmtId="0" fontId="0" fillId="0" borderId="20" xfId="0" applyBorder="1" applyAlignment="1">
      <alignment horizontal="left"/>
    </xf>
    <xf numFmtId="0" fontId="0" fillId="0" borderId="13" xfId="0" applyBorder="1" applyAlignment="1">
      <alignment horizontal="left"/>
    </xf>
    <xf numFmtId="0" fontId="0" fillId="0" borderId="14" xfId="0" applyBorder="1" applyAlignment="1">
      <alignment horizontal="left"/>
    </xf>
    <xf numFmtId="0" fontId="0" fillId="0" borderId="15" xfId="0" applyBorder="1" applyAlignment="1">
      <alignment horizontal="left"/>
    </xf>
    <xf numFmtId="0" fontId="0" fillId="0" borderId="16" xfId="0" applyBorder="1" applyAlignment="1">
      <alignment horizontal="left"/>
    </xf>
    <xf numFmtId="0" fontId="0" fillId="0" borderId="0" xfId="0" applyBorder="1" applyAlignment="1">
      <alignment horizontal="left"/>
    </xf>
    <xf numFmtId="0" fontId="0" fillId="0" borderId="17" xfId="0" applyBorder="1" applyAlignment="1">
      <alignment horizontal="left"/>
    </xf>
    <xf numFmtId="0" fontId="0" fillId="0" borderId="16" xfId="0" applyBorder="1" applyAlignment="1">
      <alignment horizontal="center"/>
    </xf>
    <xf numFmtId="0" fontId="0" fillId="0" borderId="0" xfId="0" applyBorder="1" applyAlignment="1">
      <alignment horizontal="center"/>
    </xf>
    <xf numFmtId="0" fontId="0" fillId="0" borderId="17" xfId="0" applyBorder="1" applyAlignment="1">
      <alignment horizontal="center"/>
    </xf>
    <xf numFmtId="0" fontId="100" fillId="63" borderId="39" xfId="0" applyFont="1" applyFill="1" applyBorder="1" applyAlignment="1">
      <alignment horizontal="center" wrapText="1"/>
    </xf>
    <xf numFmtId="0" fontId="100" fillId="63" borderId="43" xfId="0" applyFont="1" applyFill="1" applyBorder="1" applyAlignment="1">
      <alignment horizontal="center" wrapText="1"/>
    </xf>
    <xf numFmtId="0" fontId="0" fillId="0" borderId="39" xfId="0" applyBorder="1" applyAlignment="1">
      <alignment horizontal="left" vertical="top" wrapText="1"/>
    </xf>
    <xf numFmtId="0" fontId="0" fillId="0" borderId="43" xfId="0" applyBorder="1" applyAlignment="1">
      <alignment horizontal="left" vertical="top" wrapText="1"/>
    </xf>
    <xf numFmtId="0" fontId="0" fillId="0" borderId="39" xfId="0" applyBorder="1" applyAlignment="1">
      <alignment horizontal="center" wrapText="1"/>
    </xf>
    <xf numFmtId="0" fontId="0" fillId="0" borderId="43" xfId="0" applyBorder="1" applyAlignment="1">
      <alignment horizontal="center" wrapText="1"/>
    </xf>
    <xf numFmtId="0" fontId="0" fillId="0" borderId="45" xfId="0" applyBorder="1" applyAlignment="1">
      <alignment horizontal="center"/>
    </xf>
    <xf numFmtId="0" fontId="0" fillId="0" borderId="58" xfId="0" applyBorder="1" applyAlignment="1">
      <alignment horizontal="center"/>
    </xf>
    <xf numFmtId="0" fontId="0" fillId="0" borderId="46" xfId="0" applyBorder="1" applyAlignment="1">
      <alignment horizontal="center"/>
    </xf>
    <xf numFmtId="0" fontId="99" fillId="0" borderId="39" xfId="0" applyFont="1" applyBorder="1" applyAlignment="1">
      <alignment horizontal="left" vertical="top" wrapText="1"/>
    </xf>
    <xf numFmtId="0" fontId="99" fillId="0" borderId="47" xfId="0" applyFont="1" applyBorder="1" applyAlignment="1">
      <alignment horizontal="left" vertical="top" wrapText="1"/>
    </xf>
    <xf numFmtId="0" fontId="99" fillId="0" borderId="47" xfId="0" applyFont="1" applyBorder="1" applyAlignment="1">
      <alignment horizontal="center" vertical="top" wrapText="1"/>
    </xf>
    <xf numFmtId="0" fontId="99" fillId="0" borderId="43" xfId="0" applyFont="1" applyBorder="1" applyAlignment="1">
      <alignment horizontal="center" vertical="top" wrapText="1"/>
    </xf>
    <xf numFmtId="0" fontId="99" fillId="0" borderId="44" xfId="0" applyFont="1" applyBorder="1" applyAlignment="1">
      <alignment horizontal="center" vertical="top" wrapText="1"/>
    </xf>
    <xf numFmtId="0" fontId="99" fillId="0" borderId="43" xfId="0" applyFont="1" applyBorder="1" applyAlignment="1">
      <alignment horizontal="left" vertical="top" wrapText="1"/>
    </xf>
    <xf numFmtId="0" fontId="99" fillId="0" borderId="39" xfId="0" applyFont="1" applyBorder="1" applyAlignment="1">
      <alignment horizontal="center" vertical="top" wrapText="1"/>
    </xf>
    <xf numFmtId="0" fontId="100" fillId="63" borderId="39" xfId="0" applyFont="1" applyFill="1" applyBorder="1" applyAlignment="1">
      <alignment horizontal="center"/>
    </xf>
    <xf numFmtId="0" fontId="100" fillId="63" borderId="47" xfId="0" applyFont="1" applyFill="1" applyBorder="1" applyAlignment="1">
      <alignment horizontal="center"/>
    </xf>
    <xf numFmtId="0" fontId="100" fillId="63" borderId="43" xfId="0" applyFont="1" applyFill="1" applyBorder="1" applyAlignment="1">
      <alignment horizontal="center"/>
    </xf>
    <xf numFmtId="0" fontId="121" fillId="63" borderId="39" xfId="0" applyFont="1" applyFill="1" applyBorder="1" applyAlignment="1">
      <alignment horizontal="center" vertical="top" wrapText="1"/>
    </xf>
    <xf numFmtId="0" fontId="121" fillId="63" borderId="47" xfId="0" applyFont="1" applyFill="1" applyBorder="1" applyAlignment="1">
      <alignment horizontal="center" vertical="top" wrapText="1"/>
    </xf>
    <xf numFmtId="0" fontId="121" fillId="63" borderId="18" xfId="0" applyFont="1" applyFill="1" applyBorder="1" applyAlignment="1">
      <alignment horizontal="center" vertical="top" wrapText="1"/>
    </xf>
    <xf numFmtId="0" fontId="121" fillId="63" borderId="20" xfId="0" applyFont="1" applyFill="1" applyBorder="1" applyAlignment="1">
      <alignment horizontal="center" vertical="top" wrapText="1"/>
    </xf>
    <xf numFmtId="0" fontId="121" fillId="63" borderId="19" xfId="0" applyFont="1" applyFill="1" applyBorder="1" applyAlignment="1">
      <alignment horizontal="center" vertical="top" wrapText="1"/>
    </xf>
    <xf numFmtId="0" fontId="121" fillId="63" borderId="43" xfId="0" applyFont="1" applyFill="1" applyBorder="1" applyAlignment="1">
      <alignment horizontal="center" vertical="top" wrapText="1"/>
    </xf>
    <xf numFmtId="0" fontId="121" fillId="0" borderId="13" xfId="0" applyFont="1" applyBorder="1" applyAlignment="1">
      <alignment horizontal="center" vertical="center"/>
    </xf>
    <xf numFmtId="0" fontId="121" fillId="0" borderId="14" xfId="0" applyFont="1" applyBorder="1" applyAlignment="1">
      <alignment horizontal="center" vertical="center"/>
    </xf>
    <xf numFmtId="0" fontId="121" fillId="0" borderId="15" xfId="0" applyFont="1" applyBorder="1" applyAlignment="1">
      <alignment horizontal="center" vertical="center"/>
    </xf>
    <xf numFmtId="0" fontId="121" fillId="0" borderId="16" xfId="0" applyFont="1" applyBorder="1" applyAlignment="1">
      <alignment horizontal="center" vertical="center"/>
    </xf>
    <xf numFmtId="0" fontId="121" fillId="0" borderId="0" xfId="0" applyFont="1" applyBorder="1" applyAlignment="1">
      <alignment horizontal="center" vertical="center"/>
    </xf>
    <xf numFmtId="0" fontId="121" fillId="0" borderId="17" xfId="0" applyFont="1" applyBorder="1" applyAlignment="1">
      <alignment horizontal="center" vertical="center"/>
    </xf>
    <xf numFmtId="0" fontId="121" fillId="0" borderId="18" xfId="0" applyFont="1" applyBorder="1" applyAlignment="1">
      <alignment horizontal="center" vertical="center"/>
    </xf>
    <xf numFmtId="0" fontId="121" fillId="0" borderId="19" xfId="0" applyFont="1" applyBorder="1" applyAlignment="1">
      <alignment horizontal="center" vertical="center"/>
    </xf>
    <xf numFmtId="0" fontId="121" fillId="0" borderId="20" xfId="0" applyFont="1" applyBorder="1" applyAlignment="1">
      <alignment horizontal="center" vertical="center"/>
    </xf>
    <xf numFmtId="0" fontId="96" fillId="57" borderId="0" xfId="0" applyFont="1" applyFill="1" applyAlignment="1">
      <alignment horizontal="center"/>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Border="1"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22" fillId="60" borderId="0" xfId="0" applyFont="1" applyFill="1" applyAlignment="1">
      <alignment horizontal="left"/>
    </xf>
    <xf numFmtId="0" fontId="122" fillId="60" borderId="17" xfId="0" applyFont="1" applyFill="1" applyBorder="1" applyAlignment="1">
      <alignment horizontal="left"/>
    </xf>
    <xf numFmtId="0" fontId="121" fillId="0" borderId="0" xfId="0" applyFont="1" applyAlignment="1">
      <alignment horizontal="left"/>
    </xf>
    <xf numFmtId="0" fontId="121" fillId="0" borderId="19" xfId="0" applyFont="1" applyBorder="1" applyAlignment="1">
      <alignment horizontal="left"/>
    </xf>
    <xf numFmtId="0" fontId="141" fillId="0" borderId="13" xfId="0" applyFont="1" applyBorder="1" applyAlignment="1">
      <alignment horizontal="left" vertical="top" wrapText="1"/>
    </xf>
    <xf numFmtId="0" fontId="122" fillId="0" borderId="0" xfId="0" applyFont="1" applyAlignment="1">
      <alignment horizontal="left"/>
    </xf>
    <xf numFmtId="0" fontId="122" fillId="0" borderId="17" xfId="0" applyFont="1" applyBorder="1" applyAlignment="1">
      <alignment horizontal="left"/>
    </xf>
    <xf numFmtId="0" fontId="0" fillId="55" borderId="11" xfId="0" applyFill="1" applyBorder="1" applyAlignment="1">
      <alignment horizontal="left" vertical="top" wrapText="1"/>
    </xf>
    <xf numFmtId="0" fontId="114" fillId="55" borderId="38" xfId="12" applyFont="1" applyFill="1" applyBorder="1" applyAlignment="1" applyProtection="1">
      <alignment horizontal="left" vertical="top" wrapText="1"/>
    </xf>
    <xf numFmtId="0" fontId="114" fillId="55" borderId="32" xfId="12" applyFont="1" applyFill="1" applyBorder="1" applyAlignment="1" applyProtection="1">
      <alignment horizontal="left" vertical="top" wrapText="1"/>
    </xf>
    <xf numFmtId="0" fontId="114" fillId="55" borderId="52" xfId="12" applyFont="1" applyFill="1" applyBorder="1" applyAlignment="1" applyProtection="1">
      <alignment horizontal="left" vertical="top" wrapText="1"/>
    </xf>
    <xf numFmtId="0" fontId="114" fillId="55" borderId="31" xfId="12" applyFont="1" applyFill="1" applyBorder="1" applyAlignment="1" applyProtection="1">
      <alignment horizontal="left" vertical="top" wrapText="1"/>
    </xf>
    <xf numFmtId="0" fontId="114" fillId="55" borderId="0" xfId="12" applyFont="1" applyFill="1" applyBorder="1" applyAlignment="1" applyProtection="1">
      <alignment horizontal="left" vertical="top" wrapText="1"/>
    </xf>
    <xf numFmtId="0" fontId="114" fillId="55" borderId="30" xfId="12" applyFont="1" applyFill="1" applyBorder="1" applyAlignment="1" applyProtection="1">
      <alignment horizontal="left" vertical="top" wrapText="1"/>
    </xf>
    <xf numFmtId="0" fontId="114" fillId="55" borderId="41" xfId="12" applyFont="1" applyFill="1" applyBorder="1" applyAlignment="1" applyProtection="1">
      <alignment horizontal="left" vertical="top" wrapText="1"/>
    </xf>
    <xf numFmtId="0" fontId="114" fillId="55" borderId="51" xfId="12" applyFont="1" applyFill="1" applyBorder="1" applyAlignment="1" applyProtection="1">
      <alignment horizontal="left" vertical="top" wrapText="1"/>
    </xf>
    <xf numFmtId="0" fontId="114" fillId="55" borderId="50" xfId="12" applyFont="1" applyFill="1" applyBorder="1" applyAlignment="1" applyProtection="1">
      <alignment horizontal="left" vertical="top" wrapText="1"/>
    </xf>
    <xf numFmtId="0" fontId="3" fillId="74" borderId="0" xfId="0" applyFont="1" applyFill="1" applyAlignment="1">
      <alignment horizontal="left" vertical="top" wrapText="1"/>
    </xf>
    <xf numFmtId="0" fontId="6" fillId="56" borderId="12" xfId="12" applyFont="1" applyFill="1" applyBorder="1" applyAlignment="1" applyProtection="1">
      <alignment horizontal="center" vertical="top" wrapText="1"/>
    </xf>
    <xf numFmtId="0" fontId="6" fillId="56" borderId="33" xfId="12" applyFont="1" applyFill="1" applyBorder="1" applyAlignment="1" applyProtection="1">
      <alignment horizontal="center" vertical="top" wrapText="1"/>
    </xf>
    <xf numFmtId="0" fontId="6" fillId="56" borderId="34" xfId="12" applyFont="1" applyFill="1" applyBorder="1" applyAlignment="1" applyProtection="1">
      <alignment horizontal="center" vertical="top" wrapText="1"/>
    </xf>
    <xf numFmtId="0" fontId="42" fillId="63" borderId="11" xfId="0" applyFont="1" applyFill="1" applyBorder="1" applyAlignment="1">
      <alignment horizontal="center"/>
    </xf>
    <xf numFmtId="0" fontId="2" fillId="55" borderId="11" xfId="0" applyFont="1" applyFill="1" applyBorder="1" applyAlignment="1">
      <alignment horizontal="left" vertical="top" wrapText="1"/>
    </xf>
    <xf numFmtId="0" fontId="3" fillId="56" borderId="12" xfId="12" applyFont="1" applyFill="1" applyBorder="1" applyAlignment="1" applyProtection="1">
      <alignment horizontal="center" vertical="top" wrapText="1"/>
    </xf>
    <xf numFmtId="0" fontId="3" fillId="56" borderId="33" xfId="12" applyFont="1" applyFill="1" applyBorder="1" applyAlignment="1" applyProtection="1">
      <alignment horizontal="center" vertical="top" wrapText="1"/>
    </xf>
    <xf numFmtId="0" fontId="3" fillId="56" borderId="34" xfId="12" applyFont="1" applyFill="1" applyBorder="1" applyAlignment="1" applyProtection="1">
      <alignment horizontal="center" vertical="top" wrapText="1"/>
    </xf>
    <xf numFmtId="0" fontId="5" fillId="0" borderId="14" xfId="0" applyFont="1" applyBorder="1" applyAlignment="1">
      <alignment horizontal="center"/>
    </xf>
    <xf numFmtId="0" fontId="74" fillId="61" borderId="12" xfId="12" applyFont="1" applyFill="1" applyBorder="1" applyAlignment="1" applyProtection="1">
      <alignment horizontal="left" vertical="top"/>
    </xf>
    <xf numFmtId="0" fontId="74" fillId="61" borderId="33" xfId="12" applyFont="1" applyFill="1" applyBorder="1" applyAlignment="1" applyProtection="1">
      <alignment horizontal="left" vertical="top"/>
    </xf>
    <xf numFmtId="0" fontId="74" fillId="61" borderId="34" xfId="12" applyFont="1" applyFill="1" applyBorder="1" applyAlignment="1" applyProtection="1">
      <alignment horizontal="left" vertical="top"/>
    </xf>
    <xf numFmtId="0" fontId="5" fillId="0" borderId="0" xfId="516" applyFont="1" applyFill="1" applyBorder="1" applyAlignment="1">
      <alignment horizontal="left" vertical="top" wrapText="1"/>
    </xf>
    <xf numFmtId="0" fontId="95" fillId="73" borderId="14" xfId="478" applyFill="1" applyBorder="1" applyAlignment="1">
      <alignment vertical="center" wrapText="1"/>
    </xf>
    <xf numFmtId="0" fontId="2" fillId="0" borderId="15" xfId="399" applyBorder="1" applyAlignment="1">
      <alignment vertical="center" wrapText="1"/>
    </xf>
    <xf numFmtId="0" fontId="95" fillId="63" borderId="16" xfId="478" applyFont="1" applyFill="1" applyBorder="1" applyAlignment="1">
      <alignment horizontal="left" vertical="top" wrapText="1"/>
    </xf>
    <xf numFmtId="0" fontId="2" fillId="63" borderId="0" xfId="399" applyFill="1" applyBorder="1" applyAlignment="1">
      <alignment horizontal="left" vertical="top" wrapText="1"/>
    </xf>
    <xf numFmtId="0" fontId="95" fillId="63" borderId="16" xfId="478" applyFill="1" applyBorder="1" applyAlignment="1">
      <alignment horizontal="left" vertical="top" wrapText="1"/>
    </xf>
    <xf numFmtId="0" fontId="95" fillId="63" borderId="0" xfId="478" applyFill="1" applyBorder="1" applyAlignment="1">
      <alignment horizontal="left" vertical="top" wrapText="1"/>
    </xf>
    <xf numFmtId="0" fontId="95" fillId="63" borderId="17" xfId="478" applyFill="1" applyBorder="1" applyAlignment="1">
      <alignment horizontal="left" vertical="top" wrapText="1"/>
    </xf>
    <xf numFmtId="0" fontId="9" fillId="63" borderId="16" xfId="335" applyFill="1" applyBorder="1" applyAlignment="1" applyProtection="1">
      <alignment horizontal="left" vertical="top" wrapText="1"/>
    </xf>
    <xf numFmtId="0" fontId="9" fillId="63" borderId="18" xfId="335" applyFill="1" applyBorder="1" applyAlignment="1" applyProtection="1">
      <alignment horizontal="left" vertical="top" wrapText="1"/>
    </xf>
    <xf numFmtId="0" fontId="95" fillId="63" borderId="19" xfId="478" applyFill="1" applyBorder="1" applyAlignment="1">
      <alignment horizontal="left" vertical="top" wrapText="1"/>
    </xf>
    <xf numFmtId="0" fontId="95" fillId="63" borderId="20" xfId="478" applyFill="1" applyBorder="1" applyAlignment="1">
      <alignment horizontal="left" vertical="top" wrapText="1"/>
    </xf>
    <xf numFmtId="0" fontId="162" fillId="63" borderId="39" xfId="478" applyFont="1" applyFill="1" applyBorder="1" applyAlignment="1">
      <alignment horizontal="left" wrapText="1"/>
    </xf>
    <xf numFmtId="0" fontId="162" fillId="63" borderId="43" xfId="478" applyFont="1" applyFill="1" applyBorder="1" applyAlignment="1">
      <alignment horizontal="left" wrapText="1"/>
    </xf>
  </cellXfs>
  <cellStyles count="648">
    <cellStyle name="%" xfId="1"/>
    <cellStyle name="% 2" xfId="2"/>
    <cellStyle name="% 2 2" xfId="3"/>
    <cellStyle name="% 3" xfId="4"/>
    <cellStyle name="% 4" xfId="5"/>
    <cellStyle name="_INE-BoM" xfId="6"/>
    <cellStyle name="0,0_x000a__x000a_NA_x000a__x000a_" xfId="7"/>
    <cellStyle name="0,0_x000a__x000a_NA_x000a__x000a_ 2" xfId="8"/>
    <cellStyle name="0,0_x000a__x000a_NA_x000a__x000a_ 2 2" xfId="9"/>
    <cellStyle name="0,0_x000a__x000a_NA_x000a__x000a_ 3" xfId="10"/>
    <cellStyle name="0,0_x000a__x000a_NA_x000a__x000a_ 4" xfId="11"/>
    <cellStyle name="0,0_x000d__x000a_NA_x000d__x000a_" xfId="12"/>
    <cellStyle name="0,0_x000d__x000a_NA_x000d__x000a_ 10" xfId="13"/>
    <cellStyle name="0,0_x000d__x000a_NA_x000d__x000a_ 10 2" xfId="14"/>
    <cellStyle name="0,0_x000d__x000a_NA_x000d__x000a_ 11" xfId="15"/>
    <cellStyle name="0,0_x000d__x000a_NA_x000d__x000a_ 12" xfId="16"/>
    <cellStyle name="0,0_x000d__x000a_NA_x000d__x000a_ 13" xfId="17"/>
    <cellStyle name="0,0_x000d__x000a_NA_x000d__x000a_ 14" xfId="18"/>
    <cellStyle name="0,0_x000d__x000a_NA_x000d__x000a_ 15" xfId="19"/>
    <cellStyle name="0,0_x000d__x000a_NA_x000d__x000a_ 16" xfId="20"/>
    <cellStyle name="0,0_x000d__x000a_NA_x000d__x000a_ 17" xfId="21"/>
    <cellStyle name="0,0_x000d__x000a_NA_x000d__x000a_ 18" xfId="22"/>
    <cellStyle name="0,0_x000d__x000a_NA_x000d__x000a_ 19" xfId="23"/>
    <cellStyle name="0,0_x000d__x000a_NA_x000d__x000a_ 2" xfId="24"/>
    <cellStyle name="0,0_x000d__x000a_NA_x000d__x000a_ 20" xfId="25"/>
    <cellStyle name="0,0_x000d__x000a_NA_x000d__x000a_ 3" xfId="26"/>
    <cellStyle name="0,0_x000d__x000a_NA_x000d__x000a_ 4" xfId="27"/>
    <cellStyle name="0,0_x000d__x000a_NA_x000d__x000a_ 5" xfId="28"/>
    <cellStyle name="0,0_x000d__x000a_NA_x000d__x000a_ 6" xfId="29"/>
    <cellStyle name="0,0_x000d__x000a_NA_x000d__x000a_ 7" xfId="30"/>
    <cellStyle name="0,0_x000d__x000a_NA_x000d__x000a_ 8" xfId="31"/>
    <cellStyle name="0,0_x000d__x000a_NA_x000d__x000a_ 9" xfId="32"/>
    <cellStyle name="0,0_x000d__x000a_NA_x000d__x000a__Branch" xfId="33"/>
    <cellStyle name="20% - Accent1 2 10" xfId="34"/>
    <cellStyle name="20% - Accent1 2 11" xfId="35"/>
    <cellStyle name="20% - Accent1 2 2" xfId="36"/>
    <cellStyle name="20% - Accent1 2 2 2" xfId="37"/>
    <cellStyle name="20% - Accent1 2 3" xfId="38"/>
    <cellStyle name="20% - Accent1 2 3 2" xfId="39"/>
    <cellStyle name="20% - Accent1 2 4" xfId="40"/>
    <cellStyle name="20% - Accent1 2 5" xfId="41"/>
    <cellStyle name="20% - Accent1 2 6" xfId="42"/>
    <cellStyle name="20% - Accent1 2 7" xfId="43"/>
    <cellStyle name="20% - Accent1 2 8" xfId="44"/>
    <cellStyle name="20% - Accent1 2 9" xfId="45"/>
    <cellStyle name="20% - Accent1 3" xfId="46"/>
    <cellStyle name="20% - Accent1 3 2" xfId="47"/>
    <cellStyle name="20% - Accent1 4 2" xfId="48"/>
    <cellStyle name="20% - Accent2 2 10" xfId="49"/>
    <cellStyle name="20% - Accent2 2 11" xfId="50"/>
    <cellStyle name="20% - Accent2 2 2" xfId="51"/>
    <cellStyle name="20% - Accent2 2 2 2" xfId="52"/>
    <cellStyle name="20% - Accent2 2 3" xfId="53"/>
    <cellStyle name="20% - Accent2 2 3 2" xfId="54"/>
    <cellStyle name="20% - Accent2 2 4" xfId="55"/>
    <cellStyle name="20% - Accent2 2 5" xfId="56"/>
    <cellStyle name="20% - Accent2 2 6" xfId="57"/>
    <cellStyle name="20% - Accent2 2 7" xfId="58"/>
    <cellStyle name="20% - Accent2 2 8" xfId="59"/>
    <cellStyle name="20% - Accent2 2 9" xfId="60"/>
    <cellStyle name="20% - Accent2 3 2" xfId="61"/>
    <cellStyle name="20% - Accent2 4 2" xfId="62"/>
    <cellStyle name="20% - Accent3 2 10" xfId="63"/>
    <cellStyle name="20% - Accent3 2 11" xfId="64"/>
    <cellStyle name="20% - Accent3 2 2" xfId="65"/>
    <cellStyle name="20% - Accent3 2 2 2" xfId="66"/>
    <cellStyle name="20% - Accent3 2 3" xfId="67"/>
    <cellStyle name="20% - Accent3 2 3 2" xfId="68"/>
    <cellStyle name="20% - Accent3 2 4" xfId="69"/>
    <cellStyle name="20% - Accent3 2 5" xfId="70"/>
    <cellStyle name="20% - Accent3 2 6" xfId="71"/>
    <cellStyle name="20% - Accent3 2 7" xfId="72"/>
    <cellStyle name="20% - Accent3 2 8" xfId="73"/>
    <cellStyle name="20% - Accent3 2 9" xfId="74"/>
    <cellStyle name="20% - Accent3 3 2" xfId="75"/>
    <cellStyle name="20% - Accent3 4 2" xfId="76"/>
    <cellStyle name="20% - Accent4 2 10" xfId="77"/>
    <cellStyle name="20% - Accent4 2 11" xfId="78"/>
    <cellStyle name="20% - Accent4 2 2" xfId="79"/>
    <cellStyle name="20% - Accent4 2 2 2" xfId="80"/>
    <cellStyle name="20% - Accent4 2 3" xfId="81"/>
    <cellStyle name="20% - Accent4 2 3 2" xfId="82"/>
    <cellStyle name="20% - Accent4 2 4" xfId="83"/>
    <cellStyle name="20% - Accent4 2 5" xfId="84"/>
    <cellStyle name="20% - Accent4 2 6" xfId="85"/>
    <cellStyle name="20% - Accent4 2 7" xfId="86"/>
    <cellStyle name="20% - Accent4 2 8" xfId="87"/>
    <cellStyle name="20% - Accent4 2 9" xfId="88"/>
    <cellStyle name="20% - Accent4 3 2" xfId="89"/>
    <cellStyle name="20% - Accent4 4 2" xfId="90"/>
    <cellStyle name="20% - Accent5 2 10" xfId="91"/>
    <cellStyle name="20% - Accent5 2 11" xfId="92"/>
    <cellStyle name="20% - Accent5 2 2" xfId="93"/>
    <cellStyle name="20% - Accent5 2 2 2" xfId="94"/>
    <cellStyle name="20% - Accent5 2 3" xfId="95"/>
    <cellStyle name="20% - Accent5 2 3 2" xfId="96"/>
    <cellStyle name="20% - Accent5 2 4" xfId="97"/>
    <cellStyle name="20% - Accent5 2 5" xfId="98"/>
    <cellStyle name="20% - Accent5 2 6" xfId="99"/>
    <cellStyle name="20% - Accent5 2 7" xfId="100"/>
    <cellStyle name="20% - Accent5 2 8" xfId="101"/>
    <cellStyle name="20% - Accent5 2 9" xfId="102"/>
    <cellStyle name="20% - Accent5 3 2" xfId="103"/>
    <cellStyle name="20% - Accent5 4 2" xfId="104"/>
    <cellStyle name="20% - Accent6 2 10" xfId="105"/>
    <cellStyle name="20% - Accent6 2 11" xfId="106"/>
    <cellStyle name="20% - Accent6 2 2" xfId="107"/>
    <cellStyle name="20% - Accent6 2 2 2" xfId="108"/>
    <cellStyle name="20% - Accent6 2 3" xfId="109"/>
    <cellStyle name="20% - Accent6 2 3 2" xfId="110"/>
    <cellStyle name="20% - Accent6 2 4" xfId="111"/>
    <cellStyle name="20% - Accent6 2 5" xfId="112"/>
    <cellStyle name="20% - Accent6 2 6" xfId="113"/>
    <cellStyle name="20% - Accent6 2 7" xfId="114"/>
    <cellStyle name="20% - Accent6 2 8" xfId="115"/>
    <cellStyle name="20% - Accent6 2 9" xfId="116"/>
    <cellStyle name="20% - Accent6 3 2" xfId="117"/>
    <cellStyle name="20% - Accent6 4 2" xfId="118"/>
    <cellStyle name="40% - Accent1 2 10" xfId="119"/>
    <cellStyle name="40% - Accent1 2 11" xfId="120"/>
    <cellStyle name="40% - Accent1 2 2" xfId="121"/>
    <cellStyle name="40% - Accent1 2 2 2" xfId="122"/>
    <cellStyle name="40% - Accent1 2 3" xfId="123"/>
    <cellStyle name="40% - Accent1 2 3 2" xfId="124"/>
    <cellStyle name="40% - Accent1 2 4" xfId="125"/>
    <cellStyle name="40% - Accent1 2 5" xfId="126"/>
    <cellStyle name="40% - Accent1 2 6" xfId="127"/>
    <cellStyle name="40% - Accent1 2 7" xfId="128"/>
    <cellStyle name="40% - Accent1 2 8" xfId="129"/>
    <cellStyle name="40% - Accent1 2 9" xfId="130"/>
    <cellStyle name="40% - Accent1 3 2" xfId="131"/>
    <cellStyle name="40% - Accent1 4 2" xfId="132"/>
    <cellStyle name="40% - Accent2 2" xfId="133"/>
    <cellStyle name="40% - Accent2 2 2" xfId="134"/>
    <cellStyle name="40% - Accent2 2 2 2" xfId="135"/>
    <cellStyle name="40% - Accent2 2 3" xfId="136"/>
    <cellStyle name="40% - Accent2 3" xfId="137"/>
    <cellStyle name="40% - Accent2 4" xfId="138"/>
    <cellStyle name="40% - Accent3 2 10" xfId="139"/>
    <cellStyle name="40% - Accent3 2 11" xfId="140"/>
    <cellStyle name="40% - Accent3 2 2" xfId="141"/>
    <cellStyle name="40% - Accent3 2 2 2" xfId="142"/>
    <cellStyle name="40% - Accent3 2 3" xfId="143"/>
    <cellStyle name="40% - Accent3 2 3 2" xfId="144"/>
    <cellStyle name="40% - Accent3 2 4" xfId="145"/>
    <cellStyle name="40% - Accent3 2 5" xfId="146"/>
    <cellStyle name="40% - Accent3 2 6" xfId="147"/>
    <cellStyle name="40% - Accent3 2 7" xfId="148"/>
    <cellStyle name="40% - Accent3 2 8" xfId="149"/>
    <cellStyle name="40% - Accent3 2 9" xfId="150"/>
    <cellStyle name="40% - Accent3 3 2" xfId="151"/>
    <cellStyle name="40% - Accent3 4 2" xfId="152"/>
    <cellStyle name="40% - Accent4 2 10" xfId="153"/>
    <cellStyle name="40% - Accent4 2 11" xfId="154"/>
    <cellStyle name="40% - Accent4 2 2" xfId="155"/>
    <cellStyle name="40% - Accent4 2 2 2" xfId="156"/>
    <cellStyle name="40% - Accent4 2 3" xfId="157"/>
    <cellStyle name="40% - Accent4 2 3 2" xfId="158"/>
    <cellStyle name="40% - Accent4 2 4" xfId="159"/>
    <cellStyle name="40% - Accent4 2 5" xfId="160"/>
    <cellStyle name="40% - Accent4 2 6" xfId="161"/>
    <cellStyle name="40% - Accent4 2 7" xfId="162"/>
    <cellStyle name="40% - Accent4 2 8" xfId="163"/>
    <cellStyle name="40% - Accent4 2 9" xfId="164"/>
    <cellStyle name="40% - Accent4 3 2" xfId="165"/>
    <cellStyle name="40% - Accent4 4 2" xfId="166"/>
    <cellStyle name="40% - Accent5 2 10" xfId="167"/>
    <cellStyle name="40% - Accent5 2 11" xfId="168"/>
    <cellStyle name="40% - Accent5 2 2" xfId="169"/>
    <cellStyle name="40% - Accent5 2 2 2" xfId="170"/>
    <cellStyle name="40% - Accent5 2 3" xfId="171"/>
    <cellStyle name="40% - Accent5 2 3 2" xfId="172"/>
    <cellStyle name="40% - Accent5 2 4" xfId="173"/>
    <cellStyle name="40% - Accent5 2 5" xfId="174"/>
    <cellStyle name="40% - Accent5 2 6" xfId="175"/>
    <cellStyle name="40% - Accent5 2 7" xfId="176"/>
    <cellStyle name="40% - Accent5 2 8" xfId="177"/>
    <cellStyle name="40% - Accent5 2 9" xfId="178"/>
    <cellStyle name="40% - Accent5 3 2" xfId="179"/>
    <cellStyle name="40% - Accent5 4 2" xfId="180"/>
    <cellStyle name="40% - Accent6 2 10" xfId="181"/>
    <cellStyle name="40% - Accent6 2 11" xfId="182"/>
    <cellStyle name="40% - Accent6 2 2" xfId="183"/>
    <cellStyle name="40% - Accent6 2 2 2" xfId="184"/>
    <cellStyle name="40% - Accent6 2 3" xfId="185"/>
    <cellStyle name="40% - Accent6 2 3 2" xfId="186"/>
    <cellStyle name="40% - Accent6 2 4" xfId="187"/>
    <cellStyle name="40% - Accent6 2 5" xfId="188"/>
    <cellStyle name="40% - Accent6 2 6" xfId="189"/>
    <cellStyle name="40% - Accent6 2 7" xfId="190"/>
    <cellStyle name="40% - Accent6 2 8" xfId="191"/>
    <cellStyle name="40% - Accent6 2 9" xfId="192"/>
    <cellStyle name="40% - Accent6 3 2" xfId="193"/>
    <cellStyle name="40% - Accent6 4 2" xfId="194"/>
    <cellStyle name="60% - Accent1 2 2" xfId="195"/>
    <cellStyle name="60% - Accent1 2 3" xfId="196"/>
    <cellStyle name="60% - Accent1 3 2" xfId="197"/>
    <cellStyle name="60% - Accent1 4 2" xfId="198"/>
    <cellStyle name="60% - Accent2 2 2" xfId="199"/>
    <cellStyle name="60% - Accent2 2 3" xfId="200"/>
    <cellStyle name="60% - Accent2 3 2" xfId="201"/>
    <cellStyle name="60% - Accent2 4 2" xfId="202"/>
    <cellStyle name="60% - Accent3 2 2" xfId="203"/>
    <cellStyle name="60% - Accent3 2 3" xfId="204"/>
    <cellStyle name="60% - Accent3 3 2" xfId="205"/>
    <cellStyle name="60% - Accent3 4 2" xfId="206"/>
    <cellStyle name="60% - Accent4 2 2" xfId="207"/>
    <cellStyle name="60% - Accent4 2 3" xfId="208"/>
    <cellStyle name="60% - Accent4 3 2" xfId="209"/>
    <cellStyle name="60% - Accent4 4 2" xfId="210"/>
    <cellStyle name="60% - Accent5 2 2" xfId="211"/>
    <cellStyle name="60% - Accent5 2 3" xfId="212"/>
    <cellStyle name="60% - Accent5 3 2" xfId="213"/>
    <cellStyle name="60% - Accent5 4 2" xfId="214"/>
    <cellStyle name="60% - Accent6 2 2" xfId="215"/>
    <cellStyle name="60% - Accent6 2 3" xfId="216"/>
    <cellStyle name="60% - Accent6 3 2" xfId="217"/>
    <cellStyle name="60% - Accent6 4 2" xfId="218"/>
    <cellStyle name="Accent1 2" xfId="219"/>
    <cellStyle name="Accent1 2 2" xfId="220"/>
    <cellStyle name="Accent1 2 3" xfId="221"/>
    <cellStyle name="Accent1 3 2" xfId="222"/>
    <cellStyle name="Accent1 3 3" xfId="223"/>
    <cellStyle name="Accent1 4 2" xfId="224"/>
    <cellStyle name="Accent2 2 2" xfId="225"/>
    <cellStyle name="Accent2 2 3" xfId="226"/>
    <cellStyle name="Accent2 3 2" xfId="227"/>
    <cellStyle name="Accent2 4 2" xfId="228"/>
    <cellStyle name="Accent3 2 2" xfId="229"/>
    <cellStyle name="Accent3 2 3" xfId="230"/>
    <cellStyle name="Accent3 3 2" xfId="231"/>
    <cellStyle name="Accent3 4 2" xfId="232"/>
    <cellStyle name="Accent4 2 2" xfId="233"/>
    <cellStyle name="Accent4 2 3" xfId="234"/>
    <cellStyle name="Accent4 3 2" xfId="235"/>
    <cellStyle name="Accent4 4 2" xfId="236"/>
    <cellStyle name="Accent5 2 2" xfId="237"/>
    <cellStyle name="Accent5 2 3" xfId="238"/>
    <cellStyle name="Accent5 3 2" xfId="239"/>
    <cellStyle name="Accent5 4 2" xfId="240"/>
    <cellStyle name="Accent6 2 2" xfId="241"/>
    <cellStyle name="Accent6 2 3" xfId="242"/>
    <cellStyle name="Accent6 3 2" xfId="243"/>
    <cellStyle name="Accent6 4 2" xfId="244"/>
    <cellStyle name="ATTR_ADDED" xfId="245"/>
    <cellStyle name="Bad 2 2" xfId="246"/>
    <cellStyle name="Bad 2 3" xfId="247"/>
    <cellStyle name="Bad 3 2" xfId="248"/>
    <cellStyle name="Bad 4 2" xfId="249"/>
    <cellStyle name="Calculation 2 2" xfId="250"/>
    <cellStyle name="Calculation 2 3" xfId="251"/>
    <cellStyle name="Calculation 3 2" xfId="252"/>
    <cellStyle name="Calculation 4 2" xfId="253"/>
    <cellStyle name="Check Cell 2 2" xfId="254"/>
    <cellStyle name="Check Cell 2 3" xfId="255"/>
    <cellStyle name="Check Cell 3 2" xfId="256"/>
    <cellStyle name="Check Cell 4 2" xfId="257"/>
    <cellStyle name="Comma 14" xfId="258"/>
    <cellStyle name="Comma 2" xfId="259"/>
    <cellStyle name="Comma 2 2" xfId="260"/>
    <cellStyle name="Comma 2 2 2" xfId="261"/>
    <cellStyle name="Comma 2 3" xfId="262"/>
    <cellStyle name="Comma 2 4" xfId="263"/>
    <cellStyle name="Comma 3" xfId="264"/>
    <cellStyle name="Comma 3 2" xfId="265"/>
    <cellStyle name="Comma 3 3" xfId="266"/>
    <cellStyle name="Comma 3 4" xfId="267"/>
    <cellStyle name="Comma 4" xfId="268"/>
    <cellStyle name="Currency" xfId="269" builtinId="4"/>
    <cellStyle name="Currency 10" xfId="270"/>
    <cellStyle name="Currency 11" xfId="271"/>
    <cellStyle name="Currency 12" xfId="272"/>
    <cellStyle name="Currency 15" xfId="273"/>
    <cellStyle name="Currency 17" xfId="274"/>
    <cellStyle name="Currency 2" xfId="275"/>
    <cellStyle name="Currency 2 2" xfId="276"/>
    <cellStyle name="Currency 2 3" xfId="277"/>
    <cellStyle name="Currency 2 4" xfId="278"/>
    <cellStyle name="Currency 20" xfId="279"/>
    <cellStyle name="Currency 24" xfId="280"/>
    <cellStyle name="Currency 26" xfId="281"/>
    <cellStyle name="Currency 27" xfId="282"/>
    <cellStyle name="Currency 29" xfId="283"/>
    <cellStyle name="Currency 3" xfId="284"/>
    <cellStyle name="Currency 3 10" xfId="285"/>
    <cellStyle name="Currency 3 2" xfId="286"/>
    <cellStyle name="Currency 3 3" xfId="287"/>
    <cellStyle name="Currency 3 4" xfId="288"/>
    <cellStyle name="Currency 3 5" xfId="289"/>
    <cellStyle name="Currency 3 6" xfId="290"/>
    <cellStyle name="Currency 3 7" xfId="291"/>
    <cellStyle name="Currency 3 8" xfId="292"/>
    <cellStyle name="Currency 3 9" xfId="293"/>
    <cellStyle name="Currency 30" xfId="294"/>
    <cellStyle name="Currency 31" xfId="295"/>
    <cellStyle name="Currency 32" xfId="296"/>
    <cellStyle name="Currency 33" xfId="297"/>
    <cellStyle name="Currency 36" xfId="298"/>
    <cellStyle name="Currency 4" xfId="299"/>
    <cellStyle name="Currency 4 2" xfId="300"/>
    <cellStyle name="Currency 4 3" xfId="301"/>
    <cellStyle name="Currency 5 2" xfId="302"/>
    <cellStyle name="Currency 5 3" xfId="303"/>
    <cellStyle name="Currency 6" xfId="304"/>
    <cellStyle name="Currency 6 2" xfId="305"/>
    <cellStyle name="Currency 6 3" xfId="306"/>
    <cellStyle name="Currency 7" xfId="307"/>
    <cellStyle name="Currency 8" xfId="308"/>
    <cellStyle name="Currency 9 2" xfId="309"/>
    <cellStyle name="Explanatory Text 2 2" xfId="310"/>
    <cellStyle name="Explanatory Text 2 3" xfId="311"/>
    <cellStyle name="Explanatory Text 3 2" xfId="312"/>
    <cellStyle name="Explanatory Text 4 2" xfId="313"/>
    <cellStyle name="G10" xfId="314"/>
    <cellStyle name="Good 2 2" xfId="315"/>
    <cellStyle name="Good 2 3" xfId="316"/>
    <cellStyle name="Good 3 2" xfId="317"/>
    <cellStyle name="Good 4 2" xfId="318"/>
    <cellStyle name="Heading 1 2 2" xfId="319"/>
    <cellStyle name="Heading 1 2 3" xfId="320"/>
    <cellStyle name="Heading 1 3 2" xfId="321"/>
    <cellStyle name="Heading 1 4 2" xfId="322"/>
    <cellStyle name="Heading 2 2 2" xfId="323"/>
    <cellStyle name="Heading 2 2 3" xfId="324"/>
    <cellStyle name="Heading 2 3 2" xfId="325"/>
    <cellStyle name="Heading 2 4 2" xfId="326"/>
    <cellStyle name="Heading 3 2 2" xfId="327"/>
    <cellStyle name="Heading 3 2 3" xfId="328"/>
    <cellStyle name="Heading 3 3 2" xfId="329"/>
    <cellStyle name="Heading 3 4 2" xfId="330"/>
    <cellStyle name="Heading 4 2 2" xfId="331"/>
    <cellStyle name="Heading 4 2 3" xfId="332"/>
    <cellStyle name="Heading 4 3 2" xfId="333"/>
    <cellStyle name="Heading 4 4 2" xfId="334"/>
    <cellStyle name="Hyperlink" xfId="335" builtinId="8"/>
    <cellStyle name="Hyperlink 2" xfId="336"/>
    <cellStyle name="Hyperlink 2 10" xfId="337"/>
    <cellStyle name="Hyperlink 2 2" xfId="338"/>
    <cellStyle name="Hyperlink 2 3" xfId="339"/>
    <cellStyle name="Hyperlink 2 4" xfId="340"/>
    <cellStyle name="Hyperlink 2 5" xfId="341"/>
    <cellStyle name="Hyperlink 2 6" xfId="342"/>
    <cellStyle name="Hyperlink 2 7" xfId="343"/>
    <cellStyle name="Hyperlink 2 8" xfId="344"/>
    <cellStyle name="Hyperlink 2 9" xfId="345"/>
    <cellStyle name="Hyperlink 23 2" xfId="346"/>
    <cellStyle name="Hyperlink 4" xfId="347"/>
    <cellStyle name="Input 2 2" xfId="348"/>
    <cellStyle name="Input 2 3" xfId="349"/>
    <cellStyle name="Input 3 2" xfId="350"/>
    <cellStyle name="Input 4 2" xfId="351"/>
    <cellStyle name="Linked Cell 2 2" xfId="352"/>
    <cellStyle name="Linked Cell 2 3" xfId="353"/>
    <cellStyle name="Linked Cell 3 2" xfId="354"/>
    <cellStyle name="Linked Cell 4 2" xfId="355"/>
    <cellStyle name="Neutral 2 2" xfId="356"/>
    <cellStyle name="Neutral 2 3" xfId="357"/>
    <cellStyle name="Neutral 3 2" xfId="358"/>
    <cellStyle name="Neutral 4 2" xfId="359"/>
    <cellStyle name="Normal" xfId="0" builtinId="0"/>
    <cellStyle name="Normal 10" xfId="360"/>
    <cellStyle name="Normal 10 10" xfId="361"/>
    <cellStyle name="Normal 10 11" xfId="362"/>
    <cellStyle name="Normal 10 2" xfId="363"/>
    <cellStyle name="Normal 10 3" xfId="364"/>
    <cellStyle name="Normal 10 4" xfId="365"/>
    <cellStyle name="Normal 10 5" xfId="366"/>
    <cellStyle name="Normal 10 6" xfId="367"/>
    <cellStyle name="Normal 10 7" xfId="368"/>
    <cellStyle name="Normal 10 8" xfId="369"/>
    <cellStyle name="Normal 10 9" xfId="370"/>
    <cellStyle name="Normal 11" xfId="371"/>
    <cellStyle name="Normal 11 2" xfId="372"/>
    <cellStyle name="Normal 11 2 2" xfId="373"/>
    <cellStyle name="Normal 11 3" xfId="374"/>
    <cellStyle name="Normal 11 4" xfId="375"/>
    <cellStyle name="Normal 11 5" xfId="376"/>
    <cellStyle name="Normal 11 5 2" xfId="647"/>
    <cellStyle name="Normal 12 2" xfId="377"/>
    <cellStyle name="Normal 13 10" xfId="378"/>
    <cellStyle name="Normal 13 2" xfId="379"/>
    <cellStyle name="Normal 13 3" xfId="380"/>
    <cellStyle name="Normal 13 4" xfId="381"/>
    <cellStyle name="Normal 13 5" xfId="382"/>
    <cellStyle name="Normal 13 6" xfId="383"/>
    <cellStyle name="Normal 13 7" xfId="384"/>
    <cellStyle name="Normal 13 8" xfId="385"/>
    <cellStyle name="Normal 13 9" xfId="386"/>
    <cellStyle name="Normal 14" xfId="387"/>
    <cellStyle name="Normal 15 2" xfId="388"/>
    <cellStyle name="Normal 17" xfId="389"/>
    <cellStyle name="Normal 18 2" xfId="390"/>
    <cellStyle name="Normal 19 2" xfId="391"/>
    <cellStyle name="Normal 2" xfId="392"/>
    <cellStyle name="Normal 2 10" xfId="393"/>
    <cellStyle name="Normal 2 11" xfId="394"/>
    <cellStyle name="Normal 2 12" xfId="395"/>
    <cellStyle name="Normal 2 13" xfId="396"/>
    <cellStyle name="Normal 2 14" xfId="397"/>
    <cellStyle name="Normal 2 15" xfId="398"/>
    <cellStyle name="Normal 2 16" xfId="399"/>
    <cellStyle name="Normal 2 2" xfId="400"/>
    <cellStyle name="Normal 2 3" xfId="401"/>
    <cellStyle name="Normal 2 4" xfId="402"/>
    <cellStyle name="Normal 2 5" xfId="403"/>
    <cellStyle name="Normal 2 6" xfId="404"/>
    <cellStyle name="Normal 2 7" xfId="405"/>
    <cellStyle name="Normal 2 8" xfId="406"/>
    <cellStyle name="Normal 2 9" xfId="407"/>
    <cellStyle name="Normal 20 2" xfId="408"/>
    <cellStyle name="Normal 3" xfId="409"/>
    <cellStyle name="Normal 3 10" xfId="410"/>
    <cellStyle name="Normal 3 11" xfId="411"/>
    <cellStyle name="Normal 3 2" xfId="412"/>
    <cellStyle name="Normal 3 2 10" xfId="413"/>
    <cellStyle name="Normal 3 2 11" xfId="414"/>
    <cellStyle name="Normal 3 2 2" xfId="415"/>
    <cellStyle name="Normal 3 2 2 2" xfId="416"/>
    <cellStyle name="Normal 3 2 3" xfId="417"/>
    <cellStyle name="Normal 3 2 4" xfId="418"/>
    <cellStyle name="Normal 3 2 5" xfId="419"/>
    <cellStyle name="Normal 3 2 6" xfId="420"/>
    <cellStyle name="Normal 3 2 7" xfId="421"/>
    <cellStyle name="Normal 3 2 8" xfId="422"/>
    <cellStyle name="Normal 3 2 9" xfId="423"/>
    <cellStyle name="Normal 3 3" xfId="424"/>
    <cellStyle name="Normal 3 3 10" xfId="425"/>
    <cellStyle name="Normal 3 3 2" xfId="426"/>
    <cellStyle name="Normal 3 3 3" xfId="427"/>
    <cellStyle name="Normal 3 3 4" xfId="428"/>
    <cellStyle name="Normal 3 3 5" xfId="429"/>
    <cellStyle name="Normal 3 3 6" xfId="430"/>
    <cellStyle name="Normal 3 3 7" xfId="431"/>
    <cellStyle name="Normal 3 3 8" xfId="432"/>
    <cellStyle name="Normal 3 3 9" xfId="433"/>
    <cellStyle name="Normal 3 4" xfId="434"/>
    <cellStyle name="Normal 3 4 2" xfId="435"/>
    <cellStyle name="Normal 3 5" xfId="436"/>
    <cellStyle name="Normal 3 6" xfId="437"/>
    <cellStyle name="Normal 3 7" xfId="438"/>
    <cellStyle name="Normal 3 8" xfId="439"/>
    <cellStyle name="Normal 3 9" xfId="440"/>
    <cellStyle name="Normal 32 2" xfId="441"/>
    <cellStyle name="Normal 4" xfId="442"/>
    <cellStyle name="Normal 4 10" xfId="443"/>
    <cellStyle name="Normal 4 11" xfId="444"/>
    <cellStyle name="Normal 4 2" xfId="445"/>
    <cellStyle name="Normal 4 2 10" xfId="446"/>
    <cellStyle name="Normal 4 2 11" xfId="447"/>
    <cellStyle name="Normal 4 2 2" xfId="448"/>
    <cellStyle name="Normal 4 2 3" xfId="449"/>
    <cellStyle name="Normal 4 2 4" xfId="450"/>
    <cellStyle name="Normal 4 2 5" xfId="451"/>
    <cellStyle name="Normal 4 2 6" xfId="452"/>
    <cellStyle name="Normal 4 2 7" xfId="453"/>
    <cellStyle name="Normal 4 2 8" xfId="454"/>
    <cellStyle name="Normal 4 2 9" xfId="455"/>
    <cellStyle name="Normal 4 3" xfId="456"/>
    <cellStyle name="Normal 4 3 2" xfId="457"/>
    <cellStyle name="Normal 4 4" xfId="458"/>
    <cellStyle name="Normal 4 4 2" xfId="459"/>
    <cellStyle name="Normal 4 5" xfId="460"/>
    <cellStyle name="Normal 4 6" xfId="461"/>
    <cellStyle name="Normal 4 7" xfId="462"/>
    <cellStyle name="Normal 4 8" xfId="463"/>
    <cellStyle name="Normal 4 9" xfId="464"/>
    <cellStyle name="Normal 40 2" xfId="465"/>
    <cellStyle name="Normal 41 2" xfId="466"/>
    <cellStyle name="Normal 43 2" xfId="467"/>
    <cellStyle name="Normal 5" xfId="468"/>
    <cellStyle name="Normal 5 10" xfId="469"/>
    <cellStyle name="Normal 5 2" xfId="470"/>
    <cellStyle name="Normal 5 3" xfId="471"/>
    <cellStyle name="Normal 5 4" xfId="472"/>
    <cellStyle name="Normal 5 5" xfId="473"/>
    <cellStyle name="Normal 5 6" xfId="474"/>
    <cellStyle name="Normal 5 7" xfId="475"/>
    <cellStyle name="Normal 5 8" xfId="476"/>
    <cellStyle name="Normal 5 9" xfId="477"/>
    <cellStyle name="Normal 6" xfId="478"/>
    <cellStyle name="Normal 6 10" xfId="479"/>
    <cellStyle name="Normal 6 2" xfId="480"/>
    <cellStyle name="Normal 6 2 2" xfId="481"/>
    <cellStyle name="Normal 6 2 3" xfId="482"/>
    <cellStyle name="Normal 6 2 4" xfId="483"/>
    <cellStyle name="Normal 6 3" xfId="484"/>
    <cellStyle name="Normal 6 4" xfId="485"/>
    <cellStyle name="Normal 6 5" xfId="486"/>
    <cellStyle name="Normal 6 6" xfId="487"/>
    <cellStyle name="Normal 6 7" xfId="488"/>
    <cellStyle name="Normal 6 8" xfId="489"/>
    <cellStyle name="Normal 6 9" xfId="490"/>
    <cellStyle name="Normal 7" xfId="491"/>
    <cellStyle name="Normal 7 2" xfId="492"/>
    <cellStyle name="Normal 7 3" xfId="493"/>
    <cellStyle name="Normal 8" xfId="494"/>
    <cellStyle name="Normal 8 10" xfId="495"/>
    <cellStyle name="Normal 8 11" xfId="496"/>
    <cellStyle name="Normal 8 2" xfId="497"/>
    <cellStyle name="Normal 8 3" xfId="498"/>
    <cellStyle name="Normal 8 4" xfId="499"/>
    <cellStyle name="Normal 8 5" xfId="500"/>
    <cellStyle name="Normal 8 6" xfId="501"/>
    <cellStyle name="Normal 8 7" xfId="502"/>
    <cellStyle name="Normal 8 8" xfId="503"/>
    <cellStyle name="Normal 8 9" xfId="504"/>
    <cellStyle name="Normal 9" xfId="505"/>
    <cellStyle name="Normal 9 10" xfId="506"/>
    <cellStyle name="Normal 9 11" xfId="507"/>
    <cellStyle name="Normal 9 2" xfId="508"/>
    <cellStyle name="Normal 9 3" xfId="509"/>
    <cellStyle name="Normal 9 4" xfId="510"/>
    <cellStyle name="Normal 9 5" xfId="511"/>
    <cellStyle name="Normal 9 6" xfId="512"/>
    <cellStyle name="Normal 9 7" xfId="513"/>
    <cellStyle name="Normal 9 8" xfId="514"/>
    <cellStyle name="Normal 9 9" xfId="515"/>
    <cellStyle name="Normal_99007.2E design 006" xfId="516"/>
    <cellStyle name="Note 10" xfId="517"/>
    <cellStyle name="Note 11" xfId="518"/>
    <cellStyle name="Note 12" xfId="519"/>
    <cellStyle name="Note 13" xfId="520"/>
    <cellStyle name="Note 14" xfId="521"/>
    <cellStyle name="Note 15" xfId="522"/>
    <cellStyle name="Note 16" xfId="523"/>
    <cellStyle name="Note 17" xfId="524"/>
    <cellStyle name="Note 18" xfId="525"/>
    <cellStyle name="Note 19" xfId="526"/>
    <cellStyle name="Note 2" xfId="527"/>
    <cellStyle name="Note 2 2" xfId="528"/>
    <cellStyle name="Note 2 2 2" xfId="529"/>
    <cellStyle name="Note 2 3" xfId="530"/>
    <cellStyle name="Note 20" xfId="531"/>
    <cellStyle name="Note 21" xfId="532"/>
    <cellStyle name="Note 22" xfId="533"/>
    <cellStyle name="Note 23" xfId="534"/>
    <cellStyle name="Note 24" xfId="535"/>
    <cellStyle name="Note 25" xfId="536"/>
    <cellStyle name="Note 26" xfId="537"/>
    <cellStyle name="Note 27" xfId="538"/>
    <cellStyle name="Note 28" xfId="539"/>
    <cellStyle name="Note 29" xfId="540"/>
    <cellStyle name="Note 3" xfId="541"/>
    <cellStyle name="Note 4" xfId="542"/>
    <cellStyle name="Note 5" xfId="543"/>
    <cellStyle name="Note 6" xfId="544"/>
    <cellStyle name="Note 7" xfId="545"/>
    <cellStyle name="Note 8" xfId="546"/>
    <cellStyle name="Note 9" xfId="547"/>
    <cellStyle name="Output 2 2" xfId="548"/>
    <cellStyle name="Output 2 3" xfId="549"/>
    <cellStyle name="Output 3 2" xfId="550"/>
    <cellStyle name="Output 4 2" xfId="551"/>
    <cellStyle name="Percent 2 2" xfId="552"/>
    <cellStyle name="Percent 2 3" xfId="553"/>
    <cellStyle name="Percent 2 4" xfId="554"/>
    <cellStyle name="Percent 3" xfId="555"/>
    <cellStyle name="Percent 4" xfId="556"/>
    <cellStyle name="Percent 5" xfId="557"/>
    <cellStyle name="Percent 5 2" xfId="558"/>
    <cellStyle name="Percent 5 3" xfId="559"/>
    <cellStyle name="PRICE_P" xfId="560"/>
    <cellStyle name="Style 1" xfId="561"/>
    <cellStyle name="Style 1 10" xfId="562"/>
    <cellStyle name="Style 1 11" xfId="563"/>
    <cellStyle name="Style 1 12" xfId="564"/>
    <cellStyle name="Style 1 13" xfId="565"/>
    <cellStyle name="Style 1 14" xfId="566"/>
    <cellStyle name="Style 1 15" xfId="567"/>
    <cellStyle name="Style 1 16" xfId="568"/>
    <cellStyle name="Style 1 17" xfId="569"/>
    <cellStyle name="Style 1 18" xfId="570"/>
    <cellStyle name="Style 1 19" xfId="571"/>
    <cellStyle name="Style 1 2" xfId="572"/>
    <cellStyle name="Style 1 20" xfId="573"/>
    <cellStyle name="Style 1 21" xfId="574"/>
    <cellStyle name="Style 1 22" xfId="575"/>
    <cellStyle name="Style 1 23" xfId="576"/>
    <cellStyle name="Style 1 24" xfId="577"/>
    <cellStyle name="Style 1 25" xfId="578"/>
    <cellStyle name="Style 1 26" xfId="579"/>
    <cellStyle name="Style 1 27" xfId="580"/>
    <cellStyle name="Style 1 28" xfId="581"/>
    <cellStyle name="Style 1 29" xfId="582"/>
    <cellStyle name="Style 1 3" xfId="583"/>
    <cellStyle name="Style 1 30" xfId="584"/>
    <cellStyle name="Style 1 31" xfId="585"/>
    <cellStyle name="Style 1 32" xfId="586"/>
    <cellStyle name="Style 1 33" xfId="587"/>
    <cellStyle name="Style 1 34" xfId="588"/>
    <cellStyle name="Style 1 35" xfId="589"/>
    <cellStyle name="Style 1 36" xfId="590"/>
    <cellStyle name="Style 1 37" xfId="591"/>
    <cellStyle name="Style 1 38" xfId="592"/>
    <cellStyle name="Style 1 39" xfId="593"/>
    <cellStyle name="Style 1 4" xfId="594"/>
    <cellStyle name="Style 1 40" xfId="595"/>
    <cellStyle name="Style 1 41" xfId="596"/>
    <cellStyle name="Style 1 42" xfId="597"/>
    <cellStyle name="Style 1 43" xfId="598"/>
    <cellStyle name="Style 1 44" xfId="599"/>
    <cellStyle name="Style 1 45" xfId="600"/>
    <cellStyle name="Style 1 46" xfId="601"/>
    <cellStyle name="Style 1 47" xfId="602"/>
    <cellStyle name="Style 1 48" xfId="603"/>
    <cellStyle name="Style 1 49" xfId="604"/>
    <cellStyle name="Style 1 5" xfId="605"/>
    <cellStyle name="Style 1 50" xfId="606"/>
    <cellStyle name="Style 1 51" xfId="607"/>
    <cellStyle name="Style 1 52" xfId="608"/>
    <cellStyle name="Style 1 53" xfId="609"/>
    <cellStyle name="Style 1 54" xfId="610"/>
    <cellStyle name="Style 1 55" xfId="611"/>
    <cellStyle name="Style 1 56" xfId="612"/>
    <cellStyle name="Style 1 57" xfId="613"/>
    <cellStyle name="Style 1 58" xfId="614"/>
    <cellStyle name="Style 1 59" xfId="615"/>
    <cellStyle name="Style 1 6" xfId="616"/>
    <cellStyle name="Style 1 60" xfId="617"/>
    <cellStyle name="Style 1 61" xfId="618"/>
    <cellStyle name="Style 1 62" xfId="619"/>
    <cellStyle name="Style 1 63" xfId="620"/>
    <cellStyle name="Style 1 64" xfId="621"/>
    <cellStyle name="Style 1 65" xfId="622"/>
    <cellStyle name="Style 1 66" xfId="623"/>
    <cellStyle name="Style 1 67" xfId="624"/>
    <cellStyle name="Style 1 68" xfId="625"/>
    <cellStyle name="Style 1 69" xfId="626"/>
    <cellStyle name="Style 1 7" xfId="627"/>
    <cellStyle name="Style 1 70" xfId="628"/>
    <cellStyle name="Style 1 71" xfId="629"/>
    <cellStyle name="Style 1 72" xfId="630"/>
    <cellStyle name="Style 1 73" xfId="631"/>
    <cellStyle name="Style 1 8" xfId="632"/>
    <cellStyle name="Style 1 9" xfId="633"/>
    <cellStyle name="Title 2" xfId="634"/>
    <cellStyle name="Title 2 2" xfId="635"/>
    <cellStyle name="Title 2 3" xfId="636"/>
    <cellStyle name="Title 3" xfId="637"/>
    <cellStyle name="Title 4" xfId="638"/>
    <cellStyle name="Total 2 2" xfId="639"/>
    <cellStyle name="Total 2 3" xfId="640"/>
    <cellStyle name="Total 3 2" xfId="641"/>
    <cellStyle name="Total 4 2" xfId="642"/>
    <cellStyle name="Warning Text 2 2" xfId="643"/>
    <cellStyle name="Warning Text 2 3" xfId="644"/>
    <cellStyle name="Warning Text 3 2" xfId="645"/>
    <cellStyle name="Warning Text 4 2" xfId="646"/>
  </cellStyles>
  <dxfs count="123">
    <dxf>
      <fill>
        <patternFill>
          <bgColor rgb="FFFFFF99"/>
        </patternFill>
      </fill>
    </dxf>
    <dxf>
      <font>
        <b/>
        <i val="0"/>
      </font>
      <fill>
        <patternFill>
          <bgColor rgb="FFFFFF00"/>
        </patternFill>
      </fill>
    </dxf>
    <dxf>
      <font>
        <color rgb="FF00B0F0"/>
      </font>
    </dxf>
    <dxf>
      <font>
        <b/>
        <i val="0"/>
      </font>
    </dxf>
    <dxf>
      <font>
        <b/>
        <i val="0"/>
      </font>
      <fill>
        <patternFill>
          <bgColor rgb="FFFFFF00"/>
        </patternFill>
      </fill>
    </dxf>
    <dxf>
      <font>
        <color rgb="FF00B0F0"/>
      </font>
    </dxf>
    <dxf>
      <font>
        <b/>
        <i val="0"/>
      </font>
    </dxf>
    <dxf>
      <fill>
        <patternFill>
          <bgColor rgb="FFFF0000"/>
        </patternFill>
      </fill>
    </dxf>
    <dxf>
      <fill>
        <patternFill>
          <bgColor rgb="FF92D050"/>
        </patternFill>
      </fill>
    </dxf>
    <dxf>
      <fill>
        <patternFill>
          <bgColor rgb="FFFFFF99"/>
        </patternFill>
      </fill>
    </dxf>
    <dxf>
      <font>
        <b/>
        <i val="0"/>
        <name val="Cambria"/>
        <scheme val="none"/>
      </font>
      <fill>
        <patternFill>
          <bgColor rgb="FFFFFF00"/>
        </patternFill>
      </fill>
    </dxf>
    <dxf>
      <font>
        <b val="0"/>
        <i val="0"/>
        <color rgb="FF00B0F0"/>
        <name val="Cambria"/>
        <scheme val="none"/>
      </font>
    </dxf>
    <dxf>
      <font>
        <b/>
        <i val="0"/>
        <color auto="1"/>
      </font>
      <fill>
        <patternFill>
          <bgColor rgb="FFFFFF00"/>
        </patternFill>
      </fill>
    </dxf>
    <dxf>
      <font>
        <color rgb="FF00B0F0"/>
      </font>
    </dxf>
    <dxf>
      <font>
        <b/>
        <i val="0"/>
      </font>
    </dxf>
    <dxf>
      <fill>
        <patternFill>
          <bgColor rgb="FFFF0000"/>
        </patternFill>
      </fill>
    </dxf>
    <dxf>
      <fill>
        <patternFill>
          <bgColor rgb="FF92D050"/>
        </patternFill>
      </fill>
    </dxf>
    <dxf>
      <fill>
        <patternFill>
          <bgColor rgb="FFFFFF99"/>
        </patternFill>
      </fill>
    </dxf>
    <dxf>
      <fill>
        <patternFill>
          <bgColor rgb="FFFFFF99"/>
        </patternFill>
      </fill>
    </dxf>
    <dxf>
      <font>
        <b/>
        <i val="0"/>
        <name val="Cambria"/>
        <scheme val="none"/>
      </font>
      <fill>
        <patternFill>
          <bgColor rgb="FFFFFF00"/>
        </patternFill>
      </fill>
    </dxf>
    <dxf>
      <font>
        <b val="0"/>
        <i val="0"/>
        <color rgb="FF00B0F0"/>
        <name val="Cambria"/>
        <scheme val="none"/>
      </font>
    </dxf>
    <dxf>
      <font>
        <b/>
        <i val="0"/>
        <color auto="1"/>
      </font>
      <fill>
        <patternFill>
          <bgColor rgb="FFFFFF00"/>
        </patternFill>
      </fill>
    </dxf>
    <dxf>
      <font>
        <color rgb="FF00B0F0"/>
      </font>
    </dxf>
    <dxf>
      <font>
        <b/>
        <i val="0"/>
      </font>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ill>
        <patternFill>
          <bgColor indexed="43"/>
        </patternFill>
      </fill>
    </dxf>
    <dxf>
      <fill>
        <patternFill>
          <bgColor indexed="22"/>
        </patternFill>
      </fill>
    </dxf>
    <dxf>
      <fill>
        <patternFill>
          <bgColor indexed="43"/>
        </patternFill>
      </fill>
    </dxf>
    <dxf>
      <fill>
        <patternFill>
          <bgColor indexed="22"/>
        </patternFill>
      </fill>
    </dxf>
    <dxf>
      <fill>
        <patternFill>
          <bgColor indexed="43"/>
        </patternFill>
      </fill>
    </dxf>
    <dxf>
      <fill>
        <patternFill>
          <bgColor indexed="43"/>
        </patternFill>
      </fill>
    </dxf>
    <dxf>
      <fill>
        <patternFill>
          <bgColor rgb="FFFF0000"/>
        </patternFill>
      </fill>
    </dxf>
    <dxf>
      <fill>
        <patternFill>
          <bgColor theme="0"/>
        </patternFill>
      </fill>
    </dxf>
    <dxf>
      <fill>
        <patternFill>
          <bgColor rgb="FFFFC000"/>
        </patternFill>
      </fill>
    </dxf>
    <dxf>
      <fill>
        <patternFill>
          <bgColor rgb="FFFFFF99"/>
        </patternFill>
      </fill>
    </dxf>
    <dxf>
      <fill>
        <patternFill>
          <bgColor rgb="FFFFFF99"/>
        </patternFill>
      </fill>
    </dxf>
    <dxf>
      <fill>
        <patternFill>
          <bgColor rgb="FFFFFF99"/>
        </patternFill>
      </fill>
    </dxf>
    <dxf>
      <fill>
        <patternFill>
          <bgColor rgb="FFFFC000"/>
        </patternFill>
      </fill>
    </dxf>
    <dxf>
      <fill>
        <patternFill>
          <bgColor theme="0"/>
        </patternFill>
      </fill>
    </dxf>
    <dxf>
      <fill>
        <patternFill>
          <bgColor rgb="FFFFC000"/>
        </patternFill>
      </fill>
    </dxf>
    <dxf>
      <fill>
        <patternFill>
          <bgColor rgb="FFFFFF99"/>
        </patternFill>
      </fill>
    </dxf>
    <dxf>
      <fill>
        <patternFill>
          <bgColor rgb="FFFFC000"/>
        </patternFill>
      </fill>
    </dxf>
    <dxf>
      <fill>
        <patternFill>
          <bgColor theme="9"/>
        </patternFill>
      </fill>
    </dxf>
    <dxf>
      <fill>
        <patternFill>
          <bgColor rgb="FFFFCC66"/>
        </patternFill>
      </fill>
    </dxf>
    <dxf>
      <fill>
        <patternFill>
          <bgColor rgb="FFFFC000"/>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ont>
        <condense val="0"/>
        <extend val="0"/>
        <color auto="1"/>
      </font>
      <fill>
        <patternFill>
          <bgColor indexed="43"/>
        </patternFill>
      </fill>
      <border>
        <left style="thin">
          <color indexed="64"/>
        </left>
        <right style="thin">
          <color indexed="64"/>
        </right>
        <top style="thin">
          <color indexed="64"/>
        </top>
        <bottom style="thin">
          <color indexed="64"/>
        </bottom>
      </border>
    </dxf>
    <dxf>
      <font>
        <condense val="0"/>
        <extend val="0"/>
        <color auto="1"/>
      </font>
      <fill>
        <patternFill>
          <bgColor indexed="9"/>
        </patternFill>
      </fill>
      <border>
        <left style="thin">
          <color indexed="64"/>
        </left>
        <right style="thin">
          <color indexed="64"/>
        </right>
        <top style="thin">
          <color indexed="64"/>
        </top>
        <bottom style="thin">
          <color indexed="64"/>
        </bottom>
      </border>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indexed="10"/>
        </patternFill>
      </fill>
    </dxf>
    <dxf>
      <fill>
        <patternFill>
          <bgColor indexed="43"/>
        </patternFill>
      </fill>
    </dxf>
    <dxf>
      <fill>
        <patternFill>
          <bgColor indexed="10"/>
        </patternFill>
      </fill>
    </dxf>
    <dxf>
      <fill>
        <patternFill>
          <bgColor indexed="43"/>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indexed="43"/>
        </patternFill>
      </fill>
    </dxf>
    <dxf>
      <fill>
        <patternFill>
          <bgColor rgb="FFFFFF9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47"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4.xml"/><Relationship Id="rId46"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3.xml"/><Relationship Id="rId40" Type="http://schemas.openxmlformats.org/officeDocument/2006/relationships/theme" Target="theme/theme1.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2.xml"/><Relationship Id="rId49"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43" Type="http://schemas.openxmlformats.org/officeDocument/2006/relationships/calcChain" Target="calcChain.xml"/><Relationship Id="rId48" Type="http://schemas.openxmlformats.org/officeDocument/2006/relationships/customXml" Target="../customXml/item5.xml"/><Relationship Id="rId8" Type="http://schemas.openxmlformats.org/officeDocument/2006/relationships/worksheet" Target="worksheets/sheet8.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activeX1.xml><?xml version="1.0" encoding="utf-8"?>
<ax:ocx xmlns:ax="http://schemas.microsoft.com/office/2006/activeX" xmlns:r="http://schemas.openxmlformats.org/officeDocument/2006/relationships" ax:classid="{8BD21D40-EC42-11CE-9E0D-00AA006002F3}" r:id="rId1"/>
</file>

<file path=xl/activeX/activeX2.xml><?xml version="1.0" encoding="utf-8"?>
<ax:ocx xmlns:ax="http://schemas.microsoft.com/office/2006/activeX" xmlns:r="http://schemas.openxmlformats.org/officeDocument/2006/relationships" ax:classid="{8BD21D40-EC42-11CE-9E0D-00AA006002F3}" r:id="rId1"/>
</file>

<file path=xl/activeX/activeX3.xml><?xml version="1.0" encoding="utf-8"?>
<ax:ocx xmlns:ax="http://schemas.microsoft.com/office/2006/activeX" xmlns:r="http://schemas.openxmlformats.org/officeDocument/2006/relationships" ax:classid="{8BD21D40-EC42-11CE-9E0D-00AA006002F3}" r:id="rId1"/>
</file>

<file path=xl/activeX/activeX4.xml><?xml version="1.0" encoding="utf-8"?>
<ax:ocx xmlns:ax="http://schemas.microsoft.com/office/2006/activeX" xmlns:r="http://schemas.openxmlformats.org/officeDocument/2006/relationships" ax:classid="{8BD21D40-EC42-11CE-9E0D-00AA006002F3}" r:id="rId1"/>
</file>

<file path=xl/activeX/activeX5.xml><?xml version="1.0" encoding="utf-8"?>
<ax:ocx xmlns:ax="http://schemas.microsoft.com/office/2006/activeX" xmlns:r="http://schemas.openxmlformats.org/officeDocument/2006/relationships" ax:classid="{8BD21D40-EC42-11CE-9E0D-00AA006002F3}" r:id="rId1"/>
</file>

<file path=xl/activeX/activeX6.xml><?xml version="1.0" encoding="utf-8"?>
<ax:ocx xmlns:ax="http://schemas.microsoft.com/office/2006/activeX" xmlns:r="http://schemas.openxmlformats.org/officeDocument/2006/relationships" ax:classid="{D7053240-CE69-11CD-A777-00DD01143C57}" r:id="rId1"/>
</file>

<file path=xl/activeX/activeX7.xml><?xml version="1.0" encoding="utf-8"?>
<ax:ocx xmlns:ax="http://schemas.microsoft.com/office/2006/activeX" xmlns:r="http://schemas.openxmlformats.org/officeDocument/2006/relationships" ax:classid="{8BD21D40-EC42-11CE-9E0D-00AA006002F3}" r:id="rId1"/>
</file>

<file path=xl/activeX/activeX8.xml><?xml version="1.0" encoding="utf-8"?>
<ax:ocx xmlns:ax="http://schemas.microsoft.com/office/2006/activeX" xmlns:r="http://schemas.openxmlformats.org/officeDocument/2006/relationships" ax:classid="{8BD21D40-EC42-11CE-9E0D-00AA006002F3}" r:id="rId1"/>
</file>

<file path=xl/activeX/activeX9.xml><?xml version="1.0" encoding="utf-8"?>
<ax:ocx xmlns:ax="http://schemas.microsoft.com/office/2006/activeX" xmlns:r="http://schemas.openxmlformats.org/officeDocument/2006/relationships" ax:classid="{8BD21D40-EC42-11CE-9E0D-00AA006002F3}" r:id="rId1"/>
</file>

<file path=xl/activeX/activeX10.xml><?xml version="1.0" encoding="utf-8"?>
<ax:ocx xmlns:ax="http://schemas.microsoft.com/office/2006/activeX" xmlns:r="http://schemas.openxmlformats.org/officeDocument/2006/relationships" ax:classid="{8BD21D40-EC42-11CE-9E0D-00AA006002F3}" r:id="rId1"/>
</file>

<file path=xl/activeX/activeX11.xml><?xml version="1.0" encoding="utf-8"?>
<ax:ocx xmlns:ax="http://schemas.microsoft.com/office/2006/activeX" xmlns:r="http://schemas.openxmlformats.org/officeDocument/2006/relationships" ax:classid="{8BD21D40-EC42-11CE-9E0D-00AA006002F3}" r:id="rId1"/>
</file>

<file path=xl/activeX/activeX12.xml><?xml version="1.0" encoding="utf-8"?>
<ax:ocx xmlns:ax="http://schemas.microsoft.com/office/2006/activeX" xmlns:r="http://schemas.openxmlformats.org/officeDocument/2006/relationships" ax:classid="{8BD21D40-EC42-11CE-9E0D-00AA006002F3}" r:id="rId1"/>
</file>

<file path=xl/activeX/activeX13.xml><?xml version="1.0" encoding="utf-8"?>
<ax:ocx xmlns:ax="http://schemas.microsoft.com/office/2006/activeX" xmlns:r="http://schemas.openxmlformats.org/officeDocument/2006/relationships" ax:classid="{8BD21D40-EC42-11CE-9E0D-00AA006002F3}" r:id="rId1"/>
</file>

<file path=xl/activeX/activeX14.xml><?xml version="1.0" encoding="utf-8"?>
<ax:ocx xmlns:ax="http://schemas.microsoft.com/office/2006/activeX" xmlns:r="http://schemas.openxmlformats.org/officeDocument/2006/relationships" ax:classid="{8BD21D40-EC42-11CE-9E0D-00AA006002F3}" r:id="rId1"/>
</file>

<file path=xl/activeX/activeX15.xml><?xml version="1.0" encoding="utf-8"?>
<ax:ocx xmlns:ax="http://schemas.microsoft.com/office/2006/activeX" xmlns:r="http://schemas.openxmlformats.org/officeDocument/2006/relationships" ax:classid="{8BD21D40-EC42-11CE-9E0D-00AA006002F3}" r:id="rId1"/>
</file>

<file path=xl/activeX/activeX16.xml><?xml version="1.0" encoding="utf-8"?>
<ax:ocx xmlns:ax="http://schemas.microsoft.com/office/2006/activeX" xmlns:r="http://schemas.openxmlformats.org/officeDocument/2006/relationships" ax:classid="{8BD21D40-EC42-11CE-9E0D-00AA006002F3}" r:id="rId1"/>
</file>

<file path=xl/activeX/activeX17.xml><?xml version="1.0" encoding="utf-8"?>
<ax:ocx xmlns:ax="http://schemas.microsoft.com/office/2006/activeX" xmlns:r="http://schemas.openxmlformats.org/officeDocument/2006/relationships" ax:classid="{8BD21D40-EC42-11CE-9E0D-00AA006002F3}" r:id="rId1"/>
</file>

<file path=xl/activeX/activeX18.xml><?xml version="1.0" encoding="utf-8"?>
<ax:ocx xmlns:ax="http://schemas.microsoft.com/office/2006/activeX" xmlns:r="http://schemas.openxmlformats.org/officeDocument/2006/relationships" ax:classid="{8BD21D40-EC42-11CE-9E0D-00AA006002F3}" r:id="rId1"/>
</file>

<file path=xl/activeX/activeX19.xml><?xml version="1.0" encoding="utf-8"?>
<ax:ocx xmlns:ax="http://schemas.microsoft.com/office/2006/activeX" xmlns:r="http://schemas.openxmlformats.org/officeDocument/2006/relationships" ax:classid="{8BD21D40-EC42-11CE-9E0D-00AA006002F3}" r:id="rId1"/>
</file>

<file path=xl/activeX/activeX20.xml><?xml version="1.0" encoding="utf-8"?>
<ax:ocx xmlns:ax="http://schemas.microsoft.com/office/2006/activeX" xmlns:r="http://schemas.openxmlformats.org/officeDocument/2006/relationships" ax:classid="{8BD21D40-EC42-11CE-9E0D-00AA006002F3}" r:id="rId1"/>
</file>

<file path=xl/activeX/activeX21.xml><?xml version="1.0" encoding="utf-8"?>
<ax:ocx xmlns:ax="http://schemas.microsoft.com/office/2006/activeX" xmlns:r="http://schemas.openxmlformats.org/officeDocument/2006/relationships" ax:classid="{8BD21D40-EC42-11CE-9E0D-00AA006002F3}" r:id="rId1"/>
</file>

<file path=xl/activeX/activeX22.xml><?xml version="1.0" encoding="utf-8"?>
<ax:ocx xmlns:ax="http://schemas.microsoft.com/office/2006/activeX" xmlns:r="http://schemas.openxmlformats.org/officeDocument/2006/relationships" ax:classid="{8BD21D40-EC42-11CE-9E0D-00AA006002F3}" r:id="rId1"/>
</file>

<file path=xl/activeX/activeX23.xml><?xml version="1.0" encoding="utf-8"?>
<ax:ocx xmlns:ax="http://schemas.microsoft.com/office/2006/activeX" xmlns:r="http://schemas.openxmlformats.org/officeDocument/2006/relationships" ax:classid="{8BD21D40-EC42-11CE-9E0D-00AA006002F3}" r:id="rId1"/>
</file>

<file path=xl/activeX/activeX24.xml><?xml version="1.0" encoding="utf-8"?>
<ax:ocx xmlns:ax="http://schemas.microsoft.com/office/2006/activeX" xmlns:r="http://schemas.openxmlformats.org/officeDocument/2006/relationships" ax:classid="{8BD21D40-EC42-11CE-9E0D-00AA006002F3}" r:id="rId1"/>
</file>

<file path=xl/activeX/activeX25.xml><?xml version="1.0" encoding="utf-8"?>
<ax:ocx xmlns:ax="http://schemas.microsoft.com/office/2006/activeX" xmlns:r="http://schemas.openxmlformats.org/officeDocument/2006/relationships" ax:classid="{8BD21D40-EC42-11CE-9E0D-00AA006002F3}" r:id="rId1"/>
</file>

<file path=xl/activeX/activeX26.xml><?xml version="1.0" encoding="utf-8"?>
<ax:ocx xmlns:ax="http://schemas.microsoft.com/office/2006/activeX" xmlns:r="http://schemas.openxmlformats.org/officeDocument/2006/relationships" ax:classid="{8BD21D40-EC42-11CE-9E0D-00AA006002F3}" r:id="rId1"/>
</file>

<file path=xl/activeX/activeX27.xml><?xml version="1.0" encoding="utf-8"?>
<ax:ocx xmlns:ax="http://schemas.microsoft.com/office/2006/activeX" xmlns:r="http://schemas.openxmlformats.org/officeDocument/2006/relationships" ax:classid="{8BD21D40-EC42-11CE-9E0D-00AA006002F3}" r:id="rId1"/>
</file>

<file path=xl/activeX/activeX28.xml><?xml version="1.0" encoding="utf-8"?>
<ax:ocx xmlns:ax="http://schemas.microsoft.com/office/2006/activeX" xmlns:r="http://schemas.openxmlformats.org/officeDocument/2006/relationships" ax:classid="{8BD21D40-EC42-11CE-9E0D-00AA006002F3}" r:id="rId1"/>
</file>

<file path=xl/activeX/activeX29.xml><?xml version="1.0" encoding="utf-8"?>
<ax:ocx xmlns:ax="http://schemas.microsoft.com/office/2006/activeX" xmlns:r="http://schemas.openxmlformats.org/officeDocument/2006/relationships" ax:classid="{8BD21D40-EC42-11CE-9E0D-00AA006002F3}" r:id="rId1"/>
</file>

<file path=xl/activeX/activeX30.xml><?xml version="1.0" encoding="utf-8"?>
<ax:ocx xmlns:ax="http://schemas.microsoft.com/office/2006/activeX" xmlns:r="http://schemas.openxmlformats.org/officeDocument/2006/relationships" ax:classid="{8BD21D40-EC42-11CE-9E0D-00AA006002F3}" r:id="rId1"/>
</file>

<file path=xl/activeX/activeX31.xml><?xml version="1.0" encoding="utf-8"?>
<ax:ocx xmlns:ax="http://schemas.microsoft.com/office/2006/activeX" xmlns:r="http://schemas.openxmlformats.org/officeDocument/2006/relationships" ax:classid="{8BD21D40-EC42-11CE-9E0D-00AA006002F3}" r:id="rId1"/>
</file>

<file path=xl/activeX/activeX32.xml><?xml version="1.0" encoding="utf-8"?>
<ax:ocx xmlns:ax="http://schemas.microsoft.com/office/2006/activeX" xmlns:r="http://schemas.openxmlformats.org/officeDocument/2006/relationships" ax:classid="{8BD21D40-EC42-11CE-9E0D-00AA006002F3}" r:id="rId1"/>
</file>

<file path=xl/activeX/activeX33.xml><?xml version="1.0" encoding="utf-8"?>
<ax:ocx xmlns:ax="http://schemas.microsoft.com/office/2006/activeX" xmlns:r="http://schemas.openxmlformats.org/officeDocument/2006/relationships" ax:classid="{8BD21D40-EC42-11CE-9E0D-00AA006002F3}" r:id="rId1"/>
</file>

<file path=xl/activeX/activeX34.xml><?xml version="1.0" encoding="utf-8"?>
<ax:ocx xmlns:ax="http://schemas.microsoft.com/office/2006/activeX" xmlns:r="http://schemas.openxmlformats.org/officeDocument/2006/relationships" ax:classid="{8BD21D40-EC42-11CE-9E0D-00AA006002F3}" r:id="rId1"/>
</file>

<file path=xl/activeX/activeX35.xml><?xml version="1.0" encoding="utf-8"?>
<ax:ocx xmlns:ax="http://schemas.microsoft.com/office/2006/activeX" xmlns:r="http://schemas.openxmlformats.org/officeDocument/2006/relationships" ax:classid="{D7053240-CE69-11CD-A777-00DD01143C57}" r:id="rId1"/>
</file>

<file path=xl/ctrlProps/ctrlProp1.xml><?xml version="1.0" encoding="utf-8"?>
<formControlPr xmlns="http://schemas.microsoft.com/office/spreadsheetml/2009/9/main" objectType="CheckBox" fmlaLink="$G$85" lockText="1" noThreeD="1"/>
</file>

<file path=xl/ctrlProps/ctrlProp2.xml><?xml version="1.0" encoding="utf-8"?>
<formControlPr xmlns="http://schemas.microsoft.com/office/spreadsheetml/2009/9/main" objectType="CheckBox" fmlaLink="$G$91" lockText="1" noThreeD="1"/>
</file>

<file path=xl/ctrlProps/ctrlProp3.xml><?xml version="1.0" encoding="utf-8"?>
<formControlPr xmlns="http://schemas.microsoft.com/office/spreadsheetml/2009/9/main" objectType="CheckBox" fmlaLink="$G$95" lockText="1" noThreeD="1"/>
</file>

<file path=xl/ctrlProps/ctrlProp4.xml><?xml version="1.0" encoding="utf-8"?>
<formControlPr xmlns="http://schemas.microsoft.com/office/spreadsheetml/2009/9/main" objectType="CheckBox" fmlaLink="$G$98" lockText="1" noThreeD="1"/>
</file>

<file path=xl/ctrlProps/ctrlProp5.xml><?xml version="1.0" encoding="utf-8"?>
<formControlPr xmlns="http://schemas.microsoft.com/office/spreadsheetml/2009/9/main" objectType="CheckBox" fmlaLink="$G$101" lockText="1" noThreeD="1"/>
</file>

<file path=xl/ctrlProps/ctrlProp6.xml><?xml version="1.0" encoding="utf-8"?>
<formControlPr xmlns="http://schemas.microsoft.com/office/spreadsheetml/2009/9/main" objectType="CheckBox" fmlaLink="$G$107" lockText="1" noThreeD="1"/>
</file>

<file path=xl/ctrlProps/ctrlProp7.xml><?xml version="1.0" encoding="utf-8"?>
<formControlPr xmlns="http://schemas.microsoft.com/office/spreadsheetml/2009/9/main" objectType="CheckBox" fmlaLink="$G$108" lockText="1" noThreeD="1"/>
</file>

<file path=xl/ctrlProps/ctrlProp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5.png"/></Relationships>
</file>

<file path=xl/drawings/_rels/drawing7.xml.rels><?xml version="1.0" encoding="UTF-8" standalone="yes"?>
<Relationships xmlns="http://schemas.openxmlformats.org/package/2006/relationships"><Relationship Id="rId1" Type="http://schemas.openxmlformats.org/officeDocument/2006/relationships/image" Target="../media/image38.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9.emf"/><Relationship Id="rId13" Type="http://schemas.openxmlformats.org/officeDocument/2006/relationships/image" Target="../media/image14.emf"/><Relationship Id="rId18" Type="http://schemas.openxmlformats.org/officeDocument/2006/relationships/image" Target="../media/image9.emf"/><Relationship Id="rId26" Type="http://schemas.openxmlformats.org/officeDocument/2006/relationships/image" Target="../media/image2.emf"/><Relationship Id="rId3" Type="http://schemas.openxmlformats.org/officeDocument/2006/relationships/image" Target="../media/image24.emf"/><Relationship Id="rId21" Type="http://schemas.openxmlformats.org/officeDocument/2006/relationships/image" Target="../media/image6.emf"/><Relationship Id="rId7" Type="http://schemas.openxmlformats.org/officeDocument/2006/relationships/image" Target="../media/image20.emf"/><Relationship Id="rId12" Type="http://schemas.openxmlformats.org/officeDocument/2006/relationships/image" Target="../media/image15.emf"/><Relationship Id="rId17" Type="http://schemas.openxmlformats.org/officeDocument/2006/relationships/image" Target="../media/image10.emf"/><Relationship Id="rId25" Type="http://schemas.openxmlformats.org/officeDocument/2006/relationships/image" Target="../media/image3.emf"/><Relationship Id="rId2" Type="http://schemas.openxmlformats.org/officeDocument/2006/relationships/image" Target="../media/image25.emf"/><Relationship Id="rId16" Type="http://schemas.openxmlformats.org/officeDocument/2006/relationships/image" Target="../media/image11.emf"/><Relationship Id="rId20" Type="http://schemas.openxmlformats.org/officeDocument/2006/relationships/image" Target="../media/image7.emf"/><Relationship Id="rId1" Type="http://schemas.openxmlformats.org/officeDocument/2006/relationships/image" Target="../media/image26.emf"/><Relationship Id="rId6" Type="http://schemas.openxmlformats.org/officeDocument/2006/relationships/image" Target="../media/image21.emf"/><Relationship Id="rId11" Type="http://schemas.openxmlformats.org/officeDocument/2006/relationships/image" Target="../media/image16.emf"/><Relationship Id="rId24" Type="http://schemas.openxmlformats.org/officeDocument/2006/relationships/image" Target="../media/image27.emf"/><Relationship Id="rId5" Type="http://schemas.openxmlformats.org/officeDocument/2006/relationships/image" Target="../media/image22.emf"/><Relationship Id="rId15" Type="http://schemas.openxmlformats.org/officeDocument/2006/relationships/image" Target="../media/image12.emf"/><Relationship Id="rId23" Type="http://schemas.openxmlformats.org/officeDocument/2006/relationships/image" Target="../media/image4.emf"/><Relationship Id="rId10" Type="http://schemas.openxmlformats.org/officeDocument/2006/relationships/image" Target="../media/image17.emf"/><Relationship Id="rId19" Type="http://schemas.openxmlformats.org/officeDocument/2006/relationships/image" Target="../media/image8.emf"/><Relationship Id="rId4" Type="http://schemas.openxmlformats.org/officeDocument/2006/relationships/image" Target="../media/image23.emf"/><Relationship Id="rId9" Type="http://schemas.openxmlformats.org/officeDocument/2006/relationships/image" Target="../media/image18.emf"/><Relationship Id="rId14" Type="http://schemas.openxmlformats.org/officeDocument/2006/relationships/image" Target="../media/image13.emf"/><Relationship Id="rId22"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2.emf"/><Relationship Id="rId7" Type="http://schemas.openxmlformats.org/officeDocument/2006/relationships/image" Target="../media/image28.emf"/><Relationship Id="rId2" Type="http://schemas.openxmlformats.org/officeDocument/2006/relationships/image" Target="../media/image33.emf"/><Relationship Id="rId1" Type="http://schemas.openxmlformats.org/officeDocument/2006/relationships/image" Target="../media/image34.emf"/><Relationship Id="rId6" Type="http://schemas.openxmlformats.org/officeDocument/2006/relationships/image" Target="../media/image29.emf"/><Relationship Id="rId5" Type="http://schemas.openxmlformats.org/officeDocument/2006/relationships/image" Target="../media/image30.emf"/><Relationship Id="rId4" Type="http://schemas.openxmlformats.org/officeDocument/2006/relationships/image" Target="../media/image31.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36.emf"/><Relationship Id="rId1" Type="http://schemas.openxmlformats.org/officeDocument/2006/relationships/image" Target="../media/image37.emf"/></Relationships>
</file>

<file path=xl/drawings/_rels/vmlDrawing13.vml.rels><?xml version="1.0" encoding="UTF-8" standalone="yes"?>
<Relationships xmlns="http://schemas.openxmlformats.org/package/2006/relationships"><Relationship Id="rId2" Type="http://schemas.openxmlformats.org/officeDocument/2006/relationships/image" Target="../media/image40.emf"/><Relationship Id="rId1" Type="http://schemas.openxmlformats.org/officeDocument/2006/relationships/image" Target="../media/image39.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1.emf"/></Relationships>
</file>

<file path=xl/drawings/drawing1.xml><?xml version="1.0" encoding="utf-8"?>
<xdr:wsDr xmlns:xdr="http://schemas.openxmlformats.org/drawingml/2006/spreadsheetDrawing" xmlns:a="http://schemas.openxmlformats.org/drawingml/2006/main">
  <xdr:twoCellAnchor editAs="oneCell">
    <xdr:from>
      <xdr:col>1</xdr:col>
      <xdr:colOff>152400</xdr:colOff>
      <xdr:row>4</xdr:row>
      <xdr:rowOff>800100</xdr:rowOff>
    </xdr:from>
    <xdr:to>
      <xdr:col>1</xdr:col>
      <xdr:colOff>4429125</xdr:colOff>
      <xdr:row>4</xdr:row>
      <xdr:rowOff>1200150</xdr:rowOff>
    </xdr:to>
    <xdr:pic>
      <xdr:nvPicPr>
        <xdr:cNvPr id="146434"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2143125" y="1943100"/>
          <a:ext cx="4276725" cy="4000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47625</xdr:colOff>
          <xdr:row>11</xdr:row>
          <xdr:rowOff>57150</xdr:rowOff>
        </xdr:from>
        <xdr:to>
          <xdr:col>4</xdr:col>
          <xdr:colOff>247650</xdr:colOff>
          <xdr:row>12</xdr:row>
          <xdr:rowOff>76200</xdr:rowOff>
        </xdr:to>
        <xdr:sp macro="" textlink="">
          <xdr:nvSpPr>
            <xdr:cNvPr id="19506" name="c_B2B_New" hidden="1">
              <a:extLst>
                <a:ext uri="{63B3BB69-23CF-44E3-9099-C40C66FF867C}">
                  <a14:compatExt spid="_x0000_s19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47625</xdr:colOff>
          <xdr:row>12</xdr:row>
          <xdr:rowOff>133350</xdr:rowOff>
        </xdr:from>
        <xdr:to>
          <xdr:col>4</xdr:col>
          <xdr:colOff>257175</xdr:colOff>
          <xdr:row>13</xdr:row>
          <xdr:rowOff>152400</xdr:rowOff>
        </xdr:to>
        <xdr:sp macro="" textlink="">
          <xdr:nvSpPr>
            <xdr:cNvPr id="19509" name="c_B2B_MAC" hidden="1">
              <a:extLst>
                <a:ext uri="{63B3BB69-23CF-44E3-9099-C40C66FF867C}">
                  <a14:compatExt spid="_x0000_s19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47625</xdr:colOff>
          <xdr:row>14</xdr:row>
          <xdr:rowOff>47625</xdr:rowOff>
        </xdr:from>
        <xdr:to>
          <xdr:col>4</xdr:col>
          <xdr:colOff>200025</xdr:colOff>
          <xdr:row>15</xdr:row>
          <xdr:rowOff>66675</xdr:rowOff>
        </xdr:to>
        <xdr:sp macro="" textlink="">
          <xdr:nvSpPr>
            <xdr:cNvPr id="19510" name="c_B2B_Decomm" hidden="1">
              <a:extLst>
                <a:ext uri="{63B3BB69-23CF-44E3-9099-C40C66FF867C}">
                  <a14:compatExt spid="_x0000_s19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11</xdr:row>
          <xdr:rowOff>57150</xdr:rowOff>
        </xdr:from>
        <xdr:to>
          <xdr:col>9</xdr:col>
          <xdr:colOff>200025</xdr:colOff>
          <xdr:row>12</xdr:row>
          <xdr:rowOff>76200</xdr:rowOff>
        </xdr:to>
        <xdr:sp macro="" textlink="">
          <xdr:nvSpPr>
            <xdr:cNvPr id="19511" name="c_VendorIsolation" hidden="1">
              <a:extLst>
                <a:ext uri="{63B3BB69-23CF-44E3-9099-C40C66FF867C}">
                  <a14:compatExt spid="_x0000_s19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12</xdr:row>
          <xdr:rowOff>133350</xdr:rowOff>
        </xdr:from>
        <xdr:to>
          <xdr:col>9</xdr:col>
          <xdr:colOff>171450</xdr:colOff>
          <xdr:row>13</xdr:row>
          <xdr:rowOff>152400</xdr:rowOff>
        </xdr:to>
        <xdr:sp macro="" textlink="">
          <xdr:nvSpPr>
            <xdr:cNvPr id="19512" name="c_VLANMAC" hidden="1">
              <a:extLst>
                <a:ext uri="{63B3BB69-23CF-44E3-9099-C40C66FF867C}">
                  <a14:compatExt spid="_x0000_s19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14</xdr:row>
          <xdr:rowOff>47625</xdr:rowOff>
        </xdr:from>
        <xdr:to>
          <xdr:col>9</xdr:col>
          <xdr:colOff>200025</xdr:colOff>
          <xdr:row>15</xdr:row>
          <xdr:rowOff>66675</xdr:rowOff>
        </xdr:to>
        <xdr:sp macro="" textlink="">
          <xdr:nvSpPr>
            <xdr:cNvPr id="19513" name="c_SiteDecomm" hidden="1">
              <a:extLst>
                <a:ext uri="{63B3BB69-23CF-44E3-9099-C40C66FF867C}">
                  <a14:compatExt spid="_x0000_s19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19</xdr:row>
          <xdr:rowOff>133350</xdr:rowOff>
        </xdr:from>
        <xdr:to>
          <xdr:col>14</xdr:col>
          <xdr:colOff>266700</xdr:colOff>
          <xdr:row>20</xdr:row>
          <xdr:rowOff>152400</xdr:rowOff>
        </xdr:to>
        <xdr:sp macro="" textlink="">
          <xdr:nvSpPr>
            <xdr:cNvPr id="19514" name="c_Circuit_Americas" hidden="1">
              <a:extLst>
                <a:ext uri="{63B3BB69-23CF-44E3-9099-C40C66FF867C}">
                  <a14:compatExt spid="_x0000_s19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21</xdr:row>
          <xdr:rowOff>19050</xdr:rowOff>
        </xdr:from>
        <xdr:to>
          <xdr:col>14</xdr:col>
          <xdr:colOff>180975</xdr:colOff>
          <xdr:row>22</xdr:row>
          <xdr:rowOff>9525</xdr:rowOff>
        </xdr:to>
        <xdr:sp macro="" textlink="">
          <xdr:nvSpPr>
            <xdr:cNvPr id="19515" name="c_Circuit_MPLS" hidden="1">
              <a:extLst>
                <a:ext uri="{63B3BB69-23CF-44E3-9099-C40C66FF867C}">
                  <a14:compatExt spid="_x0000_s19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23</xdr:row>
          <xdr:rowOff>114300</xdr:rowOff>
        </xdr:from>
        <xdr:to>
          <xdr:col>23</xdr:col>
          <xdr:colOff>209550</xdr:colOff>
          <xdr:row>24</xdr:row>
          <xdr:rowOff>152400</xdr:rowOff>
        </xdr:to>
        <xdr:sp macro="" textlink="">
          <xdr:nvSpPr>
            <xdr:cNvPr id="19518" name="c_CSPAN" hidden="1">
              <a:extLst>
                <a:ext uri="{63B3BB69-23CF-44E3-9099-C40C66FF867C}">
                  <a14:compatExt spid="_x0000_s19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18</xdr:row>
          <xdr:rowOff>66675</xdr:rowOff>
        </xdr:from>
        <xdr:to>
          <xdr:col>21</xdr:col>
          <xdr:colOff>200025</xdr:colOff>
          <xdr:row>19</xdr:row>
          <xdr:rowOff>85725</xdr:rowOff>
        </xdr:to>
        <xdr:sp macro="" textlink="">
          <xdr:nvSpPr>
            <xdr:cNvPr id="19519" name="c_VOIP" hidden="1">
              <a:extLst>
                <a:ext uri="{63B3BB69-23CF-44E3-9099-C40C66FF867C}">
                  <a14:compatExt spid="_x0000_s19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19</xdr:row>
          <xdr:rowOff>133350</xdr:rowOff>
        </xdr:from>
        <xdr:to>
          <xdr:col>21</xdr:col>
          <xdr:colOff>200025</xdr:colOff>
          <xdr:row>20</xdr:row>
          <xdr:rowOff>123825</xdr:rowOff>
        </xdr:to>
        <xdr:sp macro="" textlink="">
          <xdr:nvSpPr>
            <xdr:cNvPr id="19520" name="c_FirewallRules" hidden="1">
              <a:extLst>
                <a:ext uri="{63B3BB69-23CF-44E3-9099-C40C66FF867C}">
                  <a14:compatExt spid="_x0000_s19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17</xdr:row>
          <xdr:rowOff>0</xdr:rowOff>
        </xdr:from>
        <xdr:to>
          <xdr:col>9</xdr:col>
          <xdr:colOff>152400</xdr:colOff>
          <xdr:row>18</xdr:row>
          <xdr:rowOff>19050</xdr:rowOff>
        </xdr:to>
        <xdr:sp macro="" textlink="">
          <xdr:nvSpPr>
            <xdr:cNvPr id="19521" name="c_Internal_ACLMAC" hidden="1">
              <a:extLst>
                <a:ext uri="{63B3BB69-23CF-44E3-9099-C40C66FF867C}">
                  <a14:compatExt spid="_x0000_s19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22</xdr:row>
          <xdr:rowOff>66675</xdr:rowOff>
        </xdr:from>
        <xdr:to>
          <xdr:col>23</xdr:col>
          <xdr:colOff>209550</xdr:colOff>
          <xdr:row>23</xdr:row>
          <xdr:rowOff>95250</xdr:rowOff>
        </xdr:to>
        <xdr:sp macro="" textlink="">
          <xdr:nvSpPr>
            <xdr:cNvPr id="19522" name="c_CablePlans" hidden="1">
              <a:extLst>
                <a:ext uri="{63B3BB69-23CF-44E3-9099-C40C66FF867C}">
                  <a14:compatExt spid="_x0000_s19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15</xdr:row>
          <xdr:rowOff>114300</xdr:rowOff>
        </xdr:from>
        <xdr:to>
          <xdr:col>9</xdr:col>
          <xdr:colOff>219075</xdr:colOff>
          <xdr:row>16</xdr:row>
          <xdr:rowOff>142875</xdr:rowOff>
        </xdr:to>
        <xdr:sp macro="" textlink="">
          <xdr:nvSpPr>
            <xdr:cNvPr id="19579" name="c_Wireless_New" hidden="1">
              <a:extLst>
                <a:ext uri="{63B3BB69-23CF-44E3-9099-C40C66FF867C}">
                  <a14:compatExt spid="_x0000_s19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47625</xdr:colOff>
          <xdr:row>18</xdr:row>
          <xdr:rowOff>57150</xdr:rowOff>
        </xdr:from>
        <xdr:to>
          <xdr:col>3</xdr:col>
          <xdr:colOff>266700</xdr:colOff>
          <xdr:row>19</xdr:row>
          <xdr:rowOff>76200</xdr:rowOff>
        </xdr:to>
        <xdr:sp macro="" textlink="">
          <xdr:nvSpPr>
            <xdr:cNvPr id="19588" name="c_Voice" hidden="1">
              <a:extLst>
                <a:ext uri="{63B3BB69-23CF-44E3-9099-C40C66FF867C}">
                  <a14:compatExt spid="_x0000_s19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11</xdr:row>
          <xdr:rowOff>57150</xdr:rowOff>
        </xdr:from>
        <xdr:to>
          <xdr:col>16</xdr:col>
          <xdr:colOff>200025</xdr:colOff>
          <xdr:row>12</xdr:row>
          <xdr:rowOff>85725</xdr:rowOff>
        </xdr:to>
        <xdr:sp macro="" textlink="">
          <xdr:nvSpPr>
            <xdr:cNvPr id="19595" name="c_Definition" hidden="1">
              <a:extLst>
                <a:ext uri="{63B3BB69-23CF-44E3-9099-C40C66FF867C}">
                  <a14:compatExt spid="_x0000_s19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21</xdr:row>
          <xdr:rowOff>19050</xdr:rowOff>
        </xdr:from>
        <xdr:to>
          <xdr:col>21</xdr:col>
          <xdr:colOff>200025</xdr:colOff>
          <xdr:row>22</xdr:row>
          <xdr:rowOff>19050</xdr:rowOff>
        </xdr:to>
        <xdr:sp macro="" textlink="">
          <xdr:nvSpPr>
            <xdr:cNvPr id="19597" name="c_IPAddressing" hidden="1">
              <a:extLst>
                <a:ext uri="{63B3BB69-23CF-44E3-9099-C40C66FF867C}">
                  <a14:compatExt spid="_x0000_s19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14</xdr:row>
          <xdr:rowOff>47625</xdr:rowOff>
        </xdr:from>
        <xdr:to>
          <xdr:col>16</xdr:col>
          <xdr:colOff>247650</xdr:colOff>
          <xdr:row>15</xdr:row>
          <xdr:rowOff>76200</xdr:rowOff>
        </xdr:to>
        <xdr:sp macro="" textlink="">
          <xdr:nvSpPr>
            <xdr:cNvPr id="19598" name="c_FullDesign" hidden="1">
              <a:extLst>
                <a:ext uri="{63B3BB69-23CF-44E3-9099-C40C66FF867C}">
                  <a14:compatExt spid="_x0000_s19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18</xdr:row>
          <xdr:rowOff>66675</xdr:rowOff>
        </xdr:from>
        <xdr:to>
          <xdr:col>14</xdr:col>
          <xdr:colOff>180975</xdr:colOff>
          <xdr:row>19</xdr:row>
          <xdr:rowOff>85725</xdr:rowOff>
        </xdr:to>
        <xdr:sp macro="" textlink="">
          <xdr:nvSpPr>
            <xdr:cNvPr id="19599" name="c_EMEAWAN" hidden="1">
              <a:extLst>
                <a:ext uri="{63B3BB69-23CF-44E3-9099-C40C66FF867C}">
                  <a14:compatExt spid="_x0000_s19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60</xdr:row>
          <xdr:rowOff>114300</xdr:rowOff>
        </xdr:from>
        <xdr:to>
          <xdr:col>12</xdr:col>
          <xdr:colOff>0</xdr:colOff>
          <xdr:row>62</xdr:row>
          <xdr:rowOff>47625</xdr:rowOff>
        </xdr:to>
        <xdr:sp macro="" textlink="">
          <xdr:nvSpPr>
            <xdr:cNvPr id="19603" name="b_FillDateSubmitted" hidden="1">
              <a:extLst>
                <a:ext uri="{63B3BB69-23CF-44E3-9099-C40C66FF867C}">
                  <a14:compatExt spid="_x0000_s19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22</xdr:row>
          <xdr:rowOff>47625</xdr:rowOff>
        </xdr:from>
        <xdr:to>
          <xdr:col>14</xdr:col>
          <xdr:colOff>180975</xdr:colOff>
          <xdr:row>23</xdr:row>
          <xdr:rowOff>66675</xdr:rowOff>
        </xdr:to>
        <xdr:sp macro="" textlink="">
          <xdr:nvSpPr>
            <xdr:cNvPr id="19609" name="c_SPOF" hidden="1">
              <a:extLst>
                <a:ext uri="{63B3BB69-23CF-44E3-9099-C40C66FF867C}">
                  <a14:compatExt spid="_x0000_s19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12</xdr:row>
          <xdr:rowOff>133350</xdr:rowOff>
        </xdr:from>
        <xdr:to>
          <xdr:col>16</xdr:col>
          <xdr:colOff>247650</xdr:colOff>
          <xdr:row>14</xdr:row>
          <xdr:rowOff>0</xdr:rowOff>
        </xdr:to>
        <xdr:sp macro="" textlink="">
          <xdr:nvSpPr>
            <xdr:cNvPr id="19610" name="c_HardwareDesign" hidden="1">
              <a:extLst>
                <a:ext uri="{63B3BB69-23CF-44E3-9099-C40C66FF867C}">
                  <a14:compatExt spid="_x0000_s19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11</xdr:row>
          <xdr:rowOff>57150</xdr:rowOff>
        </xdr:from>
        <xdr:to>
          <xdr:col>23</xdr:col>
          <xdr:colOff>257175</xdr:colOff>
          <xdr:row>12</xdr:row>
          <xdr:rowOff>85725</xdr:rowOff>
        </xdr:to>
        <xdr:sp macro="" textlink="">
          <xdr:nvSpPr>
            <xdr:cNvPr id="19611" name="c_TemplateMAC" hidden="1">
              <a:extLst>
                <a:ext uri="{63B3BB69-23CF-44E3-9099-C40C66FF867C}">
                  <a14:compatExt spid="_x0000_s19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15</xdr:row>
          <xdr:rowOff>114300</xdr:rowOff>
        </xdr:from>
        <xdr:to>
          <xdr:col>16</xdr:col>
          <xdr:colOff>247650</xdr:colOff>
          <xdr:row>16</xdr:row>
          <xdr:rowOff>142875</xdr:rowOff>
        </xdr:to>
        <xdr:sp macro="" textlink="">
          <xdr:nvSpPr>
            <xdr:cNvPr id="19614" name="c_ImplementationTabs" hidden="1">
              <a:extLst>
                <a:ext uri="{63B3BB69-23CF-44E3-9099-C40C66FF867C}">
                  <a14:compatExt spid="_x0000_s19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18</xdr:row>
          <xdr:rowOff>47625</xdr:rowOff>
        </xdr:from>
        <xdr:to>
          <xdr:col>8</xdr:col>
          <xdr:colOff>266700</xdr:colOff>
          <xdr:row>19</xdr:row>
          <xdr:rowOff>66675</xdr:rowOff>
        </xdr:to>
        <xdr:sp macro="" textlink="">
          <xdr:nvSpPr>
            <xdr:cNvPr id="19618" name="c_PVLAN" hidden="1">
              <a:extLst>
                <a:ext uri="{63B3BB69-23CF-44E3-9099-C40C66FF867C}">
                  <a14:compatExt spid="_x0000_s19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23</xdr:row>
          <xdr:rowOff>104775</xdr:rowOff>
        </xdr:from>
        <xdr:to>
          <xdr:col>13</xdr:col>
          <xdr:colOff>247650</xdr:colOff>
          <xdr:row>24</xdr:row>
          <xdr:rowOff>123825</xdr:rowOff>
        </xdr:to>
        <xdr:sp macro="" textlink="">
          <xdr:nvSpPr>
            <xdr:cNvPr id="19619" name="c_Tier1Tier2" hidden="1">
              <a:extLst>
                <a:ext uri="{63B3BB69-23CF-44E3-9099-C40C66FF867C}">
                  <a14:compatExt spid="_x0000_s19619"/>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190500</xdr:colOff>
          <xdr:row>3</xdr:row>
          <xdr:rowOff>133350</xdr:rowOff>
        </xdr:from>
        <xdr:to>
          <xdr:col>11</xdr:col>
          <xdr:colOff>38100</xdr:colOff>
          <xdr:row>5</xdr:row>
          <xdr:rowOff>47625</xdr:rowOff>
        </xdr:to>
        <xdr:sp macro="" textlink="">
          <xdr:nvSpPr>
            <xdr:cNvPr id="54275" name="CheckBox1" hidden="1">
              <a:extLst>
                <a:ext uri="{63B3BB69-23CF-44E3-9099-C40C66FF867C}">
                  <a14:compatExt spid="_x0000_s54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xdr:row>
          <xdr:rowOff>9525</xdr:rowOff>
        </xdr:from>
        <xdr:to>
          <xdr:col>10</xdr:col>
          <xdr:colOff>76200</xdr:colOff>
          <xdr:row>6</xdr:row>
          <xdr:rowOff>104775</xdr:rowOff>
        </xdr:to>
        <xdr:sp macro="" textlink="">
          <xdr:nvSpPr>
            <xdr:cNvPr id="54276" name="CheckBox2" hidden="1">
              <a:extLst>
                <a:ext uri="{63B3BB69-23CF-44E3-9099-C40C66FF867C}">
                  <a14:compatExt spid="_x0000_s54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3</xdr:row>
          <xdr:rowOff>114300</xdr:rowOff>
        </xdr:from>
        <xdr:to>
          <xdr:col>13</xdr:col>
          <xdr:colOff>95250</xdr:colOff>
          <xdr:row>5</xdr:row>
          <xdr:rowOff>47625</xdr:rowOff>
        </xdr:to>
        <xdr:sp macro="" textlink="">
          <xdr:nvSpPr>
            <xdr:cNvPr id="54277" name="CheckBox3" hidden="1">
              <a:extLst>
                <a:ext uri="{63B3BB69-23CF-44E3-9099-C40C66FF867C}">
                  <a14:compatExt spid="_x0000_s54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xdr:row>
          <xdr:rowOff>9525</xdr:rowOff>
        </xdr:from>
        <xdr:to>
          <xdr:col>13</xdr:col>
          <xdr:colOff>104775</xdr:colOff>
          <xdr:row>6</xdr:row>
          <xdr:rowOff>104775</xdr:rowOff>
        </xdr:to>
        <xdr:sp macro="" textlink="">
          <xdr:nvSpPr>
            <xdr:cNvPr id="54278" name="CheckBox4" hidden="1">
              <a:extLst>
                <a:ext uri="{63B3BB69-23CF-44E3-9099-C40C66FF867C}">
                  <a14:compatExt spid="_x0000_s54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3</xdr:row>
          <xdr:rowOff>114300</xdr:rowOff>
        </xdr:from>
        <xdr:to>
          <xdr:col>15</xdr:col>
          <xdr:colOff>257175</xdr:colOff>
          <xdr:row>5</xdr:row>
          <xdr:rowOff>47625</xdr:rowOff>
        </xdr:to>
        <xdr:sp macro="" textlink="">
          <xdr:nvSpPr>
            <xdr:cNvPr id="54279" name="CheckBox5" hidden="1">
              <a:extLst>
                <a:ext uri="{63B3BB69-23CF-44E3-9099-C40C66FF867C}">
                  <a14:compatExt spid="_x0000_s54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3</xdr:row>
          <xdr:rowOff>123825</xdr:rowOff>
        </xdr:from>
        <xdr:to>
          <xdr:col>18</xdr:col>
          <xdr:colOff>200025</xdr:colOff>
          <xdr:row>5</xdr:row>
          <xdr:rowOff>57150</xdr:rowOff>
        </xdr:to>
        <xdr:sp macro="" textlink="">
          <xdr:nvSpPr>
            <xdr:cNvPr id="54280" name="CheckBox6" hidden="1">
              <a:extLst>
                <a:ext uri="{63B3BB69-23CF-44E3-9099-C40C66FF867C}">
                  <a14:compatExt spid="_x0000_s54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5</xdr:row>
          <xdr:rowOff>28575</xdr:rowOff>
        </xdr:from>
        <xdr:to>
          <xdr:col>19</xdr:col>
          <xdr:colOff>114300</xdr:colOff>
          <xdr:row>6</xdr:row>
          <xdr:rowOff>123825</xdr:rowOff>
        </xdr:to>
        <xdr:sp macro="" textlink="">
          <xdr:nvSpPr>
            <xdr:cNvPr id="54281" name="CheckBox7" hidden="1">
              <a:extLst>
                <a:ext uri="{63B3BB69-23CF-44E3-9099-C40C66FF867C}">
                  <a14:compatExt spid="_x0000_s54281"/>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14</xdr:row>
          <xdr:rowOff>0</xdr:rowOff>
        </xdr:from>
        <xdr:to>
          <xdr:col>4</xdr:col>
          <xdr:colOff>238125</xdr:colOff>
          <xdr:row>14</xdr:row>
          <xdr:rowOff>219075</xdr:rowOff>
        </xdr:to>
        <xdr:sp macro="" textlink="">
          <xdr:nvSpPr>
            <xdr:cNvPr id="70675" name="Check Box 19" hidden="1">
              <a:extLst>
                <a:ext uri="{63B3BB69-23CF-44E3-9099-C40C66FF867C}">
                  <a14:compatExt spid="_x0000_s7067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Route Modification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xdr:row>
          <xdr:rowOff>0</xdr:rowOff>
        </xdr:from>
        <xdr:to>
          <xdr:col>4</xdr:col>
          <xdr:colOff>123825</xdr:colOff>
          <xdr:row>20</xdr:row>
          <xdr:rowOff>219075</xdr:rowOff>
        </xdr:to>
        <xdr:sp macro="" textlink="">
          <xdr:nvSpPr>
            <xdr:cNvPr id="70676" name="Check Box 20" hidden="1">
              <a:extLst>
                <a:ext uri="{63B3BB69-23CF-44E3-9099-C40C66FF867C}">
                  <a14:compatExt spid="_x0000_s7067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ACL Modification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24</xdr:row>
          <xdr:rowOff>0</xdr:rowOff>
        </xdr:from>
        <xdr:to>
          <xdr:col>4</xdr:col>
          <xdr:colOff>257175</xdr:colOff>
          <xdr:row>24</xdr:row>
          <xdr:rowOff>219075</xdr:rowOff>
        </xdr:to>
        <xdr:sp macro="" textlink="">
          <xdr:nvSpPr>
            <xdr:cNvPr id="70677" name="Check Box 21" hidden="1">
              <a:extLst>
                <a:ext uri="{63B3BB69-23CF-44E3-9099-C40C66FF867C}">
                  <a14:compatExt spid="_x0000_s7067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VPN Peer Change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27</xdr:row>
          <xdr:rowOff>0</xdr:rowOff>
        </xdr:from>
        <xdr:to>
          <xdr:col>5</xdr:col>
          <xdr:colOff>133350</xdr:colOff>
          <xdr:row>27</xdr:row>
          <xdr:rowOff>219075</xdr:rowOff>
        </xdr:to>
        <xdr:sp macro="" textlink="">
          <xdr:nvSpPr>
            <xdr:cNvPr id="70678" name="Check Box 22" hidden="1">
              <a:extLst>
                <a:ext uri="{63B3BB69-23CF-44E3-9099-C40C66FF867C}">
                  <a14:compatExt spid="_x0000_s7067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Host IP Change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30</xdr:row>
          <xdr:rowOff>0</xdr:rowOff>
        </xdr:from>
        <xdr:to>
          <xdr:col>4</xdr:col>
          <xdr:colOff>123825</xdr:colOff>
          <xdr:row>30</xdr:row>
          <xdr:rowOff>219075</xdr:rowOff>
        </xdr:to>
        <xdr:sp macro="" textlink="">
          <xdr:nvSpPr>
            <xdr:cNvPr id="70679" name="Check Box 23" hidden="1">
              <a:extLst>
                <a:ext uri="{63B3BB69-23CF-44E3-9099-C40C66FF867C}">
                  <a14:compatExt spid="_x0000_s7067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NAT Modification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36</xdr:row>
          <xdr:rowOff>0</xdr:rowOff>
        </xdr:from>
        <xdr:to>
          <xdr:col>5</xdr:col>
          <xdr:colOff>47625</xdr:colOff>
          <xdr:row>36</xdr:row>
          <xdr:rowOff>219075</xdr:rowOff>
        </xdr:to>
        <xdr:sp macro="" textlink="">
          <xdr:nvSpPr>
            <xdr:cNvPr id="70680" name="Check Box 24" hidden="1">
              <a:extLst>
                <a:ext uri="{63B3BB69-23CF-44E3-9099-C40C66FF867C}">
                  <a14:compatExt spid="_x0000_s7068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Enable Encryption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37</xdr:row>
          <xdr:rowOff>0</xdr:rowOff>
        </xdr:from>
        <xdr:to>
          <xdr:col>5</xdr:col>
          <xdr:colOff>123825</xdr:colOff>
          <xdr:row>37</xdr:row>
          <xdr:rowOff>219075</xdr:rowOff>
        </xdr:to>
        <xdr:sp macro="" textlink="">
          <xdr:nvSpPr>
            <xdr:cNvPr id="70681" name="Check Box 25" hidden="1">
              <a:extLst>
                <a:ext uri="{63B3BB69-23CF-44E3-9099-C40C66FF867C}">
                  <a14:compatExt spid="_x0000_s7068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Route Map Modification</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3</xdr:col>
      <xdr:colOff>342900</xdr:colOff>
      <xdr:row>0</xdr:row>
      <xdr:rowOff>38100</xdr:rowOff>
    </xdr:from>
    <xdr:to>
      <xdr:col>3</xdr:col>
      <xdr:colOff>1114425</xdr:colOff>
      <xdr:row>1</xdr:row>
      <xdr:rowOff>333375</xdr:rowOff>
    </xdr:to>
    <xdr:pic>
      <xdr:nvPicPr>
        <xdr:cNvPr id="8706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753600" y="38100"/>
          <a:ext cx="771525" cy="4381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285750</xdr:colOff>
          <xdr:row>68</xdr:row>
          <xdr:rowOff>9525</xdr:rowOff>
        </xdr:from>
        <xdr:to>
          <xdr:col>11</xdr:col>
          <xdr:colOff>142875</xdr:colOff>
          <xdr:row>69</xdr:row>
          <xdr:rowOff>28575</xdr:rowOff>
        </xdr:to>
        <xdr:sp macro="" textlink="">
          <xdr:nvSpPr>
            <xdr:cNvPr id="100373" name="c_SPOF_Yes" hidden="1">
              <a:extLst>
                <a:ext uri="{63B3BB69-23CF-44E3-9099-C40C66FF867C}">
                  <a14:compatExt spid="_x0000_s100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34</xdr:row>
          <xdr:rowOff>133350</xdr:rowOff>
        </xdr:from>
        <xdr:to>
          <xdr:col>24</xdr:col>
          <xdr:colOff>85725</xdr:colOff>
          <xdr:row>49</xdr:row>
          <xdr:rowOff>38100</xdr:rowOff>
        </xdr:to>
        <xdr:sp macro="" textlink="">
          <xdr:nvSpPr>
            <xdr:cNvPr id="100374" name="Object 22" hidden="1">
              <a:extLst>
                <a:ext uri="{63B3BB69-23CF-44E3-9099-C40C66FF867C}">
                  <a14:compatExt spid="_x0000_s100374"/>
                </a:ext>
              </a:extLst>
            </xdr:cNvPr>
            <xdr:cNvSpPr/>
          </xdr:nvSpPr>
          <xdr:spPr>
            <a:xfrm>
              <a:off x="0" y="0"/>
              <a:ext cx="0" cy="0"/>
            </a:xfrm>
            <a:prstGeom prst="rect">
              <a:avLst/>
            </a:prstGeom>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57150</xdr:colOff>
      <xdr:row>1</xdr:row>
      <xdr:rowOff>28575</xdr:rowOff>
    </xdr:from>
    <xdr:to>
      <xdr:col>1</xdr:col>
      <xdr:colOff>1371600</xdr:colOff>
      <xdr:row>3</xdr:row>
      <xdr:rowOff>28575</xdr:rowOff>
    </xdr:to>
    <xdr:pic>
      <xdr:nvPicPr>
        <xdr:cNvPr id="2" name="Picture 1" descr="citi logo"/>
        <xdr:cNvPicPr>
          <a:picLocks noChangeAspect="1" noChangeArrowheads="1"/>
        </xdr:cNvPicPr>
      </xdr:nvPicPr>
      <xdr:blipFill>
        <a:blip xmlns:r="http://schemas.openxmlformats.org/officeDocument/2006/relationships" r:embed="rId1" cstate="print">
          <a:lum bright="6000" contrast="24000"/>
        </a:blip>
        <a:srcRect/>
        <a:stretch>
          <a:fillRect/>
        </a:stretch>
      </xdr:blipFill>
      <xdr:spPr bwMode="auto">
        <a:xfrm>
          <a:off x="200025" y="104775"/>
          <a:ext cx="1314450" cy="695325"/>
        </a:xfrm>
        <a:prstGeom prst="rect">
          <a:avLst/>
        </a:prstGeom>
        <a:noFill/>
        <a:ln w="9525">
          <a:noFill/>
          <a:miter lim="800000"/>
          <a:headEnd/>
          <a:tailEnd/>
        </a:ln>
      </xdr:spPr>
    </xdr:pic>
    <xdr:clientData/>
  </xdr:twoCellAnchor>
  <xdr:twoCellAnchor>
    <xdr:from>
      <xdr:col>1</xdr:col>
      <xdr:colOff>357188</xdr:colOff>
      <xdr:row>3</xdr:row>
      <xdr:rowOff>23812</xdr:rowOff>
    </xdr:from>
    <xdr:to>
      <xdr:col>1</xdr:col>
      <xdr:colOff>2797969</xdr:colOff>
      <xdr:row>4</xdr:row>
      <xdr:rowOff>47625</xdr:rowOff>
    </xdr:to>
    <xdr:sp macro="" textlink="">
      <xdr:nvSpPr>
        <xdr:cNvPr id="3" name="TextBox 2"/>
        <xdr:cNvSpPr txBox="1"/>
      </xdr:nvSpPr>
      <xdr:spPr>
        <a:xfrm>
          <a:off x="500063" y="795337"/>
          <a:ext cx="2440781" cy="30956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50" i="1">
              <a:latin typeface="Comic Sans MS" pitchFamily="66" charset="0"/>
            </a:rPr>
            <a:t>FORM</a:t>
          </a:r>
          <a:r>
            <a:rPr lang="en-US" sz="1050" i="1" baseline="0">
              <a:latin typeface="Comic Sans MS" pitchFamily="66" charset="0"/>
            </a:rPr>
            <a:t> 1.9Modified  12/06/2012 </a:t>
          </a:r>
          <a:endParaRPr lang="en-US" sz="1050" i="1">
            <a:latin typeface="Comic Sans MS" pitchFamily="66" charset="0"/>
          </a:endParaRPr>
        </a:p>
      </xdr:txBody>
    </xdr:sp>
    <xdr:clientData/>
  </xdr:twoCellAnchor>
  <mc:AlternateContent xmlns:mc="http://schemas.openxmlformats.org/markup-compatibility/2006">
    <mc:Choice xmlns:a14="http://schemas.microsoft.com/office/drawing/2010/main" Requires="a14">
      <xdr:twoCellAnchor editAs="oneCell">
        <xdr:from>
          <xdr:col>2</xdr:col>
          <xdr:colOff>2981325</xdr:colOff>
          <xdr:row>16</xdr:row>
          <xdr:rowOff>47625</xdr:rowOff>
        </xdr:from>
        <xdr:to>
          <xdr:col>2</xdr:col>
          <xdr:colOff>3933825</xdr:colOff>
          <xdr:row>17</xdr:row>
          <xdr:rowOff>0</xdr:rowOff>
        </xdr:to>
        <xdr:sp macro="" textlink="">
          <xdr:nvSpPr>
            <xdr:cNvPr id="143361" name="Check Box 1" hidden="1">
              <a:extLst>
                <a:ext uri="{63B3BB69-23CF-44E3-9099-C40C66FF867C}">
                  <a14:compatExt spid="_x0000_s1433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Expedite</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6</xdr:row>
          <xdr:rowOff>85725</xdr:rowOff>
        </xdr:from>
        <xdr:to>
          <xdr:col>3</xdr:col>
          <xdr:colOff>0</xdr:colOff>
          <xdr:row>35</xdr:row>
          <xdr:rowOff>76200</xdr:rowOff>
        </xdr:to>
        <xdr:sp macro="" textlink="">
          <xdr:nvSpPr>
            <xdr:cNvPr id="102407" name="Object 7" hidden="1">
              <a:extLst>
                <a:ext uri="{63B3BB69-23CF-44E3-9099-C40C66FF867C}">
                  <a14:compatExt spid="_x0000_s102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6</xdr:row>
          <xdr:rowOff>114300</xdr:rowOff>
        </xdr:from>
        <xdr:to>
          <xdr:col>4</xdr:col>
          <xdr:colOff>3495675</xdr:colOff>
          <xdr:row>35</xdr:row>
          <xdr:rowOff>104775</xdr:rowOff>
        </xdr:to>
        <xdr:sp macro="" textlink="">
          <xdr:nvSpPr>
            <xdr:cNvPr id="102409" name="Object 9" hidden="1">
              <a:extLst>
                <a:ext uri="{63B3BB69-23CF-44E3-9099-C40C66FF867C}">
                  <a14:compatExt spid="_x0000_s102409"/>
                </a:ext>
              </a:extLst>
            </xdr:cNvPr>
            <xdr:cNvSpPr/>
          </xdr:nvSpPr>
          <xdr:spPr>
            <a:xfrm>
              <a:off x="0" y="0"/>
              <a:ext cx="0" cy="0"/>
            </a:xfrm>
            <a:prstGeom prst="rect">
              <a:avLst/>
            </a:prstGeom>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2</xdr:col>
          <xdr:colOff>1152525</xdr:colOff>
          <xdr:row>1</xdr:row>
          <xdr:rowOff>19050</xdr:rowOff>
        </xdr:to>
        <xdr:sp macro="" textlink="">
          <xdr:nvSpPr>
            <xdr:cNvPr id="104464" name="cmd_countreds" hidden="1">
              <a:extLst>
                <a:ext uri="{63B3BB69-23CF-44E3-9099-C40C66FF867C}">
                  <a14:compatExt spid="_x0000_s104464"/>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tecollaboration.citigroup.net/domains/networks/processes/Documents/Checklist%20Feedback.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atecollaboration.citigroup.net/Documents%20and%20Settings/mp93250/Local%20Settings/Temporary%20Internet%20Files/Content.IE5/TP4HAY5Q/Wireless%20CNRD_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atecollaboration.citigroup.net/domains/networks/nettech/mpls/Global%20MPLS/Global%20MPLS%20-%20Design%20Criteria%20-%20VZ.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atecollaboration.citigroup.net/domains/networks/processes/Documents/Global%20MPL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NAE/Projects/000%20NETOE/Planning/RNE&amp;I%20NRAD%20v2%20with%20Paulson's%20mods%20to%20TPR%20pag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sheetName val="Base Scope"/>
      <sheetName val="B2B New"/>
      <sheetName val="VLAN MAC"/>
      <sheetName val="ACL MAC"/>
      <sheetName val="Site Decomm"/>
      <sheetName val="Vendor Isolation"/>
      <sheetName val="B2B MAC"/>
      <sheetName val="B2B Decommission"/>
      <sheetName val="Wireless Level0"/>
      <sheetName val="RF Survey Request"/>
      <sheetName val="Voice"/>
      <sheetName val="High Level Definition"/>
      <sheetName val="BOM"/>
      <sheetName val="VOIP"/>
      <sheetName val="Firewall Rules"/>
      <sheetName val="CSPAN and Tier2 Route Request"/>
      <sheetName val="Cable Plans"/>
      <sheetName val="Americas Circuit Form"/>
      <sheetName val="Wireless Config"/>
      <sheetName val="Wireless Diagrams"/>
      <sheetName val="IP Addressing"/>
      <sheetName val="Global MPLS"/>
      <sheetName val="EMEA WAN"/>
      <sheetName val="SPOF"/>
      <sheetName val="Design Description"/>
      <sheetName val="Checklist"/>
      <sheetName val="Testing &amp; Implementation plan"/>
      <sheetName val="Config"/>
      <sheetName val="Diagram"/>
      <sheetName val="Reference-Research"/>
      <sheetName val="NMS Violations"/>
      <sheetName val="Verify Change1 RFC # add he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J2">
            <v>30000</v>
          </cell>
          <cell r="L2">
            <v>0</v>
          </cell>
          <cell r="N2">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ssary"/>
      <sheetName val="Base Scope"/>
      <sheetName val="Bandwidth Analysis"/>
      <sheetName val="B2B New"/>
      <sheetName val="VLAN MAC"/>
      <sheetName val="ACL MAC"/>
      <sheetName val="Site Decomm"/>
      <sheetName val="Vendor Isolation"/>
      <sheetName val="B2B MAC"/>
      <sheetName val="B2B Decommission"/>
      <sheetName val="BOM"/>
      <sheetName val="VOIP"/>
      <sheetName val="DMR Checklist"/>
      <sheetName val="Firewall Rules"/>
      <sheetName val="CSPAN and Tier2 Route Request"/>
      <sheetName val="Cable Plans"/>
      <sheetName val="Circuit Install"/>
      <sheetName val="Circuit Disconnect"/>
      <sheetName val="Circuit Change_Move"/>
      <sheetName val="AP Mapping"/>
      <sheetName val="Description of change"/>
      <sheetName val="Implementation plan"/>
      <sheetName val="Diagram"/>
      <sheetName val="Configs"/>
      <sheetName val="Reference-Research page"/>
      <sheetName val="Verify Change RFC XXXX"/>
    </sheetNames>
    <sheetDataSet>
      <sheetData sheetId="0">
        <row r="2">
          <cell r="J2">
            <v>10000</v>
          </cell>
        </row>
      </sheetData>
      <sheetData sheetId="1">
        <row r="2">
          <cell r="J2">
            <v>10000</v>
          </cell>
        </row>
      </sheetData>
      <sheetData sheetId="2">
        <row r="2">
          <cell r="J2">
            <v>10000</v>
          </cell>
        </row>
      </sheetData>
      <sheetData sheetId="3">
        <row r="2">
          <cell r="J2">
            <v>10000</v>
          </cell>
        </row>
      </sheetData>
      <sheetData sheetId="4">
        <row r="7">
          <cell r="E7">
            <v>0</v>
          </cell>
        </row>
      </sheetData>
      <sheetData sheetId="5">
        <row r="7">
          <cell r="E7">
            <v>0</v>
          </cell>
        </row>
      </sheetData>
      <sheetData sheetId="6">
        <row r="7">
          <cell r="E7">
            <v>0</v>
          </cell>
        </row>
      </sheetData>
      <sheetData sheetId="7">
        <row r="2">
          <cell r="J2">
            <v>10000</v>
          </cell>
        </row>
      </sheetData>
      <sheetData sheetId="8">
        <row r="2">
          <cell r="J2">
            <v>10000</v>
          </cell>
        </row>
      </sheetData>
      <sheetData sheetId="9">
        <row r="2">
          <cell r="J2">
            <v>10000</v>
          </cell>
        </row>
      </sheetData>
      <sheetData sheetId="10">
        <row r="2">
          <cell r="J2">
            <v>10000</v>
          </cell>
          <cell r="L2">
            <v>10</v>
          </cell>
          <cell r="N2">
            <v>32</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Criteria"/>
      <sheetName val="Lookups"/>
      <sheetName val="Oliver"/>
      <sheetName val="BUDFGF96"/>
    </sheetNames>
    <sheetDataSet>
      <sheetData sheetId="0">
        <row r="2">
          <cell r="A2" t="str">
            <v>ASPAC</v>
          </cell>
        </row>
      </sheetData>
      <sheetData sheetId="1">
        <row r="2">
          <cell r="A2" t="str">
            <v>ASPAC</v>
          </cell>
          <cell r="B2" t="str">
            <v>DC</v>
          </cell>
          <cell r="C2" t="str">
            <v>Citi_CW_GBL_DC_VRF1</v>
          </cell>
          <cell r="D2" t="str">
            <v>GLOBAL-DC</v>
          </cell>
          <cell r="E2" t="str">
            <v>Sender</v>
          </cell>
          <cell r="F2" t="str">
            <v>Yes</v>
          </cell>
        </row>
        <row r="3">
          <cell r="A3" t="str">
            <v>EMEA</v>
          </cell>
          <cell r="B3" t="str">
            <v>Tier3</v>
          </cell>
          <cell r="C3" t="str">
            <v>Citi_CW_GBL_T3_APAC_VRF1</v>
          </cell>
          <cell r="D3" t="str">
            <v>GLOBAL-T3</v>
          </cell>
          <cell r="E3" t="str">
            <v>Receiver</v>
          </cell>
          <cell r="F3" t="str">
            <v>No</v>
          </cell>
        </row>
        <row r="4">
          <cell r="A4" t="str">
            <v>LATAM</v>
          </cell>
          <cell r="C4" t="str">
            <v>Citi_CW_GBL_T3_EMEA_VRF1</v>
          </cell>
          <cell r="D4" t="str">
            <v>REGIONAL-T3</v>
          </cell>
          <cell r="E4" t="str">
            <v>Sender&amp;Receiver</v>
          </cell>
          <cell r="F4" t="str">
            <v>TBC</v>
          </cell>
        </row>
        <row r="5">
          <cell r="A5" t="str">
            <v>NAM</v>
          </cell>
          <cell r="C5" t="str">
            <v>Citi_CW_GBL_T3_LATAM_VRF1</v>
          </cell>
          <cell r="E5" t="str">
            <v>N/A</v>
          </cell>
        </row>
        <row r="6">
          <cell r="C6" t="str">
            <v>Citi_CW_ASPAC_T3_VRF1</v>
          </cell>
        </row>
        <row r="7">
          <cell r="C7" t="str">
            <v>Citi_CW_EMEA_T3_VRF1</v>
          </cell>
        </row>
        <row r="8">
          <cell r="C8" t="str">
            <v>Citi_CW_LATAM_T3_VRF1</v>
          </cell>
        </row>
        <row r="9">
          <cell r="C9" t="str">
            <v>Citi-GC-GBL-DC</v>
          </cell>
        </row>
        <row r="10">
          <cell r="C10" t="str">
            <v>Citi-GC-GBL-T3-ASPAC</v>
          </cell>
        </row>
        <row r="11">
          <cell r="C11" t="str">
            <v>Citi-GC-GBL-T3-EMEA</v>
          </cell>
        </row>
        <row r="12">
          <cell r="C12" t="str">
            <v>Citi-GC-GBL-T3-LATAM</v>
          </cell>
        </row>
        <row r="13">
          <cell r="C13" t="str">
            <v>Citi-GC-ASPAC-T3</v>
          </cell>
        </row>
        <row r="14">
          <cell r="C14" t="str">
            <v>Citi-GC-EMEA-T3</v>
          </cell>
        </row>
        <row r="15">
          <cell r="C15" t="str">
            <v>Citi-GC-LATAM-T3</v>
          </cell>
        </row>
        <row r="16">
          <cell r="C16" t="str">
            <v>Citi-VZ-GBL-DC</v>
          </cell>
        </row>
        <row r="17">
          <cell r="C17" t="str">
            <v>Citi-VZ-GBL-T3-ASPAC</v>
          </cell>
        </row>
        <row r="18">
          <cell r="C18" t="str">
            <v>Citi-VZ-GBL-T3-EMEA</v>
          </cell>
        </row>
        <row r="19">
          <cell r="C19" t="str">
            <v>Citi-VZ-GBL-T3-LATAM</v>
          </cell>
        </row>
        <row r="20">
          <cell r="C20" t="str">
            <v>Citi-VZ-ASPAC-T3</v>
          </cell>
        </row>
        <row r="21">
          <cell r="C21" t="str">
            <v>Citi-VZ-EMEA-T3</v>
          </cell>
        </row>
        <row r="22">
          <cell r="C22" t="str">
            <v>Citi-VZ-LATAM-T3</v>
          </cell>
        </row>
      </sheetData>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Criteria"/>
      <sheetName val="Lookups"/>
    </sheetNames>
    <sheetDataSet>
      <sheetData sheetId="0">
        <row r="2">
          <cell r="A2" t="str">
            <v>ASPAC</v>
          </cell>
        </row>
      </sheetData>
      <sheetData sheetId="1">
        <row r="2">
          <cell r="A2" t="str">
            <v>ASPAC</v>
          </cell>
          <cell r="B2" t="str">
            <v>DC</v>
          </cell>
          <cell r="C2" t="str">
            <v>Citi_CW_GBL_DC_VRF1</v>
          </cell>
          <cell r="D2" t="str">
            <v>GLOBAL-DC</v>
          </cell>
          <cell r="E2" t="str">
            <v>Sender</v>
          </cell>
          <cell r="F2" t="str">
            <v>Yes</v>
          </cell>
        </row>
        <row r="3">
          <cell r="A3" t="str">
            <v>EMEA</v>
          </cell>
          <cell r="B3" t="str">
            <v>Tier3</v>
          </cell>
          <cell r="C3" t="str">
            <v>Citi_CW_GBL_T3_APAC_VRF1</v>
          </cell>
          <cell r="D3" t="str">
            <v>GLOBAL-T3</v>
          </cell>
          <cell r="E3" t="str">
            <v>Receiver</v>
          </cell>
          <cell r="F3" t="str">
            <v>No</v>
          </cell>
        </row>
        <row r="4">
          <cell r="A4" t="str">
            <v>LATAM</v>
          </cell>
          <cell r="C4" t="str">
            <v>Citi_CW_GBL_T3_EMEA_VRF1</v>
          </cell>
          <cell r="D4" t="str">
            <v>REGIONAL-T3</v>
          </cell>
          <cell r="E4" t="str">
            <v>Sender&amp;Receiver</v>
          </cell>
          <cell r="F4" t="str">
            <v>TBC</v>
          </cell>
        </row>
        <row r="5">
          <cell r="A5" t="str">
            <v>NAM</v>
          </cell>
          <cell r="C5" t="str">
            <v>Citi_CW_GBL_T3_LTAM_VRF1</v>
          </cell>
          <cell r="E5" t="str">
            <v>N/A</v>
          </cell>
        </row>
        <row r="6">
          <cell r="A6">
            <v>0</v>
          </cell>
          <cell r="C6" t="str">
            <v>Citi_CW_ASPAC_T3_VRF1</v>
          </cell>
          <cell r="E6">
            <v>0</v>
          </cell>
        </row>
        <row r="7">
          <cell r="C7" t="str">
            <v>Citi_CW_EMEA_T3_VRF1</v>
          </cell>
        </row>
        <row r="8">
          <cell r="C8" t="str">
            <v>Citi_CW_LATAM_T3_VRF1</v>
          </cell>
        </row>
        <row r="9">
          <cell r="C9" t="str">
            <v>Citi-GC-GBL-DC</v>
          </cell>
        </row>
        <row r="10">
          <cell r="C10" t="str">
            <v>Citi-GC-GBL-T3-ASPAC</v>
          </cell>
        </row>
        <row r="11">
          <cell r="C11" t="str">
            <v>Citi-GC-GBL-T3-EMEA</v>
          </cell>
        </row>
        <row r="12">
          <cell r="C12" t="str">
            <v>Citi-GC-GBL-T3-AMERS</v>
          </cell>
        </row>
        <row r="13">
          <cell r="C13" t="str">
            <v>Citi-GC-ASPAC-T3</v>
          </cell>
        </row>
        <row r="14">
          <cell r="C14" t="str">
            <v>Citi-GC-EMEA-T3</v>
          </cell>
        </row>
        <row r="15">
          <cell r="C15" t="str">
            <v>Citi-GC-AMERS-T3</v>
          </cell>
        </row>
        <row r="16">
          <cell r="C16" t="str">
            <v>Citi-VZ-GLOBAL-DC</v>
          </cell>
        </row>
        <row r="17">
          <cell r="C17" t="str">
            <v>Citi-VZ-GBL-T3-ASPAC</v>
          </cell>
        </row>
        <row r="18">
          <cell r="C18" t="str">
            <v>Citi-VZ-GBL-T3-EMEA</v>
          </cell>
        </row>
        <row r="19">
          <cell r="C19" t="str">
            <v>Citi-VZ-GBL-T3-AMERS</v>
          </cell>
        </row>
        <row r="20">
          <cell r="C20" t="str">
            <v>Citi-VZ-ASPAC-T3</v>
          </cell>
        </row>
        <row r="21">
          <cell r="C21" t="str">
            <v>Citi-VZ-EMEA-T3</v>
          </cell>
        </row>
        <row r="22">
          <cell r="C22" t="str">
            <v>Citi-VZ-AMERS-T3</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ssary"/>
      <sheetName val="Base Scope"/>
      <sheetName val="Bandwidth Analysis"/>
      <sheetName val="VLAN MAC"/>
      <sheetName val="ACL MAC"/>
      <sheetName val="Site Decomm"/>
      <sheetName val="Vendor Isolation"/>
      <sheetName val="VOIP"/>
      <sheetName val="BOM"/>
      <sheetName val="DMR Checklist"/>
      <sheetName val="Firewall Rules"/>
      <sheetName val="CSPAN and Tier2 Route Request"/>
      <sheetName val="Cable Plans"/>
      <sheetName val="Circuit Install"/>
      <sheetName val="Circuit Disconnect"/>
      <sheetName val="Circuit Change_Move"/>
      <sheetName val="Description of change"/>
      <sheetName val="Implementation plan"/>
      <sheetName val="Diagram"/>
      <sheetName val="Configs"/>
      <sheetName val="Reference-Research page"/>
      <sheetName val="Verify Change RFC XXXX"/>
      <sheetName val="Proliant DL380G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image" Target="../media/image4.emf"/><Relationship Id="rId18" Type="http://schemas.openxmlformats.org/officeDocument/2006/relationships/control" Target="../activeX/activeX6.xml"/><Relationship Id="rId26" Type="http://schemas.openxmlformats.org/officeDocument/2006/relationships/control" Target="../activeX/activeX10.xml"/><Relationship Id="rId39" Type="http://schemas.openxmlformats.org/officeDocument/2006/relationships/image" Target="../media/image17.emf"/><Relationship Id="rId21" Type="http://schemas.openxmlformats.org/officeDocument/2006/relationships/image" Target="../media/image8.emf"/><Relationship Id="rId34" Type="http://schemas.openxmlformats.org/officeDocument/2006/relationships/control" Target="../activeX/activeX14.xml"/><Relationship Id="rId42" Type="http://schemas.openxmlformats.org/officeDocument/2006/relationships/control" Target="../activeX/activeX18.xml"/><Relationship Id="rId47" Type="http://schemas.openxmlformats.org/officeDocument/2006/relationships/image" Target="../media/image21.emf"/><Relationship Id="rId50" Type="http://schemas.openxmlformats.org/officeDocument/2006/relationships/control" Target="../activeX/activeX22.xml"/><Relationship Id="rId55" Type="http://schemas.openxmlformats.org/officeDocument/2006/relationships/image" Target="../media/image25.emf"/><Relationship Id="rId7" Type="http://schemas.openxmlformats.org/officeDocument/2006/relationships/vmlDrawing" Target="../drawings/vmlDrawing1.vml"/><Relationship Id="rId12" Type="http://schemas.openxmlformats.org/officeDocument/2006/relationships/control" Target="../activeX/activeX3.xml"/><Relationship Id="rId17" Type="http://schemas.openxmlformats.org/officeDocument/2006/relationships/image" Target="../media/image6.emf"/><Relationship Id="rId25" Type="http://schemas.openxmlformats.org/officeDocument/2006/relationships/image" Target="../media/image10.emf"/><Relationship Id="rId33" Type="http://schemas.openxmlformats.org/officeDocument/2006/relationships/image" Target="../media/image14.emf"/><Relationship Id="rId38" Type="http://schemas.openxmlformats.org/officeDocument/2006/relationships/control" Target="../activeX/activeX16.xml"/><Relationship Id="rId46" Type="http://schemas.openxmlformats.org/officeDocument/2006/relationships/control" Target="../activeX/activeX20.xml"/><Relationship Id="rId59" Type="http://schemas.openxmlformats.org/officeDocument/2006/relationships/image" Target="../media/image27.emf"/><Relationship Id="rId2" Type="http://schemas.openxmlformats.org/officeDocument/2006/relationships/hyperlink" Target="mailto:rao.pappula@citi.com" TargetMode="External"/><Relationship Id="rId16" Type="http://schemas.openxmlformats.org/officeDocument/2006/relationships/control" Target="../activeX/activeX5.xml"/><Relationship Id="rId20" Type="http://schemas.openxmlformats.org/officeDocument/2006/relationships/control" Target="../activeX/activeX7.xml"/><Relationship Id="rId29" Type="http://schemas.openxmlformats.org/officeDocument/2006/relationships/image" Target="../media/image12.emf"/><Relationship Id="rId41" Type="http://schemas.openxmlformats.org/officeDocument/2006/relationships/image" Target="../media/image18.emf"/><Relationship Id="rId54" Type="http://schemas.openxmlformats.org/officeDocument/2006/relationships/control" Target="../activeX/activeX24.xml"/><Relationship Id="rId1" Type="http://schemas.openxmlformats.org/officeDocument/2006/relationships/hyperlink" Target="http://www.citigroup.net/citisharedservices/fro_general_ledger_op_gldp.htm" TargetMode="External"/><Relationship Id="rId6" Type="http://schemas.openxmlformats.org/officeDocument/2006/relationships/drawing" Target="../drawings/drawing2.xml"/><Relationship Id="rId11" Type="http://schemas.openxmlformats.org/officeDocument/2006/relationships/image" Target="../media/image3.emf"/><Relationship Id="rId24" Type="http://schemas.openxmlformats.org/officeDocument/2006/relationships/control" Target="../activeX/activeX9.xml"/><Relationship Id="rId32" Type="http://schemas.openxmlformats.org/officeDocument/2006/relationships/control" Target="../activeX/activeX13.xml"/><Relationship Id="rId37" Type="http://schemas.openxmlformats.org/officeDocument/2006/relationships/image" Target="../media/image16.emf"/><Relationship Id="rId40" Type="http://schemas.openxmlformats.org/officeDocument/2006/relationships/control" Target="../activeX/activeX17.xml"/><Relationship Id="rId45" Type="http://schemas.openxmlformats.org/officeDocument/2006/relationships/image" Target="../media/image20.emf"/><Relationship Id="rId53" Type="http://schemas.openxmlformats.org/officeDocument/2006/relationships/image" Target="../media/image24.emf"/><Relationship Id="rId58" Type="http://schemas.openxmlformats.org/officeDocument/2006/relationships/control" Target="../activeX/activeX26.xml"/><Relationship Id="rId5" Type="http://schemas.openxmlformats.org/officeDocument/2006/relationships/printerSettings" Target="../printerSettings/printerSettings2.bin"/><Relationship Id="rId15" Type="http://schemas.openxmlformats.org/officeDocument/2006/relationships/image" Target="../media/image5.emf"/><Relationship Id="rId23" Type="http://schemas.openxmlformats.org/officeDocument/2006/relationships/image" Target="../media/image9.emf"/><Relationship Id="rId28" Type="http://schemas.openxmlformats.org/officeDocument/2006/relationships/control" Target="../activeX/activeX11.xml"/><Relationship Id="rId36" Type="http://schemas.openxmlformats.org/officeDocument/2006/relationships/control" Target="../activeX/activeX15.xml"/><Relationship Id="rId49" Type="http://schemas.openxmlformats.org/officeDocument/2006/relationships/image" Target="../media/image22.emf"/><Relationship Id="rId57" Type="http://schemas.openxmlformats.org/officeDocument/2006/relationships/image" Target="../media/image26.emf"/><Relationship Id="rId10" Type="http://schemas.openxmlformats.org/officeDocument/2006/relationships/control" Target="../activeX/activeX2.xml"/><Relationship Id="rId19" Type="http://schemas.openxmlformats.org/officeDocument/2006/relationships/image" Target="../media/image7.emf"/><Relationship Id="rId31" Type="http://schemas.openxmlformats.org/officeDocument/2006/relationships/image" Target="../media/image13.emf"/><Relationship Id="rId44" Type="http://schemas.openxmlformats.org/officeDocument/2006/relationships/control" Target="../activeX/activeX19.xml"/><Relationship Id="rId52" Type="http://schemas.openxmlformats.org/officeDocument/2006/relationships/control" Target="../activeX/activeX23.xml"/><Relationship Id="rId60" Type="http://schemas.openxmlformats.org/officeDocument/2006/relationships/comments" Target="../comments1.xml"/><Relationship Id="rId4" Type="http://schemas.openxmlformats.org/officeDocument/2006/relationships/hyperlink" Target="mailto:sunil.sadasivan@citi.com" TargetMode="External"/><Relationship Id="rId9" Type="http://schemas.openxmlformats.org/officeDocument/2006/relationships/image" Target="../media/image2.emf"/><Relationship Id="rId14" Type="http://schemas.openxmlformats.org/officeDocument/2006/relationships/control" Target="../activeX/activeX4.xml"/><Relationship Id="rId22" Type="http://schemas.openxmlformats.org/officeDocument/2006/relationships/control" Target="../activeX/activeX8.xml"/><Relationship Id="rId27" Type="http://schemas.openxmlformats.org/officeDocument/2006/relationships/image" Target="../media/image11.emf"/><Relationship Id="rId30" Type="http://schemas.openxmlformats.org/officeDocument/2006/relationships/control" Target="../activeX/activeX12.xml"/><Relationship Id="rId35" Type="http://schemas.openxmlformats.org/officeDocument/2006/relationships/image" Target="../media/image15.emf"/><Relationship Id="rId43" Type="http://schemas.openxmlformats.org/officeDocument/2006/relationships/image" Target="../media/image19.emf"/><Relationship Id="rId48" Type="http://schemas.openxmlformats.org/officeDocument/2006/relationships/control" Target="../activeX/activeX21.xml"/><Relationship Id="rId56" Type="http://schemas.openxmlformats.org/officeDocument/2006/relationships/control" Target="../activeX/activeX25.xml"/><Relationship Id="rId8" Type="http://schemas.openxmlformats.org/officeDocument/2006/relationships/control" Target="../activeX/activeX1.xml"/><Relationship Id="rId51" Type="http://schemas.openxmlformats.org/officeDocument/2006/relationships/image" Target="../media/image23.emf"/><Relationship Id="rId3" Type="http://schemas.openxmlformats.org/officeDocument/2006/relationships/hyperlink" Target="mailto:rao.pappula@citi.com" TargetMode="External"/></Relationships>
</file>

<file path=xl/worksheets/_rels/sheet3.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www.citigroup.net/informationsecurityservices/data/CitigroupInformationSecurityStandards_v3_1.pdf" TargetMode="External"/><Relationship Id="rId7" Type="http://schemas.openxmlformats.org/officeDocument/2006/relationships/printerSettings" Target="../printerSettings/printerSettings3.bin"/><Relationship Id="rId2" Type="http://schemas.openxmlformats.org/officeDocument/2006/relationships/hyperlink" Target="http://www.citigroup.net/informationsecurityservices/policy/index.htm" TargetMode="External"/><Relationship Id="rId1" Type="http://schemas.openxmlformats.org/officeDocument/2006/relationships/hyperlink" Target="https://cmp.nj.ssmb.com/marketplace/control/product/~productId=31622_331228_GLOBAL" TargetMode="External"/><Relationship Id="rId6" Type="http://schemas.openxmlformats.org/officeDocument/2006/relationships/hyperlink" Target="https://cmp.nj.ssmb.com/marketplace/control/product/~productId=31622_331228_GLOBAL" TargetMode="External"/><Relationship Id="rId5" Type="http://schemas.openxmlformats.org/officeDocument/2006/relationships/hyperlink" Target="http://www.citigroup.net/informationsecurityservices/policy/index.htm" TargetMode="External"/><Relationship Id="rId4" Type="http://schemas.openxmlformats.org/officeDocument/2006/relationships/hyperlink" Target="http://www.citigroup.net/informationsecurityservices/data/CitigroupInformationSecurityStandards_v3_1.pdf" TargetMode="External"/><Relationship Id="rId9"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29.xml"/><Relationship Id="rId13" Type="http://schemas.openxmlformats.org/officeDocument/2006/relationships/image" Target="../media/image32.emf"/><Relationship Id="rId3" Type="http://schemas.openxmlformats.org/officeDocument/2006/relationships/vmlDrawing" Target="../drawings/vmlDrawing3.vml"/><Relationship Id="rId7" Type="http://schemas.openxmlformats.org/officeDocument/2006/relationships/image" Target="../media/image29.emf"/><Relationship Id="rId12" Type="http://schemas.openxmlformats.org/officeDocument/2006/relationships/control" Target="../activeX/activeX31.xml"/><Relationship Id="rId17" Type="http://schemas.openxmlformats.org/officeDocument/2006/relationships/image" Target="../media/image34.emf"/><Relationship Id="rId2" Type="http://schemas.openxmlformats.org/officeDocument/2006/relationships/drawing" Target="../drawings/drawing3.xml"/><Relationship Id="rId16" Type="http://schemas.openxmlformats.org/officeDocument/2006/relationships/control" Target="../activeX/activeX33.xml"/><Relationship Id="rId1" Type="http://schemas.openxmlformats.org/officeDocument/2006/relationships/printerSettings" Target="../printerSettings/printerSettings5.bin"/><Relationship Id="rId6" Type="http://schemas.openxmlformats.org/officeDocument/2006/relationships/control" Target="../activeX/activeX28.xml"/><Relationship Id="rId11" Type="http://schemas.openxmlformats.org/officeDocument/2006/relationships/image" Target="../media/image31.emf"/><Relationship Id="rId5" Type="http://schemas.openxmlformats.org/officeDocument/2006/relationships/image" Target="../media/image28.emf"/><Relationship Id="rId15" Type="http://schemas.openxmlformats.org/officeDocument/2006/relationships/image" Target="../media/image33.emf"/><Relationship Id="rId10" Type="http://schemas.openxmlformats.org/officeDocument/2006/relationships/control" Target="../activeX/activeX30.xml"/><Relationship Id="rId4" Type="http://schemas.openxmlformats.org/officeDocument/2006/relationships/control" Target="../activeX/activeX27.xml"/><Relationship Id="rId9" Type="http://schemas.openxmlformats.org/officeDocument/2006/relationships/image" Target="../media/image30.emf"/><Relationship Id="rId14" Type="http://schemas.openxmlformats.org/officeDocument/2006/relationships/control" Target="../activeX/activeX3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4.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7.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9.xml.rels><?xml version="1.0" encoding="UTF-8" standalone="yes"?>
<Relationships xmlns="http://schemas.openxmlformats.org/package/2006/relationships"><Relationship Id="rId8" Type="http://schemas.openxmlformats.org/officeDocument/2006/relationships/vmlDrawing" Target="../drawings/vmlDrawing5.vml"/><Relationship Id="rId3" Type="http://schemas.openxmlformats.org/officeDocument/2006/relationships/hyperlink" Target="http://www.citigroup.net/informationsecurityservices/data/CitigroupInformationSecurityStandards_v3_1.pdf" TargetMode="External"/><Relationship Id="rId7" Type="http://schemas.openxmlformats.org/officeDocument/2006/relationships/printerSettings" Target="../printerSettings/printerSettings8.bin"/><Relationship Id="rId2" Type="http://schemas.openxmlformats.org/officeDocument/2006/relationships/hyperlink" Target="http://www.citigroup.net/informationsecurityservices/policy/index.htm" TargetMode="External"/><Relationship Id="rId1" Type="http://schemas.openxmlformats.org/officeDocument/2006/relationships/hyperlink" Target="../../../AppData/Local/Microsoft/Windows/GCIS/ECM/default.aspx" TargetMode="External"/><Relationship Id="rId6" Type="http://schemas.openxmlformats.org/officeDocument/2006/relationships/hyperlink" Target="../../../AppData/Local/Microsoft/Windows/GCIS/ECM/default.aspx" TargetMode="External"/><Relationship Id="rId5" Type="http://schemas.openxmlformats.org/officeDocument/2006/relationships/hyperlink" Target="http://www.citigroup.net/informationsecurityservices/policy/index.htm" TargetMode="External"/><Relationship Id="rId4" Type="http://schemas.openxmlformats.org/officeDocument/2006/relationships/hyperlink" Target="http://www.citigroup.net/informationsecurityservices/data/CitigroupInformationSecurityStandards_v3_1.pdf" TargetMode="External"/><Relationship Id="rId9"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8" Type="http://schemas.openxmlformats.org/officeDocument/2006/relationships/comments" Target="../comments5.xml"/><Relationship Id="rId3" Type="http://schemas.openxmlformats.org/officeDocument/2006/relationships/vmlDrawing" Target="../drawings/vmlDrawing7.vml"/><Relationship Id="rId7" Type="http://schemas.openxmlformats.org/officeDocument/2006/relationships/image" Target="../media/image37.emf"/><Relationship Id="rId2" Type="http://schemas.openxmlformats.org/officeDocument/2006/relationships/drawing" Target="../drawings/drawing6.xml"/><Relationship Id="rId1" Type="http://schemas.openxmlformats.org/officeDocument/2006/relationships/printerSettings" Target="../printerSettings/printerSettings11.bin"/><Relationship Id="rId6" Type="http://schemas.openxmlformats.org/officeDocument/2006/relationships/control" Target="../activeX/activeX34.xml"/><Relationship Id="rId5" Type="http://schemas.openxmlformats.org/officeDocument/2006/relationships/image" Target="../media/image36.emf"/><Relationship Id="rId4" Type="http://schemas.openxmlformats.org/officeDocument/2006/relationships/oleObject" Target="../embeddings/Microsoft_Word_97_-_2003_Document1.doc"/></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8.vml"/><Relationship Id="rId1" Type="http://schemas.openxmlformats.org/officeDocument/2006/relationships/hyperlink" Target="https://catecollaboration.citigroup.net/domains/bom/default.aspx"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9.v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www.citigroup.net/tie/neteng/core/t1/bp/CSPAN%20ROUTE%20MAINTENANCE%20PROCESS.doc" TargetMode="External"/><Relationship Id="rId1" Type="http://schemas.openxmlformats.org/officeDocument/2006/relationships/hyperlink" Target="mailto:network.addressmngt@iuo.ssmb.com" TargetMode="Externa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7.xml"/><Relationship Id="rId1" Type="http://schemas.openxmlformats.org/officeDocument/2006/relationships/printerSettings" Target="../printerSettings/printerSettings15.bin"/><Relationship Id="rId5" Type="http://schemas.openxmlformats.org/officeDocument/2006/relationships/comments" Target="../comments8.xml"/><Relationship Id="rId4" Type="http://schemas.openxmlformats.org/officeDocument/2006/relationships/ctrlProp" Target="../ctrlProps/ctrlProp8.xml"/></Relationships>
</file>

<file path=xl/worksheets/_rels/sheet23.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11.vml"/></Relationships>
</file>

<file path=xl/worksheets/_rels/sheet2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2.vml"/><Relationship Id="rId1" Type="http://schemas.openxmlformats.org/officeDocument/2006/relationships/hyperlink" Target="../../../AppData/Local/Microsoft/Windows/CTI-Ops/GNO/SPOF/Global%20SPOF%20Community/New%20SPOF%20Information%20Form.msg" TargetMode="External"/></Relationships>
</file>

<file path=xl/worksheets/_rels/sheet25.xml.rels><?xml version="1.0" encoding="UTF-8" standalone="yes"?>
<Relationships xmlns="http://schemas.openxmlformats.org/package/2006/relationships"><Relationship Id="rId8" Type="http://schemas.openxmlformats.org/officeDocument/2006/relationships/comments" Target="../comments11.xml"/><Relationship Id="rId3" Type="http://schemas.openxmlformats.org/officeDocument/2006/relationships/vmlDrawing" Target="../drawings/vmlDrawing13.vml"/><Relationship Id="rId7" Type="http://schemas.openxmlformats.org/officeDocument/2006/relationships/image" Target="../media/image40.emf"/><Relationship Id="rId2" Type="http://schemas.openxmlformats.org/officeDocument/2006/relationships/drawing" Target="../drawings/drawing8.xml"/><Relationship Id="rId1" Type="http://schemas.openxmlformats.org/officeDocument/2006/relationships/printerSettings" Target="../printerSettings/printerSettings16.bin"/><Relationship Id="rId6" Type="http://schemas.openxmlformats.org/officeDocument/2006/relationships/oleObject" Target="../embeddings/Microsoft_Word_97_-_2003_Document3.doc"/><Relationship Id="rId5" Type="http://schemas.openxmlformats.org/officeDocument/2006/relationships/image" Target="../media/image39.emf"/><Relationship Id="rId4" Type="http://schemas.openxmlformats.org/officeDocument/2006/relationships/oleObject" Target="../embeddings/Microsoft_Word_97_-_2003_Document2.doc"/></Relationships>
</file>

<file path=xl/worksheets/_rels/sheet2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9.xml"/><Relationship Id="rId1" Type="http://schemas.openxmlformats.org/officeDocument/2006/relationships/printerSettings" Target="../printerSettings/printerSettings18.bin"/><Relationship Id="rId6" Type="http://schemas.openxmlformats.org/officeDocument/2006/relationships/comments" Target="../comments13.xml"/><Relationship Id="rId5" Type="http://schemas.openxmlformats.org/officeDocument/2006/relationships/image" Target="../media/image41.emf"/><Relationship Id="rId4" Type="http://schemas.openxmlformats.org/officeDocument/2006/relationships/control" Target="../activeX/activeX35.xml"/></Relationships>
</file>

<file path=xl/worksheets/_rels/sheet28.xml.rels><?xml version="1.0" encoding="UTF-8" standalone="yes"?>
<Relationships xmlns="http://schemas.openxmlformats.org/package/2006/relationships"><Relationship Id="rId8" Type="http://schemas.openxmlformats.org/officeDocument/2006/relationships/hyperlink" Target="https://catecollaboration.citigroup.net/domains/networks/transportdom/transportstdshmpgs/GSS.aspx" TargetMode="External"/><Relationship Id="rId13" Type="http://schemas.openxmlformats.org/officeDocument/2006/relationships/hyperlink" Target="https://catecollaboration.citigroup.net/domains/networks/nettech/mpls/Tier%203%20Wide%20Area%20Network%20Testing.xlsx" TargetMode="External"/><Relationship Id="rId18" Type="http://schemas.openxmlformats.org/officeDocument/2006/relationships/hyperlink" Target="https://catecollaboration.citigroup.net/domains/networks/transportdom/transportstdshmpgs/campus.aspx" TargetMode="External"/><Relationship Id="rId3" Type="http://schemas.openxmlformats.org/officeDocument/2006/relationships/hyperlink" Target="https://catecollaboration.citigroup.net/domains/networks/gnast/GNAST%20Matrix/GNAST%20Software%20Matrix.xls" TargetMode="External"/><Relationship Id="rId21" Type="http://schemas.openxmlformats.org/officeDocument/2006/relationships/hyperlink" Target="https://catecollaboration.citigroup.net/domains/networks/perimeterdom/perimeterstdshmpgs/Forms/AllItems.aspx" TargetMode="External"/><Relationship Id="rId7" Type="http://schemas.openxmlformats.org/officeDocument/2006/relationships/hyperlink" Target="https://catecollaboration.citigroup.net/domains/networks/transportdom/WanHub/GNAST%20Configuration%20Template%20-%20Global%20Tier3%20WAN.xls" TargetMode="External"/><Relationship Id="rId12" Type="http://schemas.openxmlformats.org/officeDocument/2006/relationships/hyperlink" Target="https://catecollaboration.citigroup.net/domains/networks/perimeterdom/perimeterstdshmpgs/Forms/AllItems.aspx" TargetMode="External"/><Relationship Id="rId17" Type="http://schemas.openxmlformats.org/officeDocument/2006/relationships/hyperlink" Target="https://catecollaboration.citigroup.net/domains/networks/voicedom/voicestdshmpgs/gateways.aspx" TargetMode="External"/><Relationship Id="rId2" Type="http://schemas.openxmlformats.org/officeDocument/2006/relationships/hyperlink" Target="https://nsportal.nam.nsroot.net/" TargetMode="External"/><Relationship Id="rId16" Type="http://schemas.openxmlformats.org/officeDocument/2006/relationships/hyperlink" Target="https://catecollaboration.citigroup.net/domains/networks/transportdom/wlan/GNAST%20Configuration%20Template%20WLAN.xlsx" TargetMode="External"/><Relationship Id="rId20" Type="http://schemas.openxmlformats.org/officeDocument/2006/relationships/hyperlink" Target="https://catecollaboration.citigroup.net/domains/perimeterdom/perimeterstdshmpgs/Forms/AllItems.aspx" TargetMode="External"/><Relationship Id="rId1" Type="http://schemas.openxmlformats.org/officeDocument/2006/relationships/hyperlink" Target="https://netinfo.ti.citigroup.net/" TargetMode="External"/><Relationship Id="rId6" Type="http://schemas.openxmlformats.org/officeDocument/2006/relationships/hyperlink" Target="https://catecollaboration.citigroup.net/domains/networks/transportdom/transportstdshmpgs/qos.aspx" TargetMode="External"/><Relationship Id="rId11" Type="http://schemas.openxmlformats.org/officeDocument/2006/relationships/hyperlink" Target="https://catecollaboration.citigroup.net/domains/networks/transportdom/transportstdshmpgs/wanhub.aspx" TargetMode="External"/><Relationship Id="rId5" Type="http://schemas.openxmlformats.org/officeDocument/2006/relationships/hyperlink" Target="https://ipmgmt.nsroot.net/siteminderagent/forms/login.fcc?TYPE=33554433&amp;REALMOID=06-00010e4c-87a2-1334-bd46-80d1c9eefc00&amp;GUID=&amp;SMAUTHREASON=0&amp;METHOD=GET&amp;SMAGENTNAME=-SM-NVm5xXZeB6%2fffgxV62c66QGIdEbWlytNTmqBYSm5u6zmSzsXgU7HyuHQj%2fOroDEMpag2Vp7NoLXaWrrE1T" TargetMode="External"/><Relationship Id="rId15" Type="http://schemas.openxmlformats.org/officeDocument/2006/relationships/hyperlink" Target="https://catecollaboration.citigroup.net/domains/networks/transportdom/wlan/GNAST%20Configuration%20Guide%20-%20WLAN.docx" TargetMode="External"/><Relationship Id="rId23" Type="http://schemas.openxmlformats.org/officeDocument/2006/relationships/printerSettings" Target="../printerSettings/printerSettings19.bin"/><Relationship Id="rId10" Type="http://schemas.openxmlformats.org/officeDocument/2006/relationships/hyperlink" Target="https://catecollaboration.citigroup.net/domains/networks/transportdom/transportstdshmpgs/campus.aspx" TargetMode="External"/><Relationship Id="rId19" Type="http://schemas.openxmlformats.org/officeDocument/2006/relationships/hyperlink" Target="../../../AppData/Local/Microsoft/Windows/CTI-Ops/GNO/SPOF/Global%20SPOF%20Community/Forms/AllItems.aspx" TargetMode="External"/><Relationship Id="rId4" Type="http://schemas.openxmlformats.org/officeDocument/2006/relationships/hyperlink" Target="https://catecollaboration.citigroup.net/domains/networks/nettech/default.aspx" TargetMode="External"/><Relationship Id="rId9" Type="http://schemas.openxmlformats.org/officeDocument/2006/relationships/hyperlink" Target="https://catecollaboration.citigroup.net/domains/networks/transportdom/transportstdshmpgs/branch.aspx" TargetMode="External"/><Relationship Id="rId14" Type="http://schemas.openxmlformats.org/officeDocument/2006/relationships/hyperlink" Target="https://catecollaboration.citigroup.net/domains/networks/transportdom/wlan/GNAST%20Standard%20WLAN.docx" TargetMode="External"/><Relationship Id="rId22" Type="http://schemas.openxmlformats.org/officeDocument/2006/relationships/hyperlink" Target="https://catecollaboration.citigroup.net/domains/networks/perimeterdom/perimeterstdshmpgs/Forms/AllItems.aspx" TargetMode="External"/></Relationships>
</file>

<file path=xl/worksheets/_rels/sheet29.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6.vml"/><Relationship Id="rId1" Type="http://schemas.openxmlformats.org/officeDocument/2006/relationships/printerSettings" Target="../printerSettings/printerSettings20.bin"/></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s://catecollaboration.citigroup.net/domains/nettech/mpls/Tier%203%20Wide%20Area%20Network%20Testing.xlsx" TargetMode="External"/><Relationship Id="rId1" Type="http://schemas.openxmlformats.org/officeDocument/2006/relationships/hyperlink" Target="https://globalnetworkcontrolcenter.ti.citigroup.net/change/criticaldevicelist/" TargetMode="External"/><Relationship Id="rId5" Type="http://schemas.openxmlformats.org/officeDocument/2006/relationships/comments" Target="../comments15.xml"/><Relationship Id="rId4" Type="http://schemas.openxmlformats.org/officeDocument/2006/relationships/vmlDrawing" Target="../drawings/vmlDrawing17.vml"/></Relationships>
</file>

<file path=xl/worksheets/_rels/sheet31.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8.vml"/><Relationship Id="rId1" Type="http://schemas.openxmlformats.org/officeDocument/2006/relationships/printerSettings" Target="../printerSettings/printerSettings22.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9.vml"/><Relationship Id="rId1" Type="http://schemas.openxmlformats.org/officeDocument/2006/relationships/printerSettings" Target="../printerSettings/printerSettings24.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outlinePr summaryBelow="0" summaryRight="0"/>
  </sheetPr>
  <dimension ref="A1:B69"/>
  <sheetViews>
    <sheetView topLeftCell="A13" workbookViewId="0">
      <selection activeCell="A55" sqref="A55"/>
    </sheetView>
  </sheetViews>
  <sheetFormatPr defaultRowHeight="11.25" outlineLevelRow="1"/>
  <cols>
    <col min="1" max="1" width="29.85546875" style="383" customWidth="1"/>
    <col min="2" max="2" width="114.5703125" style="383" customWidth="1"/>
    <col min="3" max="16384" width="9.140625" style="381"/>
  </cols>
  <sheetData>
    <row r="1" spans="1:2" ht="45">
      <c r="A1" s="382" t="s">
        <v>749</v>
      </c>
      <c r="B1" s="383" t="s">
        <v>1356</v>
      </c>
    </row>
    <row r="3" spans="1:2" ht="22.5">
      <c r="A3" s="382" t="s">
        <v>751</v>
      </c>
      <c r="B3" s="383" t="s">
        <v>1322</v>
      </c>
    </row>
    <row r="5" spans="1:2" ht="101.25">
      <c r="A5" s="382" t="s">
        <v>1333</v>
      </c>
      <c r="B5" s="383" t="s">
        <v>1331</v>
      </c>
    </row>
    <row r="7" spans="1:2" ht="33.75">
      <c r="A7" s="382" t="s">
        <v>1335</v>
      </c>
      <c r="B7" s="383" t="s">
        <v>1334</v>
      </c>
    </row>
    <row r="9" spans="1:2" ht="112.5">
      <c r="A9" s="382" t="s">
        <v>750</v>
      </c>
      <c r="B9" s="383" t="s">
        <v>1874</v>
      </c>
    </row>
    <row r="11" spans="1:2" ht="12">
      <c r="A11" s="386" t="s">
        <v>786</v>
      </c>
      <c r="B11" s="383" t="s">
        <v>796</v>
      </c>
    </row>
    <row r="12" spans="1:2" ht="56.25" outlineLevel="1">
      <c r="A12" s="384" t="s">
        <v>752</v>
      </c>
      <c r="B12" s="383" t="s">
        <v>753</v>
      </c>
    </row>
    <row r="13" spans="1:2" ht="33.75" outlineLevel="1">
      <c r="A13" s="384"/>
      <c r="B13" s="383" t="s">
        <v>764</v>
      </c>
    </row>
    <row r="14" spans="1:2" outlineLevel="1">
      <c r="A14" s="384" t="s">
        <v>754</v>
      </c>
      <c r="B14" s="383" t="s">
        <v>765</v>
      </c>
    </row>
    <row r="15" spans="1:2" outlineLevel="1">
      <c r="A15" s="384" t="s">
        <v>755</v>
      </c>
      <c r="B15" s="383" t="s">
        <v>766</v>
      </c>
    </row>
    <row r="16" spans="1:2" outlineLevel="1">
      <c r="A16" s="384" t="s">
        <v>756</v>
      </c>
      <c r="B16" s="383" t="s">
        <v>767</v>
      </c>
    </row>
    <row r="17" spans="1:2" outlineLevel="1">
      <c r="A17" s="384" t="s">
        <v>757</v>
      </c>
      <c r="B17" s="383" t="s">
        <v>768</v>
      </c>
    </row>
    <row r="18" spans="1:2" outlineLevel="1">
      <c r="A18" s="384" t="s">
        <v>758</v>
      </c>
      <c r="B18" s="383" t="s">
        <v>770</v>
      </c>
    </row>
    <row r="19" spans="1:2" outlineLevel="1">
      <c r="A19" s="384" t="s">
        <v>759</v>
      </c>
      <c r="B19" s="383" t="s">
        <v>771</v>
      </c>
    </row>
    <row r="20" spans="1:2" outlineLevel="1">
      <c r="A20" s="384" t="s">
        <v>760</v>
      </c>
      <c r="B20" s="383" t="s">
        <v>772</v>
      </c>
    </row>
    <row r="21" spans="1:2" outlineLevel="1">
      <c r="A21" s="384" t="s">
        <v>761</v>
      </c>
      <c r="B21" s="383" t="s">
        <v>769</v>
      </c>
    </row>
    <row r="22" spans="1:2" outlineLevel="1">
      <c r="A22" s="384" t="s">
        <v>762</v>
      </c>
      <c r="B22" s="383" t="s">
        <v>773</v>
      </c>
    </row>
    <row r="23" spans="1:2" outlineLevel="1">
      <c r="A23" s="384" t="s">
        <v>763</v>
      </c>
      <c r="B23" s="383" t="s">
        <v>774</v>
      </c>
    </row>
    <row r="24" spans="1:2" outlineLevel="1">
      <c r="A24" s="384" t="s">
        <v>129</v>
      </c>
      <c r="B24" s="383" t="s">
        <v>775</v>
      </c>
    </row>
    <row r="25" spans="1:2" outlineLevel="1">
      <c r="A25" s="384" t="s">
        <v>1893</v>
      </c>
      <c r="B25" s="383" t="s">
        <v>1895</v>
      </c>
    </row>
    <row r="26" spans="1:2" ht="12">
      <c r="A26" s="387" t="s">
        <v>787</v>
      </c>
      <c r="B26" s="383" t="s">
        <v>795</v>
      </c>
    </row>
    <row r="27" spans="1:2" ht="45" outlineLevel="1">
      <c r="A27" s="385" t="s">
        <v>809</v>
      </c>
      <c r="B27" s="383" t="s">
        <v>782</v>
      </c>
    </row>
    <row r="28" spans="1:2" ht="45" outlineLevel="1">
      <c r="A28" s="385" t="s">
        <v>776</v>
      </c>
      <c r="B28" s="383" t="s">
        <v>783</v>
      </c>
    </row>
    <row r="29" spans="1:2" ht="12">
      <c r="A29" s="390" t="s">
        <v>788</v>
      </c>
      <c r="B29" s="383" t="s">
        <v>789</v>
      </c>
    </row>
    <row r="30" spans="1:2" outlineLevel="1">
      <c r="A30" s="391" t="s">
        <v>1865</v>
      </c>
      <c r="B30" s="383" t="s">
        <v>1866</v>
      </c>
    </row>
    <row r="31" spans="1:2" outlineLevel="1">
      <c r="A31" s="391" t="s">
        <v>1220</v>
      </c>
      <c r="B31" s="383" t="s">
        <v>1092</v>
      </c>
    </row>
    <row r="32" spans="1:2" outlineLevel="1">
      <c r="A32" s="391" t="s">
        <v>1297</v>
      </c>
      <c r="B32" s="383" t="s">
        <v>1298</v>
      </c>
    </row>
    <row r="33" spans="1:2" outlineLevel="1">
      <c r="A33" s="391" t="s">
        <v>778</v>
      </c>
      <c r="B33" s="383" t="s">
        <v>790</v>
      </c>
    </row>
    <row r="34" spans="1:2" outlineLevel="1">
      <c r="A34" s="391" t="s">
        <v>1299</v>
      </c>
      <c r="B34" s="383" t="s">
        <v>1300</v>
      </c>
    </row>
    <row r="35" spans="1:2" ht="22.5" outlineLevel="1">
      <c r="A35" s="391" t="s">
        <v>779</v>
      </c>
      <c r="B35" s="383" t="s">
        <v>791</v>
      </c>
    </row>
    <row r="36" spans="1:2" outlineLevel="1">
      <c r="A36" s="391" t="s">
        <v>780</v>
      </c>
      <c r="B36" s="383" t="s">
        <v>792</v>
      </c>
    </row>
    <row r="37" spans="1:2" outlineLevel="1">
      <c r="A37" s="391" t="s">
        <v>781</v>
      </c>
      <c r="B37" s="383" t="s">
        <v>793</v>
      </c>
    </row>
    <row r="38" spans="1:2" outlineLevel="1">
      <c r="A38" s="391" t="s">
        <v>731</v>
      </c>
      <c r="B38" s="383" t="s">
        <v>794</v>
      </c>
    </row>
    <row r="39" spans="1:2" ht="22.5" outlineLevel="1">
      <c r="A39" s="391" t="s">
        <v>785</v>
      </c>
      <c r="B39" s="383" t="s">
        <v>1302</v>
      </c>
    </row>
    <row r="40" spans="1:2" ht="12">
      <c r="A40" s="388" t="s">
        <v>1679</v>
      </c>
    </row>
    <row r="41" spans="1:2" outlineLevel="1">
      <c r="A41" s="389" t="s">
        <v>729</v>
      </c>
      <c r="B41" s="383" t="s">
        <v>797</v>
      </c>
    </row>
    <row r="42" spans="1:2" outlineLevel="1">
      <c r="A42" s="389" t="s">
        <v>785</v>
      </c>
      <c r="B42" s="383" t="s">
        <v>1682</v>
      </c>
    </row>
    <row r="43" spans="1:2" outlineLevel="1">
      <c r="A43" s="389" t="s">
        <v>1680</v>
      </c>
      <c r="B43" s="383" t="s">
        <v>1681</v>
      </c>
    </row>
    <row r="44" spans="1:2" ht="12">
      <c r="A44" s="388" t="s">
        <v>1683</v>
      </c>
    </row>
    <row r="45" spans="1:2" ht="22.5" outlineLevel="1">
      <c r="A45" s="389" t="s">
        <v>1864</v>
      </c>
      <c r="B45" s="383" t="s">
        <v>1870</v>
      </c>
    </row>
    <row r="46" spans="1:2" outlineLevel="1">
      <c r="A46" s="389" t="s">
        <v>1867</v>
      </c>
      <c r="B46" s="383" t="s">
        <v>799</v>
      </c>
    </row>
    <row r="47" spans="1:2" ht="12">
      <c r="A47" s="735" t="s">
        <v>1875</v>
      </c>
      <c r="B47" s="383" t="s">
        <v>1684</v>
      </c>
    </row>
    <row r="48" spans="1:2" outlineLevel="1">
      <c r="A48" s="733" t="s">
        <v>1868</v>
      </c>
      <c r="B48" s="383" t="s">
        <v>1296</v>
      </c>
    </row>
    <row r="49" spans="1:2" ht="22.5" outlineLevel="1">
      <c r="A49" s="733" t="s">
        <v>784</v>
      </c>
      <c r="B49" s="383" t="s">
        <v>798</v>
      </c>
    </row>
    <row r="50" spans="1:2" outlineLevel="1">
      <c r="A50" s="733" t="s">
        <v>1869</v>
      </c>
      <c r="B50" s="383" t="s">
        <v>1871</v>
      </c>
    </row>
    <row r="51" spans="1:2" ht="125.25" customHeight="1" outlineLevel="1">
      <c r="A51" s="734" t="s">
        <v>1872</v>
      </c>
      <c r="B51" s="383" t="s">
        <v>1873</v>
      </c>
    </row>
    <row r="52" spans="1:2" ht="14.25" customHeight="1"/>
    <row r="54" spans="1:2">
      <c r="A54" s="549" t="s">
        <v>1359</v>
      </c>
      <c r="B54" s="549" t="s">
        <v>1367</v>
      </c>
    </row>
    <row r="55" spans="1:2">
      <c r="A55" s="551" t="s">
        <v>1949</v>
      </c>
      <c r="B55" s="551" t="s">
        <v>1948</v>
      </c>
    </row>
    <row r="56" spans="1:2">
      <c r="A56" s="551" t="s">
        <v>1915</v>
      </c>
      <c r="B56" s="551" t="s">
        <v>1913</v>
      </c>
    </row>
    <row r="57" spans="1:2">
      <c r="A57" s="551" t="s">
        <v>1904</v>
      </c>
      <c r="B57" s="551" t="s">
        <v>1905</v>
      </c>
    </row>
    <row r="58" spans="1:2">
      <c r="A58" s="551" t="s">
        <v>1900</v>
      </c>
      <c r="B58" s="551" t="s">
        <v>1901</v>
      </c>
    </row>
    <row r="59" spans="1:2">
      <c r="A59" s="551" t="s">
        <v>1902</v>
      </c>
      <c r="B59" s="551" t="s">
        <v>1903</v>
      </c>
    </row>
    <row r="60" spans="1:2">
      <c r="A60" s="551" t="s">
        <v>1896</v>
      </c>
      <c r="B60" s="551" t="s">
        <v>1897</v>
      </c>
    </row>
    <row r="61" spans="1:2">
      <c r="A61" s="551" t="s">
        <v>1887</v>
      </c>
      <c r="B61" s="551" t="s">
        <v>1888</v>
      </c>
    </row>
    <row r="62" spans="1:2" ht="45">
      <c r="A62" s="551" t="s">
        <v>1886</v>
      </c>
      <c r="B62" s="551" t="s">
        <v>1883</v>
      </c>
    </row>
    <row r="63" spans="1:2" ht="67.5">
      <c r="A63" s="551" t="s">
        <v>1863</v>
      </c>
      <c r="B63" s="551" t="s">
        <v>1862</v>
      </c>
    </row>
    <row r="64" spans="1:2" ht="45">
      <c r="A64" s="551" t="s">
        <v>1382</v>
      </c>
      <c r="B64" s="551" t="s">
        <v>1385</v>
      </c>
    </row>
    <row r="65" spans="1:2" ht="56.25">
      <c r="A65" s="550" t="s">
        <v>1360</v>
      </c>
      <c r="B65" s="550" t="s">
        <v>1369</v>
      </c>
    </row>
    <row r="66" spans="1:2">
      <c r="A66" s="550" t="s">
        <v>1361</v>
      </c>
      <c r="B66" s="550" t="s">
        <v>1358</v>
      </c>
    </row>
    <row r="67" spans="1:2">
      <c r="A67" s="550" t="s">
        <v>1362</v>
      </c>
      <c r="B67" s="550" t="s">
        <v>1357</v>
      </c>
    </row>
    <row r="68" spans="1:2" ht="22.5">
      <c r="A68" s="550" t="s">
        <v>1363</v>
      </c>
      <c r="B68" s="550" t="s">
        <v>1364</v>
      </c>
    </row>
    <row r="69" spans="1:2">
      <c r="A69" s="550" t="s">
        <v>1365</v>
      </c>
      <c r="B69" s="550" t="s">
        <v>1366</v>
      </c>
    </row>
  </sheetData>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C000"/>
  </sheetPr>
  <dimension ref="A1:AL745"/>
  <sheetViews>
    <sheetView tabSelected="1" topLeftCell="A22" zoomScaleNormal="100" workbookViewId="0">
      <selection activeCell="F39" sqref="F39:X59"/>
    </sheetView>
  </sheetViews>
  <sheetFormatPr defaultColWidth="0" defaultRowHeight="12.75" zeroHeight="1"/>
  <cols>
    <col min="1" max="22" width="4.42578125" style="4" customWidth="1"/>
    <col min="23" max="23" width="4.85546875" style="4" customWidth="1"/>
    <col min="24" max="24" width="4.42578125" style="3" customWidth="1"/>
    <col min="25" max="25" width="4.42578125" style="314" customWidth="1"/>
    <col min="26" max="34" width="4.42578125" hidden="1" customWidth="1"/>
    <col min="35" max="16384" width="8.42578125" hidden="1"/>
  </cols>
  <sheetData>
    <row r="1" spans="1:38" ht="18" customHeight="1">
      <c r="A1" s="957" t="s">
        <v>1225</v>
      </c>
      <c r="B1" s="957"/>
      <c r="C1" s="957"/>
      <c r="D1" s="957"/>
      <c r="E1" s="957"/>
      <c r="F1" s="957"/>
      <c r="G1" s="957"/>
      <c r="H1" s="957"/>
      <c r="I1" s="957"/>
      <c r="J1" s="957"/>
      <c r="K1" s="957"/>
      <c r="L1" s="957"/>
      <c r="M1" s="957"/>
      <c r="N1" s="957"/>
      <c r="O1" s="957"/>
      <c r="P1" s="957"/>
      <c r="Q1" s="957"/>
      <c r="R1" s="957"/>
      <c r="S1" s="957"/>
      <c r="T1" s="956" t="s">
        <v>1950</v>
      </c>
      <c r="U1" s="956"/>
      <c r="V1" s="956"/>
      <c r="W1" s="956"/>
      <c r="X1" s="956"/>
      <c r="Y1" s="956"/>
      <c r="AL1" s="483" t="s">
        <v>1231</v>
      </c>
    </row>
    <row r="2" spans="1:38" ht="62.25" customHeight="1">
      <c r="A2" s="958" t="s">
        <v>1332</v>
      </c>
      <c r="B2" s="958"/>
      <c r="C2" s="958"/>
      <c r="D2" s="958"/>
      <c r="E2" s="958"/>
      <c r="F2" s="958"/>
      <c r="G2" s="958"/>
      <c r="H2" s="958"/>
      <c r="I2" s="958"/>
      <c r="J2" s="958"/>
      <c r="K2" s="958"/>
      <c r="L2" s="958"/>
      <c r="M2" s="958"/>
      <c r="N2" s="958"/>
      <c r="O2" s="958"/>
      <c r="P2" s="958"/>
      <c r="Q2" s="958"/>
      <c r="R2" s="958"/>
      <c r="S2" s="958"/>
      <c r="T2" s="958"/>
      <c r="U2" s="958"/>
      <c r="V2" s="958"/>
      <c r="W2" s="958"/>
      <c r="X2" s="958"/>
      <c r="Y2" s="321"/>
    </row>
    <row r="3" spans="1:38">
      <c r="A3" s="481"/>
      <c r="B3" s="481"/>
      <c r="C3" s="481"/>
      <c r="D3" s="481"/>
      <c r="E3" s="481"/>
      <c r="F3" s="481"/>
      <c r="G3" s="481"/>
      <c r="H3" s="481"/>
      <c r="I3" s="481"/>
      <c r="J3" s="481"/>
      <c r="K3" s="481"/>
      <c r="L3" s="481"/>
      <c r="M3" s="481"/>
      <c r="N3" s="481"/>
      <c r="O3" s="481"/>
      <c r="P3" s="481"/>
      <c r="Q3" s="481"/>
      <c r="R3" s="481"/>
      <c r="S3" s="481"/>
      <c r="T3" s="481"/>
      <c r="U3" s="481"/>
      <c r="V3" s="481"/>
      <c r="W3" s="481"/>
      <c r="X3" s="481"/>
      <c r="Y3" s="321"/>
    </row>
    <row r="4" spans="1:38">
      <c r="A4" s="952" t="s">
        <v>46</v>
      </c>
      <c r="B4" s="952"/>
      <c r="C4" s="952"/>
      <c r="D4" s="952"/>
      <c r="E4" s="961"/>
      <c r="F4" s="982" t="s">
        <v>1962</v>
      </c>
      <c r="G4" s="983"/>
      <c r="H4" s="983"/>
      <c r="I4" s="983"/>
      <c r="J4" s="983"/>
      <c r="K4" s="983"/>
      <c r="L4" s="983"/>
      <c r="M4" s="983"/>
      <c r="N4" s="983"/>
      <c r="O4" s="983"/>
      <c r="P4" s="983"/>
      <c r="Q4" s="983"/>
      <c r="R4" s="983"/>
      <c r="S4" s="983"/>
      <c r="T4" s="983"/>
      <c r="U4" s="983"/>
      <c r="V4" s="984"/>
      <c r="W4" s="3"/>
    </row>
    <row r="5" spans="1:38">
      <c r="A5" s="960" t="s">
        <v>630</v>
      </c>
      <c r="B5" s="960"/>
      <c r="C5" s="960"/>
      <c r="D5" s="960"/>
      <c r="E5" s="961"/>
      <c r="F5" s="982" t="s">
        <v>1963</v>
      </c>
      <c r="G5" s="983"/>
      <c r="H5" s="983"/>
      <c r="I5" s="983"/>
      <c r="J5" s="984"/>
      <c r="K5" s="318"/>
      <c r="L5" s="318"/>
      <c r="M5" s="318"/>
      <c r="N5" s="318"/>
      <c r="O5" s="318"/>
      <c r="P5" s="318"/>
      <c r="Q5" s="317"/>
      <c r="R5" s="317"/>
      <c r="S5" s="317"/>
      <c r="T5" s="317"/>
      <c r="U5" s="317"/>
      <c r="V5" s="318"/>
      <c r="W5" s="3"/>
    </row>
    <row r="6" spans="1:38" s="564" customFormat="1">
      <c r="A6" s="960" t="s">
        <v>1398</v>
      </c>
      <c r="B6" s="960"/>
      <c r="C6" s="960"/>
      <c r="D6" s="960"/>
      <c r="E6" s="961"/>
      <c r="F6" s="982" t="s">
        <v>1685</v>
      </c>
      <c r="G6" s="983"/>
      <c r="H6" s="983"/>
      <c r="I6" s="983"/>
      <c r="J6" s="984"/>
      <c r="K6" s="318"/>
      <c r="L6" s="318"/>
      <c r="M6" s="318"/>
      <c r="N6" s="318"/>
      <c r="O6" s="318"/>
      <c r="P6" s="318"/>
      <c r="Q6" s="318"/>
      <c r="R6" s="318"/>
      <c r="S6" s="318"/>
      <c r="T6" s="318"/>
      <c r="U6" s="318"/>
      <c r="V6" s="318"/>
      <c r="W6" s="3"/>
      <c r="X6" s="3"/>
      <c r="Y6" s="562"/>
    </row>
    <row r="7" spans="1:38" s="564" customFormat="1">
      <c r="A7" s="960" t="s">
        <v>801</v>
      </c>
      <c r="B7" s="960"/>
      <c r="C7" s="960"/>
      <c r="D7" s="960"/>
      <c r="E7" s="961"/>
      <c r="F7" s="982" t="s">
        <v>1964</v>
      </c>
      <c r="G7" s="983"/>
      <c r="H7" s="983"/>
      <c r="I7" s="983"/>
      <c r="J7" s="984"/>
      <c r="K7" s="318"/>
      <c r="L7" s="318"/>
      <c r="M7" s="318"/>
      <c r="N7" s="318"/>
      <c r="O7" s="318"/>
      <c r="P7" s="318"/>
      <c r="Q7" s="318"/>
      <c r="R7" s="318"/>
      <c r="S7" s="318"/>
      <c r="T7" s="318"/>
      <c r="U7" s="318"/>
      <c r="V7" s="318"/>
      <c r="W7" s="3"/>
      <c r="X7" s="3"/>
      <c r="Y7" s="562"/>
    </row>
    <row r="8" spans="1:38" ht="13.5" thickBot="1">
      <c r="A8" s="114"/>
      <c r="B8" s="110"/>
      <c r="C8" s="110"/>
      <c r="D8" s="110"/>
      <c r="E8" s="111"/>
      <c r="F8" s="112"/>
      <c r="G8" s="112"/>
      <c r="H8" s="112"/>
      <c r="I8" s="112"/>
      <c r="J8" s="112"/>
      <c r="K8" s="114"/>
      <c r="L8" s="113"/>
      <c r="M8" s="113"/>
      <c r="N8" s="113"/>
      <c r="O8" s="113"/>
      <c r="P8" s="113"/>
      <c r="Q8" s="113"/>
      <c r="R8" s="113"/>
      <c r="S8" s="113"/>
      <c r="T8" s="113"/>
      <c r="U8" s="113"/>
      <c r="V8" s="114"/>
      <c r="W8" s="114"/>
      <c r="X8" s="114"/>
      <c r="Y8" s="205"/>
    </row>
    <row r="9" spans="1:38" ht="12.75" customHeight="1" thickBot="1">
      <c r="A9" s="965" t="s">
        <v>426</v>
      </c>
      <c r="B9" s="966"/>
      <c r="C9" s="966"/>
      <c r="D9" s="966"/>
      <c r="E9" s="966"/>
      <c r="F9" s="966"/>
      <c r="G9" s="966"/>
      <c r="H9" s="966"/>
      <c r="I9" s="966"/>
      <c r="J9" s="966"/>
      <c r="K9" s="966"/>
      <c r="L9" s="966"/>
      <c r="M9" s="966"/>
      <c r="N9" s="966"/>
      <c r="O9" s="966"/>
      <c r="P9" s="966"/>
      <c r="Q9" s="966"/>
      <c r="R9" s="966"/>
      <c r="S9" s="966"/>
      <c r="T9" s="966"/>
      <c r="U9" s="966"/>
      <c r="V9" s="966"/>
      <c r="W9" s="966"/>
      <c r="X9" s="967"/>
      <c r="Y9" s="205"/>
    </row>
    <row r="10" spans="1:38" ht="12.75" customHeight="1" thickBot="1">
      <c r="A10" s="968" t="s">
        <v>1304</v>
      </c>
      <c r="B10" s="969"/>
      <c r="C10" s="969"/>
      <c r="D10" s="969"/>
      <c r="E10" s="969"/>
      <c r="F10" s="969"/>
      <c r="G10" s="969"/>
      <c r="H10" s="969"/>
      <c r="I10" s="969"/>
      <c r="J10" s="969"/>
      <c r="K10" s="970" t="s">
        <v>1303</v>
      </c>
      <c r="L10" s="971"/>
      <c r="M10" s="971"/>
      <c r="N10" s="971"/>
      <c r="O10" s="971"/>
      <c r="P10" s="971"/>
      <c r="Q10" s="971"/>
      <c r="R10" s="971"/>
      <c r="S10" s="971"/>
      <c r="T10" s="971"/>
      <c r="U10" s="971"/>
      <c r="V10" s="971"/>
      <c r="W10" s="971"/>
      <c r="X10" s="972"/>
      <c r="Y10" s="205"/>
    </row>
    <row r="11" spans="1:38" ht="13.5" thickBot="1">
      <c r="A11" s="985" t="s">
        <v>302</v>
      </c>
      <c r="B11" s="986"/>
      <c r="C11" s="986"/>
      <c r="D11" s="986"/>
      <c r="E11" s="987"/>
      <c r="F11" s="988" t="s">
        <v>1236</v>
      </c>
      <c r="G11" s="989"/>
      <c r="H11" s="989"/>
      <c r="I11" s="989"/>
      <c r="J11" s="990"/>
      <c r="K11" s="992" t="s">
        <v>1323</v>
      </c>
      <c r="L11" s="992"/>
      <c r="M11" s="992"/>
      <c r="N11" s="992"/>
      <c r="O11" s="992"/>
      <c r="P11" s="992"/>
      <c r="Q11" s="993"/>
      <c r="R11" s="991" t="s">
        <v>1324</v>
      </c>
      <c r="S11" s="992"/>
      <c r="T11" s="992"/>
      <c r="U11" s="992"/>
      <c r="V11" s="992"/>
      <c r="W11" s="992"/>
      <c r="X11" s="993"/>
      <c r="Y11" s="114"/>
    </row>
    <row r="12" spans="1:38">
      <c r="A12" s="116"/>
      <c r="B12" s="121"/>
      <c r="C12" s="121"/>
      <c r="D12" s="121"/>
      <c r="E12" s="120"/>
      <c r="F12" s="538"/>
      <c r="G12" s="112"/>
      <c r="H12" s="112"/>
      <c r="I12" s="112"/>
      <c r="J12" s="122"/>
      <c r="K12" s="121"/>
      <c r="L12" s="117"/>
      <c r="M12" s="117"/>
      <c r="N12" s="117"/>
      <c r="O12" s="117"/>
      <c r="P12" s="117"/>
      <c r="Q12" s="117"/>
      <c r="R12" s="495"/>
      <c r="S12" s="491"/>
      <c r="T12" s="491"/>
      <c r="U12" s="491"/>
      <c r="V12" s="496"/>
      <c r="W12" s="496"/>
      <c r="X12" s="497"/>
      <c r="Y12" s="114"/>
    </row>
    <row r="13" spans="1:38">
      <c r="A13" s="123"/>
      <c r="B13" s="111"/>
      <c r="C13" s="111"/>
      <c r="D13" s="111"/>
      <c r="E13" s="124"/>
      <c r="F13" s="538"/>
      <c r="G13" s="112"/>
      <c r="H13" s="112"/>
      <c r="I13" s="112"/>
      <c r="J13" s="122"/>
      <c r="K13" s="121"/>
      <c r="L13" s="117"/>
      <c r="M13" s="117"/>
      <c r="N13" s="117"/>
      <c r="O13" s="117"/>
      <c r="P13" s="117"/>
      <c r="Q13" s="117"/>
      <c r="R13" s="119"/>
      <c r="S13" s="117"/>
      <c r="T13" s="117"/>
      <c r="U13" s="117"/>
      <c r="V13" s="121"/>
      <c r="W13" s="121"/>
      <c r="X13" s="120"/>
      <c r="Y13" s="114"/>
    </row>
    <row r="14" spans="1:38">
      <c r="A14" s="123"/>
      <c r="B14" s="111"/>
      <c r="C14" s="111"/>
      <c r="D14" s="111"/>
      <c r="E14" s="124"/>
      <c r="F14" s="538"/>
      <c r="G14" s="112"/>
      <c r="H14" s="112"/>
      <c r="I14" s="112"/>
      <c r="J14" s="122"/>
      <c r="K14" s="322"/>
      <c r="L14" s="322"/>
      <c r="M14" s="322"/>
      <c r="N14" s="322"/>
      <c r="O14" s="322"/>
      <c r="P14" s="322"/>
      <c r="Q14" s="322"/>
      <c r="R14" s="534"/>
      <c r="S14" s="322"/>
      <c r="T14" s="322"/>
      <c r="U14" s="322"/>
      <c r="V14" s="322"/>
      <c r="W14" s="322"/>
      <c r="X14" s="535"/>
      <c r="Y14" s="114"/>
    </row>
    <row r="15" spans="1:38">
      <c r="A15" s="123"/>
      <c r="B15" s="111"/>
      <c r="C15" s="111"/>
      <c r="D15" s="111"/>
      <c r="E15" s="124"/>
      <c r="F15" s="538"/>
      <c r="G15" s="112"/>
      <c r="H15" s="112"/>
      <c r="I15" s="112"/>
      <c r="J15" s="122"/>
      <c r="K15" s="569"/>
      <c r="L15" s="569"/>
      <c r="M15" s="569"/>
      <c r="N15" s="569"/>
      <c r="O15" s="569"/>
      <c r="P15" s="569"/>
      <c r="Q15" s="569"/>
      <c r="R15" s="534"/>
      <c r="S15" s="322"/>
      <c r="T15" s="322"/>
      <c r="U15" s="322"/>
      <c r="V15" s="322"/>
      <c r="W15" s="322"/>
      <c r="X15" s="535"/>
      <c r="Y15" s="114"/>
    </row>
    <row r="16" spans="1:38" s="570" customFormat="1">
      <c r="A16" s="123"/>
      <c r="B16" s="111"/>
      <c r="C16" s="111"/>
      <c r="D16" s="111"/>
      <c r="E16" s="124"/>
      <c r="F16" s="538"/>
      <c r="G16" s="112"/>
      <c r="H16" s="112"/>
      <c r="I16" s="112"/>
      <c r="J16" s="122"/>
      <c r="K16" s="569"/>
      <c r="L16" s="569"/>
      <c r="M16" s="569"/>
      <c r="N16" s="569"/>
      <c r="O16" s="569"/>
      <c r="P16" s="569"/>
      <c r="Q16" s="569"/>
      <c r="R16" s="534"/>
      <c r="S16" s="322"/>
      <c r="T16" s="322"/>
      <c r="U16" s="322"/>
      <c r="V16" s="322"/>
      <c r="W16" s="322"/>
      <c r="X16" s="535"/>
      <c r="Y16" s="114"/>
    </row>
    <row r="17" spans="1:25" s="570" customFormat="1" ht="13.5" thickBot="1">
      <c r="A17" s="123"/>
      <c r="B17" s="111"/>
      <c r="C17" s="111"/>
      <c r="D17" s="111"/>
      <c r="E17" s="124"/>
      <c r="F17" s="538"/>
      <c r="G17" s="112"/>
      <c r="H17" s="112"/>
      <c r="I17" s="112"/>
      <c r="J17" s="122"/>
      <c r="K17" s="569"/>
      <c r="L17" s="569"/>
      <c r="M17" s="569"/>
      <c r="N17" s="569"/>
      <c r="O17" s="569"/>
      <c r="P17" s="569"/>
      <c r="Q17" s="569"/>
      <c r="R17" s="534"/>
      <c r="S17" s="322"/>
      <c r="T17" s="322"/>
      <c r="U17" s="322"/>
      <c r="V17" s="322"/>
      <c r="W17" s="322"/>
      <c r="X17" s="535"/>
      <c r="Y17" s="114"/>
    </row>
    <row r="18" spans="1:25" ht="13.5" thickBot="1">
      <c r="A18" s="976" t="s">
        <v>129</v>
      </c>
      <c r="B18" s="977"/>
      <c r="C18" s="977"/>
      <c r="D18" s="977"/>
      <c r="E18" s="978"/>
      <c r="F18" s="538"/>
      <c r="G18" s="112"/>
      <c r="H18" s="112"/>
      <c r="I18" s="112"/>
      <c r="J18" s="122"/>
      <c r="K18" s="979" t="s">
        <v>1241</v>
      </c>
      <c r="L18" s="979"/>
      <c r="M18" s="979"/>
      <c r="N18" s="979"/>
      <c r="O18" s="979"/>
      <c r="P18" s="979"/>
      <c r="Q18" s="980"/>
      <c r="R18" s="981" t="s">
        <v>1237</v>
      </c>
      <c r="S18" s="979"/>
      <c r="T18" s="979"/>
      <c r="U18" s="979"/>
      <c r="V18" s="979"/>
      <c r="W18" s="979"/>
      <c r="X18" s="980"/>
      <c r="Y18" s="114"/>
    </row>
    <row r="19" spans="1:25">
      <c r="A19" s="123"/>
      <c r="B19" s="111"/>
      <c r="C19" s="111"/>
      <c r="D19" s="111"/>
      <c r="E19" s="124"/>
      <c r="F19" s="538"/>
      <c r="G19" s="112"/>
      <c r="H19" s="112"/>
      <c r="I19" s="112"/>
      <c r="J19" s="122"/>
      <c r="K19" s="496"/>
      <c r="L19" s="491"/>
      <c r="M19" s="491"/>
      <c r="N19" s="491"/>
      <c r="O19" s="491"/>
      <c r="P19" s="491"/>
      <c r="Q19" s="492"/>
      <c r="R19" s="495"/>
      <c r="S19" s="491"/>
      <c r="T19" s="491"/>
      <c r="U19" s="491"/>
      <c r="V19" s="496"/>
      <c r="W19" s="496"/>
      <c r="X19" s="497"/>
      <c r="Y19" s="114"/>
    </row>
    <row r="20" spans="1:25" ht="15" customHeight="1">
      <c r="A20" s="123"/>
      <c r="B20" s="111"/>
      <c r="C20" s="111"/>
      <c r="D20" s="111"/>
      <c r="E20" s="124"/>
      <c r="F20" s="538"/>
      <c r="G20" s="112"/>
      <c r="H20" s="112"/>
      <c r="I20" s="112"/>
      <c r="J20" s="122"/>
      <c r="K20" s="121"/>
      <c r="L20" s="117"/>
      <c r="M20" s="117"/>
      <c r="N20" s="117"/>
      <c r="O20" s="117"/>
      <c r="P20" s="117"/>
      <c r="Q20" s="118"/>
      <c r="R20" s="119"/>
      <c r="S20" s="117"/>
      <c r="T20" s="117"/>
      <c r="U20" s="117"/>
      <c r="V20" s="121"/>
      <c r="W20" s="121"/>
      <c r="X20" s="120"/>
      <c r="Y20" s="114"/>
    </row>
    <row r="21" spans="1:25" ht="15" customHeight="1">
      <c r="A21" s="123"/>
      <c r="B21" s="111"/>
      <c r="C21" s="111"/>
      <c r="D21" s="111"/>
      <c r="E21" s="122"/>
      <c r="F21" s="538"/>
      <c r="G21" s="112"/>
      <c r="H21" s="112"/>
      <c r="I21" s="112"/>
      <c r="J21" s="122"/>
      <c r="K21" s="121"/>
      <c r="L21" s="117"/>
      <c r="M21" s="117"/>
      <c r="N21" s="117"/>
      <c r="O21" s="117"/>
      <c r="P21" s="117"/>
      <c r="Q21" s="118"/>
      <c r="R21" s="119"/>
      <c r="S21" s="117"/>
      <c r="T21" s="117"/>
      <c r="U21" s="117"/>
      <c r="V21" s="121"/>
      <c r="W21" s="121"/>
      <c r="X21" s="120"/>
      <c r="Y21" s="114"/>
    </row>
    <row r="22" spans="1:25" ht="15" customHeight="1">
      <c r="A22" s="999"/>
      <c r="B22" s="1000"/>
      <c r="C22" s="1000"/>
      <c r="D22" s="1000"/>
      <c r="E22" s="1001"/>
      <c r="F22" s="538"/>
      <c r="G22" s="112"/>
      <c r="H22" s="112"/>
      <c r="I22" s="112"/>
      <c r="J22" s="122"/>
      <c r="K22" s="121"/>
      <c r="L22" s="117"/>
      <c r="M22" s="117"/>
      <c r="N22" s="117"/>
      <c r="O22" s="117"/>
      <c r="P22" s="117"/>
      <c r="Q22" s="118"/>
      <c r="R22" s="119"/>
      <c r="S22" s="117"/>
      <c r="T22" s="117"/>
      <c r="U22" s="117"/>
      <c r="V22" s="121"/>
      <c r="W22" s="121"/>
      <c r="X22" s="120"/>
      <c r="Y22" s="114"/>
    </row>
    <row r="23" spans="1:25">
      <c r="A23" s="123"/>
      <c r="B23" s="111"/>
      <c r="C23" s="111"/>
      <c r="D23" s="111"/>
      <c r="E23" s="122"/>
      <c r="F23" s="538"/>
      <c r="G23" s="322"/>
      <c r="H23" s="112"/>
      <c r="I23" s="112"/>
      <c r="J23" s="122"/>
      <c r="K23" s="121"/>
      <c r="L23" s="117"/>
      <c r="M23" s="117"/>
      <c r="N23" s="117"/>
      <c r="O23" s="117"/>
      <c r="P23" s="117"/>
      <c r="Q23" s="118"/>
      <c r="R23" s="119"/>
      <c r="S23" s="117"/>
      <c r="T23" s="117"/>
      <c r="U23" s="117"/>
      <c r="V23" s="121"/>
      <c r="W23" s="121"/>
      <c r="X23" s="120"/>
      <c r="Y23" s="114"/>
    </row>
    <row r="24" spans="1:25">
      <c r="A24" s="123"/>
      <c r="B24" s="111"/>
      <c r="C24" s="111"/>
      <c r="D24" s="111"/>
      <c r="E24" s="122"/>
      <c r="F24" s="538"/>
      <c r="G24" s="322"/>
      <c r="H24" s="112"/>
      <c r="I24" s="112"/>
      <c r="J24" s="122"/>
      <c r="K24" s="121"/>
      <c r="L24" s="117"/>
      <c r="M24" s="117"/>
      <c r="N24" s="117"/>
      <c r="O24" s="117"/>
      <c r="P24" s="117"/>
      <c r="Q24" s="118"/>
      <c r="R24" s="119"/>
      <c r="S24" s="117"/>
      <c r="T24" s="117"/>
      <c r="U24" s="117"/>
      <c r="V24" s="121"/>
      <c r="W24" s="121"/>
      <c r="X24" s="120"/>
      <c r="Y24" s="114"/>
    </row>
    <row r="25" spans="1:25">
      <c r="A25" s="123"/>
      <c r="B25" s="111"/>
      <c r="C25" s="111"/>
      <c r="D25" s="111"/>
      <c r="E25" s="122"/>
      <c r="F25" s="538"/>
      <c r="G25" s="322"/>
      <c r="H25" s="112"/>
      <c r="I25" s="112"/>
      <c r="J25" s="122"/>
      <c r="K25" s="121"/>
      <c r="L25" s="117"/>
      <c r="M25" s="117"/>
      <c r="N25" s="117"/>
      <c r="O25" s="117"/>
      <c r="P25" s="117"/>
      <c r="Q25" s="118"/>
      <c r="R25" s="119"/>
      <c r="S25" s="117"/>
      <c r="T25" s="117"/>
      <c r="U25" s="117"/>
      <c r="V25" s="121"/>
      <c r="W25" s="121"/>
      <c r="X25" s="120"/>
      <c r="Y25" s="114"/>
    </row>
    <row r="26" spans="1:25" ht="13.5" thickBot="1">
      <c r="A26" s="487"/>
      <c r="B26" s="488"/>
      <c r="C26" s="488"/>
      <c r="D26" s="488"/>
      <c r="E26" s="489"/>
      <c r="F26" s="539"/>
      <c r="G26" s="536"/>
      <c r="H26" s="490"/>
      <c r="I26" s="490"/>
      <c r="J26" s="489"/>
      <c r="K26" s="499"/>
      <c r="L26" s="493"/>
      <c r="M26" s="493"/>
      <c r="N26" s="493"/>
      <c r="O26" s="493"/>
      <c r="P26" s="493"/>
      <c r="Q26" s="494"/>
      <c r="R26" s="498"/>
      <c r="S26" s="493"/>
      <c r="T26" s="493"/>
      <c r="U26" s="493"/>
      <c r="V26" s="499"/>
      <c r="W26" s="499"/>
      <c r="X26" s="500"/>
      <c r="Y26" s="114"/>
    </row>
    <row r="27" spans="1:25">
      <c r="A27" s="537"/>
      <c r="B27" s="111"/>
      <c r="C27" s="111"/>
      <c r="D27" s="111"/>
      <c r="E27" s="112"/>
      <c r="F27" s="112"/>
      <c r="G27" s="322"/>
      <c r="H27" s="112"/>
      <c r="I27" s="112"/>
      <c r="J27" s="112"/>
      <c r="K27" s="121"/>
      <c r="L27" s="117"/>
      <c r="M27" s="117"/>
      <c r="N27" s="117"/>
      <c r="O27" s="117"/>
      <c r="P27" s="117"/>
      <c r="Q27" s="117"/>
      <c r="R27" s="117"/>
      <c r="S27" s="117"/>
      <c r="T27" s="117"/>
      <c r="U27" s="117"/>
      <c r="V27" s="121"/>
      <c r="W27" s="121"/>
      <c r="X27" s="121"/>
      <c r="Y27" s="114"/>
    </row>
    <row r="28" spans="1:25">
      <c r="A28" s="3"/>
      <c r="B28" s="3"/>
      <c r="C28" s="3"/>
      <c r="D28" s="3"/>
      <c r="E28" s="3"/>
      <c r="F28" s="3"/>
      <c r="G28" s="3"/>
      <c r="H28" s="3"/>
      <c r="I28" s="3"/>
      <c r="J28" s="3"/>
      <c r="K28" s="13"/>
      <c r="L28" s="486"/>
      <c r="M28" s="486"/>
      <c r="N28" s="486"/>
      <c r="O28" s="486"/>
      <c r="P28" s="486"/>
      <c r="Q28" s="486"/>
      <c r="R28" s="486"/>
      <c r="S28" s="486"/>
      <c r="T28" s="486"/>
      <c r="U28" s="486"/>
      <c r="V28" s="486"/>
      <c r="W28" s="13"/>
    </row>
    <row r="29" spans="1:25" ht="4.5" customHeight="1" thickBot="1">
      <c r="A29" s="7"/>
      <c r="B29" s="8"/>
      <c r="C29" s="8"/>
      <c r="D29" s="8"/>
      <c r="E29" s="8"/>
      <c r="F29" s="9"/>
      <c r="G29" s="9"/>
      <c r="H29" s="10"/>
      <c r="I29" s="10"/>
      <c r="J29" s="10"/>
      <c r="K29" s="10"/>
      <c r="L29" s="9"/>
      <c r="M29" s="9"/>
      <c r="N29" s="10"/>
      <c r="O29" s="10"/>
      <c r="P29" s="10"/>
      <c r="Q29" s="10"/>
      <c r="R29" s="10"/>
      <c r="S29" s="10"/>
      <c r="T29" s="9"/>
      <c r="U29" s="9"/>
      <c r="V29" s="9"/>
      <c r="W29" s="9"/>
      <c r="X29" s="9"/>
    </row>
    <row r="30" spans="1:25" ht="13.5" thickBot="1">
      <c r="A30" s="994" t="s">
        <v>634</v>
      </c>
      <c r="B30" s="995"/>
      <c r="C30" s="995"/>
      <c r="D30" s="995"/>
      <c r="E30" s="995"/>
      <c r="F30" s="995"/>
      <c r="G30" s="995"/>
      <c r="H30" s="995"/>
      <c r="I30" s="995"/>
      <c r="J30" s="995"/>
      <c r="K30" s="995"/>
      <c r="L30" s="995"/>
      <c r="M30" s="995"/>
      <c r="N30" s="995"/>
      <c r="O30" s="995"/>
      <c r="P30" s="995"/>
      <c r="Q30" s="995"/>
      <c r="R30" s="995"/>
      <c r="S30" s="995"/>
      <c r="T30" s="995"/>
      <c r="U30" s="995"/>
      <c r="V30" s="995"/>
      <c r="W30" s="995"/>
      <c r="X30" s="996"/>
    </row>
    <row r="31" spans="1:25">
      <c r="A31" s="3"/>
      <c r="B31" s="3"/>
      <c r="C31" s="3"/>
      <c r="D31" s="3"/>
      <c r="E31" s="3"/>
      <c r="F31" s="3"/>
      <c r="G31" s="3"/>
      <c r="H31" s="3"/>
      <c r="I31" s="3"/>
      <c r="J31" s="3"/>
      <c r="K31" s="3"/>
      <c r="L31" s="16"/>
      <c r="M31" s="16"/>
      <c r="N31" s="16"/>
      <c r="O31" s="16"/>
      <c r="P31" s="16"/>
      <c r="Q31" s="16"/>
      <c r="R31" s="16"/>
      <c r="S31" s="16"/>
      <c r="T31" s="16"/>
      <c r="U31" s="16"/>
      <c r="V31" s="16"/>
      <c r="W31" s="3"/>
    </row>
    <row r="32" spans="1:25" ht="11.25" customHeight="1">
      <c r="A32" s="974" t="s">
        <v>13</v>
      </c>
      <c r="B32" s="974"/>
      <c r="C32" s="974"/>
      <c r="D32" s="974"/>
      <c r="E32" s="975"/>
      <c r="F32" s="998" t="s">
        <v>1953</v>
      </c>
      <c r="G32" s="998"/>
      <c r="H32" s="998"/>
      <c r="I32" s="998"/>
      <c r="J32" s="998"/>
      <c r="K32" s="998"/>
      <c r="L32" s="998"/>
      <c r="M32" s="998"/>
      <c r="N32" s="998"/>
      <c r="O32" s="998"/>
      <c r="P32" s="998"/>
      <c r="Q32" s="998"/>
      <c r="R32" s="998"/>
      <c r="S32" s="998"/>
      <c r="T32" s="998"/>
      <c r="U32" s="998"/>
      <c r="V32" s="998"/>
      <c r="W32" s="998"/>
      <c r="X32" s="998"/>
    </row>
    <row r="33" spans="1:24">
      <c r="A33" s="974"/>
      <c r="B33" s="974"/>
      <c r="C33" s="974"/>
      <c r="D33" s="974"/>
      <c r="E33" s="975"/>
      <c r="F33" s="998"/>
      <c r="G33" s="998"/>
      <c r="H33" s="998"/>
      <c r="I33" s="998"/>
      <c r="J33" s="998"/>
      <c r="K33" s="998"/>
      <c r="L33" s="998"/>
      <c r="M33" s="998"/>
      <c r="N33" s="998"/>
      <c r="O33" s="998"/>
      <c r="P33" s="998"/>
      <c r="Q33" s="998"/>
      <c r="R33" s="998"/>
      <c r="S33" s="998"/>
      <c r="T33" s="998"/>
      <c r="U33" s="998"/>
      <c r="V33" s="998"/>
      <c r="W33" s="998"/>
      <c r="X33" s="998"/>
    </row>
    <row r="34" spans="1:24">
      <c r="A34" s="974"/>
      <c r="B34" s="974"/>
      <c r="C34" s="974"/>
      <c r="D34" s="974"/>
      <c r="E34" s="975"/>
      <c r="F34" s="998"/>
      <c r="G34" s="998"/>
      <c r="H34" s="998"/>
      <c r="I34" s="998"/>
      <c r="J34" s="998"/>
      <c r="K34" s="998"/>
      <c r="L34" s="998"/>
      <c r="M34" s="998"/>
      <c r="N34" s="998"/>
      <c r="O34" s="998"/>
      <c r="P34" s="998"/>
      <c r="Q34" s="998"/>
      <c r="R34" s="998"/>
      <c r="S34" s="998"/>
      <c r="T34" s="998"/>
      <c r="U34" s="998"/>
      <c r="V34" s="998"/>
      <c r="W34" s="998"/>
      <c r="X34" s="998"/>
    </row>
    <row r="35" spans="1:24">
      <c r="A35" s="974"/>
      <c r="B35" s="974"/>
      <c r="C35" s="974"/>
      <c r="D35" s="974"/>
      <c r="E35" s="975"/>
      <c r="F35" s="998"/>
      <c r="G35" s="998"/>
      <c r="H35" s="998"/>
      <c r="I35" s="998"/>
      <c r="J35" s="998"/>
      <c r="K35" s="998"/>
      <c r="L35" s="998"/>
      <c r="M35" s="998"/>
      <c r="N35" s="998"/>
      <c r="O35" s="998"/>
      <c r="P35" s="998"/>
      <c r="Q35" s="998"/>
      <c r="R35" s="998"/>
      <c r="S35" s="998"/>
      <c r="T35" s="998"/>
      <c r="U35" s="998"/>
      <c r="V35" s="998"/>
      <c r="W35" s="998"/>
      <c r="X35" s="998"/>
    </row>
    <row r="36" spans="1:24">
      <c r="A36" s="974"/>
      <c r="B36" s="974"/>
      <c r="C36" s="974"/>
      <c r="D36" s="974"/>
      <c r="E36" s="975"/>
      <c r="F36" s="998"/>
      <c r="G36" s="998"/>
      <c r="H36" s="998"/>
      <c r="I36" s="998"/>
      <c r="J36" s="998"/>
      <c r="K36" s="998"/>
      <c r="L36" s="998"/>
      <c r="M36" s="998"/>
      <c r="N36" s="998"/>
      <c r="O36" s="998"/>
      <c r="P36" s="998"/>
      <c r="Q36" s="998"/>
      <c r="R36" s="998"/>
      <c r="S36" s="998"/>
      <c r="T36" s="998"/>
      <c r="U36" s="998"/>
      <c r="V36" s="998"/>
      <c r="W36" s="998"/>
      <c r="X36" s="998"/>
    </row>
    <row r="37" spans="1:24">
      <c r="A37" s="974"/>
      <c r="B37" s="974"/>
      <c r="C37" s="974"/>
      <c r="D37" s="974"/>
      <c r="E37" s="975"/>
      <c r="F37" s="998"/>
      <c r="G37" s="998"/>
      <c r="H37" s="998"/>
      <c r="I37" s="998"/>
      <c r="J37" s="998"/>
      <c r="K37" s="998"/>
      <c r="L37" s="998"/>
      <c r="M37" s="998"/>
      <c r="N37" s="998"/>
      <c r="O37" s="998"/>
      <c r="P37" s="998"/>
      <c r="Q37" s="998"/>
      <c r="R37" s="998"/>
      <c r="S37" s="998"/>
      <c r="T37" s="998"/>
      <c r="U37" s="998"/>
      <c r="V37" s="998"/>
      <c r="W37" s="998"/>
      <c r="X37" s="998"/>
    </row>
    <row r="38" spans="1:24" ht="4.5" customHeight="1">
      <c r="A38" s="11"/>
      <c r="B38" s="12"/>
      <c r="C38" s="12"/>
      <c r="D38" s="12"/>
      <c r="E38" s="12"/>
      <c r="F38" s="313" t="s">
        <v>1952</v>
      </c>
      <c r="G38" s="3"/>
      <c r="H38" s="13"/>
      <c r="I38" s="13"/>
      <c r="J38" s="13"/>
      <c r="K38" s="13"/>
      <c r="L38" s="3"/>
      <c r="M38" s="3"/>
      <c r="N38" s="13"/>
      <c r="O38" s="13"/>
      <c r="P38" s="13"/>
      <c r="Q38" s="13"/>
      <c r="R38" s="13"/>
      <c r="S38" s="13"/>
      <c r="T38" s="3"/>
      <c r="U38" s="3"/>
      <c r="V38" s="3"/>
      <c r="W38" s="3"/>
    </row>
    <row r="39" spans="1:24" ht="11.25" customHeight="1">
      <c r="A39" s="974" t="s">
        <v>1239</v>
      </c>
      <c r="B39" s="974"/>
      <c r="C39" s="974"/>
      <c r="D39" s="974"/>
      <c r="E39" s="975"/>
      <c r="F39" s="998" t="s">
        <v>1965</v>
      </c>
      <c r="G39" s="998"/>
      <c r="H39" s="998"/>
      <c r="I39" s="998"/>
      <c r="J39" s="998"/>
      <c r="K39" s="998"/>
      <c r="L39" s="998"/>
      <c r="M39" s="998"/>
      <c r="N39" s="998"/>
      <c r="O39" s="998"/>
      <c r="P39" s="998"/>
      <c r="Q39" s="998"/>
      <c r="R39" s="998"/>
      <c r="S39" s="998"/>
      <c r="T39" s="998"/>
      <c r="U39" s="998"/>
      <c r="V39" s="998"/>
      <c r="W39" s="998"/>
      <c r="X39" s="998"/>
    </row>
    <row r="40" spans="1:24">
      <c r="A40" s="974"/>
      <c r="B40" s="974"/>
      <c r="C40" s="974"/>
      <c r="D40" s="974"/>
      <c r="E40" s="975"/>
      <c r="F40" s="998"/>
      <c r="G40" s="998"/>
      <c r="H40" s="998"/>
      <c r="I40" s="998"/>
      <c r="J40" s="998"/>
      <c r="K40" s="998"/>
      <c r="L40" s="998"/>
      <c r="M40" s="998"/>
      <c r="N40" s="998"/>
      <c r="O40" s="998"/>
      <c r="P40" s="998"/>
      <c r="Q40" s="998"/>
      <c r="R40" s="998"/>
      <c r="S40" s="998"/>
      <c r="T40" s="998"/>
      <c r="U40" s="998"/>
      <c r="V40" s="998"/>
      <c r="W40" s="998"/>
      <c r="X40" s="998"/>
    </row>
    <row r="41" spans="1:24">
      <c r="A41" s="974"/>
      <c r="B41" s="974"/>
      <c r="C41" s="974"/>
      <c r="D41" s="974"/>
      <c r="E41" s="975"/>
      <c r="F41" s="998"/>
      <c r="G41" s="998"/>
      <c r="H41" s="998"/>
      <c r="I41" s="998"/>
      <c r="J41" s="998"/>
      <c r="K41" s="998"/>
      <c r="L41" s="998"/>
      <c r="M41" s="998"/>
      <c r="N41" s="998"/>
      <c r="O41" s="998"/>
      <c r="P41" s="998"/>
      <c r="Q41" s="998"/>
      <c r="R41" s="998"/>
      <c r="S41" s="998"/>
      <c r="T41" s="998"/>
      <c r="U41" s="998"/>
      <c r="V41" s="998"/>
      <c r="W41" s="998"/>
      <c r="X41" s="998"/>
    </row>
    <row r="42" spans="1:24">
      <c r="A42" s="974"/>
      <c r="B42" s="974"/>
      <c r="C42" s="974"/>
      <c r="D42" s="974"/>
      <c r="E42" s="975"/>
      <c r="F42" s="998"/>
      <c r="G42" s="998"/>
      <c r="H42" s="998"/>
      <c r="I42" s="998"/>
      <c r="J42" s="998"/>
      <c r="K42" s="998"/>
      <c r="L42" s="998"/>
      <c r="M42" s="998"/>
      <c r="N42" s="998"/>
      <c r="O42" s="998"/>
      <c r="P42" s="998"/>
      <c r="Q42" s="998"/>
      <c r="R42" s="998"/>
      <c r="S42" s="998"/>
      <c r="T42" s="998"/>
      <c r="U42" s="998"/>
      <c r="V42" s="998"/>
      <c r="W42" s="998"/>
      <c r="X42" s="998"/>
    </row>
    <row r="43" spans="1:24">
      <c r="A43" s="974"/>
      <c r="B43" s="974"/>
      <c r="C43" s="974"/>
      <c r="D43" s="974"/>
      <c r="E43" s="975"/>
      <c r="F43" s="998"/>
      <c r="G43" s="998"/>
      <c r="H43" s="998"/>
      <c r="I43" s="998"/>
      <c r="J43" s="998"/>
      <c r="K43" s="998"/>
      <c r="L43" s="998"/>
      <c r="M43" s="998"/>
      <c r="N43" s="998"/>
      <c r="O43" s="998"/>
      <c r="P43" s="998"/>
      <c r="Q43" s="998"/>
      <c r="R43" s="998"/>
      <c r="S43" s="998"/>
      <c r="T43" s="998"/>
      <c r="U43" s="998"/>
      <c r="V43" s="998"/>
      <c r="W43" s="998"/>
      <c r="X43" s="998"/>
    </row>
    <row r="44" spans="1:24">
      <c r="A44" s="974"/>
      <c r="B44" s="974"/>
      <c r="C44" s="974"/>
      <c r="D44" s="974"/>
      <c r="E44" s="975"/>
      <c r="F44" s="998"/>
      <c r="G44" s="998"/>
      <c r="H44" s="998"/>
      <c r="I44" s="998"/>
      <c r="J44" s="998"/>
      <c r="K44" s="998"/>
      <c r="L44" s="998"/>
      <c r="M44" s="998"/>
      <c r="N44" s="998"/>
      <c r="O44" s="998"/>
      <c r="P44" s="998"/>
      <c r="Q44" s="998"/>
      <c r="R44" s="998"/>
      <c r="S44" s="998"/>
      <c r="T44" s="998"/>
      <c r="U44" s="998"/>
      <c r="V44" s="998"/>
      <c r="W44" s="998"/>
      <c r="X44" s="998"/>
    </row>
    <row r="45" spans="1:24">
      <c r="A45" s="974"/>
      <c r="B45" s="974"/>
      <c r="C45" s="974"/>
      <c r="D45" s="974"/>
      <c r="E45" s="975"/>
      <c r="F45" s="998"/>
      <c r="G45" s="998"/>
      <c r="H45" s="998"/>
      <c r="I45" s="998"/>
      <c r="J45" s="998"/>
      <c r="K45" s="998"/>
      <c r="L45" s="998"/>
      <c r="M45" s="998"/>
      <c r="N45" s="998"/>
      <c r="O45" s="998"/>
      <c r="P45" s="998"/>
      <c r="Q45" s="998"/>
      <c r="R45" s="998"/>
      <c r="S45" s="998"/>
      <c r="T45" s="998"/>
      <c r="U45" s="998"/>
      <c r="V45" s="998"/>
      <c r="W45" s="998"/>
      <c r="X45" s="998"/>
    </row>
    <row r="46" spans="1:24">
      <c r="A46" s="974"/>
      <c r="B46" s="974"/>
      <c r="C46" s="974"/>
      <c r="D46" s="974"/>
      <c r="E46" s="975"/>
      <c r="F46" s="998"/>
      <c r="G46" s="998"/>
      <c r="H46" s="998"/>
      <c r="I46" s="998"/>
      <c r="J46" s="998"/>
      <c r="K46" s="998"/>
      <c r="L46" s="998"/>
      <c r="M46" s="998"/>
      <c r="N46" s="998"/>
      <c r="O46" s="998"/>
      <c r="P46" s="998"/>
      <c r="Q46" s="998"/>
      <c r="R46" s="998"/>
      <c r="S46" s="998"/>
      <c r="T46" s="998"/>
      <c r="U46" s="998"/>
      <c r="V46" s="998"/>
      <c r="W46" s="998"/>
      <c r="X46" s="998"/>
    </row>
    <row r="47" spans="1:24">
      <c r="A47" s="974"/>
      <c r="B47" s="974"/>
      <c r="C47" s="974"/>
      <c r="D47" s="974"/>
      <c r="E47" s="975"/>
      <c r="F47" s="998"/>
      <c r="G47" s="998"/>
      <c r="H47" s="998"/>
      <c r="I47" s="998"/>
      <c r="J47" s="998"/>
      <c r="K47" s="998"/>
      <c r="L47" s="998"/>
      <c r="M47" s="998"/>
      <c r="N47" s="998"/>
      <c r="O47" s="998"/>
      <c r="P47" s="998"/>
      <c r="Q47" s="998"/>
      <c r="R47" s="998"/>
      <c r="S47" s="998"/>
      <c r="T47" s="998"/>
      <c r="U47" s="998"/>
      <c r="V47" s="998"/>
      <c r="W47" s="998"/>
      <c r="X47" s="998"/>
    </row>
    <row r="48" spans="1:24">
      <c r="A48" s="974"/>
      <c r="B48" s="974"/>
      <c r="C48" s="974"/>
      <c r="D48" s="974"/>
      <c r="E48" s="975"/>
      <c r="F48" s="998"/>
      <c r="G48" s="998"/>
      <c r="H48" s="998"/>
      <c r="I48" s="998"/>
      <c r="J48" s="998"/>
      <c r="K48" s="998"/>
      <c r="L48" s="998"/>
      <c r="M48" s="998"/>
      <c r="N48" s="998"/>
      <c r="O48" s="998"/>
      <c r="P48" s="998"/>
      <c r="Q48" s="998"/>
      <c r="R48" s="998"/>
      <c r="S48" s="998"/>
      <c r="T48" s="998"/>
      <c r="U48" s="998"/>
      <c r="V48" s="998"/>
      <c r="W48" s="998"/>
      <c r="X48" s="998"/>
    </row>
    <row r="49" spans="1:25">
      <c r="A49" s="974"/>
      <c r="B49" s="974"/>
      <c r="C49" s="974"/>
      <c r="D49" s="974"/>
      <c r="E49" s="975"/>
      <c r="F49" s="998"/>
      <c r="G49" s="998"/>
      <c r="H49" s="998"/>
      <c r="I49" s="998"/>
      <c r="J49" s="998"/>
      <c r="K49" s="998"/>
      <c r="L49" s="998"/>
      <c r="M49" s="998"/>
      <c r="N49" s="998"/>
      <c r="O49" s="998"/>
      <c r="P49" s="998"/>
      <c r="Q49" s="998"/>
      <c r="R49" s="998"/>
      <c r="S49" s="998"/>
      <c r="T49" s="998"/>
      <c r="U49" s="998"/>
      <c r="V49" s="998"/>
      <c r="W49" s="998"/>
      <c r="X49" s="998"/>
    </row>
    <row r="50" spans="1:25">
      <c r="A50" s="974"/>
      <c r="B50" s="974"/>
      <c r="C50" s="974"/>
      <c r="D50" s="974"/>
      <c r="E50" s="975"/>
      <c r="F50" s="998"/>
      <c r="G50" s="998"/>
      <c r="H50" s="998"/>
      <c r="I50" s="998"/>
      <c r="J50" s="998"/>
      <c r="K50" s="998"/>
      <c r="L50" s="998"/>
      <c r="M50" s="998"/>
      <c r="N50" s="998"/>
      <c r="O50" s="998"/>
      <c r="P50" s="998"/>
      <c r="Q50" s="998"/>
      <c r="R50" s="998"/>
      <c r="S50" s="998"/>
      <c r="T50" s="998"/>
      <c r="U50" s="998"/>
      <c r="V50" s="998"/>
      <c r="W50" s="998"/>
      <c r="X50" s="998"/>
    </row>
    <row r="51" spans="1:25">
      <c r="A51" s="974"/>
      <c r="B51" s="974"/>
      <c r="C51" s="974"/>
      <c r="D51" s="974"/>
      <c r="E51" s="975"/>
      <c r="F51" s="998"/>
      <c r="G51" s="998"/>
      <c r="H51" s="998"/>
      <c r="I51" s="998"/>
      <c r="J51" s="998"/>
      <c r="K51" s="998"/>
      <c r="L51" s="998"/>
      <c r="M51" s="998"/>
      <c r="N51" s="998"/>
      <c r="O51" s="998"/>
      <c r="P51" s="998"/>
      <c r="Q51" s="998"/>
      <c r="R51" s="998"/>
      <c r="S51" s="998"/>
      <c r="T51" s="998"/>
      <c r="U51" s="998"/>
      <c r="V51" s="998"/>
      <c r="W51" s="998"/>
      <c r="X51" s="998"/>
    </row>
    <row r="52" spans="1:25">
      <c r="A52" s="974"/>
      <c r="B52" s="974"/>
      <c r="C52" s="974"/>
      <c r="D52" s="974"/>
      <c r="E52" s="975"/>
      <c r="F52" s="998"/>
      <c r="G52" s="998"/>
      <c r="H52" s="998"/>
      <c r="I52" s="998"/>
      <c r="J52" s="998"/>
      <c r="K52" s="998"/>
      <c r="L52" s="998"/>
      <c r="M52" s="998"/>
      <c r="N52" s="998"/>
      <c r="O52" s="998"/>
      <c r="P52" s="998"/>
      <c r="Q52" s="998"/>
      <c r="R52" s="998"/>
      <c r="S52" s="998"/>
      <c r="T52" s="998"/>
      <c r="U52" s="998"/>
      <c r="V52" s="998"/>
      <c r="W52" s="998"/>
      <c r="X52" s="998"/>
    </row>
    <row r="53" spans="1:25">
      <c r="A53" s="974"/>
      <c r="B53" s="974"/>
      <c r="C53" s="974"/>
      <c r="D53" s="974"/>
      <c r="E53" s="975"/>
      <c r="F53" s="998"/>
      <c r="G53" s="998"/>
      <c r="H53" s="998"/>
      <c r="I53" s="998"/>
      <c r="J53" s="998"/>
      <c r="K53" s="998"/>
      <c r="L53" s="998"/>
      <c r="M53" s="998"/>
      <c r="N53" s="998"/>
      <c r="O53" s="998"/>
      <c r="P53" s="998"/>
      <c r="Q53" s="998"/>
      <c r="R53" s="998"/>
      <c r="S53" s="998"/>
      <c r="T53" s="998"/>
      <c r="U53" s="998"/>
      <c r="V53" s="998"/>
      <c r="W53" s="998"/>
      <c r="X53" s="998"/>
    </row>
    <row r="54" spans="1:25">
      <c r="A54" s="974"/>
      <c r="B54" s="974"/>
      <c r="C54" s="974"/>
      <c r="D54" s="974"/>
      <c r="E54" s="975"/>
      <c r="F54" s="998"/>
      <c r="G54" s="998"/>
      <c r="H54" s="998"/>
      <c r="I54" s="998"/>
      <c r="J54" s="998"/>
      <c r="K54" s="998"/>
      <c r="L54" s="998"/>
      <c r="M54" s="998"/>
      <c r="N54" s="998"/>
      <c r="O54" s="998"/>
      <c r="P54" s="998"/>
      <c r="Q54" s="998"/>
      <c r="R54" s="998"/>
      <c r="S54" s="998"/>
      <c r="T54" s="998"/>
      <c r="U54" s="998"/>
      <c r="V54" s="998"/>
      <c r="W54" s="998"/>
      <c r="X54" s="998"/>
    </row>
    <row r="55" spans="1:25">
      <c r="A55" s="974"/>
      <c r="B55" s="974"/>
      <c r="C55" s="974"/>
      <c r="D55" s="974"/>
      <c r="E55" s="975"/>
      <c r="F55" s="998"/>
      <c r="G55" s="998"/>
      <c r="H55" s="998"/>
      <c r="I55" s="998"/>
      <c r="J55" s="998"/>
      <c r="K55" s="998"/>
      <c r="L55" s="998"/>
      <c r="M55" s="998"/>
      <c r="N55" s="998"/>
      <c r="O55" s="998"/>
      <c r="P55" s="998"/>
      <c r="Q55" s="998"/>
      <c r="R55" s="998"/>
      <c r="S55" s="998"/>
      <c r="T55" s="998"/>
      <c r="U55" s="998"/>
      <c r="V55" s="998"/>
      <c r="W55" s="998"/>
      <c r="X55" s="998"/>
    </row>
    <row r="56" spans="1:25">
      <c r="A56" s="974"/>
      <c r="B56" s="974"/>
      <c r="C56" s="974"/>
      <c r="D56" s="974"/>
      <c r="E56" s="975"/>
      <c r="F56" s="998"/>
      <c r="G56" s="998"/>
      <c r="H56" s="998"/>
      <c r="I56" s="998"/>
      <c r="J56" s="998"/>
      <c r="K56" s="998"/>
      <c r="L56" s="998"/>
      <c r="M56" s="998"/>
      <c r="N56" s="998"/>
      <c r="O56" s="998"/>
      <c r="P56" s="998"/>
      <c r="Q56" s="998"/>
      <c r="R56" s="998"/>
      <c r="S56" s="998"/>
      <c r="T56" s="998"/>
      <c r="U56" s="998"/>
      <c r="V56" s="998"/>
      <c r="W56" s="998"/>
      <c r="X56" s="998"/>
    </row>
    <row r="57" spans="1:25">
      <c r="A57" s="974"/>
      <c r="B57" s="974"/>
      <c r="C57" s="974"/>
      <c r="D57" s="974"/>
      <c r="E57" s="975"/>
      <c r="F57" s="998"/>
      <c r="G57" s="998"/>
      <c r="H57" s="998"/>
      <c r="I57" s="998"/>
      <c r="J57" s="998"/>
      <c r="K57" s="998"/>
      <c r="L57" s="998"/>
      <c r="M57" s="998"/>
      <c r="N57" s="998"/>
      <c r="O57" s="998"/>
      <c r="P57" s="998"/>
      <c r="Q57" s="998"/>
      <c r="R57" s="998"/>
      <c r="S57" s="998"/>
      <c r="T57" s="998"/>
      <c r="U57" s="998"/>
      <c r="V57" s="998"/>
      <c r="W57" s="998"/>
      <c r="X57" s="998"/>
    </row>
    <row r="58" spans="1:25">
      <c r="A58" s="974"/>
      <c r="B58" s="974"/>
      <c r="C58" s="974"/>
      <c r="D58" s="974"/>
      <c r="E58" s="975"/>
      <c r="F58" s="998"/>
      <c r="G58" s="998"/>
      <c r="H58" s="998"/>
      <c r="I58" s="998"/>
      <c r="J58" s="998"/>
      <c r="K58" s="998"/>
      <c r="L58" s="998"/>
      <c r="M58" s="998"/>
      <c r="N58" s="998"/>
      <c r="O58" s="998"/>
      <c r="P58" s="998"/>
      <c r="Q58" s="998"/>
      <c r="R58" s="998"/>
      <c r="S58" s="998"/>
      <c r="T58" s="998"/>
      <c r="U58" s="998"/>
      <c r="V58" s="998"/>
      <c r="W58" s="998"/>
      <c r="X58" s="998"/>
    </row>
    <row r="59" spans="1:25">
      <c r="A59" s="974"/>
      <c r="B59" s="974"/>
      <c r="C59" s="974"/>
      <c r="D59" s="974"/>
      <c r="E59" s="975"/>
      <c r="F59" s="998"/>
      <c r="G59" s="998"/>
      <c r="H59" s="998"/>
      <c r="I59" s="998"/>
      <c r="J59" s="998"/>
      <c r="K59" s="998"/>
      <c r="L59" s="998"/>
      <c r="M59" s="998"/>
      <c r="N59" s="998"/>
      <c r="O59" s="998"/>
      <c r="P59" s="998"/>
      <c r="Q59" s="998"/>
      <c r="R59" s="998"/>
      <c r="S59" s="998"/>
      <c r="T59" s="998"/>
      <c r="U59" s="998"/>
      <c r="V59" s="998"/>
      <c r="W59" s="998"/>
      <c r="X59" s="998"/>
    </row>
    <row r="60" spans="1:25" ht="12.75" customHeight="1">
      <c r="A60" s="313"/>
      <c r="B60" s="313"/>
      <c r="C60" s="313"/>
      <c r="D60" s="313"/>
      <c r="E60" s="313"/>
      <c r="F60" s="973" t="s">
        <v>1240</v>
      </c>
      <c r="G60" s="973"/>
      <c r="H60" s="973"/>
      <c r="I60" s="973"/>
      <c r="J60" s="973"/>
      <c r="K60" s="973"/>
      <c r="L60" s="973"/>
      <c r="M60" s="973"/>
      <c r="N60" s="973"/>
      <c r="O60" s="973"/>
      <c r="P60" s="973"/>
      <c r="Q60" s="973"/>
      <c r="R60" s="973"/>
      <c r="S60" s="973"/>
      <c r="T60" s="973"/>
      <c r="U60" s="973"/>
      <c r="V60" s="973"/>
      <c r="W60" s="973"/>
      <c r="X60" s="973"/>
    </row>
    <row r="61" spans="1:25">
      <c r="A61" s="313"/>
      <c r="B61" s="313"/>
      <c r="C61" s="313"/>
      <c r="D61" s="313"/>
      <c r="E61" s="313"/>
      <c r="F61" s="318"/>
      <c r="G61" s="318"/>
      <c r="H61" s="318"/>
      <c r="I61" s="318"/>
      <c r="J61" s="318"/>
      <c r="K61" s="318"/>
      <c r="L61" s="318"/>
      <c r="M61" s="318"/>
      <c r="N61" s="318"/>
      <c r="O61" s="318"/>
      <c r="P61" s="318"/>
      <c r="Q61" s="318"/>
      <c r="R61" s="318"/>
      <c r="S61" s="318"/>
      <c r="T61" s="318"/>
      <c r="U61" s="318"/>
      <c r="V61" s="318"/>
      <c r="W61" s="3"/>
      <c r="Y61" s="479"/>
    </row>
    <row r="62" spans="1:25">
      <c r="A62" s="960" t="s">
        <v>665</v>
      </c>
      <c r="B62" s="960"/>
      <c r="C62" s="960"/>
      <c r="D62" s="960"/>
      <c r="E62" s="961"/>
      <c r="F62" s="962">
        <v>42391</v>
      </c>
      <c r="G62" s="963"/>
      <c r="H62" s="963"/>
      <c r="I62" s="963"/>
      <c r="J62" s="964"/>
      <c r="K62" s="318"/>
      <c r="L62" s="959"/>
      <c r="M62" s="959"/>
      <c r="N62" s="959"/>
      <c r="O62" s="959"/>
      <c r="P62" s="959"/>
      <c r="Q62" s="959"/>
      <c r="R62" s="959"/>
      <c r="S62" s="959"/>
      <c r="T62" s="959"/>
      <c r="U62" s="959"/>
      <c r="V62" s="959"/>
      <c r="W62" s="3"/>
    </row>
    <row r="63" spans="1:25">
      <c r="A63" s="313"/>
      <c r="B63" s="313"/>
      <c r="C63" s="313"/>
      <c r="D63" s="313"/>
      <c r="E63" s="313"/>
      <c r="F63" s="318"/>
      <c r="G63" s="318"/>
      <c r="H63" s="318"/>
      <c r="I63" s="318"/>
      <c r="J63" s="318"/>
      <c r="K63" s="318"/>
      <c r="L63" s="318"/>
      <c r="M63" s="318"/>
      <c r="N63" s="318"/>
      <c r="O63" s="318"/>
      <c r="P63" s="318"/>
      <c r="Q63" s="318"/>
      <c r="R63" s="318"/>
      <c r="S63" s="318"/>
      <c r="T63" s="318"/>
      <c r="U63" s="318"/>
      <c r="V63" s="318"/>
      <c r="W63" s="3"/>
    </row>
    <row r="64" spans="1:25">
      <c r="A64" s="960" t="s">
        <v>1235</v>
      </c>
      <c r="B64" s="960"/>
      <c r="C64" s="960"/>
      <c r="D64" s="960"/>
      <c r="E64" s="961"/>
      <c r="F64" s="962">
        <v>42406</v>
      </c>
      <c r="G64" s="963"/>
      <c r="H64" s="963"/>
      <c r="I64" s="963"/>
      <c r="J64" s="964"/>
      <c r="K64" s="3"/>
      <c r="L64" s="3"/>
      <c r="M64" s="3"/>
      <c r="N64" s="3"/>
      <c r="O64" s="3"/>
      <c r="P64" s="3"/>
      <c r="Q64" s="3"/>
      <c r="R64" s="3"/>
      <c r="S64" s="3"/>
      <c r="T64" s="3"/>
      <c r="U64" s="3"/>
      <c r="V64" s="3"/>
      <c r="W64" s="3"/>
    </row>
    <row r="65" spans="1:25">
      <c r="A65" s="3"/>
      <c r="B65" s="3"/>
      <c r="C65" s="3"/>
      <c r="D65" s="3"/>
      <c r="E65" s="3"/>
      <c r="F65" s="3"/>
      <c r="G65" s="3"/>
      <c r="H65" s="3"/>
      <c r="I65" s="3"/>
      <c r="J65" s="3"/>
      <c r="K65" s="3"/>
      <c r="L65" s="3"/>
      <c r="M65" s="3"/>
      <c r="N65" s="3"/>
      <c r="O65" s="3"/>
      <c r="P65" s="3"/>
      <c r="Q65" s="3"/>
      <c r="R65" s="3"/>
      <c r="S65" s="3"/>
      <c r="T65" s="3"/>
      <c r="U65" s="3"/>
      <c r="V65" s="3"/>
      <c r="W65" s="3"/>
    </row>
    <row r="66" spans="1:25" ht="11.25" customHeight="1">
      <c r="A66" s="974" t="s">
        <v>115</v>
      </c>
      <c r="B66" s="974"/>
      <c r="C66" s="974"/>
      <c r="D66" s="974"/>
      <c r="E66" s="975"/>
      <c r="F66" s="998" t="s">
        <v>1954</v>
      </c>
      <c r="G66" s="998"/>
      <c r="H66" s="998"/>
      <c r="I66" s="998"/>
      <c r="J66" s="998"/>
      <c r="K66" s="998"/>
      <c r="L66" s="998"/>
      <c r="M66" s="998"/>
      <c r="N66" s="998"/>
      <c r="O66" s="998"/>
      <c r="P66" s="998"/>
      <c r="Q66" s="998"/>
      <c r="R66" s="998"/>
      <c r="S66" s="998"/>
      <c r="T66" s="998"/>
      <c r="U66" s="998"/>
      <c r="V66" s="998"/>
      <c r="W66" s="998"/>
      <c r="X66" s="998"/>
    </row>
    <row r="67" spans="1:25">
      <c r="A67" s="974"/>
      <c r="B67" s="974"/>
      <c r="C67" s="974"/>
      <c r="D67" s="974"/>
      <c r="E67" s="975"/>
      <c r="F67" s="998"/>
      <c r="G67" s="998"/>
      <c r="H67" s="998"/>
      <c r="I67" s="998"/>
      <c r="J67" s="998"/>
      <c r="K67" s="998"/>
      <c r="L67" s="998"/>
      <c r="M67" s="998"/>
      <c r="N67" s="998"/>
      <c r="O67" s="998"/>
      <c r="P67" s="998"/>
      <c r="Q67" s="998"/>
      <c r="R67" s="998"/>
      <c r="S67" s="998"/>
      <c r="T67" s="998"/>
      <c r="U67" s="998"/>
      <c r="V67" s="998"/>
      <c r="W67" s="998"/>
      <c r="X67" s="998"/>
    </row>
    <row r="68" spans="1:25">
      <c r="A68" s="974"/>
      <c r="B68" s="974"/>
      <c r="C68" s="974"/>
      <c r="D68" s="974"/>
      <c r="E68" s="975"/>
      <c r="F68" s="998"/>
      <c r="G68" s="998"/>
      <c r="H68" s="998"/>
      <c r="I68" s="998"/>
      <c r="J68" s="998"/>
      <c r="K68" s="998"/>
      <c r="L68" s="998"/>
      <c r="M68" s="998"/>
      <c r="N68" s="998"/>
      <c r="O68" s="998"/>
      <c r="P68" s="998"/>
      <c r="Q68" s="998"/>
      <c r="R68" s="998"/>
      <c r="S68" s="998"/>
      <c r="T68" s="998"/>
      <c r="U68" s="998"/>
      <c r="V68" s="998"/>
      <c r="W68" s="998"/>
      <c r="X68" s="998"/>
    </row>
    <row r="69" spans="1:25">
      <c r="A69" s="316"/>
      <c r="B69" s="316"/>
      <c r="C69" s="316"/>
      <c r="D69" s="316"/>
      <c r="E69" s="312"/>
      <c r="F69" s="318"/>
      <c r="G69" s="318"/>
      <c r="H69" s="318"/>
      <c r="I69" s="318"/>
      <c r="J69" s="318"/>
      <c r="K69" s="318"/>
      <c r="L69" s="318"/>
      <c r="M69" s="318"/>
      <c r="N69" s="318"/>
      <c r="O69" s="318"/>
      <c r="P69" s="318"/>
      <c r="Q69" s="318"/>
      <c r="R69" s="318"/>
      <c r="S69" s="318"/>
      <c r="T69" s="318"/>
      <c r="U69" s="318"/>
      <c r="V69" s="318"/>
      <c r="W69" s="3"/>
    </row>
    <row r="70" spans="1:25">
      <c r="A70" s="960" t="s">
        <v>662</v>
      </c>
      <c r="B70" s="960"/>
      <c r="C70" s="960"/>
      <c r="D70" s="960"/>
      <c r="E70" s="961"/>
      <c r="F70" s="997" t="s">
        <v>1955</v>
      </c>
      <c r="G70" s="963"/>
      <c r="H70" s="963"/>
      <c r="I70" s="963"/>
      <c r="J70" s="964"/>
      <c r="K70" s="318"/>
      <c r="L70" s="959" t="s">
        <v>1238</v>
      </c>
      <c r="M70" s="959"/>
      <c r="N70" s="959"/>
      <c r="O70" s="959"/>
      <c r="P70" s="959"/>
      <c r="Q70" s="959"/>
      <c r="R70" s="959"/>
      <c r="S70" s="959"/>
      <c r="T70" s="959"/>
      <c r="U70" s="959"/>
      <c r="V70" s="959"/>
      <c r="W70" s="3"/>
    </row>
    <row r="71" spans="1:25">
      <c r="A71" s="320"/>
      <c r="B71" s="320"/>
      <c r="C71" s="320"/>
      <c r="D71" s="136"/>
      <c r="E71" s="136"/>
      <c r="F71" s="136"/>
      <c r="G71" s="136"/>
      <c r="H71" s="334"/>
      <c r="I71" s="333"/>
      <c r="J71" s="333"/>
      <c r="K71" s="3"/>
      <c r="L71" s="3"/>
      <c r="M71" s="3"/>
      <c r="N71" s="3"/>
      <c r="O71" s="3"/>
      <c r="P71" s="3"/>
      <c r="Q71" s="3"/>
      <c r="R71" s="3"/>
      <c r="S71" s="3"/>
      <c r="T71" s="3"/>
      <c r="U71" s="3"/>
      <c r="V71" s="3"/>
      <c r="W71" s="3"/>
      <c r="Y71" s="329"/>
    </row>
    <row r="72" spans="1:25">
      <c r="A72" s="960" t="s">
        <v>727</v>
      </c>
      <c r="B72" s="960"/>
      <c r="C72" s="960"/>
      <c r="D72" s="960"/>
      <c r="E72" s="961"/>
      <c r="F72" s="997" t="s">
        <v>1801</v>
      </c>
      <c r="G72" s="963"/>
      <c r="H72" s="963"/>
      <c r="I72" s="963"/>
      <c r="J72" s="964"/>
      <c r="K72" s="3"/>
      <c r="L72" s="3"/>
      <c r="M72" s="3"/>
      <c r="N72" s="3"/>
      <c r="O72" s="3"/>
      <c r="P72" s="3"/>
      <c r="Q72" s="3"/>
      <c r="R72" s="3"/>
      <c r="S72" s="3"/>
      <c r="T72" s="3"/>
      <c r="U72" s="3"/>
      <c r="V72" s="3"/>
      <c r="W72" s="3"/>
      <c r="Y72" s="329"/>
    </row>
    <row r="73" spans="1:25">
      <c r="A73" s="11"/>
      <c r="B73" s="12"/>
      <c r="C73" s="12"/>
      <c r="D73" s="12"/>
      <c r="E73" s="12"/>
      <c r="F73" s="3"/>
      <c r="G73" s="3"/>
      <c r="H73" s="13"/>
      <c r="I73" s="13"/>
      <c r="J73" s="13"/>
      <c r="K73" s="13"/>
      <c r="L73" s="3"/>
      <c r="M73" s="3"/>
      <c r="N73" s="13"/>
      <c r="O73" s="13"/>
      <c r="P73" s="13"/>
      <c r="Q73" s="13"/>
      <c r="R73" s="13"/>
      <c r="S73" s="13"/>
      <c r="T73" s="3"/>
      <c r="U73" s="3"/>
      <c r="V73" s="3"/>
      <c r="W73" s="3"/>
    </row>
    <row r="74" spans="1:25" ht="11.25" customHeight="1">
      <c r="A74" s="974" t="s">
        <v>14</v>
      </c>
      <c r="B74" s="974"/>
      <c r="C74" s="974"/>
      <c r="D74" s="974"/>
      <c r="E74" s="975"/>
      <c r="F74" s="998" t="s">
        <v>1956</v>
      </c>
      <c r="G74" s="998"/>
      <c r="H74" s="998"/>
      <c r="I74" s="998"/>
      <c r="J74" s="998"/>
      <c r="K74" s="998"/>
      <c r="L74" s="998"/>
      <c r="M74" s="998"/>
      <c r="N74" s="998"/>
      <c r="O74" s="998"/>
      <c r="P74" s="998"/>
      <c r="Q74" s="998"/>
      <c r="R74" s="998"/>
      <c r="S74" s="998"/>
      <c r="T74" s="998"/>
      <c r="U74" s="998"/>
      <c r="V74" s="998"/>
      <c r="W74" s="998"/>
      <c r="X74" s="998"/>
    </row>
    <row r="75" spans="1:25">
      <c r="A75" s="974"/>
      <c r="B75" s="974"/>
      <c r="C75" s="974"/>
      <c r="D75" s="974"/>
      <c r="E75" s="975"/>
      <c r="F75" s="998"/>
      <c r="G75" s="998"/>
      <c r="H75" s="998"/>
      <c r="I75" s="998"/>
      <c r="J75" s="998"/>
      <c r="K75" s="998"/>
      <c r="L75" s="998"/>
      <c r="M75" s="998"/>
      <c r="N75" s="998"/>
      <c r="O75" s="998"/>
      <c r="P75" s="998"/>
      <c r="Q75" s="998"/>
      <c r="R75" s="998"/>
      <c r="S75" s="998"/>
      <c r="T75" s="998"/>
      <c r="U75" s="998"/>
      <c r="V75" s="998"/>
      <c r="W75" s="998"/>
      <c r="X75" s="998"/>
    </row>
    <row r="76" spans="1:25">
      <c r="A76" s="974"/>
      <c r="B76" s="974"/>
      <c r="C76" s="974"/>
      <c r="D76" s="974"/>
      <c r="E76" s="975"/>
      <c r="F76" s="998"/>
      <c r="G76" s="998"/>
      <c r="H76" s="998"/>
      <c r="I76" s="998"/>
      <c r="J76" s="998"/>
      <c r="K76" s="998"/>
      <c r="L76" s="998"/>
      <c r="M76" s="998"/>
      <c r="N76" s="998"/>
      <c r="O76" s="998"/>
      <c r="P76" s="998"/>
      <c r="Q76" s="998"/>
      <c r="R76" s="998"/>
      <c r="S76" s="998"/>
      <c r="T76" s="998"/>
      <c r="U76" s="998"/>
      <c r="V76" s="998"/>
      <c r="W76" s="998"/>
      <c r="X76" s="998"/>
    </row>
    <row r="77" spans="1:25" s="766" customFormat="1">
      <c r="A77" s="764"/>
      <c r="B77" s="764"/>
      <c r="C77" s="764"/>
      <c r="D77" s="764"/>
      <c r="E77" s="768"/>
      <c r="F77" s="765"/>
      <c r="G77" s="765"/>
      <c r="H77" s="765"/>
      <c r="I77" s="765"/>
      <c r="J77" s="765"/>
      <c r="K77" s="765"/>
      <c r="L77" s="765"/>
      <c r="M77" s="765"/>
      <c r="N77" s="765"/>
      <c r="O77" s="765"/>
      <c r="P77" s="765"/>
      <c r="Q77" s="765"/>
      <c r="R77" s="765"/>
      <c r="S77" s="765"/>
      <c r="T77" s="765"/>
      <c r="U77" s="765"/>
      <c r="V77" s="765"/>
      <c r="W77" s="765"/>
      <c r="X77" s="765"/>
      <c r="Y77" s="763"/>
    </row>
    <row r="78" spans="1:25" s="766" customFormat="1" ht="11.25" customHeight="1">
      <c r="A78" s="974" t="s">
        <v>1789</v>
      </c>
      <c r="B78" s="974"/>
      <c r="C78" s="974"/>
      <c r="D78" s="974"/>
      <c r="E78" s="975"/>
      <c r="F78" s="998" t="s">
        <v>1801</v>
      </c>
      <c r="G78" s="998"/>
      <c r="H78" s="998"/>
      <c r="I78" s="998"/>
      <c r="J78" s="998"/>
      <c r="K78" s="998"/>
      <c r="L78" s="998"/>
      <c r="M78" s="998"/>
      <c r="N78" s="998"/>
      <c r="O78" s="998"/>
      <c r="P78" s="998"/>
      <c r="Q78" s="998"/>
      <c r="R78" s="998"/>
      <c r="S78" s="998"/>
      <c r="T78" s="998"/>
      <c r="U78" s="998"/>
      <c r="V78" s="998"/>
      <c r="W78" s="998"/>
      <c r="X78" s="998"/>
      <c r="Y78" s="763"/>
    </row>
    <row r="79" spans="1:25" s="766" customFormat="1">
      <c r="A79" s="974"/>
      <c r="B79" s="974"/>
      <c r="C79" s="974"/>
      <c r="D79" s="974"/>
      <c r="E79" s="975"/>
      <c r="F79" s="998"/>
      <c r="G79" s="998"/>
      <c r="H79" s="998"/>
      <c r="I79" s="998"/>
      <c r="J79" s="998"/>
      <c r="K79" s="998"/>
      <c r="L79" s="998"/>
      <c r="M79" s="998"/>
      <c r="N79" s="998"/>
      <c r="O79" s="998"/>
      <c r="P79" s="998"/>
      <c r="Q79" s="998"/>
      <c r="R79" s="998"/>
      <c r="S79" s="998"/>
      <c r="T79" s="998"/>
      <c r="U79" s="998"/>
      <c r="V79" s="998"/>
      <c r="W79" s="998"/>
      <c r="X79" s="998"/>
      <c r="Y79" s="763"/>
    </row>
    <row r="80" spans="1:25" s="766" customFormat="1">
      <c r="A80" s="974"/>
      <c r="B80" s="974"/>
      <c r="C80" s="974"/>
      <c r="D80" s="974"/>
      <c r="E80" s="975"/>
      <c r="F80" s="998"/>
      <c r="G80" s="998"/>
      <c r="H80" s="998"/>
      <c r="I80" s="998"/>
      <c r="J80" s="998"/>
      <c r="K80" s="998"/>
      <c r="L80" s="998"/>
      <c r="M80" s="998"/>
      <c r="N80" s="998"/>
      <c r="O80" s="998"/>
      <c r="P80" s="998"/>
      <c r="Q80" s="998"/>
      <c r="R80" s="998"/>
      <c r="S80" s="998"/>
      <c r="T80" s="998"/>
      <c r="U80" s="998"/>
      <c r="V80" s="998"/>
      <c r="W80" s="998"/>
      <c r="X80" s="998"/>
      <c r="Y80" s="763"/>
    </row>
    <row r="81" spans="1:25">
      <c r="A81" s="316"/>
      <c r="B81" s="316"/>
      <c r="C81" s="316"/>
      <c r="D81" s="316"/>
      <c r="E81" s="312"/>
      <c r="F81" s="318"/>
      <c r="G81" s="318"/>
      <c r="H81" s="318"/>
      <c r="I81" s="318"/>
      <c r="J81" s="318"/>
      <c r="K81" s="318"/>
      <c r="L81" s="318"/>
      <c r="M81" s="318"/>
      <c r="N81" s="318"/>
      <c r="O81" s="318"/>
      <c r="P81" s="318"/>
      <c r="Q81" s="318"/>
      <c r="R81" s="318"/>
      <c r="S81" s="318"/>
      <c r="T81" s="318"/>
      <c r="U81" s="318"/>
      <c r="V81" s="318"/>
      <c r="W81" s="3"/>
    </row>
    <row r="82" spans="1:25" ht="4.5" customHeight="1" thickBot="1">
      <c r="A82" s="7"/>
      <c r="B82" s="8"/>
      <c r="C82" s="8"/>
      <c r="D82" s="8"/>
      <c r="E82" s="8"/>
      <c r="F82" s="9"/>
      <c r="G82" s="9"/>
      <c r="H82" s="10"/>
      <c r="I82" s="10"/>
      <c r="J82" s="10"/>
      <c r="K82" s="10"/>
      <c r="L82" s="9"/>
      <c r="M82" s="9"/>
      <c r="N82" s="10"/>
      <c r="O82" s="10"/>
      <c r="P82" s="10"/>
      <c r="Q82" s="10"/>
      <c r="R82" s="10"/>
      <c r="S82" s="10"/>
      <c r="T82" s="9"/>
      <c r="U82" s="9"/>
      <c r="V82" s="9"/>
      <c r="W82" s="9"/>
      <c r="X82" s="9"/>
    </row>
    <row r="83" spans="1:25" ht="13.5" thickBot="1">
      <c r="A83" s="994" t="s">
        <v>1383</v>
      </c>
      <c r="B83" s="995"/>
      <c r="C83" s="995"/>
      <c r="D83" s="995"/>
      <c r="E83" s="995"/>
      <c r="F83" s="995"/>
      <c r="G83" s="995"/>
      <c r="H83" s="995"/>
      <c r="I83" s="995"/>
      <c r="J83" s="995"/>
      <c r="K83" s="995"/>
      <c r="L83" s="995"/>
      <c r="M83" s="995"/>
      <c r="N83" s="995"/>
      <c r="O83" s="995"/>
      <c r="P83" s="995"/>
      <c r="Q83" s="995"/>
      <c r="R83" s="995"/>
      <c r="S83" s="995"/>
      <c r="T83" s="995"/>
      <c r="U83" s="995"/>
      <c r="V83" s="995"/>
      <c r="W83" s="995"/>
      <c r="X83" s="996"/>
      <c r="Y83" s="322"/>
    </row>
    <row r="84" spans="1:25">
      <c r="A84" s="3"/>
      <c r="B84" s="3"/>
      <c r="C84" s="3"/>
      <c r="D84" s="3"/>
      <c r="E84" s="3"/>
      <c r="F84" s="3"/>
      <c r="G84" s="3"/>
      <c r="H84" s="3"/>
      <c r="I84" s="3"/>
      <c r="J84" s="3"/>
      <c r="K84" s="3"/>
      <c r="L84" s="16"/>
      <c r="M84" s="16"/>
      <c r="N84" s="16"/>
      <c r="O84" s="16"/>
      <c r="P84" s="16"/>
      <c r="Q84" s="16"/>
      <c r="R84" s="16"/>
      <c r="S84" s="16"/>
      <c r="T84" s="16"/>
      <c r="U84" s="16"/>
      <c r="V84" s="16"/>
      <c r="W84" s="3"/>
      <c r="Y84" s="322"/>
    </row>
    <row r="85" spans="1:25">
      <c r="A85" s="905" t="s">
        <v>8</v>
      </c>
      <c r="B85" s="905"/>
      <c r="C85" s="905"/>
      <c r="D85" s="905"/>
      <c r="E85" s="905"/>
      <c r="F85" s="909" t="s">
        <v>11</v>
      </c>
      <c r="G85" s="910"/>
      <c r="H85" s="885" t="s">
        <v>1957</v>
      </c>
      <c r="I85" s="886"/>
      <c r="J85" s="886"/>
      <c r="K85" s="887"/>
      <c r="L85" s="914" t="s">
        <v>10</v>
      </c>
      <c r="M85" s="910"/>
      <c r="N85" s="893" t="s">
        <v>529</v>
      </c>
      <c r="O85" s="894"/>
      <c r="P85" s="894"/>
      <c r="Q85" s="894"/>
      <c r="R85" s="894"/>
      <c r="S85" s="895"/>
      <c r="T85" s="3"/>
      <c r="U85" s="3"/>
      <c r="V85" s="3"/>
      <c r="W85" s="3"/>
      <c r="Y85" s="322"/>
    </row>
    <row r="86" spans="1:25">
      <c r="A86" s="905"/>
      <c r="B86" s="905"/>
      <c r="C86" s="905"/>
      <c r="D86" s="905"/>
      <c r="E86" s="905"/>
      <c r="F86" s="909" t="s">
        <v>9</v>
      </c>
      <c r="G86" s="910"/>
      <c r="H86" s="915">
        <v>6582689724</v>
      </c>
      <c r="I86" s="916"/>
      <c r="J86" s="916"/>
      <c r="K86" s="917"/>
      <c r="L86" s="914" t="s">
        <v>6</v>
      </c>
      <c r="M86" s="910"/>
      <c r="N86" s="918" t="s">
        <v>1958</v>
      </c>
      <c r="O86" s="894"/>
      <c r="P86" s="894"/>
      <c r="Q86" s="894"/>
      <c r="R86" s="894"/>
      <c r="S86" s="895"/>
      <c r="T86" s="3"/>
      <c r="U86" s="3"/>
      <c r="V86" s="3"/>
      <c r="W86" s="3"/>
      <c r="Y86" s="322"/>
    </row>
    <row r="87" spans="1:25" ht="4.5" customHeight="1">
      <c r="A87" s="11"/>
      <c r="B87" s="12"/>
      <c r="C87" s="12"/>
      <c r="D87" s="12"/>
      <c r="E87" s="12"/>
      <c r="F87" s="3"/>
      <c r="G87" s="3"/>
      <c r="H87" s="13"/>
      <c r="I87" s="13"/>
      <c r="J87" s="13"/>
      <c r="K87" s="13"/>
      <c r="L87" s="3"/>
      <c r="M87" s="3"/>
      <c r="N87" s="13"/>
      <c r="O87" s="13"/>
      <c r="P87" s="13"/>
      <c r="Q87" s="13"/>
      <c r="R87" s="13"/>
      <c r="S87" s="13"/>
      <c r="T87" s="3"/>
      <c r="U87" s="3"/>
      <c r="V87" s="3"/>
      <c r="W87" s="3"/>
      <c r="Y87" s="322"/>
    </row>
    <row r="88" spans="1:25">
      <c r="A88" s="905" t="s">
        <v>7</v>
      </c>
      <c r="B88" s="905"/>
      <c r="C88" s="905"/>
      <c r="D88" s="905"/>
      <c r="E88" s="905"/>
      <c r="F88" s="909" t="s">
        <v>11</v>
      </c>
      <c r="G88" s="910"/>
      <c r="H88" s="911" t="s">
        <v>1959</v>
      </c>
      <c r="I88" s="912"/>
      <c r="J88" s="912"/>
      <c r="K88" s="913"/>
      <c r="L88" s="914" t="s">
        <v>10</v>
      </c>
      <c r="M88" s="910"/>
      <c r="N88" s="893" t="s">
        <v>529</v>
      </c>
      <c r="O88" s="894"/>
      <c r="P88" s="894"/>
      <c r="Q88" s="894"/>
      <c r="R88" s="894"/>
      <c r="S88" s="895"/>
      <c r="T88" s="3"/>
      <c r="U88" s="3"/>
      <c r="V88" s="3"/>
      <c r="W88" s="3"/>
      <c r="Y88" s="322"/>
    </row>
    <row r="89" spans="1:25">
      <c r="A89" s="905"/>
      <c r="B89" s="905"/>
      <c r="C89" s="905"/>
      <c r="D89" s="905"/>
      <c r="E89" s="905"/>
      <c r="F89" s="909" t="s">
        <v>9</v>
      </c>
      <c r="G89" s="910"/>
      <c r="H89" s="915">
        <v>6582689724</v>
      </c>
      <c r="I89" s="916"/>
      <c r="J89" s="916"/>
      <c r="K89" s="917"/>
      <c r="L89" s="914" t="s">
        <v>6</v>
      </c>
      <c r="M89" s="910"/>
      <c r="N89" s="918" t="s">
        <v>1958</v>
      </c>
      <c r="O89" s="894"/>
      <c r="P89" s="894"/>
      <c r="Q89" s="894"/>
      <c r="R89" s="894"/>
      <c r="S89" s="895"/>
      <c r="T89" s="3"/>
      <c r="U89" s="3"/>
      <c r="V89" s="3"/>
      <c r="W89" s="3"/>
      <c r="Y89" s="322"/>
    </row>
    <row r="90" spans="1:25" ht="4.5" customHeight="1">
      <c r="A90" s="11"/>
      <c r="B90" s="12"/>
      <c r="C90" s="12"/>
      <c r="D90" s="12"/>
      <c r="E90" s="12"/>
      <c r="F90" s="3"/>
      <c r="G90" s="3"/>
      <c r="H90" s="13"/>
      <c r="I90" s="13"/>
      <c r="J90" s="13"/>
      <c r="K90" s="13"/>
      <c r="L90" s="3"/>
      <c r="M90" s="3"/>
      <c r="N90" s="13"/>
      <c r="O90" s="13"/>
      <c r="P90" s="13"/>
      <c r="Q90" s="13"/>
      <c r="R90" s="13"/>
      <c r="S90" s="13"/>
      <c r="T90" s="3"/>
      <c r="U90" s="3"/>
      <c r="V90" s="3"/>
      <c r="W90" s="3"/>
      <c r="Y90" s="322"/>
    </row>
    <row r="91" spans="1:25">
      <c r="A91" s="905" t="s">
        <v>12</v>
      </c>
      <c r="B91" s="905"/>
      <c r="C91" s="905"/>
      <c r="D91" s="905"/>
      <c r="E91" s="905"/>
      <c r="F91" s="909" t="s">
        <v>11</v>
      </c>
      <c r="G91" s="910"/>
      <c r="H91" s="911"/>
      <c r="I91" s="912"/>
      <c r="J91" s="912"/>
      <c r="K91" s="913"/>
      <c r="L91" s="914" t="s">
        <v>10</v>
      </c>
      <c r="M91" s="910"/>
      <c r="N91" s="893"/>
      <c r="O91" s="894"/>
      <c r="P91" s="894"/>
      <c r="Q91" s="894"/>
      <c r="R91" s="894"/>
      <c r="S91" s="895"/>
      <c r="T91" s="3"/>
      <c r="U91" s="3"/>
      <c r="V91" s="3"/>
      <c r="W91" s="3"/>
      <c r="Y91" s="322"/>
    </row>
    <row r="92" spans="1:25">
      <c r="A92" s="905"/>
      <c r="B92" s="905"/>
      <c r="C92" s="905"/>
      <c r="D92" s="905"/>
      <c r="E92" s="905"/>
      <c r="F92" s="909" t="s">
        <v>9</v>
      </c>
      <c r="G92" s="910"/>
      <c r="H92" s="915"/>
      <c r="I92" s="916"/>
      <c r="J92" s="916"/>
      <c r="K92" s="917"/>
      <c r="L92" s="914" t="s">
        <v>6</v>
      </c>
      <c r="M92" s="910"/>
      <c r="N92" s="893"/>
      <c r="O92" s="894"/>
      <c r="P92" s="894"/>
      <c r="Q92" s="894"/>
      <c r="R92" s="894"/>
      <c r="S92" s="895"/>
      <c r="T92" s="3"/>
      <c r="U92" s="3"/>
      <c r="V92" s="3"/>
      <c r="W92" s="3"/>
      <c r="Y92" s="322"/>
    </row>
    <row r="93" spans="1:25" ht="12.75" customHeight="1">
      <c r="A93" s="952" t="s">
        <v>17</v>
      </c>
      <c r="B93" s="952"/>
      <c r="C93" s="952"/>
      <c r="D93" s="952"/>
      <c r="E93" s="952"/>
      <c r="F93" s="909" t="s">
        <v>1379</v>
      </c>
      <c r="G93" s="909"/>
      <c r="H93" s="910"/>
      <c r="I93" s="911"/>
      <c r="J93" s="912"/>
      <c r="K93" s="913"/>
      <c r="L93" s="3"/>
      <c r="M93" s="929" t="s">
        <v>633</v>
      </c>
      <c r="N93" s="929"/>
      <c r="O93" s="929"/>
      <c r="P93" s="929"/>
      <c r="Q93" s="929"/>
      <c r="R93" s="929"/>
      <c r="S93" s="929"/>
      <c r="T93" s="929"/>
      <c r="U93" s="929"/>
      <c r="V93" s="14"/>
      <c r="W93" s="315"/>
      <c r="X93" s="315"/>
      <c r="Y93" s="322"/>
    </row>
    <row r="94" spans="1:25" ht="12" customHeight="1">
      <c r="A94" s="952"/>
      <c r="B94" s="952"/>
      <c r="C94" s="952"/>
      <c r="D94" s="952"/>
      <c r="E94" s="952"/>
      <c r="F94" s="909" t="s">
        <v>1380</v>
      </c>
      <c r="G94" s="909"/>
      <c r="H94" s="910"/>
      <c r="I94" s="919" t="s">
        <v>1951</v>
      </c>
      <c r="J94" s="919"/>
      <c r="K94" s="919"/>
      <c r="L94" s="15"/>
      <c r="M94" s="929"/>
      <c r="N94" s="929"/>
      <c r="O94" s="929"/>
      <c r="P94" s="929"/>
      <c r="Q94" s="929"/>
      <c r="R94" s="929"/>
      <c r="S94" s="929"/>
      <c r="T94" s="929"/>
      <c r="U94" s="929"/>
      <c r="V94" s="953" t="s">
        <v>19</v>
      </c>
      <c r="W94" s="953"/>
      <c r="Y94" s="322"/>
    </row>
    <row r="95" spans="1:25" s="555" customFormat="1" ht="12" customHeight="1">
      <c r="A95" s="553"/>
      <c r="B95" s="553"/>
      <c r="C95" s="553"/>
      <c r="D95" s="553"/>
      <c r="E95" s="553"/>
      <c r="F95" s="552" t="s">
        <v>1381</v>
      </c>
      <c r="G95" s="552"/>
      <c r="H95" s="322"/>
      <c r="K95" s="930" t="s">
        <v>1951</v>
      </c>
      <c r="L95" s="931"/>
      <c r="M95" s="931"/>
      <c r="N95" s="931"/>
      <c r="O95" s="931"/>
      <c r="P95" s="931"/>
      <c r="Q95" s="931"/>
      <c r="R95" s="931"/>
      <c r="S95" s="932"/>
      <c r="T95" s="558"/>
      <c r="U95" s="558"/>
      <c r="V95" s="554"/>
      <c r="W95" s="554"/>
      <c r="X95" s="3"/>
      <c r="Y95" s="322"/>
    </row>
    <row r="96" spans="1:25" ht="11.25" customHeight="1">
      <c r="A96" s="3"/>
      <c r="B96" s="3"/>
      <c r="C96" s="3"/>
      <c r="D96" s="3"/>
      <c r="E96" s="3"/>
      <c r="F96" s="3"/>
      <c r="G96" s="3"/>
      <c r="H96" s="3"/>
      <c r="I96" s="3"/>
      <c r="J96" s="3"/>
      <c r="K96" s="3"/>
      <c r="L96" s="15"/>
      <c r="M96" s="558"/>
      <c r="N96" s="558"/>
      <c r="O96" s="558"/>
      <c r="P96" s="558"/>
      <c r="Q96" s="558"/>
      <c r="R96" s="558"/>
      <c r="S96" s="558"/>
      <c r="T96" s="558"/>
      <c r="U96" s="558"/>
      <c r="V96" s="14"/>
      <c r="W96" s="3"/>
      <c r="Y96" s="322"/>
    </row>
    <row r="97" spans="1:25" ht="4.5" customHeight="1" thickBot="1">
      <c r="A97" s="7"/>
      <c r="B97" s="8"/>
      <c r="C97" s="8"/>
      <c r="D97" s="8"/>
      <c r="E97" s="8"/>
      <c r="F97" s="9"/>
      <c r="G97" s="9"/>
      <c r="H97" s="10"/>
      <c r="I97" s="10"/>
      <c r="J97" s="10"/>
      <c r="K97" s="10"/>
      <c r="L97" s="9"/>
      <c r="M97" s="9"/>
      <c r="N97" s="10"/>
      <c r="O97" s="10"/>
      <c r="P97" s="10"/>
      <c r="Q97" s="10"/>
      <c r="R97" s="10"/>
      <c r="S97" s="10"/>
      <c r="T97" s="9"/>
      <c r="U97" s="9"/>
      <c r="V97" s="9"/>
      <c r="W97" s="9"/>
      <c r="X97" s="9"/>
    </row>
    <row r="98" spans="1:25" s="328" customFormat="1" ht="13.5" thickBot="1">
      <c r="A98" s="923" t="s">
        <v>635</v>
      </c>
      <c r="B98" s="924"/>
      <c r="C98" s="924"/>
      <c r="D98" s="924"/>
      <c r="E98" s="924"/>
      <c r="F98" s="924"/>
      <c r="G98" s="924"/>
      <c r="H98" s="924"/>
      <c r="I98" s="924"/>
      <c r="J98" s="924"/>
      <c r="K98" s="924"/>
      <c r="L98" s="924"/>
      <c r="M98" s="924"/>
      <c r="N98" s="924"/>
      <c r="O98" s="924"/>
      <c r="P98" s="924"/>
      <c r="Q98" s="924"/>
      <c r="R98" s="924"/>
      <c r="S98" s="924"/>
      <c r="T98" s="924"/>
      <c r="U98" s="924"/>
      <c r="V98" s="924"/>
      <c r="W98" s="924"/>
      <c r="X98" s="925"/>
      <c r="Y98" s="327"/>
    </row>
    <row r="99" spans="1:25">
      <c r="A99" s="3" t="s">
        <v>631</v>
      </c>
      <c r="B99" s="3"/>
      <c r="C99" s="3"/>
      <c r="D99" s="3"/>
      <c r="E99" s="3"/>
      <c r="F99" s="3"/>
      <c r="G99" s="3"/>
      <c r="H99" s="3"/>
      <c r="I99" s="3"/>
      <c r="J99" s="3"/>
      <c r="K99" s="3"/>
      <c r="L99" s="3"/>
      <c r="M99" s="3"/>
      <c r="N99" s="3"/>
      <c r="O99" s="3"/>
      <c r="P99" s="3"/>
      <c r="Q99" s="3"/>
      <c r="R99" s="3"/>
      <c r="S99" s="3"/>
      <c r="T99" s="3"/>
      <c r="U99" s="3"/>
      <c r="V99" s="3"/>
      <c r="W99" s="3"/>
    </row>
    <row r="100" spans="1:25">
      <c r="A100" s="926" t="s">
        <v>32</v>
      </c>
      <c r="B100" s="927"/>
      <c r="C100" s="927"/>
      <c r="D100" s="927"/>
      <c r="E100" s="928"/>
      <c r="F100" s="906" t="s">
        <v>15</v>
      </c>
      <c r="G100" s="907"/>
      <c r="H100" s="907"/>
      <c r="I100" s="908"/>
      <c r="J100" s="906" t="s">
        <v>33</v>
      </c>
      <c r="K100" s="907"/>
      <c r="L100" s="907"/>
      <c r="M100" s="908"/>
      <c r="N100" s="906" t="s">
        <v>95</v>
      </c>
      <c r="O100" s="907"/>
      <c r="P100" s="907"/>
      <c r="Q100" s="908"/>
      <c r="R100" s="906" t="s">
        <v>6</v>
      </c>
      <c r="S100" s="907"/>
      <c r="T100" s="907"/>
      <c r="U100" s="907"/>
      <c r="V100" s="907"/>
      <c r="W100" s="908"/>
    </row>
    <row r="101" spans="1:25" ht="22.5" customHeight="1">
      <c r="A101" s="899" t="s">
        <v>35</v>
      </c>
      <c r="B101" s="900"/>
      <c r="C101" s="900"/>
      <c r="D101" s="900"/>
      <c r="E101" s="901"/>
      <c r="F101" s="896" t="s">
        <v>1960</v>
      </c>
      <c r="G101" s="897"/>
      <c r="H101" s="897"/>
      <c r="I101" s="898"/>
      <c r="J101" s="896" t="s">
        <v>977</v>
      </c>
      <c r="K101" s="897"/>
      <c r="L101" s="897"/>
      <c r="M101" s="898"/>
      <c r="N101" s="896">
        <v>6581864272</v>
      </c>
      <c r="O101" s="897"/>
      <c r="P101" s="897"/>
      <c r="Q101" s="898"/>
      <c r="R101" s="902" t="s">
        <v>1961</v>
      </c>
      <c r="S101" s="903"/>
      <c r="T101" s="903"/>
      <c r="U101" s="903"/>
      <c r="V101" s="903"/>
      <c r="W101" s="904"/>
    </row>
    <row r="102" spans="1:25" ht="22.5" customHeight="1">
      <c r="A102" s="899" t="s">
        <v>36</v>
      </c>
      <c r="B102" s="900"/>
      <c r="C102" s="900"/>
      <c r="D102" s="900"/>
      <c r="E102" s="901"/>
      <c r="F102" s="896"/>
      <c r="G102" s="897"/>
      <c r="H102" s="897"/>
      <c r="I102" s="898"/>
      <c r="J102" s="920"/>
      <c r="K102" s="921"/>
      <c r="L102" s="921"/>
      <c r="M102" s="922"/>
      <c r="N102" s="920"/>
      <c r="O102" s="921"/>
      <c r="P102" s="921"/>
      <c r="Q102" s="922"/>
      <c r="R102" s="896"/>
      <c r="S102" s="897"/>
      <c r="T102" s="897"/>
      <c r="U102" s="897"/>
      <c r="V102" s="897"/>
      <c r="W102" s="898"/>
    </row>
    <row r="103" spans="1:25" ht="22.5" customHeight="1">
      <c r="A103" s="954" t="s">
        <v>47</v>
      </c>
      <c r="B103" s="954"/>
      <c r="C103" s="954"/>
      <c r="D103" s="954"/>
      <c r="E103" s="955"/>
      <c r="F103" s="896"/>
      <c r="G103" s="897"/>
      <c r="H103" s="897"/>
      <c r="I103" s="898"/>
      <c r="J103" s="920"/>
      <c r="K103" s="921"/>
      <c r="L103" s="921"/>
      <c r="M103" s="922"/>
      <c r="N103" s="920"/>
      <c r="O103" s="921"/>
      <c r="P103" s="921"/>
      <c r="Q103" s="922"/>
      <c r="R103" s="896"/>
      <c r="S103" s="897"/>
      <c r="T103" s="897"/>
      <c r="U103" s="897"/>
      <c r="V103" s="897"/>
      <c r="W103" s="898"/>
    </row>
    <row r="104" spans="1:25" ht="22.5" customHeight="1">
      <c r="A104" s="899" t="s">
        <v>551</v>
      </c>
      <c r="B104" s="900"/>
      <c r="C104" s="900"/>
      <c r="D104" s="900"/>
      <c r="E104" s="901"/>
      <c r="F104" s="896"/>
      <c r="G104" s="897"/>
      <c r="H104" s="897"/>
      <c r="I104" s="898"/>
      <c r="J104" s="920"/>
      <c r="K104" s="921"/>
      <c r="L104" s="921"/>
      <c r="M104" s="922"/>
      <c r="N104" s="920"/>
      <c r="O104" s="921"/>
      <c r="P104" s="921"/>
      <c r="Q104" s="922"/>
      <c r="R104" s="896"/>
      <c r="S104" s="897"/>
      <c r="T104" s="897"/>
      <c r="U104" s="897"/>
      <c r="V104" s="897"/>
      <c r="W104" s="898"/>
    </row>
    <row r="105" spans="1:25" ht="22.5" customHeight="1">
      <c r="A105" s="899" t="s">
        <v>552</v>
      </c>
      <c r="B105" s="900"/>
      <c r="C105" s="900"/>
      <c r="D105" s="900"/>
      <c r="E105" s="901"/>
      <c r="F105" s="896"/>
      <c r="G105" s="897"/>
      <c r="H105" s="897"/>
      <c r="I105" s="898"/>
      <c r="J105" s="920"/>
      <c r="K105" s="921"/>
      <c r="L105" s="921"/>
      <c r="M105" s="922"/>
      <c r="N105" s="920"/>
      <c r="O105" s="921"/>
      <c r="P105" s="921"/>
      <c r="Q105" s="922"/>
      <c r="R105" s="896"/>
      <c r="S105" s="897"/>
      <c r="T105" s="897"/>
      <c r="U105" s="897"/>
      <c r="V105" s="897"/>
      <c r="W105" s="898"/>
    </row>
    <row r="106" spans="1:25" ht="22.5" customHeight="1">
      <c r="A106" s="899" t="s">
        <v>553</v>
      </c>
      <c r="B106" s="900"/>
      <c r="C106" s="900"/>
      <c r="D106" s="900"/>
      <c r="E106" s="901"/>
      <c r="F106" s="936"/>
      <c r="G106" s="937"/>
      <c r="H106" s="937"/>
      <c r="I106" s="938"/>
      <c r="J106" s="920"/>
      <c r="K106" s="921"/>
      <c r="L106" s="921"/>
      <c r="M106" s="922"/>
      <c r="N106" s="920"/>
      <c r="O106" s="921"/>
      <c r="P106" s="921"/>
      <c r="Q106" s="922"/>
      <c r="R106" s="896"/>
      <c r="S106" s="897"/>
      <c r="T106" s="897"/>
      <c r="U106" s="897"/>
      <c r="V106" s="897"/>
      <c r="W106" s="898"/>
    </row>
    <row r="107" spans="1:25" ht="22.5" customHeight="1">
      <c r="A107" s="933" t="s">
        <v>304</v>
      </c>
      <c r="B107" s="934"/>
      <c r="C107" s="934"/>
      <c r="D107" s="934"/>
      <c r="E107" s="935"/>
      <c r="F107" s="896"/>
      <c r="G107" s="897"/>
      <c r="H107" s="897"/>
      <c r="I107" s="898"/>
      <c r="J107" s="920"/>
      <c r="K107" s="921"/>
      <c r="L107" s="921"/>
      <c r="M107" s="922"/>
      <c r="N107" s="920"/>
      <c r="O107" s="921"/>
      <c r="P107" s="921"/>
      <c r="Q107" s="922"/>
      <c r="R107" s="896"/>
      <c r="S107" s="897"/>
      <c r="T107" s="897"/>
      <c r="U107" s="897"/>
      <c r="V107" s="897"/>
      <c r="W107" s="898"/>
    </row>
    <row r="108" spans="1:25" ht="22.5" customHeight="1">
      <c r="A108" s="933" t="s">
        <v>305</v>
      </c>
      <c r="B108" s="934"/>
      <c r="C108" s="934"/>
      <c r="D108" s="934"/>
      <c r="E108" s="935"/>
      <c r="F108" s="936"/>
      <c r="G108" s="937"/>
      <c r="H108" s="937"/>
      <c r="I108" s="938"/>
      <c r="J108" s="920"/>
      <c r="K108" s="921"/>
      <c r="L108" s="921"/>
      <c r="M108" s="922"/>
      <c r="N108" s="920"/>
      <c r="O108" s="921"/>
      <c r="P108" s="921"/>
      <c r="Q108" s="922"/>
      <c r="R108" s="896"/>
      <c r="S108" s="897"/>
      <c r="T108" s="897"/>
      <c r="U108" s="897"/>
      <c r="V108" s="897"/>
      <c r="W108" s="898"/>
    </row>
    <row r="109" spans="1:25" ht="22.5" customHeight="1">
      <c r="A109" s="933" t="s">
        <v>356</v>
      </c>
      <c r="B109" s="934"/>
      <c r="C109" s="934"/>
      <c r="D109" s="934"/>
      <c r="E109" s="935"/>
      <c r="F109" s="936"/>
      <c r="G109" s="937"/>
      <c r="H109" s="937"/>
      <c r="I109" s="938"/>
      <c r="J109" s="920"/>
      <c r="K109" s="921"/>
      <c r="L109" s="921"/>
      <c r="M109" s="922"/>
      <c r="N109" s="920"/>
      <c r="O109" s="921"/>
      <c r="P109" s="921"/>
      <c r="Q109" s="922"/>
      <c r="R109" s="896"/>
      <c r="S109" s="897"/>
      <c r="T109" s="897"/>
      <c r="U109" s="897"/>
      <c r="V109" s="897"/>
      <c r="W109" s="898"/>
    </row>
    <row r="110" spans="1:25" ht="22.5" customHeight="1">
      <c r="A110" s="949" t="s">
        <v>37</v>
      </c>
      <c r="B110" s="950"/>
      <c r="C110" s="950"/>
      <c r="D110" s="950"/>
      <c r="E110" s="951"/>
      <c r="F110" s="936"/>
      <c r="G110" s="937"/>
      <c r="H110" s="937"/>
      <c r="I110" s="938"/>
      <c r="J110" s="920"/>
      <c r="K110" s="921"/>
      <c r="L110" s="921"/>
      <c r="M110" s="922"/>
      <c r="N110" s="920"/>
      <c r="O110" s="921"/>
      <c r="P110" s="921"/>
      <c r="Q110" s="922"/>
      <c r="R110" s="896"/>
      <c r="S110" s="897"/>
      <c r="T110" s="897"/>
      <c r="U110" s="897"/>
      <c r="V110" s="897"/>
      <c r="W110" s="898"/>
    </row>
    <row r="111" spans="1:25" ht="22.5" customHeight="1">
      <c r="A111" s="946" t="s">
        <v>16</v>
      </c>
      <c r="B111" s="947"/>
      <c r="C111" s="947"/>
      <c r="D111" s="947"/>
      <c r="E111" s="948"/>
      <c r="F111" s="896"/>
      <c r="G111" s="897"/>
      <c r="H111" s="897"/>
      <c r="I111" s="898"/>
      <c r="J111" s="920"/>
      <c r="K111" s="921"/>
      <c r="L111" s="921"/>
      <c r="M111" s="922"/>
      <c r="N111" s="920"/>
      <c r="O111" s="921"/>
      <c r="P111" s="921"/>
      <c r="Q111" s="922"/>
      <c r="R111" s="896"/>
      <c r="S111" s="897"/>
      <c r="T111" s="897"/>
      <c r="U111" s="897"/>
      <c r="V111" s="897"/>
      <c r="W111" s="898"/>
    </row>
    <row r="112" spans="1:25" ht="22.5" customHeight="1">
      <c r="A112" s="946" t="s">
        <v>16</v>
      </c>
      <c r="B112" s="947"/>
      <c r="C112" s="947"/>
      <c r="D112" s="947"/>
      <c r="E112" s="948"/>
      <c r="F112" s="896"/>
      <c r="G112" s="897"/>
      <c r="H112" s="897"/>
      <c r="I112" s="898"/>
      <c r="J112" s="920"/>
      <c r="K112" s="921"/>
      <c r="L112" s="921"/>
      <c r="M112" s="922"/>
      <c r="N112" s="920"/>
      <c r="O112" s="921"/>
      <c r="P112" s="921"/>
      <c r="Q112" s="922"/>
      <c r="R112" s="896"/>
      <c r="S112" s="897"/>
      <c r="T112" s="897"/>
      <c r="U112" s="897"/>
      <c r="V112" s="897"/>
      <c r="W112" s="898"/>
    </row>
    <row r="113" spans="1:25" ht="22.5" customHeight="1">
      <c r="A113" s="943" t="s">
        <v>38</v>
      </c>
      <c r="B113" s="944"/>
      <c r="C113" s="944"/>
      <c r="D113" s="944"/>
      <c r="E113" s="945"/>
      <c r="F113" s="939" t="s">
        <v>632</v>
      </c>
      <c r="G113" s="940"/>
      <c r="H113" s="940"/>
      <c r="I113" s="940"/>
      <c r="J113" s="940"/>
      <c r="K113" s="940"/>
      <c r="L113" s="940"/>
      <c r="M113" s="940"/>
      <c r="N113" s="940"/>
      <c r="O113" s="940"/>
      <c r="P113" s="940"/>
      <c r="Q113" s="940"/>
      <c r="R113" s="940"/>
      <c r="S113" s="940"/>
      <c r="T113" s="940"/>
      <c r="U113" s="940"/>
      <c r="V113" s="940"/>
      <c r="W113" s="941"/>
    </row>
    <row r="114" spans="1:25">
      <c r="A114" s="319"/>
      <c r="B114" s="319"/>
      <c r="C114" s="319"/>
      <c r="D114" s="319"/>
      <c r="E114" s="319"/>
      <c r="F114" s="319"/>
      <c r="G114" s="319"/>
      <c r="H114" s="319"/>
      <c r="I114" s="319"/>
      <c r="J114" s="319"/>
      <c r="K114" s="319"/>
      <c r="L114" s="319"/>
      <c r="M114" s="319"/>
      <c r="N114" s="319"/>
      <c r="O114" s="319"/>
      <c r="P114" s="319"/>
      <c r="Q114" s="319"/>
      <c r="R114" s="319"/>
      <c r="S114" s="319"/>
      <c r="T114" s="319"/>
      <c r="U114" s="319"/>
      <c r="V114" s="319"/>
      <c r="W114" s="319"/>
      <c r="X114" s="319"/>
      <c r="Y114" s="319"/>
    </row>
    <row r="115" spans="1:25" ht="39.75" customHeight="1">
      <c r="A115" s="942" t="s">
        <v>354</v>
      </c>
      <c r="B115" s="942"/>
      <c r="C115" s="942"/>
      <c r="D115" s="942"/>
      <c r="E115" s="942"/>
      <c r="F115" s="942"/>
      <c r="G115" s="942"/>
      <c r="H115" s="942"/>
      <c r="I115" s="942"/>
      <c r="J115" s="942"/>
      <c r="K115" s="942"/>
      <c r="L115" s="942"/>
      <c r="M115" s="942"/>
      <c r="N115" s="942"/>
      <c r="O115" s="942"/>
      <c r="P115" s="942"/>
      <c r="Q115" s="942"/>
      <c r="R115" s="942"/>
      <c r="S115" s="942"/>
      <c r="T115" s="942"/>
      <c r="U115" s="942"/>
      <c r="V115" s="942"/>
      <c r="W115" s="319"/>
      <c r="X115" s="319"/>
      <c r="Y115" s="319"/>
    </row>
    <row r="116" spans="1:25">
      <c r="A116" s="319"/>
      <c r="B116" s="319"/>
      <c r="C116" s="319"/>
      <c r="D116" s="319"/>
      <c r="E116" s="319"/>
      <c r="F116" s="319"/>
      <c r="G116" s="319"/>
      <c r="H116" s="319"/>
      <c r="I116" s="319"/>
      <c r="J116" s="319"/>
      <c r="K116" s="319"/>
      <c r="L116" s="319"/>
      <c r="M116" s="319"/>
      <c r="N116" s="319"/>
      <c r="O116" s="319"/>
      <c r="P116" s="319"/>
      <c r="Q116" s="319"/>
      <c r="R116" s="319"/>
      <c r="S116" s="319"/>
      <c r="T116" s="319"/>
      <c r="U116" s="319"/>
      <c r="V116" s="319"/>
      <c r="W116" s="319"/>
      <c r="X116" s="319"/>
      <c r="Y116" s="319"/>
    </row>
    <row r="117" spans="1:25">
      <c r="A117" s="176" t="s">
        <v>554</v>
      </c>
      <c r="B117" s="319"/>
      <c r="C117" s="319"/>
      <c r="D117" s="319"/>
      <c r="E117" s="319"/>
      <c r="F117" s="319"/>
      <c r="G117" s="319"/>
      <c r="H117" s="319"/>
      <c r="I117" s="319"/>
      <c r="J117" s="319"/>
      <c r="K117" s="319"/>
      <c r="L117" s="319"/>
      <c r="M117" s="319"/>
      <c r="N117" s="319"/>
      <c r="O117" s="319"/>
      <c r="P117" s="319"/>
      <c r="Q117" s="319"/>
      <c r="R117" s="319"/>
      <c r="S117" s="319"/>
      <c r="T117" s="319"/>
      <c r="U117" s="319"/>
      <c r="V117" s="319"/>
      <c r="W117" s="319"/>
      <c r="X117" s="319"/>
      <c r="Y117" s="319"/>
    </row>
    <row r="118" spans="1:25" ht="11.25" customHeight="1">
      <c r="A118" s="888" t="s">
        <v>357</v>
      </c>
      <c r="B118" s="888"/>
      <c r="C118" s="888"/>
      <c r="D118" s="888"/>
      <c r="E118" s="888"/>
      <c r="F118" s="888"/>
      <c r="G118" s="888"/>
      <c r="H118" s="888"/>
      <c r="I118" s="888"/>
      <c r="J118" s="888"/>
      <c r="K118" s="888"/>
      <c r="L118" s="888"/>
      <c r="M118" s="888"/>
      <c r="N118" s="889"/>
      <c r="O118" s="890" t="s">
        <v>1957</v>
      </c>
      <c r="P118" s="891"/>
      <c r="Q118" s="891"/>
      <c r="R118" s="891"/>
      <c r="S118" s="892"/>
      <c r="T118" s="319"/>
      <c r="U118" s="319"/>
      <c r="V118" s="319"/>
      <c r="W118" s="319"/>
      <c r="X118" s="319"/>
      <c r="Y118" s="319"/>
    </row>
    <row r="119" spans="1:25" ht="11.25" customHeight="1">
      <c r="A119" s="888" t="s">
        <v>358</v>
      </c>
      <c r="B119" s="888"/>
      <c r="C119" s="888"/>
      <c r="D119" s="888"/>
      <c r="E119" s="888"/>
      <c r="F119" s="888"/>
      <c r="G119" s="888"/>
      <c r="H119" s="888"/>
      <c r="I119" s="888"/>
      <c r="J119" s="888"/>
      <c r="K119" s="888"/>
      <c r="L119" s="888"/>
      <c r="M119" s="888"/>
      <c r="N119" s="889"/>
      <c r="O119" s="890" t="s">
        <v>1960</v>
      </c>
      <c r="P119" s="891"/>
      <c r="Q119" s="891"/>
      <c r="R119" s="891"/>
      <c r="S119" s="892"/>
      <c r="T119" s="319"/>
      <c r="U119" s="319"/>
      <c r="V119" s="319"/>
      <c r="W119" s="319"/>
      <c r="X119" s="319"/>
      <c r="Y119" s="319"/>
    </row>
    <row r="120" spans="1:25">
      <c r="A120" s="3"/>
      <c r="B120" s="3"/>
      <c r="C120" s="3"/>
      <c r="D120" s="3"/>
      <c r="E120" s="3"/>
      <c r="F120" s="3"/>
      <c r="G120" s="3"/>
      <c r="H120" s="3"/>
      <c r="I120" s="3"/>
      <c r="J120" s="3"/>
      <c r="K120" s="3"/>
      <c r="L120" s="3"/>
      <c r="M120" s="3"/>
      <c r="N120" s="3"/>
      <c r="O120" s="3"/>
      <c r="P120" s="3"/>
      <c r="Q120" s="3"/>
      <c r="R120" s="3"/>
      <c r="S120" s="3"/>
      <c r="T120" s="3"/>
      <c r="U120" s="3"/>
      <c r="V120" s="3"/>
      <c r="W120" s="3"/>
    </row>
    <row r="121" spans="1:25"/>
    <row r="122" spans="1:25"/>
    <row r="123" spans="1:25"/>
    <row r="124" spans="1:25"/>
    <row r="125" spans="1:25"/>
    <row r="126" spans="1:25"/>
    <row r="127" spans="1:25"/>
    <row r="128" spans="1: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spans="1:22"/>
    <row r="162" spans="1:22"/>
    <row r="163" spans="1:22">
      <c r="A163"/>
      <c r="B163"/>
      <c r="C163"/>
      <c r="D163"/>
      <c r="E163"/>
      <c r="F163"/>
      <c r="G163"/>
      <c r="H163"/>
      <c r="I163"/>
      <c r="J163"/>
      <c r="K163"/>
      <c r="L163"/>
      <c r="M163"/>
      <c r="N163"/>
      <c r="O163"/>
      <c r="P163"/>
      <c r="Q163"/>
      <c r="R163"/>
      <c r="S163"/>
      <c r="T163"/>
      <c r="U163"/>
      <c r="V163"/>
    </row>
    <row r="164" spans="1:22"/>
    <row r="165" spans="1:22"/>
    <row r="166" spans="1:22"/>
    <row r="167" spans="1:22"/>
    <row r="168" spans="1:22"/>
    <row r="169" spans="1:22"/>
    <row r="170" spans="1:22"/>
    <row r="171" spans="1:22"/>
    <row r="172" spans="1:22"/>
    <row r="173" spans="1:22"/>
    <row r="174" spans="1:22"/>
    <row r="175" spans="1:22"/>
    <row r="176" spans="1:22"/>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spans="1:25" ht="9.75" customHeight="1">
      <c r="A241" s="3"/>
      <c r="B241" s="313"/>
      <c r="C241" s="313"/>
      <c r="D241" s="313"/>
      <c r="E241" s="313"/>
      <c r="F241" s="313"/>
      <c r="G241" s="313"/>
      <c r="H241" s="313"/>
      <c r="I241" s="313"/>
      <c r="J241" s="313"/>
      <c r="K241" s="313"/>
      <c r="L241" s="313"/>
      <c r="M241" s="313"/>
      <c r="N241" s="313"/>
      <c r="O241" s="313"/>
      <c r="P241" s="313"/>
      <c r="Q241" s="313"/>
      <c r="R241" s="313"/>
      <c r="S241" s="313"/>
      <c r="T241" s="313"/>
      <c r="U241" s="313"/>
      <c r="V241" s="313"/>
      <c r="W241" s="313"/>
    </row>
    <row r="242" spans="1:25">
      <c r="A242" s="313"/>
      <c r="B242" s="313"/>
      <c r="C242" s="313"/>
      <c r="D242" s="313"/>
      <c r="E242" s="313"/>
      <c r="F242" s="313"/>
      <c r="G242" s="313"/>
      <c r="H242" s="313"/>
      <c r="I242" s="313"/>
      <c r="J242" s="313"/>
      <c r="K242" s="313"/>
      <c r="L242" s="313"/>
      <c r="M242" s="313"/>
      <c r="N242" s="313"/>
      <c r="O242" s="17"/>
      <c r="P242" s="17"/>
      <c r="Q242" s="17"/>
      <c r="R242" s="17"/>
      <c r="S242" s="17"/>
      <c r="T242" s="3"/>
      <c r="U242" s="3"/>
      <c r="V242" s="3"/>
      <c r="W242" s="3"/>
    </row>
    <row r="243" spans="1:25">
      <c r="A243" s="3"/>
      <c r="B243" s="3"/>
      <c r="C243" s="3"/>
      <c r="D243" s="3"/>
      <c r="E243" s="3"/>
      <c r="F243" s="3"/>
      <c r="G243" s="3"/>
      <c r="H243" s="3"/>
      <c r="I243" s="3"/>
      <c r="J243" s="3"/>
      <c r="K243" s="3"/>
      <c r="L243" s="3"/>
      <c r="M243" s="3"/>
      <c r="N243" s="3"/>
      <c r="O243" s="3"/>
      <c r="P243" s="3"/>
      <c r="Q243" s="3"/>
      <c r="R243" s="3"/>
      <c r="S243" s="3"/>
      <c r="T243" s="3"/>
      <c r="U243" s="3"/>
      <c r="V243" s="3"/>
      <c r="W243" s="3"/>
      <c r="Y243" s="325"/>
    </row>
    <row r="244" spans="1:25">
      <c r="A244" s="29"/>
      <c r="B244" s="18"/>
      <c r="C244" s="18"/>
      <c r="D244" s="18"/>
      <c r="E244" s="18"/>
      <c r="F244" s="18"/>
      <c r="G244" s="18"/>
      <c r="H244" s="18"/>
      <c r="I244" s="18"/>
      <c r="J244" s="18"/>
      <c r="K244" s="18"/>
      <c r="L244" s="18"/>
      <c r="M244" s="18"/>
      <c r="N244" s="18"/>
      <c r="O244" s="18"/>
      <c r="P244" s="18"/>
      <c r="Q244" s="18"/>
      <c r="R244" s="18"/>
      <c r="S244" s="18"/>
      <c r="T244" s="18"/>
      <c r="U244" s="18"/>
      <c r="V244" s="18"/>
      <c r="W244" s="18"/>
    </row>
    <row r="245" spans="1:25">
      <c r="A245" s="18"/>
      <c r="B245" s="18"/>
      <c r="C245" s="18"/>
      <c r="D245" s="18"/>
      <c r="E245" s="18"/>
      <c r="F245" s="18"/>
      <c r="G245" s="18"/>
      <c r="H245" s="18"/>
      <c r="I245" s="18"/>
      <c r="J245" s="18"/>
      <c r="K245" s="18"/>
      <c r="L245" s="18"/>
      <c r="M245" s="18"/>
      <c r="N245" s="18"/>
      <c r="O245" s="18"/>
      <c r="P245" s="18"/>
      <c r="Q245" s="18"/>
      <c r="R245" s="18"/>
      <c r="S245" s="18"/>
      <c r="T245" s="18"/>
      <c r="U245" s="18"/>
      <c r="V245" s="18"/>
      <c r="W245" s="18"/>
    </row>
    <row r="246" spans="1:25">
      <c r="A246" s="18"/>
      <c r="B246" s="18"/>
      <c r="C246" s="18"/>
      <c r="D246" s="18"/>
      <c r="E246" s="18"/>
      <c r="F246" s="18"/>
      <c r="G246" s="18"/>
      <c r="H246" s="18"/>
      <c r="I246" s="18"/>
      <c r="J246" s="18"/>
      <c r="K246" s="18"/>
      <c r="L246" s="18"/>
      <c r="M246" s="18"/>
      <c r="N246" s="18"/>
      <c r="O246" s="18"/>
      <c r="P246" s="18"/>
      <c r="Q246" s="18"/>
      <c r="R246" s="18"/>
      <c r="S246" s="18"/>
      <c r="T246" s="18"/>
      <c r="U246" s="18"/>
      <c r="V246" s="18"/>
      <c r="W246" s="18"/>
    </row>
    <row r="247" spans="1:25">
      <c r="A247" s="18"/>
      <c r="B247" s="18"/>
      <c r="C247" s="18"/>
      <c r="D247" s="18"/>
      <c r="E247" s="18"/>
      <c r="F247" s="18"/>
      <c r="G247" s="18"/>
      <c r="H247" s="18"/>
      <c r="I247" s="18"/>
      <c r="J247" s="18"/>
      <c r="K247" s="18"/>
      <c r="L247" s="18"/>
      <c r="M247" s="18"/>
      <c r="N247" s="18"/>
      <c r="O247" s="18"/>
      <c r="P247" s="18"/>
      <c r="Q247" s="18"/>
      <c r="R247" s="18"/>
      <c r="S247" s="18"/>
      <c r="T247" s="18"/>
      <c r="U247" s="18"/>
      <c r="V247" s="18"/>
      <c r="W247" s="18"/>
    </row>
    <row r="248" spans="1:25">
      <c r="A248" s="18"/>
      <c r="B248" s="18"/>
      <c r="C248" s="18"/>
      <c r="D248" s="18"/>
      <c r="E248" s="18"/>
      <c r="F248" s="18"/>
      <c r="G248" s="18"/>
      <c r="H248" s="18"/>
      <c r="I248" s="18"/>
      <c r="J248" s="18"/>
      <c r="K248" s="18"/>
      <c r="L248" s="18"/>
      <c r="M248" s="18"/>
      <c r="N248" s="18"/>
      <c r="O248" s="18"/>
      <c r="P248" s="18"/>
      <c r="Q248" s="18"/>
      <c r="R248" s="18"/>
      <c r="S248" s="18"/>
      <c r="T248" s="18"/>
      <c r="U248" s="18"/>
      <c r="V248" s="18"/>
      <c r="W248" s="18"/>
    </row>
    <row r="249" spans="1:25">
      <c r="A249" s="18"/>
      <c r="B249" s="18"/>
      <c r="C249" s="18"/>
      <c r="D249" s="18"/>
      <c r="E249" s="18"/>
      <c r="F249" s="18"/>
      <c r="G249" s="18"/>
      <c r="H249" s="18"/>
      <c r="I249" s="18"/>
      <c r="J249" s="18"/>
      <c r="K249" s="18"/>
      <c r="L249" s="18"/>
      <c r="M249" s="18"/>
      <c r="N249" s="18"/>
      <c r="O249" s="18"/>
      <c r="P249" s="18"/>
      <c r="Q249" s="18"/>
      <c r="R249" s="18"/>
      <c r="S249" s="18"/>
      <c r="T249" s="18"/>
      <c r="U249" s="18"/>
      <c r="V249" s="18"/>
      <c r="W249" s="18"/>
    </row>
    <row r="250" spans="1:25">
      <c r="A250" s="18"/>
      <c r="B250" s="18"/>
      <c r="C250" s="18"/>
      <c r="D250" s="18"/>
      <c r="E250" s="18"/>
      <c r="F250" s="18"/>
      <c r="G250" s="18"/>
      <c r="H250" s="18"/>
      <c r="I250" s="18"/>
      <c r="J250" s="18"/>
      <c r="K250" s="18"/>
      <c r="L250" s="18"/>
      <c r="M250" s="18"/>
      <c r="N250" s="18"/>
      <c r="O250" s="18"/>
      <c r="P250" s="18"/>
      <c r="Q250" s="18"/>
      <c r="R250" s="18"/>
      <c r="S250" s="18"/>
      <c r="T250" s="18"/>
      <c r="U250" s="18"/>
      <c r="V250" s="18"/>
      <c r="W250" s="18"/>
    </row>
    <row r="251" spans="1:25">
      <c r="A251" s="18"/>
      <c r="B251" s="18"/>
      <c r="C251" s="18"/>
      <c r="D251" s="18"/>
      <c r="E251" s="18"/>
      <c r="F251" s="18"/>
      <c r="G251" s="18"/>
      <c r="H251" s="18"/>
      <c r="I251" s="18"/>
      <c r="J251" s="18"/>
      <c r="K251" s="18"/>
      <c r="L251" s="18"/>
      <c r="M251" s="18"/>
      <c r="N251" s="18"/>
      <c r="O251" s="18"/>
      <c r="P251" s="18"/>
      <c r="Q251" s="18"/>
      <c r="R251" s="18"/>
      <c r="S251" s="18"/>
      <c r="T251" s="18"/>
      <c r="U251" s="18"/>
      <c r="V251" s="18"/>
      <c r="W251" s="18"/>
    </row>
    <row r="252" spans="1:25">
      <c r="A252" s="18"/>
      <c r="B252" s="18"/>
      <c r="C252" s="18"/>
      <c r="D252" s="18"/>
      <c r="E252" s="18"/>
      <c r="F252" s="18"/>
      <c r="G252" s="18"/>
      <c r="H252" s="18"/>
      <c r="I252" s="18"/>
      <c r="J252" s="18"/>
      <c r="K252" s="18"/>
      <c r="L252" s="18"/>
      <c r="M252" s="18"/>
      <c r="N252" s="18"/>
      <c r="O252" s="18"/>
      <c r="P252" s="18"/>
      <c r="Q252" s="18"/>
      <c r="R252" s="18"/>
      <c r="S252" s="18"/>
      <c r="T252" s="18"/>
      <c r="U252" s="18"/>
      <c r="V252" s="18"/>
      <c r="W252" s="18"/>
    </row>
    <row r="253" spans="1:25">
      <c r="A253" s="18"/>
      <c r="B253" s="18"/>
      <c r="C253" s="18"/>
      <c r="D253" s="18"/>
      <c r="E253" s="18"/>
      <c r="F253" s="18"/>
      <c r="G253" s="18"/>
      <c r="H253" s="18"/>
      <c r="I253" s="18"/>
      <c r="J253" s="18"/>
      <c r="K253" s="18"/>
      <c r="L253" s="18"/>
      <c r="M253" s="18"/>
      <c r="N253" s="18"/>
      <c r="O253" s="18"/>
      <c r="P253" s="18"/>
      <c r="Q253" s="18"/>
      <c r="R253" s="18"/>
      <c r="S253" s="18"/>
      <c r="T253" s="18"/>
      <c r="U253" s="18"/>
      <c r="V253" s="18"/>
      <c r="W253" s="18"/>
    </row>
    <row r="254" spans="1:25">
      <c r="A254" s="18"/>
      <c r="B254" s="18"/>
      <c r="C254" s="18"/>
      <c r="D254" s="18"/>
      <c r="E254" s="18"/>
      <c r="F254" s="18"/>
      <c r="G254" s="18"/>
      <c r="H254" s="18"/>
      <c r="I254" s="18"/>
      <c r="J254" s="18"/>
      <c r="K254" s="18"/>
      <c r="L254" s="18"/>
      <c r="M254" s="18"/>
      <c r="N254" s="18"/>
      <c r="O254" s="18"/>
      <c r="P254" s="18"/>
      <c r="Q254" s="18"/>
      <c r="R254" s="18"/>
      <c r="S254" s="18"/>
      <c r="T254" s="18"/>
      <c r="U254" s="18"/>
      <c r="V254" s="18"/>
      <c r="W254" s="18"/>
    </row>
    <row r="255" spans="1:25">
      <c r="A255" s="18"/>
      <c r="B255" s="18"/>
      <c r="C255" s="18"/>
      <c r="D255" s="18"/>
      <c r="E255" s="18"/>
      <c r="F255" s="18"/>
      <c r="G255" s="18"/>
      <c r="H255" s="18"/>
      <c r="I255" s="18"/>
      <c r="J255" s="18"/>
      <c r="K255" s="18"/>
      <c r="L255" s="18"/>
      <c r="M255" s="18"/>
      <c r="N255" s="18"/>
      <c r="O255" s="18"/>
      <c r="P255" s="18"/>
      <c r="Q255" s="18"/>
      <c r="R255" s="18"/>
      <c r="S255" s="18"/>
      <c r="T255" s="18"/>
      <c r="U255" s="18"/>
      <c r="V255" s="18"/>
      <c r="W255" s="18"/>
    </row>
    <row r="256" spans="1:25">
      <c r="A256" s="18"/>
      <c r="B256" s="18"/>
      <c r="C256" s="18"/>
      <c r="D256" s="18"/>
      <c r="E256" s="18"/>
      <c r="F256" s="18"/>
      <c r="G256" s="18"/>
      <c r="H256" s="18"/>
      <c r="I256" s="18"/>
      <c r="J256" s="18"/>
      <c r="K256" s="18"/>
      <c r="L256" s="18"/>
      <c r="M256" s="18"/>
      <c r="N256" s="18"/>
      <c r="O256" s="18"/>
      <c r="P256" s="18"/>
      <c r="Q256" s="18"/>
      <c r="R256" s="18"/>
      <c r="S256" s="18"/>
      <c r="T256" s="18"/>
      <c r="U256" s="18"/>
      <c r="V256" s="18"/>
      <c r="W256" s="18"/>
    </row>
    <row r="257" spans="1:25">
      <c r="A257" s="18"/>
      <c r="B257" s="18"/>
      <c r="C257" s="18"/>
      <c r="D257" s="18"/>
      <c r="E257" s="18"/>
      <c r="F257" s="18"/>
      <c r="G257" s="18"/>
      <c r="H257" s="18"/>
      <c r="I257" s="18"/>
      <c r="J257" s="18"/>
      <c r="K257" s="18"/>
      <c r="L257" s="18"/>
      <c r="M257" s="18"/>
      <c r="N257" s="18"/>
      <c r="O257" s="18"/>
      <c r="P257" s="18"/>
      <c r="Q257" s="18"/>
      <c r="R257" s="18"/>
      <c r="S257" s="18"/>
      <c r="T257" s="18"/>
      <c r="U257" s="18"/>
      <c r="V257" s="18"/>
      <c r="W257" s="18"/>
    </row>
    <row r="258" spans="1:25">
      <c r="A258" s="18"/>
      <c r="B258" s="18"/>
      <c r="C258" s="18"/>
      <c r="D258" s="18"/>
      <c r="E258" s="18"/>
      <c r="F258" s="18"/>
      <c r="G258" s="18"/>
      <c r="H258" s="18"/>
      <c r="I258" s="18"/>
      <c r="J258" s="18"/>
      <c r="K258" s="18"/>
      <c r="L258" s="18"/>
      <c r="M258" s="18"/>
      <c r="N258" s="18"/>
      <c r="O258" s="18"/>
      <c r="P258" s="18"/>
      <c r="Q258" s="18"/>
      <c r="R258" s="18"/>
      <c r="S258" s="18"/>
      <c r="T258" s="18"/>
      <c r="U258" s="18"/>
      <c r="V258" s="18"/>
      <c r="W258" s="18"/>
    </row>
    <row r="259" spans="1:25">
      <c r="A259" s="18"/>
      <c r="B259" s="18"/>
      <c r="C259" s="18"/>
      <c r="D259" s="18"/>
      <c r="E259" s="18"/>
      <c r="F259" s="18"/>
      <c r="G259" s="18"/>
      <c r="H259" s="18"/>
      <c r="I259" s="18"/>
      <c r="J259" s="18"/>
      <c r="K259" s="18"/>
      <c r="L259" s="18"/>
      <c r="M259" s="18"/>
      <c r="N259" s="18"/>
      <c r="O259" s="18"/>
      <c r="P259" s="18"/>
      <c r="Q259" s="18"/>
      <c r="R259" s="18"/>
      <c r="S259" s="18"/>
      <c r="T259" s="18"/>
      <c r="U259" s="18"/>
      <c r="V259" s="18"/>
      <c r="W259" s="18"/>
    </row>
    <row r="260" spans="1:25">
      <c r="A260" s="18"/>
      <c r="B260" s="18"/>
      <c r="C260" s="18"/>
      <c r="D260" s="18"/>
      <c r="E260" s="18"/>
      <c r="F260" s="18"/>
      <c r="G260" s="18"/>
      <c r="H260" s="18"/>
      <c r="I260" s="18"/>
      <c r="J260" s="18"/>
      <c r="K260" s="18"/>
      <c r="L260" s="18"/>
      <c r="M260" s="18"/>
      <c r="N260" s="18"/>
      <c r="O260" s="18"/>
      <c r="P260" s="18"/>
      <c r="Q260" s="18"/>
      <c r="R260" s="18"/>
      <c r="S260" s="18"/>
      <c r="T260" s="18"/>
      <c r="U260" s="18"/>
      <c r="V260" s="18"/>
      <c r="W260" s="18"/>
    </row>
    <row r="261" spans="1:25">
      <c r="A261" s="18"/>
      <c r="B261" s="18"/>
      <c r="C261" s="18"/>
      <c r="D261" s="18"/>
      <c r="E261" s="18"/>
      <c r="F261" s="18"/>
      <c r="G261" s="18"/>
      <c r="H261" s="18"/>
      <c r="I261" s="18"/>
      <c r="J261" s="18"/>
      <c r="K261" s="18"/>
      <c r="L261" s="18"/>
      <c r="M261" s="18"/>
      <c r="N261" s="18"/>
      <c r="O261" s="18"/>
      <c r="P261" s="18"/>
      <c r="Q261" s="18"/>
      <c r="R261" s="18"/>
      <c r="S261" s="18"/>
      <c r="T261" s="18"/>
      <c r="U261" s="18"/>
      <c r="V261" s="18"/>
      <c r="W261" s="18"/>
    </row>
    <row r="262" spans="1:25">
      <c r="A262" s="18"/>
      <c r="B262" s="18"/>
      <c r="C262" s="18"/>
      <c r="D262" s="18"/>
      <c r="E262" s="18"/>
      <c r="F262" s="18"/>
      <c r="G262" s="18"/>
      <c r="H262" s="18"/>
      <c r="I262" s="18"/>
      <c r="J262" s="18"/>
      <c r="K262" s="18"/>
      <c r="L262" s="18"/>
      <c r="M262" s="18"/>
      <c r="N262" s="18"/>
      <c r="O262" s="18"/>
      <c r="P262" s="18"/>
      <c r="Q262" s="18"/>
      <c r="R262" s="18"/>
      <c r="S262" s="18"/>
      <c r="T262" s="18"/>
      <c r="U262" s="18"/>
      <c r="V262" s="18"/>
      <c r="W262" s="18"/>
    </row>
    <row r="263" spans="1:25">
      <c r="A263" s="18"/>
      <c r="B263" s="18"/>
      <c r="C263" s="18"/>
      <c r="D263" s="18"/>
      <c r="E263" s="18"/>
      <c r="F263" s="18"/>
      <c r="G263" s="18"/>
      <c r="H263" s="18"/>
      <c r="I263" s="18"/>
      <c r="J263" s="18"/>
      <c r="K263" s="18"/>
      <c r="L263" s="18"/>
      <c r="M263" s="18"/>
      <c r="N263" s="18"/>
      <c r="O263" s="18"/>
      <c r="P263" s="18"/>
      <c r="Q263" s="18"/>
      <c r="R263" s="18"/>
      <c r="S263" s="18"/>
      <c r="T263" s="18"/>
      <c r="U263" s="18"/>
      <c r="V263" s="18"/>
      <c r="W263" s="18"/>
    </row>
    <row r="264" spans="1:25"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9"/>
      <c r="Y264" s="321"/>
    </row>
    <row r="265" spans="1:25">
      <c r="A265" s="18"/>
      <c r="B265" s="18"/>
      <c r="C265" s="18"/>
      <c r="D265" s="18"/>
      <c r="E265" s="18"/>
      <c r="F265" s="18"/>
      <c r="G265" s="18"/>
      <c r="H265" s="18"/>
      <c r="I265" s="18"/>
      <c r="J265" s="18"/>
      <c r="K265" s="18"/>
      <c r="L265" s="18"/>
      <c r="M265" s="18"/>
      <c r="N265" s="18"/>
      <c r="O265" s="18"/>
      <c r="P265" s="18"/>
      <c r="Q265" s="18"/>
      <c r="R265" s="18"/>
      <c r="S265" s="18"/>
      <c r="T265" s="18"/>
      <c r="U265" s="18"/>
      <c r="V265" s="18"/>
      <c r="W265" s="18"/>
    </row>
    <row r="266" spans="1:25">
      <c r="A266" s="18"/>
      <c r="B266" s="18"/>
      <c r="C266" s="18"/>
      <c r="D266" s="18"/>
      <c r="E266" s="18"/>
      <c r="F266" s="18"/>
      <c r="G266" s="18"/>
      <c r="H266" s="18"/>
      <c r="I266" s="18"/>
      <c r="J266" s="18"/>
      <c r="K266" s="18"/>
      <c r="L266" s="18"/>
      <c r="M266" s="18"/>
      <c r="N266" s="18"/>
      <c r="O266" s="18"/>
      <c r="P266" s="18"/>
      <c r="Q266" s="18"/>
      <c r="R266" s="18"/>
      <c r="S266" s="18"/>
      <c r="T266" s="18"/>
      <c r="U266" s="18"/>
      <c r="V266" s="18"/>
      <c r="W266" s="18"/>
    </row>
    <row r="267" spans="1:25">
      <c r="A267" s="18"/>
      <c r="B267" s="18"/>
      <c r="C267" s="18"/>
      <c r="D267" s="18"/>
      <c r="E267" s="18"/>
      <c r="F267" s="18"/>
      <c r="G267" s="18"/>
      <c r="H267" s="18"/>
      <c r="I267" s="18"/>
      <c r="J267" s="18"/>
      <c r="K267" s="18"/>
      <c r="L267" s="18"/>
      <c r="M267" s="18"/>
      <c r="N267" s="18"/>
      <c r="O267" s="18"/>
      <c r="P267" s="18"/>
      <c r="Q267" s="18"/>
      <c r="R267" s="18"/>
      <c r="S267" s="18"/>
      <c r="T267" s="18"/>
      <c r="U267" s="18"/>
      <c r="V267" s="18"/>
      <c r="W267" s="18"/>
    </row>
    <row r="268" spans="1:25">
      <c r="A268" s="18"/>
      <c r="B268" s="18"/>
      <c r="C268" s="18"/>
      <c r="D268" s="18"/>
      <c r="E268" s="18"/>
      <c r="F268" s="18"/>
      <c r="G268" s="18"/>
      <c r="H268" s="18"/>
      <c r="I268" s="18"/>
      <c r="J268" s="18"/>
      <c r="K268" s="18"/>
      <c r="L268" s="18"/>
      <c r="M268" s="18"/>
      <c r="N268" s="18"/>
      <c r="O268" s="18"/>
      <c r="P268" s="18"/>
      <c r="Q268" s="18"/>
      <c r="R268" s="18"/>
      <c r="S268" s="18"/>
      <c r="T268" s="18"/>
      <c r="U268" s="18"/>
      <c r="V268" s="18"/>
      <c r="W268" s="18"/>
    </row>
    <row r="269" spans="1:25">
      <c r="A269" s="18"/>
      <c r="B269" s="18"/>
      <c r="C269" s="18"/>
      <c r="D269" s="18"/>
      <c r="E269" s="18"/>
      <c r="F269" s="18"/>
      <c r="G269" s="18"/>
      <c r="H269" s="18"/>
      <c r="I269" s="18"/>
      <c r="J269" s="18"/>
      <c r="K269" s="18"/>
      <c r="L269" s="18"/>
      <c r="M269" s="18"/>
      <c r="N269" s="18"/>
      <c r="O269" s="18"/>
      <c r="P269" s="18"/>
      <c r="Q269" s="18"/>
      <c r="R269" s="18"/>
      <c r="S269" s="18"/>
      <c r="T269" s="18"/>
      <c r="U269" s="18"/>
      <c r="V269" s="18"/>
      <c r="W269" s="18"/>
    </row>
    <row r="270" spans="1:25">
      <c r="A270" s="18"/>
      <c r="B270" s="18"/>
      <c r="C270" s="18"/>
      <c r="D270" s="18"/>
      <c r="E270" s="18"/>
      <c r="F270" s="18"/>
      <c r="G270" s="18"/>
      <c r="H270" s="18"/>
      <c r="I270" s="18"/>
      <c r="J270" s="18"/>
      <c r="K270" s="18"/>
      <c r="L270" s="18"/>
      <c r="M270" s="18"/>
      <c r="N270" s="18"/>
      <c r="O270" s="18"/>
      <c r="P270" s="18"/>
      <c r="Q270" s="18"/>
      <c r="R270" s="18"/>
      <c r="S270" s="18"/>
      <c r="T270" s="18"/>
      <c r="U270" s="18"/>
      <c r="V270" s="18"/>
      <c r="W270" s="18"/>
    </row>
    <row r="271" spans="1:25">
      <c r="A271" s="18"/>
      <c r="B271" s="18"/>
      <c r="C271" s="18"/>
      <c r="D271" s="18"/>
      <c r="E271" s="18"/>
      <c r="F271" s="18"/>
      <c r="G271" s="18"/>
      <c r="H271" s="18"/>
      <c r="I271" s="18"/>
      <c r="J271" s="18"/>
      <c r="K271" s="18"/>
      <c r="L271" s="18"/>
      <c r="M271" s="18"/>
      <c r="N271" s="18"/>
      <c r="O271" s="18"/>
      <c r="P271" s="18"/>
      <c r="Q271" s="18"/>
      <c r="R271" s="18"/>
      <c r="S271" s="18"/>
      <c r="T271" s="18"/>
      <c r="U271" s="18"/>
      <c r="V271" s="18"/>
      <c r="W271" s="18"/>
    </row>
    <row r="272" spans="1:25">
      <c r="A272" s="18"/>
      <c r="B272" s="18"/>
      <c r="C272" s="18"/>
      <c r="D272" s="18"/>
      <c r="E272" s="18"/>
      <c r="F272" s="18"/>
      <c r="G272" s="18"/>
      <c r="H272" s="18"/>
      <c r="I272" s="18"/>
      <c r="J272" s="18"/>
      <c r="K272" s="18"/>
      <c r="L272" s="18"/>
      <c r="M272" s="18"/>
      <c r="N272" s="18"/>
      <c r="O272" s="18"/>
      <c r="P272" s="18"/>
      <c r="Q272" s="18"/>
      <c r="R272" s="18"/>
      <c r="S272" s="18"/>
      <c r="T272" s="18"/>
      <c r="U272" s="18"/>
      <c r="V272" s="18"/>
      <c r="W272" s="18"/>
    </row>
    <row r="273" spans="1:25">
      <c r="A273" s="18"/>
      <c r="B273" s="18"/>
      <c r="C273" s="18"/>
      <c r="D273" s="18"/>
      <c r="E273" s="18"/>
      <c r="F273" s="18"/>
      <c r="G273" s="18"/>
      <c r="H273" s="18"/>
      <c r="I273" s="18"/>
      <c r="J273" s="18"/>
      <c r="K273" s="18"/>
      <c r="L273" s="18"/>
      <c r="M273" s="18"/>
      <c r="N273" s="18"/>
      <c r="O273" s="18"/>
      <c r="P273" s="18"/>
      <c r="Q273" s="18"/>
      <c r="R273" s="18"/>
      <c r="S273" s="18"/>
      <c r="T273" s="18"/>
      <c r="U273" s="18"/>
      <c r="V273" s="18"/>
      <c r="W273" s="18"/>
    </row>
    <row r="274" spans="1:25">
      <c r="A274" s="18"/>
      <c r="B274" s="18"/>
      <c r="C274" s="18"/>
      <c r="D274" s="18"/>
      <c r="E274" s="18"/>
      <c r="F274" s="18"/>
      <c r="G274" s="18"/>
      <c r="H274" s="18"/>
      <c r="I274" s="18"/>
      <c r="J274" s="18"/>
      <c r="K274" s="18"/>
      <c r="L274" s="18"/>
      <c r="M274" s="18"/>
      <c r="N274" s="18"/>
      <c r="O274" s="18"/>
      <c r="P274" s="18"/>
      <c r="Q274" s="18"/>
      <c r="R274" s="18"/>
      <c r="S274" s="18"/>
      <c r="T274" s="18"/>
      <c r="U274" s="18"/>
      <c r="V274" s="18"/>
      <c r="W274" s="18"/>
    </row>
    <row r="275" spans="1:2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7"/>
    </row>
    <row r="276" spans="1:2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325"/>
    </row>
    <row r="277" spans="1:2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325"/>
    </row>
    <row r="278" spans="1:2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325"/>
    </row>
    <row r="279" spans="1:2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325"/>
    </row>
    <row r="280" spans="1:2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325"/>
    </row>
    <row r="281" spans="1:2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325"/>
    </row>
    <row r="282" spans="1:2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325"/>
    </row>
    <row r="283" spans="1:2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325"/>
    </row>
    <row r="284" spans="1:2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325"/>
    </row>
    <row r="285" spans="1:2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325"/>
    </row>
    <row r="286" spans="1:2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325"/>
    </row>
    <row r="287" spans="1:2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7"/>
      <c r="Y287" s="326"/>
    </row>
    <row r="288" spans="1:25">
      <c r="A288" s="18"/>
      <c r="B288" s="18"/>
      <c r="C288" s="18"/>
      <c r="D288" s="18"/>
      <c r="E288" s="18"/>
      <c r="F288" s="18"/>
      <c r="G288" s="18"/>
      <c r="H288" s="18"/>
      <c r="I288" s="18"/>
      <c r="J288" s="18"/>
      <c r="K288" s="18"/>
      <c r="L288" s="18"/>
      <c r="M288" s="18"/>
      <c r="N288" s="18"/>
      <c r="O288" s="18"/>
      <c r="P288" s="18"/>
      <c r="Q288" s="18"/>
      <c r="R288" s="18"/>
      <c r="S288" s="18"/>
      <c r="T288" s="18"/>
      <c r="U288" s="18"/>
      <c r="V288" s="18"/>
      <c r="W288" s="18"/>
    </row>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spans="38:38"/>
    <row r="450" spans="38:38"/>
    <row r="451" spans="38:38"/>
    <row r="452" spans="38:38"/>
    <row r="453" spans="38:38"/>
    <row r="454" spans="38:38"/>
    <row r="455" spans="38:38"/>
    <row r="456" spans="38:38"/>
    <row r="457" spans="38:38"/>
    <row r="458" spans="38:38"/>
    <row r="459" spans="38:38"/>
    <row r="460" spans="38:38"/>
    <row r="461" spans="38:38">
      <c r="AL461" s="482" t="s">
        <v>514</v>
      </c>
    </row>
    <row r="462" spans="38:38">
      <c r="AL462" s="482" t="s">
        <v>515</v>
      </c>
    </row>
    <row r="463" spans="38:38">
      <c r="AL463" s="482" t="s">
        <v>516</v>
      </c>
    </row>
    <row r="464" spans="38:38">
      <c r="AL464" s="482" t="s">
        <v>517</v>
      </c>
    </row>
    <row r="465" spans="38:38">
      <c r="AL465" s="482" t="s">
        <v>518</v>
      </c>
    </row>
    <row r="466" spans="38:38">
      <c r="AL466" s="482" t="s">
        <v>519</v>
      </c>
    </row>
    <row r="467" spans="38:38">
      <c r="AL467" s="482" t="s">
        <v>520</v>
      </c>
    </row>
    <row r="468" spans="38:38">
      <c r="AL468" s="482" t="s">
        <v>521</v>
      </c>
    </row>
    <row r="469" spans="38:38">
      <c r="AL469" s="482" t="s">
        <v>522</v>
      </c>
    </row>
    <row r="470" spans="38:38">
      <c r="AL470" s="482" t="s">
        <v>523</v>
      </c>
    </row>
    <row r="471" spans="38:38">
      <c r="AL471" s="482" t="s">
        <v>524</v>
      </c>
    </row>
    <row r="472" spans="38:38">
      <c r="AL472" s="482" t="s">
        <v>525</v>
      </c>
    </row>
    <row r="473" spans="38:38">
      <c r="AL473" s="482" t="s">
        <v>526</v>
      </c>
    </row>
    <row r="474" spans="38:38">
      <c r="AL474" s="482" t="s">
        <v>526</v>
      </c>
    </row>
    <row r="475" spans="38:38">
      <c r="AL475" s="482" t="s">
        <v>527</v>
      </c>
    </row>
    <row r="476" spans="38:38">
      <c r="AL476" s="482" t="s">
        <v>528</v>
      </c>
    </row>
    <row r="477" spans="38:38">
      <c r="AL477" s="482" t="s">
        <v>529</v>
      </c>
    </row>
    <row r="478" spans="38:38">
      <c r="AL478" s="482" t="s">
        <v>530</v>
      </c>
    </row>
    <row r="479" spans="38:38">
      <c r="AL479" s="482" t="s">
        <v>531</v>
      </c>
    </row>
    <row r="480" spans="38:38">
      <c r="AL480" s="482" t="s">
        <v>532</v>
      </c>
    </row>
    <row r="481" spans="38:38">
      <c r="AL481" s="482" t="s">
        <v>533</v>
      </c>
    </row>
    <row r="482" spans="38:38">
      <c r="AL482" s="482" t="s">
        <v>534</v>
      </c>
    </row>
    <row r="483" spans="38:38">
      <c r="AL483" s="482" t="s">
        <v>535</v>
      </c>
    </row>
    <row r="484" spans="38:38">
      <c r="AL484" s="482" t="s">
        <v>536</v>
      </c>
    </row>
    <row r="485" spans="38:38">
      <c r="AL485" s="482" t="s">
        <v>537</v>
      </c>
    </row>
    <row r="486" spans="38:38">
      <c r="AL486" s="482" t="s">
        <v>538</v>
      </c>
    </row>
    <row r="487" spans="38:38">
      <c r="AL487" s="482" t="s">
        <v>539</v>
      </c>
    </row>
    <row r="488" spans="38:38">
      <c r="AL488" s="482" t="s">
        <v>540</v>
      </c>
    </row>
    <row r="489" spans="38:38">
      <c r="AL489" s="482" t="s">
        <v>541</v>
      </c>
    </row>
    <row r="490" spans="38:38">
      <c r="AL490" s="482" t="s">
        <v>542</v>
      </c>
    </row>
    <row r="491" spans="38:38">
      <c r="AL491" s="482" t="s">
        <v>543</v>
      </c>
    </row>
    <row r="492" spans="38:38">
      <c r="AL492" s="482" t="s">
        <v>544</v>
      </c>
    </row>
    <row r="493" spans="38:38">
      <c r="AL493" s="482" t="s">
        <v>545</v>
      </c>
    </row>
    <row r="494" spans="38:38">
      <c r="AL494" s="482" t="s">
        <v>546</v>
      </c>
    </row>
    <row r="495" spans="38:38">
      <c r="AL495" s="482" t="s">
        <v>547</v>
      </c>
    </row>
    <row r="496" spans="38:38">
      <c r="AL496" s="482" t="s">
        <v>548</v>
      </c>
    </row>
    <row r="497" spans="38:38">
      <c r="AL497" s="482" t="s">
        <v>549</v>
      </c>
    </row>
    <row r="498" spans="38:38"/>
    <row r="499" spans="38:38"/>
    <row r="500" spans="38:38"/>
    <row r="501" spans="38:38"/>
    <row r="502" spans="38:38"/>
    <row r="503" spans="38:38"/>
    <row r="504" spans="38:38"/>
    <row r="505" spans="38:38"/>
    <row r="506" spans="38:38"/>
    <row r="507" spans="38:38"/>
    <row r="508" spans="38:38"/>
    <row r="509" spans="38:38"/>
    <row r="510" spans="38:38"/>
    <row r="511" spans="38:38"/>
    <row r="512" spans="38:38"/>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sheetData>
  <mergeCells count="152">
    <mergeCell ref="F6:J6"/>
    <mergeCell ref="A7:E7"/>
    <mergeCell ref="F7:J7"/>
    <mergeCell ref="A83:X83"/>
    <mergeCell ref="A70:E70"/>
    <mergeCell ref="F70:J70"/>
    <mergeCell ref="A64:E64"/>
    <mergeCell ref="F64:J64"/>
    <mergeCell ref="A66:E68"/>
    <mergeCell ref="A74:E76"/>
    <mergeCell ref="A72:E72"/>
    <mergeCell ref="F72:J72"/>
    <mergeCell ref="A78:E80"/>
    <mergeCell ref="F78:X80"/>
    <mergeCell ref="A22:E22"/>
    <mergeCell ref="F32:X37"/>
    <mergeCell ref="F39:X59"/>
    <mergeCell ref="F66:X68"/>
    <mergeCell ref="A39:E59"/>
    <mergeCell ref="L70:V70"/>
    <mergeCell ref="F74:X76"/>
    <mergeCell ref="T1:Y1"/>
    <mergeCell ref="A1:S1"/>
    <mergeCell ref="A2:X2"/>
    <mergeCell ref="L62:V62"/>
    <mergeCell ref="A62:E62"/>
    <mergeCell ref="F62:J62"/>
    <mergeCell ref="A9:X9"/>
    <mergeCell ref="A10:J10"/>
    <mergeCell ref="K10:X10"/>
    <mergeCell ref="F60:X60"/>
    <mergeCell ref="A32:E37"/>
    <mergeCell ref="A18:E18"/>
    <mergeCell ref="K18:Q18"/>
    <mergeCell ref="R18:X18"/>
    <mergeCell ref="A4:E4"/>
    <mergeCell ref="F4:V4"/>
    <mergeCell ref="A5:E5"/>
    <mergeCell ref="F5:J5"/>
    <mergeCell ref="A11:E11"/>
    <mergeCell ref="F11:J11"/>
    <mergeCell ref="R11:X11"/>
    <mergeCell ref="K11:Q11"/>
    <mergeCell ref="A30:X30"/>
    <mergeCell ref="A6:E6"/>
    <mergeCell ref="A85:E86"/>
    <mergeCell ref="J107:M107"/>
    <mergeCell ref="F91:G91"/>
    <mergeCell ref="J104:M104"/>
    <mergeCell ref="N86:S86"/>
    <mergeCell ref="A93:E94"/>
    <mergeCell ref="L88:M88"/>
    <mergeCell ref="L89:M89"/>
    <mergeCell ref="V94:W94"/>
    <mergeCell ref="L85:M85"/>
    <mergeCell ref="F89:G89"/>
    <mergeCell ref="F88:G88"/>
    <mergeCell ref="F85:G85"/>
    <mergeCell ref="F104:I104"/>
    <mergeCell ref="F103:I103"/>
    <mergeCell ref="F92:G92"/>
    <mergeCell ref="J103:M103"/>
    <mergeCell ref="N103:Q103"/>
    <mergeCell ref="A103:E103"/>
    <mergeCell ref="J102:M102"/>
    <mergeCell ref="N91:S91"/>
    <mergeCell ref="H92:K92"/>
    <mergeCell ref="A101:E101"/>
    <mergeCell ref="H86:K86"/>
    <mergeCell ref="F113:W113"/>
    <mergeCell ref="A115:V115"/>
    <mergeCell ref="F112:I112"/>
    <mergeCell ref="J112:M112"/>
    <mergeCell ref="N112:Q112"/>
    <mergeCell ref="R112:W112"/>
    <mergeCell ref="A113:E113"/>
    <mergeCell ref="A112:E112"/>
    <mergeCell ref="A108:E108"/>
    <mergeCell ref="F108:I108"/>
    <mergeCell ref="J108:M108"/>
    <mergeCell ref="N108:Q108"/>
    <mergeCell ref="A111:E111"/>
    <mergeCell ref="F111:I111"/>
    <mergeCell ref="J109:M109"/>
    <mergeCell ref="N109:Q109"/>
    <mergeCell ref="A110:E110"/>
    <mergeCell ref="A109:E109"/>
    <mergeCell ref="F109:I109"/>
    <mergeCell ref="N110:Q110"/>
    <mergeCell ref="F110:I110"/>
    <mergeCell ref="J110:M110"/>
    <mergeCell ref="R110:W110"/>
    <mergeCell ref="R109:W109"/>
    <mergeCell ref="N111:Q111"/>
    <mergeCell ref="R111:W111"/>
    <mergeCell ref="J111:M111"/>
    <mergeCell ref="N106:Q106"/>
    <mergeCell ref="N104:Q104"/>
    <mergeCell ref="R104:W104"/>
    <mergeCell ref="A107:E107"/>
    <mergeCell ref="F107:I107"/>
    <mergeCell ref="N107:Q107"/>
    <mergeCell ref="A104:E104"/>
    <mergeCell ref="R105:W105"/>
    <mergeCell ref="F106:I106"/>
    <mergeCell ref="J106:M106"/>
    <mergeCell ref="R106:W106"/>
    <mergeCell ref="F105:I105"/>
    <mergeCell ref="J105:M105"/>
    <mergeCell ref="N105:Q105"/>
    <mergeCell ref="R107:W107"/>
    <mergeCell ref="N100:Q100"/>
    <mergeCell ref="F102:I102"/>
    <mergeCell ref="H89:K89"/>
    <mergeCell ref="A88:E89"/>
    <mergeCell ref="N89:S89"/>
    <mergeCell ref="L92:M92"/>
    <mergeCell ref="H88:K88"/>
    <mergeCell ref="F94:H94"/>
    <mergeCell ref="I94:K94"/>
    <mergeCell ref="N102:Q102"/>
    <mergeCell ref="R102:W102"/>
    <mergeCell ref="F93:H93"/>
    <mergeCell ref="A98:X98"/>
    <mergeCell ref="H91:K91"/>
    <mergeCell ref="A100:E100"/>
    <mergeCell ref="M93:U94"/>
    <mergeCell ref="K95:S95"/>
    <mergeCell ref="A119:N119"/>
    <mergeCell ref="O119:S119"/>
    <mergeCell ref="A118:N118"/>
    <mergeCell ref="O118:S118"/>
    <mergeCell ref="N85:S85"/>
    <mergeCell ref="R108:W108"/>
    <mergeCell ref="A106:E106"/>
    <mergeCell ref="J101:M101"/>
    <mergeCell ref="A105:E105"/>
    <mergeCell ref="R101:W101"/>
    <mergeCell ref="A102:E102"/>
    <mergeCell ref="N101:Q101"/>
    <mergeCell ref="A91:E92"/>
    <mergeCell ref="N92:S92"/>
    <mergeCell ref="N88:S88"/>
    <mergeCell ref="J100:M100"/>
    <mergeCell ref="F100:I100"/>
    <mergeCell ref="F86:G86"/>
    <mergeCell ref="F101:I101"/>
    <mergeCell ref="I93:K93"/>
    <mergeCell ref="L86:M86"/>
    <mergeCell ref="L91:M91"/>
    <mergeCell ref="R100:W100"/>
    <mergeCell ref="R103:W103"/>
  </mergeCells>
  <phoneticPr fontId="0" type="noConversion"/>
  <conditionalFormatting sqref="K95 G106:I106 G108:I110 F102:F110 J102:W110 F72 F70 N85:N86 H85:H86 H88 N88 N91:N92 H91:H92 I93:I94 F74 F66 F62 F32 F39 F64 F4:F7 R101">
    <cfRule type="containsBlanks" dxfId="122" priority="38" stopIfTrue="1">
      <formula>LEN(TRIM(F4))=0</formula>
    </cfRule>
  </conditionalFormatting>
  <conditionalFormatting sqref="O118:S119">
    <cfRule type="expression" dxfId="121" priority="20" stopIfTrue="1">
      <formula>O118=""</formula>
    </cfRule>
  </conditionalFormatting>
  <conditionalFormatting sqref="F78">
    <cfRule type="containsBlanks" dxfId="120" priority="6" stopIfTrue="1">
      <formula>LEN(TRIM(F78))=0</formula>
    </cfRule>
  </conditionalFormatting>
  <conditionalFormatting sqref="F101">
    <cfRule type="containsBlanks" dxfId="119" priority="5" stopIfTrue="1">
      <formula>LEN(TRIM(F101))=0</formula>
    </cfRule>
  </conditionalFormatting>
  <conditionalFormatting sqref="N101 J101">
    <cfRule type="containsBlanks" dxfId="118" priority="3" stopIfTrue="1">
      <formula>LEN(TRIM(J101))=0</formula>
    </cfRule>
  </conditionalFormatting>
  <conditionalFormatting sqref="H89">
    <cfRule type="containsBlanks" dxfId="117" priority="2" stopIfTrue="1">
      <formula>LEN(TRIM(H89))=0</formula>
    </cfRule>
  </conditionalFormatting>
  <conditionalFormatting sqref="N89">
    <cfRule type="containsBlanks" dxfId="116" priority="1" stopIfTrue="1">
      <formula>LEN(TRIM(N89))=0</formula>
    </cfRule>
  </conditionalFormatting>
  <dataValidations count="2">
    <dataValidation type="list" showInputMessage="1" showErrorMessage="1" sqref="N85:S85 N91:S91 N88:S88">
      <formula1>$AL$461:$AL$497</formula1>
    </dataValidation>
    <dataValidation type="list" allowBlank="1" showInputMessage="1" showErrorMessage="1" sqref="F70">
      <formula1>"Business Discretionary,Business Expansion,Business Cost Save,Mandatory - Legal/Audit,Safety and Soundness,Sustainability"</formula1>
    </dataValidation>
  </dataValidations>
  <hyperlinks>
    <hyperlink ref="V94:W94" r:id="rId1" display="P2P Codes"/>
    <hyperlink ref="N86" r:id="rId2"/>
    <hyperlink ref="N89" r:id="rId3"/>
    <hyperlink ref="R101" r:id="rId4"/>
  </hyperlinks>
  <pageMargins left="0.1" right="0.1" top="0.25" bottom="0.25" header="0" footer="0"/>
  <pageSetup orientation="portrait" r:id="rId5"/>
  <headerFooter alignWithMargins="0"/>
  <drawing r:id="rId6"/>
  <legacyDrawing r:id="rId7"/>
  <controls>
    <mc:AlternateContent xmlns:mc="http://schemas.openxmlformats.org/markup-compatibility/2006">
      <mc:Choice Requires="x14">
        <control shapeId="19619" r:id="rId8" name="c_Tier1Tier2">
          <controlPr defaultSize="0" autoLine="0" autoPict="0" r:id="rId9">
            <anchor moveWithCells="1">
              <from>
                <xdr:col>10</xdr:col>
                <xdr:colOff>28575</xdr:colOff>
                <xdr:row>23</xdr:row>
                <xdr:rowOff>104775</xdr:rowOff>
              </from>
              <to>
                <xdr:col>13</xdr:col>
                <xdr:colOff>247650</xdr:colOff>
                <xdr:row>24</xdr:row>
                <xdr:rowOff>123825</xdr:rowOff>
              </to>
            </anchor>
          </controlPr>
        </control>
      </mc:Choice>
      <mc:Fallback>
        <control shapeId="19619" r:id="rId8" name="c_Tier1Tier2"/>
      </mc:Fallback>
    </mc:AlternateContent>
    <mc:AlternateContent xmlns:mc="http://schemas.openxmlformats.org/markup-compatibility/2006">
      <mc:Choice Requires="x14">
        <control shapeId="19618" r:id="rId10" name="c_PVLAN">
          <controlPr defaultSize="0" autoLine="0" autoPict="0" r:id="rId11">
            <anchor moveWithCells="1">
              <from>
                <xdr:col>5</xdr:col>
                <xdr:colOff>47625</xdr:colOff>
                <xdr:row>18</xdr:row>
                <xdr:rowOff>47625</xdr:rowOff>
              </from>
              <to>
                <xdr:col>8</xdr:col>
                <xdr:colOff>266700</xdr:colOff>
                <xdr:row>19</xdr:row>
                <xdr:rowOff>66675</xdr:rowOff>
              </to>
            </anchor>
          </controlPr>
        </control>
      </mc:Choice>
      <mc:Fallback>
        <control shapeId="19618" r:id="rId10" name="c_PVLAN"/>
      </mc:Fallback>
    </mc:AlternateContent>
    <mc:AlternateContent xmlns:mc="http://schemas.openxmlformats.org/markup-compatibility/2006">
      <mc:Choice Requires="x14">
        <control shapeId="19611" r:id="rId12" name="c_TemplateMAC">
          <controlPr defaultSize="0" autoLine="0" autoPict="0" r:id="rId13">
            <anchor moveWithCells="1">
              <from>
                <xdr:col>17</xdr:col>
                <xdr:colOff>57150</xdr:colOff>
                <xdr:row>11</xdr:row>
                <xdr:rowOff>57150</xdr:rowOff>
              </from>
              <to>
                <xdr:col>23</xdr:col>
                <xdr:colOff>257175</xdr:colOff>
                <xdr:row>12</xdr:row>
                <xdr:rowOff>85725</xdr:rowOff>
              </to>
            </anchor>
          </controlPr>
        </control>
      </mc:Choice>
      <mc:Fallback>
        <control shapeId="19611" r:id="rId12" name="c_TemplateMAC"/>
      </mc:Fallback>
    </mc:AlternateContent>
    <mc:AlternateContent xmlns:mc="http://schemas.openxmlformats.org/markup-compatibility/2006">
      <mc:Choice Requires="x14">
        <control shapeId="19610" r:id="rId14" name="c_HardwareDesign">
          <controlPr defaultSize="0" autoLine="0" autoPict="0" r:id="rId15">
            <anchor moveWithCells="1">
              <from>
                <xdr:col>10</xdr:col>
                <xdr:colOff>38100</xdr:colOff>
                <xdr:row>12</xdr:row>
                <xdr:rowOff>133350</xdr:rowOff>
              </from>
              <to>
                <xdr:col>16</xdr:col>
                <xdr:colOff>247650</xdr:colOff>
                <xdr:row>14</xdr:row>
                <xdr:rowOff>0</xdr:rowOff>
              </to>
            </anchor>
          </controlPr>
        </control>
      </mc:Choice>
      <mc:Fallback>
        <control shapeId="19610" r:id="rId14" name="c_HardwareDesign"/>
      </mc:Fallback>
    </mc:AlternateContent>
    <mc:AlternateContent xmlns:mc="http://schemas.openxmlformats.org/markup-compatibility/2006">
      <mc:Choice Requires="x14">
        <control shapeId="19609" r:id="rId16" name="c_SPOF">
          <controlPr defaultSize="0" autoLine="0" autoPict="0" r:id="rId17">
            <anchor moveWithCells="1">
              <from>
                <xdr:col>10</xdr:col>
                <xdr:colOff>28575</xdr:colOff>
                <xdr:row>22</xdr:row>
                <xdr:rowOff>47625</xdr:rowOff>
              </from>
              <to>
                <xdr:col>14</xdr:col>
                <xdr:colOff>180975</xdr:colOff>
                <xdr:row>23</xdr:row>
                <xdr:rowOff>66675</xdr:rowOff>
              </to>
            </anchor>
          </controlPr>
        </control>
      </mc:Choice>
      <mc:Fallback>
        <control shapeId="19609" r:id="rId16" name="c_SPOF"/>
      </mc:Fallback>
    </mc:AlternateContent>
    <mc:AlternateContent xmlns:mc="http://schemas.openxmlformats.org/markup-compatibility/2006">
      <mc:Choice Requires="x14">
        <control shapeId="19603" r:id="rId18" name="b_FillDateSubmitted">
          <controlPr defaultSize="0" autoLine="0" autoPict="0" r:id="rId19">
            <anchor moveWithCells="1">
              <from>
                <xdr:col>10</xdr:col>
                <xdr:colOff>9525</xdr:colOff>
                <xdr:row>60</xdr:row>
                <xdr:rowOff>114300</xdr:rowOff>
              </from>
              <to>
                <xdr:col>12</xdr:col>
                <xdr:colOff>0</xdr:colOff>
                <xdr:row>62</xdr:row>
                <xdr:rowOff>47625</xdr:rowOff>
              </to>
            </anchor>
          </controlPr>
        </control>
      </mc:Choice>
      <mc:Fallback>
        <control shapeId="19603" r:id="rId18" name="b_FillDateSubmitted"/>
      </mc:Fallback>
    </mc:AlternateContent>
    <mc:AlternateContent xmlns:mc="http://schemas.openxmlformats.org/markup-compatibility/2006">
      <mc:Choice Requires="x14">
        <control shapeId="19599" r:id="rId20" name="c_EMEAWAN">
          <controlPr defaultSize="0" autoLine="0" autoPict="0" r:id="rId21">
            <anchor moveWithCells="1">
              <from>
                <xdr:col>10</xdr:col>
                <xdr:colOff>28575</xdr:colOff>
                <xdr:row>18</xdr:row>
                <xdr:rowOff>66675</xdr:rowOff>
              </from>
              <to>
                <xdr:col>14</xdr:col>
                <xdr:colOff>180975</xdr:colOff>
                <xdr:row>19</xdr:row>
                <xdr:rowOff>85725</xdr:rowOff>
              </to>
            </anchor>
          </controlPr>
        </control>
      </mc:Choice>
      <mc:Fallback>
        <control shapeId="19599" r:id="rId20" name="c_EMEAWAN"/>
      </mc:Fallback>
    </mc:AlternateContent>
    <mc:AlternateContent xmlns:mc="http://schemas.openxmlformats.org/markup-compatibility/2006">
      <mc:Choice Requires="x14">
        <control shapeId="19598" r:id="rId22" name="c_FullDesign">
          <controlPr defaultSize="0" autoLine="0" autoPict="0" r:id="rId23">
            <anchor moveWithCells="1">
              <from>
                <xdr:col>10</xdr:col>
                <xdr:colOff>38100</xdr:colOff>
                <xdr:row>14</xdr:row>
                <xdr:rowOff>47625</xdr:rowOff>
              </from>
              <to>
                <xdr:col>16</xdr:col>
                <xdr:colOff>247650</xdr:colOff>
                <xdr:row>15</xdr:row>
                <xdr:rowOff>76200</xdr:rowOff>
              </to>
            </anchor>
          </controlPr>
        </control>
      </mc:Choice>
      <mc:Fallback>
        <control shapeId="19598" r:id="rId22" name="c_FullDesign"/>
      </mc:Fallback>
    </mc:AlternateContent>
    <mc:AlternateContent xmlns:mc="http://schemas.openxmlformats.org/markup-compatibility/2006">
      <mc:Choice Requires="x14">
        <control shapeId="19597" r:id="rId24" name="c_IPAddressing">
          <controlPr defaultSize="0" autoLine="0" autoPict="0" r:id="rId25">
            <anchor moveWithCells="1">
              <from>
                <xdr:col>17</xdr:col>
                <xdr:colOff>28575</xdr:colOff>
                <xdr:row>21</xdr:row>
                <xdr:rowOff>19050</xdr:rowOff>
              </from>
              <to>
                <xdr:col>21</xdr:col>
                <xdr:colOff>200025</xdr:colOff>
                <xdr:row>22</xdr:row>
                <xdr:rowOff>19050</xdr:rowOff>
              </to>
            </anchor>
          </controlPr>
        </control>
      </mc:Choice>
      <mc:Fallback>
        <control shapeId="19597" r:id="rId24" name="c_IPAddressing"/>
      </mc:Fallback>
    </mc:AlternateContent>
    <mc:AlternateContent xmlns:mc="http://schemas.openxmlformats.org/markup-compatibility/2006">
      <mc:Choice Requires="x14">
        <control shapeId="19595" r:id="rId26" name="c_Definition">
          <controlPr defaultSize="0" autoLine="0" autoPict="0" r:id="rId27">
            <anchor moveWithCells="1">
              <from>
                <xdr:col>10</xdr:col>
                <xdr:colOff>38100</xdr:colOff>
                <xdr:row>11</xdr:row>
                <xdr:rowOff>57150</xdr:rowOff>
              </from>
              <to>
                <xdr:col>16</xdr:col>
                <xdr:colOff>200025</xdr:colOff>
                <xdr:row>12</xdr:row>
                <xdr:rowOff>85725</xdr:rowOff>
              </to>
            </anchor>
          </controlPr>
        </control>
      </mc:Choice>
      <mc:Fallback>
        <control shapeId="19595" r:id="rId26" name="c_Definition"/>
      </mc:Fallback>
    </mc:AlternateContent>
    <mc:AlternateContent xmlns:mc="http://schemas.openxmlformats.org/markup-compatibility/2006">
      <mc:Choice Requires="x14">
        <control shapeId="19588" r:id="rId28" name="c_Voice">
          <controlPr defaultSize="0" autoLine="0" autoPict="0" r:id="rId29">
            <anchor moveWithCells="1">
              <from>
                <xdr:col>0</xdr:col>
                <xdr:colOff>47625</xdr:colOff>
                <xdr:row>18</xdr:row>
                <xdr:rowOff>57150</xdr:rowOff>
              </from>
              <to>
                <xdr:col>3</xdr:col>
                <xdr:colOff>266700</xdr:colOff>
                <xdr:row>19</xdr:row>
                <xdr:rowOff>76200</xdr:rowOff>
              </to>
            </anchor>
          </controlPr>
        </control>
      </mc:Choice>
      <mc:Fallback>
        <control shapeId="19588" r:id="rId28" name="c_Voice"/>
      </mc:Fallback>
    </mc:AlternateContent>
    <mc:AlternateContent xmlns:mc="http://schemas.openxmlformats.org/markup-compatibility/2006">
      <mc:Choice Requires="x14">
        <control shapeId="19579" r:id="rId30" name="c_Wireless_New">
          <controlPr defaultSize="0" autoLine="0" autoPict="0" r:id="rId31">
            <anchor moveWithCells="1">
              <from>
                <xdr:col>5</xdr:col>
                <xdr:colOff>47625</xdr:colOff>
                <xdr:row>15</xdr:row>
                <xdr:rowOff>114300</xdr:rowOff>
              </from>
              <to>
                <xdr:col>9</xdr:col>
                <xdr:colOff>219075</xdr:colOff>
                <xdr:row>16</xdr:row>
                <xdr:rowOff>142875</xdr:rowOff>
              </to>
            </anchor>
          </controlPr>
        </control>
      </mc:Choice>
      <mc:Fallback>
        <control shapeId="19579" r:id="rId30" name="c_Wireless_New"/>
      </mc:Fallback>
    </mc:AlternateContent>
    <mc:AlternateContent xmlns:mc="http://schemas.openxmlformats.org/markup-compatibility/2006">
      <mc:Choice Requires="x14">
        <control shapeId="19522" r:id="rId32" name="c_CablePlans">
          <controlPr defaultSize="0" autoLine="0" autoPict="0" r:id="rId33">
            <anchor moveWithCells="1">
              <from>
                <xdr:col>17</xdr:col>
                <xdr:colOff>28575</xdr:colOff>
                <xdr:row>22</xdr:row>
                <xdr:rowOff>66675</xdr:rowOff>
              </from>
              <to>
                <xdr:col>23</xdr:col>
                <xdr:colOff>209550</xdr:colOff>
                <xdr:row>23</xdr:row>
                <xdr:rowOff>95250</xdr:rowOff>
              </to>
            </anchor>
          </controlPr>
        </control>
      </mc:Choice>
      <mc:Fallback>
        <control shapeId="19522" r:id="rId32" name="c_CablePlans"/>
      </mc:Fallback>
    </mc:AlternateContent>
    <mc:AlternateContent xmlns:mc="http://schemas.openxmlformats.org/markup-compatibility/2006">
      <mc:Choice Requires="x14">
        <control shapeId="19521" r:id="rId34" name="c_Internal_ACLMAC">
          <controlPr defaultSize="0" autoLine="0" autoPict="0" r:id="rId35">
            <anchor moveWithCells="1">
              <from>
                <xdr:col>5</xdr:col>
                <xdr:colOff>47625</xdr:colOff>
                <xdr:row>17</xdr:row>
                <xdr:rowOff>0</xdr:rowOff>
              </from>
              <to>
                <xdr:col>9</xdr:col>
                <xdr:colOff>152400</xdr:colOff>
                <xdr:row>18</xdr:row>
                <xdr:rowOff>19050</xdr:rowOff>
              </to>
            </anchor>
          </controlPr>
        </control>
      </mc:Choice>
      <mc:Fallback>
        <control shapeId="19521" r:id="rId34" name="c_Internal_ACLMAC"/>
      </mc:Fallback>
    </mc:AlternateContent>
    <mc:AlternateContent xmlns:mc="http://schemas.openxmlformats.org/markup-compatibility/2006">
      <mc:Choice Requires="x14">
        <control shapeId="19520" r:id="rId36" name="c_FirewallRules">
          <controlPr defaultSize="0" autoLine="0" autoPict="0" r:id="rId37">
            <anchor moveWithCells="1">
              <from>
                <xdr:col>17</xdr:col>
                <xdr:colOff>28575</xdr:colOff>
                <xdr:row>19</xdr:row>
                <xdr:rowOff>133350</xdr:rowOff>
              </from>
              <to>
                <xdr:col>21</xdr:col>
                <xdr:colOff>200025</xdr:colOff>
                <xdr:row>20</xdr:row>
                <xdr:rowOff>123825</xdr:rowOff>
              </to>
            </anchor>
          </controlPr>
        </control>
      </mc:Choice>
      <mc:Fallback>
        <control shapeId="19520" r:id="rId36" name="c_FirewallRules"/>
      </mc:Fallback>
    </mc:AlternateContent>
    <mc:AlternateContent xmlns:mc="http://schemas.openxmlformats.org/markup-compatibility/2006">
      <mc:Choice Requires="x14">
        <control shapeId="19519" r:id="rId38" name="c_VOIP">
          <controlPr defaultSize="0" autoLine="0" autoPict="0" r:id="rId39">
            <anchor moveWithCells="1">
              <from>
                <xdr:col>17</xdr:col>
                <xdr:colOff>28575</xdr:colOff>
                <xdr:row>18</xdr:row>
                <xdr:rowOff>66675</xdr:rowOff>
              </from>
              <to>
                <xdr:col>21</xdr:col>
                <xdr:colOff>200025</xdr:colOff>
                <xdr:row>19</xdr:row>
                <xdr:rowOff>85725</xdr:rowOff>
              </to>
            </anchor>
          </controlPr>
        </control>
      </mc:Choice>
      <mc:Fallback>
        <control shapeId="19519" r:id="rId38" name="c_VOIP"/>
      </mc:Fallback>
    </mc:AlternateContent>
    <mc:AlternateContent xmlns:mc="http://schemas.openxmlformats.org/markup-compatibility/2006">
      <mc:Choice Requires="x14">
        <control shapeId="19518" r:id="rId40" name="c_CSPAN">
          <controlPr defaultSize="0" autoLine="0" autoPict="0" r:id="rId41">
            <anchor moveWithCells="1">
              <from>
                <xdr:col>17</xdr:col>
                <xdr:colOff>28575</xdr:colOff>
                <xdr:row>23</xdr:row>
                <xdr:rowOff>114300</xdr:rowOff>
              </from>
              <to>
                <xdr:col>23</xdr:col>
                <xdr:colOff>209550</xdr:colOff>
                <xdr:row>24</xdr:row>
                <xdr:rowOff>152400</xdr:rowOff>
              </to>
            </anchor>
          </controlPr>
        </control>
      </mc:Choice>
      <mc:Fallback>
        <control shapeId="19518" r:id="rId40" name="c_CSPAN"/>
      </mc:Fallback>
    </mc:AlternateContent>
    <mc:AlternateContent xmlns:mc="http://schemas.openxmlformats.org/markup-compatibility/2006">
      <mc:Choice Requires="x14">
        <control shapeId="19515" r:id="rId42" name="c_Circuit_MPLS">
          <controlPr defaultSize="0" autoLine="0" autoPict="0" r:id="rId43">
            <anchor moveWithCells="1">
              <from>
                <xdr:col>10</xdr:col>
                <xdr:colOff>28575</xdr:colOff>
                <xdr:row>21</xdr:row>
                <xdr:rowOff>19050</xdr:rowOff>
              </from>
              <to>
                <xdr:col>14</xdr:col>
                <xdr:colOff>180975</xdr:colOff>
                <xdr:row>22</xdr:row>
                <xdr:rowOff>9525</xdr:rowOff>
              </to>
            </anchor>
          </controlPr>
        </control>
      </mc:Choice>
      <mc:Fallback>
        <control shapeId="19515" r:id="rId42" name="c_Circuit_MPLS"/>
      </mc:Fallback>
    </mc:AlternateContent>
    <mc:AlternateContent xmlns:mc="http://schemas.openxmlformats.org/markup-compatibility/2006">
      <mc:Choice Requires="x14">
        <control shapeId="19514" r:id="rId44" name="c_Circuit_Americas">
          <controlPr defaultSize="0" autoLine="0" autoPict="0" r:id="rId45">
            <anchor moveWithCells="1">
              <from>
                <xdr:col>10</xdr:col>
                <xdr:colOff>28575</xdr:colOff>
                <xdr:row>19</xdr:row>
                <xdr:rowOff>133350</xdr:rowOff>
              </from>
              <to>
                <xdr:col>14</xdr:col>
                <xdr:colOff>266700</xdr:colOff>
                <xdr:row>20</xdr:row>
                <xdr:rowOff>152400</xdr:rowOff>
              </to>
            </anchor>
          </controlPr>
        </control>
      </mc:Choice>
      <mc:Fallback>
        <control shapeId="19514" r:id="rId44" name="c_Circuit_Americas"/>
      </mc:Fallback>
    </mc:AlternateContent>
    <mc:AlternateContent xmlns:mc="http://schemas.openxmlformats.org/markup-compatibility/2006">
      <mc:Choice Requires="x14">
        <control shapeId="19513" r:id="rId46" name="c_SiteDecomm">
          <controlPr defaultSize="0" autoLine="0" autoPict="0" r:id="rId47">
            <anchor moveWithCells="1">
              <from>
                <xdr:col>5</xdr:col>
                <xdr:colOff>47625</xdr:colOff>
                <xdr:row>14</xdr:row>
                <xdr:rowOff>47625</xdr:rowOff>
              </from>
              <to>
                <xdr:col>9</xdr:col>
                <xdr:colOff>200025</xdr:colOff>
                <xdr:row>15</xdr:row>
                <xdr:rowOff>66675</xdr:rowOff>
              </to>
            </anchor>
          </controlPr>
        </control>
      </mc:Choice>
      <mc:Fallback>
        <control shapeId="19513" r:id="rId46" name="c_SiteDecomm"/>
      </mc:Fallback>
    </mc:AlternateContent>
    <mc:AlternateContent xmlns:mc="http://schemas.openxmlformats.org/markup-compatibility/2006">
      <mc:Choice Requires="x14">
        <control shapeId="19512" r:id="rId48" name="c_VLANMAC">
          <controlPr defaultSize="0" autoLine="0" autoPict="0" r:id="rId49">
            <anchor moveWithCells="1">
              <from>
                <xdr:col>5</xdr:col>
                <xdr:colOff>47625</xdr:colOff>
                <xdr:row>12</xdr:row>
                <xdr:rowOff>133350</xdr:rowOff>
              </from>
              <to>
                <xdr:col>9</xdr:col>
                <xdr:colOff>171450</xdr:colOff>
                <xdr:row>13</xdr:row>
                <xdr:rowOff>152400</xdr:rowOff>
              </to>
            </anchor>
          </controlPr>
        </control>
      </mc:Choice>
      <mc:Fallback>
        <control shapeId="19512" r:id="rId48" name="c_VLANMAC"/>
      </mc:Fallback>
    </mc:AlternateContent>
    <mc:AlternateContent xmlns:mc="http://schemas.openxmlformats.org/markup-compatibility/2006">
      <mc:Choice Requires="x14">
        <control shapeId="19511" r:id="rId50" name="c_VendorIsolation">
          <controlPr defaultSize="0" autoLine="0" autoPict="0" r:id="rId51">
            <anchor moveWithCells="1">
              <from>
                <xdr:col>5</xdr:col>
                <xdr:colOff>47625</xdr:colOff>
                <xdr:row>11</xdr:row>
                <xdr:rowOff>57150</xdr:rowOff>
              </from>
              <to>
                <xdr:col>9</xdr:col>
                <xdr:colOff>200025</xdr:colOff>
                <xdr:row>12</xdr:row>
                <xdr:rowOff>76200</xdr:rowOff>
              </to>
            </anchor>
          </controlPr>
        </control>
      </mc:Choice>
      <mc:Fallback>
        <control shapeId="19511" r:id="rId50" name="c_VendorIsolation"/>
      </mc:Fallback>
    </mc:AlternateContent>
    <mc:AlternateContent xmlns:mc="http://schemas.openxmlformats.org/markup-compatibility/2006">
      <mc:Choice Requires="x14">
        <control shapeId="19510" r:id="rId52" name="c_B2B_Decomm">
          <controlPr defaultSize="0" autoLine="0" autoPict="0" r:id="rId53">
            <anchor moveWithCells="1">
              <from>
                <xdr:col>0</xdr:col>
                <xdr:colOff>47625</xdr:colOff>
                <xdr:row>14</xdr:row>
                <xdr:rowOff>47625</xdr:rowOff>
              </from>
              <to>
                <xdr:col>4</xdr:col>
                <xdr:colOff>200025</xdr:colOff>
                <xdr:row>15</xdr:row>
                <xdr:rowOff>66675</xdr:rowOff>
              </to>
            </anchor>
          </controlPr>
        </control>
      </mc:Choice>
      <mc:Fallback>
        <control shapeId="19510" r:id="rId52" name="c_B2B_Decomm"/>
      </mc:Fallback>
    </mc:AlternateContent>
    <mc:AlternateContent xmlns:mc="http://schemas.openxmlformats.org/markup-compatibility/2006">
      <mc:Choice Requires="x14">
        <control shapeId="19509" r:id="rId54" name="c_B2B_MAC">
          <controlPr defaultSize="0" autoLine="0" autoPict="0" r:id="rId55">
            <anchor moveWithCells="1">
              <from>
                <xdr:col>0</xdr:col>
                <xdr:colOff>47625</xdr:colOff>
                <xdr:row>12</xdr:row>
                <xdr:rowOff>133350</xdr:rowOff>
              </from>
              <to>
                <xdr:col>4</xdr:col>
                <xdr:colOff>257175</xdr:colOff>
                <xdr:row>13</xdr:row>
                <xdr:rowOff>152400</xdr:rowOff>
              </to>
            </anchor>
          </controlPr>
        </control>
      </mc:Choice>
      <mc:Fallback>
        <control shapeId="19509" r:id="rId54" name="c_B2B_MAC"/>
      </mc:Fallback>
    </mc:AlternateContent>
    <mc:AlternateContent xmlns:mc="http://schemas.openxmlformats.org/markup-compatibility/2006">
      <mc:Choice Requires="x14">
        <control shapeId="19506" r:id="rId56" name="c_B2B_New">
          <controlPr defaultSize="0" autoLine="0" autoPict="0" r:id="rId57">
            <anchor moveWithCells="1">
              <from>
                <xdr:col>0</xdr:col>
                <xdr:colOff>47625</xdr:colOff>
                <xdr:row>11</xdr:row>
                <xdr:rowOff>57150</xdr:rowOff>
              </from>
              <to>
                <xdr:col>4</xdr:col>
                <xdr:colOff>247650</xdr:colOff>
                <xdr:row>12</xdr:row>
                <xdr:rowOff>76200</xdr:rowOff>
              </to>
            </anchor>
          </controlPr>
        </control>
      </mc:Choice>
      <mc:Fallback>
        <control shapeId="19506" r:id="rId56" name="c_B2B_New"/>
      </mc:Fallback>
    </mc:AlternateContent>
    <mc:AlternateContent xmlns:mc="http://schemas.openxmlformats.org/markup-compatibility/2006">
      <mc:Choice Requires="x14">
        <control shapeId="19614" r:id="rId58" name="c_ImplementationTabs">
          <controlPr defaultSize="0" autoLine="0" autoPict="0" r:id="rId59">
            <anchor moveWithCells="1">
              <from>
                <xdr:col>10</xdr:col>
                <xdr:colOff>38100</xdr:colOff>
                <xdr:row>15</xdr:row>
                <xdr:rowOff>114300</xdr:rowOff>
              </from>
              <to>
                <xdr:col>16</xdr:col>
                <xdr:colOff>247650</xdr:colOff>
                <xdr:row>16</xdr:row>
                <xdr:rowOff>142875</xdr:rowOff>
              </to>
            </anchor>
          </controlPr>
        </control>
      </mc:Choice>
      <mc:Fallback>
        <control shapeId="19614" r:id="rId58" name="c_ImplementationTabs"/>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tabColor rgb="FFFFC000"/>
  </sheetPr>
  <dimension ref="A1:AW283"/>
  <sheetViews>
    <sheetView topLeftCell="A181" zoomScaleNormal="100" workbookViewId="0">
      <selection activeCell="A195" sqref="A195:T195"/>
    </sheetView>
  </sheetViews>
  <sheetFormatPr defaultColWidth="0" defaultRowHeight="12.75" customHeight="1" zeroHeight="1" outlineLevelRow="1"/>
  <cols>
    <col min="1" max="24" width="4.42578125" style="75" customWidth="1"/>
    <col min="25" max="16384" width="0" style="75" hidden="1"/>
  </cols>
  <sheetData>
    <row r="1" spans="1:24" ht="20.25">
      <c r="A1" s="1072" t="s">
        <v>380</v>
      </c>
      <c r="B1" s="1072"/>
      <c r="C1" s="1072"/>
      <c r="D1" s="1072"/>
      <c r="E1" s="1072"/>
      <c r="F1" s="1072"/>
      <c r="G1" s="1072"/>
      <c r="H1" s="1072"/>
      <c r="I1" s="1072"/>
      <c r="J1" s="1072"/>
      <c r="K1" s="1072"/>
      <c r="L1" s="1072"/>
      <c r="M1" s="1072"/>
      <c r="N1" s="1072"/>
      <c r="O1" s="1072"/>
      <c r="P1" s="1072"/>
      <c r="Q1" s="1072"/>
      <c r="R1" s="1072"/>
      <c r="S1" s="1072"/>
      <c r="T1" s="1072"/>
      <c r="U1" s="1072"/>
      <c r="V1" s="1072"/>
      <c r="W1" s="1072"/>
      <c r="X1" s="1072"/>
    </row>
    <row r="2" spans="1:24" s="78" customFormat="1" ht="4.5" customHeight="1">
      <c r="A2" s="76"/>
      <c r="B2" s="77"/>
      <c r="C2" s="77"/>
      <c r="D2" s="77"/>
      <c r="E2" s="77"/>
      <c r="H2" s="79"/>
      <c r="I2" s="79"/>
      <c r="J2" s="79"/>
      <c r="K2" s="79"/>
      <c r="N2" s="79"/>
      <c r="O2" s="79"/>
      <c r="P2" s="79"/>
      <c r="Q2" s="79"/>
      <c r="R2" s="79"/>
      <c r="S2" s="79"/>
    </row>
    <row r="3" spans="1:24">
      <c r="A3" s="1073" t="s">
        <v>259</v>
      </c>
      <c r="B3" s="1073"/>
      <c r="C3" s="1073"/>
      <c r="D3" s="1073"/>
      <c r="E3" s="1073"/>
      <c r="F3" s="1073"/>
      <c r="G3" s="1073"/>
      <c r="H3" s="1073"/>
      <c r="I3" s="1073"/>
      <c r="J3" s="1073"/>
      <c r="K3" s="1073"/>
      <c r="L3" s="1073"/>
      <c r="M3" s="1073"/>
      <c r="N3" s="1073"/>
      <c r="O3" s="1073"/>
      <c r="P3" s="1073"/>
      <c r="Q3" s="1073"/>
      <c r="R3" s="1073"/>
      <c r="S3" s="1073"/>
      <c r="T3" s="1073"/>
      <c r="U3" s="1073"/>
      <c r="V3" s="1073"/>
      <c r="W3" s="137"/>
      <c r="X3" s="137"/>
    </row>
    <row r="4" spans="1:24">
      <c r="A4" s="163"/>
      <c r="B4" s="163"/>
      <c r="C4" s="163"/>
      <c r="D4" s="163"/>
      <c r="E4" s="163"/>
      <c r="F4" s="163"/>
      <c r="G4" s="163"/>
      <c r="H4" s="163"/>
      <c r="I4" s="163"/>
      <c r="J4" s="163"/>
      <c r="K4" s="163"/>
      <c r="L4" s="163"/>
      <c r="M4" s="163"/>
      <c r="N4" s="163"/>
      <c r="O4" s="163"/>
      <c r="P4" s="163"/>
      <c r="Q4" s="163"/>
      <c r="R4" s="163"/>
      <c r="S4" s="163"/>
      <c r="T4" s="163"/>
      <c r="U4" s="163"/>
      <c r="V4" s="163"/>
      <c r="W4" s="163"/>
      <c r="X4" s="163"/>
    </row>
    <row r="5" spans="1:24">
      <c r="A5" s="1074" t="s">
        <v>442</v>
      </c>
      <c r="B5" s="1074"/>
      <c r="C5" s="1074"/>
      <c r="D5" s="1074"/>
      <c r="E5" s="1074"/>
      <c r="F5" s="890"/>
      <c r="G5" s="1075"/>
      <c r="H5" s="1075"/>
      <c r="I5" s="1076"/>
      <c r="J5" s="1077" t="str">
        <f>IF(F5="VPN","Secure Virtual Private Network tunnel across the Internet",IF(F5="CEP Type 1","Partner owned equipment and circuits installed in Citigroup Datacenter",IF(F5="CEP Type 3","Citigroup owned equipment and circuits installed at Partner location","Select One")))</f>
        <v>Select One</v>
      </c>
      <c r="K5" s="1078"/>
      <c r="L5" s="1078"/>
      <c r="M5" s="1078"/>
      <c r="N5" s="1078"/>
      <c r="O5" s="1078"/>
      <c r="P5" s="1078"/>
      <c r="Q5" s="1078"/>
      <c r="R5" s="1078"/>
      <c r="S5" s="1078"/>
      <c r="T5" s="1078"/>
      <c r="U5" s="1078"/>
      <c r="V5" s="1078"/>
      <c r="W5" s="1078"/>
      <c r="X5" s="1078"/>
    </row>
    <row r="6" spans="1:24" s="136" customFormat="1"/>
    <row r="7" spans="1:24" s="136" customFormat="1" ht="12.75" customHeight="1">
      <c r="A7" s="1079" t="s">
        <v>1222</v>
      </c>
      <c r="B7" s="1079"/>
      <c r="C7" s="1079"/>
      <c r="D7" s="1079"/>
      <c r="E7" s="1079"/>
      <c r="F7" s="1079"/>
      <c r="G7" s="1079"/>
      <c r="H7" s="1079"/>
      <c r="I7" s="1079"/>
      <c r="J7" s="1079"/>
      <c r="K7" s="1079"/>
      <c r="L7" s="1079"/>
      <c r="M7" s="1079"/>
      <c r="N7" s="1079"/>
      <c r="O7" s="1079"/>
      <c r="P7" s="1079"/>
      <c r="Q7" s="1079"/>
      <c r="R7" s="1079"/>
      <c r="S7" s="1079"/>
      <c r="T7" s="1079"/>
      <c r="U7" s="1079"/>
      <c r="V7" s="1079"/>
      <c r="W7" s="1079"/>
      <c r="X7" s="1079"/>
    </row>
    <row r="8" spans="1:24" s="136" customFormat="1">
      <c r="A8" s="1080"/>
      <c r="B8" s="1080"/>
      <c r="C8" s="1080"/>
      <c r="D8" s="1080"/>
      <c r="E8" s="1080"/>
      <c r="F8" s="1080"/>
      <c r="G8" s="1080"/>
      <c r="H8" s="1080"/>
      <c r="I8" s="1080"/>
      <c r="J8" s="1080"/>
      <c r="K8" s="1080"/>
      <c r="L8" s="1080"/>
      <c r="M8" s="1080"/>
      <c r="N8" s="1080"/>
      <c r="O8" s="1080"/>
      <c r="P8" s="1080"/>
      <c r="Q8" s="1080"/>
      <c r="R8" s="1080"/>
      <c r="S8" s="1080"/>
      <c r="T8" s="1080"/>
      <c r="U8" s="1080"/>
      <c r="V8" s="1080"/>
      <c r="W8" s="1080"/>
      <c r="X8" s="1080"/>
    </row>
    <row r="9" spans="1:24" s="136" customFormat="1" hidden="1" outlineLevel="1">
      <c r="A9" s="1017" t="s">
        <v>448</v>
      </c>
      <c r="B9" s="1018"/>
      <c r="C9" s="1018"/>
      <c r="D9" s="1018"/>
      <c r="E9" s="1018"/>
      <c r="F9" s="1018"/>
      <c r="G9" s="1018"/>
      <c r="H9" s="1018"/>
      <c r="I9" s="1018"/>
      <c r="J9" s="1018"/>
      <c r="K9" s="1018"/>
      <c r="L9" s="1018"/>
      <c r="M9" s="1018"/>
      <c r="N9" s="1018"/>
      <c r="O9" s="1018"/>
      <c r="P9" s="1018"/>
      <c r="Q9" s="1018"/>
      <c r="R9" s="1018"/>
      <c r="S9" s="1018"/>
      <c r="T9" s="1018"/>
      <c r="U9" s="1018"/>
      <c r="V9" s="1018"/>
      <c r="W9" s="1018"/>
      <c r="X9" s="1019"/>
    </row>
    <row r="10" spans="1:24" s="136" customFormat="1" hidden="1" outlineLevel="1">
      <c r="A10" s="1020" t="s">
        <v>130</v>
      </c>
      <c r="B10" s="1021"/>
      <c r="C10" s="1020" t="s">
        <v>0</v>
      </c>
      <c r="D10" s="1022"/>
      <c r="E10" s="1022"/>
      <c r="F10" s="1022"/>
      <c r="G10" s="1022"/>
      <c r="H10" s="1022"/>
      <c r="I10" s="1021"/>
      <c r="J10" s="1020" t="s">
        <v>93</v>
      </c>
      <c r="K10" s="1022"/>
      <c r="L10" s="1022"/>
      <c r="M10" s="1022"/>
      <c r="N10" s="1022"/>
      <c r="O10" s="1022"/>
      <c r="P10" s="1022"/>
      <c r="Q10" s="1021"/>
      <c r="R10" s="1020" t="s">
        <v>444</v>
      </c>
      <c r="S10" s="1021"/>
      <c r="T10" s="1008" t="s">
        <v>434</v>
      </c>
      <c r="U10" s="1009"/>
      <c r="V10" s="1008" t="s">
        <v>2</v>
      </c>
      <c r="W10" s="1009"/>
    </row>
    <row r="11" spans="1:24" s="166" customFormat="1" hidden="1" outlineLevel="1">
      <c r="A11" s="1004" t="s">
        <v>452</v>
      </c>
      <c r="B11" s="1005"/>
      <c r="C11" s="545" t="s">
        <v>1337</v>
      </c>
      <c r="D11" s="543"/>
      <c r="E11" s="543"/>
      <c r="F11" s="543"/>
      <c r="G11" s="543"/>
      <c r="H11" s="543"/>
      <c r="I11" s="544"/>
      <c r="J11" s="545" t="s">
        <v>1346</v>
      </c>
      <c r="K11" s="543"/>
      <c r="L11" s="543"/>
      <c r="M11" s="543"/>
      <c r="N11" s="543"/>
      <c r="O11" s="543"/>
      <c r="P11" s="543"/>
      <c r="Q11" s="544"/>
      <c r="R11" s="1082">
        <v>1618</v>
      </c>
      <c r="S11" s="1083"/>
      <c r="T11" s="1004">
        <f t="shared" ref="T11:T17" si="0">IF($F$5="CEP Type 3",2,0)</f>
        <v>0</v>
      </c>
      <c r="U11" s="1005"/>
      <c r="V11" s="1006">
        <f>T11*R11</f>
        <v>0</v>
      </c>
      <c r="W11" s="1007"/>
    </row>
    <row r="12" spans="1:24" s="166" customFormat="1" hidden="1" outlineLevel="1">
      <c r="A12" s="1004" t="s">
        <v>452</v>
      </c>
      <c r="B12" s="1005"/>
      <c r="C12" s="545" t="s">
        <v>1338</v>
      </c>
      <c r="D12" s="543"/>
      <c r="E12" s="543"/>
      <c r="F12" s="543"/>
      <c r="G12" s="543"/>
      <c r="H12" s="543"/>
      <c r="I12" s="544"/>
      <c r="J12" s="545" t="s">
        <v>1347</v>
      </c>
      <c r="K12" s="543"/>
      <c r="L12" s="543"/>
      <c r="M12" s="543"/>
      <c r="N12" s="543"/>
      <c r="O12" s="543"/>
      <c r="P12" s="543"/>
      <c r="Q12" s="544"/>
      <c r="R12" s="1002">
        <v>203</v>
      </c>
      <c r="S12" s="1003"/>
      <c r="T12" s="1004">
        <f t="shared" si="0"/>
        <v>0</v>
      </c>
      <c r="U12" s="1005"/>
      <c r="V12" s="1006">
        <f t="shared" ref="V12:V20" si="1">T12*R12</f>
        <v>0</v>
      </c>
      <c r="W12" s="1007"/>
    </row>
    <row r="13" spans="1:24" s="166" customFormat="1" hidden="1" outlineLevel="1">
      <c r="A13" s="1004" t="s">
        <v>452</v>
      </c>
      <c r="B13" s="1005"/>
      <c r="C13" s="545" t="s">
        <v>1339</v>
      </c>
      <c r="D13" s="543"/>
      <c r="E13" s="543"/>
      <c r="F13" s="543"/>
      <c r="G13" s="543"/>
      <c r="H13" s="543"/>
      <c r="I13" s="544"/>
      <c r="J13" s="545" t="s">
        <v>1348</v>
      </c>
      <c r="K13" s="543"/>
      <c r="L13" s="543"/>
      <c r="M13" s="543"/>
      <c r="N13" s="543"/>
      <c r="O13" s="543"/>
      <c r="P13" s="543"/>
      <c r="Q13" s="544"/>
      <c r="R13" s="1002">
        <v>90</v>
      </c>
      <c r="S13" s="1003"/>
      <c r="T13" s="1004">
        <f t="shared" si="0"/>
        <v>0</v>
      </c>
      <c r="U13" s="1005"/>
      <c r="V13" s="1006">
        <f t="shared" si="1"/>
        <v>0</v>
      </c>
      <c r="W13" s="1007"/>
    </row>
    <row r="14" spans="1:24" s="166" customFormat="1" hidden="1" outlineLevel="1">
      <c r="A14" s="1004" t="s">
        <v>452</v>
      </c>
      <c r="B14" s="1005"/>
      <c r="C14" s="546" t="s">
        <v>1340</v>
      </c>
      <c r="D14" s="543"/>
      <c r="E14" s="543"/>
      <c r="F14" s="543"/>
      <c r="G14" s="543"/>
      <c r="H14" s="543"/>
      <c r="I14" s="544"/>
      <c r="J14" s="545" t="s">
        <v>1349</v>
      </c>
      <c r="K14" s="543"/>
      <c r="L14" s="543"/>
      <c r="M14" s="543"/>
      <c r="N14" s="543"/>
      <c r="O14" s="543"/>
      <c r="P14" s="543"/>
      <c r="Q14" s="544"/>
      <c r="R14" s="1002">
        <v>0</v>
      </c>
      <c r="S14" s="1003"/>
      <c r="T14" s="1004">
        <f t="shared" si="0"/>
        <v>0</v>
      </c>
      <c r="U14" s="1005"/>
      <c r="V14" s="1006">
        <f t="shared" si="1"/>
        <v>0</v>
      </c>
      <c r="W14" s="1007"/>
    </row>
    <row r="15" spans="1:24" s="166" customFormat="1" hidden="1" outlineLevel="1">
      <c r="A15" s="1004" t="s">
        <v>452</v>
      </c>
      <c r="B15" s="1005"/>
      <c r="C15" s="545" t="s">
        <v>1341</v>
      </c>
      <c r="D15" s="543"/>
      <c r="E15" s="543"/>
      <c r="F15" s="543"/>
      <c r="G15" s="543"/>
      <c r="H15" s="543"/>
      <c r="I15" s="544"/>
      <c r="J15" s="545" t="s">
        <v>1350</v>
      </c>
      <c r="K15" s="543"/>
      <c r="L15" s="543"/>
      <c r="M15" s="543"/>
      <c r="N15" s="543"/>
      <c r="O15" s="543"/>
      <c r="P15" s="543"/>
      <c r="Q15" s="544"/>
      <c r="R15" s="1002">
        <v>0</v>
      </c>
      <c r="S15" s="1003"/>
      <c r="T15" s="1004">
        <f t="shared" si="0"/>
        <v>0</v>
      </c>
      <c r="U15" s="1005"/>
      <c r="V15" s="1006">
        <f>T15*R15</f>
        <v>0</v>
      </c>
      <c r="W15" s="1007"/>
    </row>
    <row r="16" spans="1:24" s="166" customFormat="1" hidden="1" outlineLevel="1">
      <c r="A16" s="1004" t="s">
        <v>452</v>
      </c>
      <c r="B16" s="1005"/>
      <c r="C16" s="545" t="s">
        <v>1342</v>
      </c>
      <c r="D16" s="543"/>
      <c r="E16" s="543"/>
      <c r="F16" s="543"/>
      <c r="G16" s="543"/>
      <c r="H16" s="543"/>
      <c r="I16" s="544"/>
      <c r="J16" s="545" t="s">
        <v>1351</v>
      </c>
      <c r="K16" s="543"/>
      <c r="L16" s="543"/>
      <c r="M16" s="543"/>
      <c r="N16" s="543"/>
      <c r="O16" s="543"/>
      <c r="P16" s="543"/>
      <c r="Q16" s="544"/>
      <c r="R16" s="1002">
        <v>0</v>
      </c>
      <c r="S16" s="1003"/>
      <c r="T16" s="1004">
        <f t="shared" si="0"/>
        <v>0</v>
      </c>
      <c r="U16" s="1005"/>
      <c r="V16" s="1006">
        <f>T16*R16</f>
        <v>0</v>
      </c>
      <c r="W16" s="1007"/>
    </row>
    <row r="17" spans="1:24" s="166" customFormat="1" hidden="1" outlineLevel="1">
      <c r="A17" s="1004" t="s">
        <v>452</v>
      </c>
      <c r="B17" s="1005"/>
      <c r="C17" s="545" t="s">
        <v>1343</v>
      </c>
      <c r="D17" s="541"/>
      <c r="E17" s="541"/>
      <c r="F17" s="541"/>
      <c r="G17" s="541"/>
      <c r="H17" s="541"/>
      <c r="I17" s="540"/>
      <c r="J17" s="545" t="s">
        <v>1352</v>
      </c>
      <c r="K17" s="541"/>
      <c r="L17" s="541"/>
      <c r="M17" s="541"/>
      <c r="N17" s="541"/>
      <c r="O17" s="541"/>
      <c r="P17" s="541"/>
      <c r="Q17" s="540"/>
      <c r="R17" s="1002">
        <v>450</v>
      </c>
      <c r="S17" s="1003"/>
      <c r="T17" s="1004">
        <f t="shared" si="0"/>
        <v>0</v>
      </c>
      <c r="U17" s="1005"/>
      <c r="V17" s="1006">
        <f>T17*R17</f>
        <v>0</v>
      </c>
      <c r="W17" s="1007"/>
    </row>
    <row r="18" spans="1:24" s="166" customFormat="1" hidden="1" outlineLevel="1">
      <c r="A18" s="1004" t="s">
        <v>452</v>
      </c>
      <c r="B18" s="1005"/>
      <c r="C18" s="545" t="s">
        <v>1344</v>
      </c>
      <c r="D18" s="541"/>
      <c r="E18" s="541"/>
      <c r="F18" s="541"/>
      <c r="G18" s="541"/>
      <c r="H18" s="541"/>
      <c r="I18" s="540"/>
      <c r="J18" s="545" t="s">
        <v>453</v>
      </c>
      <c r="K18" s="541"/>
      <c r="L18" s="541"/>
      <c r="M18" s="541"/>
      <c r="N18" s="541"/>
      <c r="O18" s="541"/>
      <c r="P18" s="541"/>
      <c r="Q18" s="540"/>
      <c r="R18" s="1002">
        <v>180</v>
      </c>
      <c r="S18" s="1003"/>
      <c r="T18" s="1004">
        <v>0</v>
      </c>
      <c r="U18" s="1005"/>
      <c r="V18" s="1006">
        <f>T18*R18</f>
        <v>0</v>
      </c>
      <c r="W18" s="1007"/>
    </row>
    <row r="19" spans="1:24" s="166" customFormat="1" hidden="1" outlineLevel="1">
      <c r="A19" s="1004" t="s">
        <v>452</v>
      </c>
      <c r="B19" s="1005"/>
      <c r="C19" s="545" t="s">
        <v>1345</v>
      </c>
      <c r="D19" s="543"/>
      <c r="E19" s="543"/>
      <c r="F19" s="543"/>
      <c r="G19" s="543"/>
      <c r="H19" s="543"/>
      <c r="I19" s="544"/>
      <c r="J19" s="545" t="s">
        <v>1353</v>
      </c>
      <c r="K19" s="543"/>
      <c r="L19" s="543"/>
      <c r="M19" s="543"/>
      <c r="N19" s="543"/>
      <c r="O19" s="543"/>
      <c r="P19" s="543"/>
      <c r="Q19" s="544"/>
      <c r="R19" s="1087">
        <v>315</v>
      </c>
      <c r="S19" s="1088"/>
      <c r="T19" s="1004">
        <v>0</v>
      </c>
      <c r="U19" s="1005"/>
      <c r="V19" s="1006">
        <f>T19*R19</f>
        <v>0</v>
      </c>
      <c r="W19" s="1007"/>
    </row>
    <row r="20" spans="1:24" s="166" customFormat="1" hidden="1" outlineLevel="1">
      <c r="A20" s="1004"/>
      <c r="B20" s="1005"/>
      <c r="C20" s="542"/>
      <c r="D20" s="543"/>
      <c r="E20" s="543"/>
      <c r="F20" s="543"/>
      <c r="G20" s="543"/>
      <c r="H20" s="543"/>
      <c r="I20" s="544"/>
      <c r="J20" s="542"/>
      <c r="K20" s="543"/>
      <c r="L20" s="543"/>
      <c r="M20" s="543"/>
      <c r="N20" s="543"/>
      <c r="O20" s="543"/>
      <c r="P20" s="543"/>
      <c r="Q20" s="544"/>
      <c r="R20" s="547"/>
      <c r="S20" s="548"/>
      <c r="T20" s="1004">
        <v>0</v>
      </c>
      <c r="U20" s="1005"/>
      <c r="V20" s="1006">
        <f t="shared" si="1"/>
        <v>0</v>
      </c>
      <c r="W20" s="1007"/>
    </row>
    <row r="21" spans="1:24" s="166" customFormat="1" hidden="1" outlineLevel="1">
      <c r="A21" s="165"/>
      <c r="B21" s="167"/>
      <c r="C21" s="167"/>
      <c r="D21" s="167"/>
      <c r="E21" s="167"/>
      <c r="F21" s="167"/>
      <c r="G21" s="167"/>
      <c r="H21" s="167"/>
      <c r="I21" s="167"/>
      <c r="J21" s="167"/>
      <c r="K21" s="167"/>
      <c r="L21" s="167"/>
      <c r="M21" s="167"/>
      <c r="N21" s="167"/>
      <c r="O21" s="167"/>
      <c r="P21" s="167"/>
      <c r="Q21" s="167"/>
      <c r="R21" s="168"/>
      <c r="S21" s="168"/>
      <c r="T21" s="167"/>
      <c r="U21" s="169" t="s">
        <v>454</v>
      </c>
      <c r="V21" s="1006">
        <f>SUM(V11:W20)</f>
        <v>0</v>
      </c>
      <c r="W21" s="1007"/>
    </row>
    <row r="22" spans="1:24" s="136" customFormat="1" hidden="1" outlineLevel="1">
      <c r="A22" s="1017" t="s">
        <v>451</v>
      </c>
      <c r="B22" s="1018"/>
      <c r="C22" s="1018"/>
      <c r="D22" s="1018"/>
      <c r="E22" s="1018"/>
      <c r="F22" s="1018"/>
      <c r="G22" s="1018"/>
      <c r="H22" s="1018"/>
      <c r="I22" s="1018"/>
      <c r="J22" s="1018"/>
      <c r="K22" s="1018"/>
      <c r="L22" s="1018"/>
      <c r="M22" s="1018"/>
      <c r="N22" s="1018"/>
      <c r="O22" s="1018"/>
      <c r="P22" s="1018"/>
      <c r="Q22" s="1018"/>
      <c r="R22" s="1018"/>
      <c r="S22" s="1018"/>
      <c r="T22" s="1018"/>
      <c r="U22" s="1018"/>
      <c r="V22" s="1018"/>
      <c r="W22" s="1018"/>
      <c r="X22" s="1019"/>
    </row>
    <row r="23" spans="1:24" s="136" customFormat="1" hidden="1" outlineLevel="1">
      <c r="A23" s="1020" t="s">
        <v>130</v>
      </c>
      <c r="B23" s="1021"/>
      <c r="C23" s="1020" t="s">
        <v>0</v>
      </c>
      <c r="D23" s="1022"/>
      <c r="E23" s="1022"/>
      <c r="F23" s="1022"/>
      <c r="G23" s="1022"/>
      <c r="H23" s="1022"/>
      <c r="I23" s="1021"/>
      <c r="J23" s="1020" t="s">
        <v>93</v>
      </c>
      <c r="K23" s="1022"/>
      <c r="L23" s="1022"/>
      <c r="M23" s="1022"/>
      <c r="N23" s="1022"/>
      <c r="O23" s="1022"/>
      <c r="P23" s="1022"/>
      <c r="Q23" s="1021"/>
      <c r="R23" s="1020" t="s">
        <v>444</v>
      </c>
      <c r="S23" s="1021"/>
      <c r="T23" s="1008" t="s">
        <v>434</v>
      </c>
      <c r="U23" s="1009"/>
      <c r="V23" s="1008" t="s">
        <v>2</v>
      </c>
      <c r="W23" s="1009"/>
    </row>
    <row r="24" spans="1:24" s="166" customFormat="1" hidden="1" outlineLevel="1">
      <c r="A24" s="1004" t="s">
        <v>452</v>
      </c>
      <c r="B24" s="1005"/>
      <c r="C24" s="1004" t="s">
        <v>1354</v>
      </c>
      <c r="D24" s="1014"/>
      <c r="E24" s="1014"/>
      <c r="F24" s="1014"/>
      <c r="G24" s="1014"/>
      <c r="H24" s="1014"/>
      <c r="I24" s="1005"/>
      <c r="J24" s="1004" t="s">
        <v>1355</v>
      </c>
      <c r="K24" s="1014"/>
      <c r="L24" s="1014"/>
      <c r="M24" s="1014"/>
      <c r="N24" s="1014"/>
      <c r="O24" s="1014"/>
      <c r="P24" s="1014"/>
      <c r="Q24" s="1005"/>
      <c r="R24" s="1015">
        <v>0</v>
      </c>
      <c r="S24" s="1016"/>
      <c r="T24" s="1004">
        <f>IF($F$5="CEP Type 3",2,0)</f>
        <v>0</v>
      </c>
      <c r="U24" s="1005"/>
      <c r="V24" s="1012">
        <f>T24*R24</f>
        <v>0</v>
      </c>
      <c r="W24" s="1013"/>
    </row>
    <row r="25" spans="1:24" s="136" customFormat="1" hidden="1" outlineLevel="1">
      <c r="A25" s="1017" t="s">
        <v>449</v>
      </c>
      <c r="B25" s="1018"/>
      <c r="C25" s="1018"/>
      <c r="D25" s="1018"/>
      <c r="E25" s="1018"/>
      <c r="F25" s="1018"/>
      <c r="G25" s="1018"/>
      <c r="H25" s="1018"/>
      <c r="I25" s="1018"/>
      <c r="J25" s="1018"/>
      <c r="K25" s="1018"/>
      <c r="L25" s="1018"/>
      <c r="M25" s="1018"/>
      <c r="N25" s="1018"/>
      <c r="O25" s="1018"/>
      <c r="P25" s="1018"/>
      <c r="Q25" s="1018"/>
      <c r="R25" s="1018"/>
      <c r="S25" s="1018"/>
      <c r="T25" s="1018"/>
      <c r="U25" s="1018"/>
      <c r="V25" s="1018"/>
      <c r="W25" s="1018"/>
      <c r="X25" s="1019"/>
    </row>
    <row r="26" spans="1:24" s="136" customFormat="1" hidden="1" outlineLevel="1">
      <c r="A26" s="1020" t="s">
        <v>92</v>
      </c>
      <c r="B26" s="1021"/>
      <c r="C26" s="1020" t="s">
        <v>93</v>
      </c>
      <c r="D26" s="1022"/>
      <c r="E26" s="1022"/>
      <c r="F26" s="1022"/>
      <c r="G26" s="1022"/>
      <c r="H26" s="1022"/>
      <c r="I26" s="1022"/>
      <c r="J26" s="1022"/>
      <c r="K26" s="1022"/>
      <c r="L26" s="1022"/>
      <c r="M26" s="1022"/>
      <c r="N26" s="1022"/>
      <c r="O26" s="1022"/>
      <c r="P26" s="1022"/>
      <c r="Q26" s="1021"/>
      <c r="R26" s="1020" t="s">
        <v>445</v>
      </c>
      <c r="S26" s="1021"/>
      <c r="T26" s="1008" t="s">
        <v>434</v>
      </c>
      <c r="U26" s="1009"/>
      <c r="V26" s="1008" t="s">
        <v>2</v>
      </c>
      <c r="W26" s="1009"/>
    </row>
    <row r="27" spans="1:24" s="136" customFormat="1" hidden="1" outlineLevel="1">
      <c r="A27" s="1004" t="s">
        <v>446</v>
      </c>
      <c r="B27" s="1005"/>
      <c r="C27" s="1004" t="s">
        <v>1221</v>
      </c>
      <c r="D27" s="1014"/>
      <c r="E27" s="1014"/>
      <c r="F27" s="1014"/>
      <c r="G27" s="1014"/>
      <c r="H27" s="1014"/>
      <c r="I27" s="1014"/>
      <c r="J27" s="1014"/>
      <c r="K27" s="1014"/>
      <c r="L27" s="1014"/>
      <c r="M27" s="1014"/>
      <c r="N27" s="1014"/>
      <c r="O27" s="1014"/>
      <c r="P27" s="1014"/>
      <c r="Q27" s="1005"/>
      <c r="R27" s="1015">
        <v>150</v>
      </c>
      <c r="S27" s="1016"/>
      <c r="T27" s="1004">
        <f>IF(F5="CEP Type 3",95,70)</f>
        <v>70</v>
      </c>
      <c r="U27" s="1005"/>
      <c r="V27" s="1012">
        <f>T27*R27</f>
        <v>10500</v>
      </c>
      <c r="W27" s="1013"/>
    </row>
    <row r="28" spans="1:24" s="136" customFormat="1" hidden="1" outlineLevel="1">
      <c r="A28" s="1017" t="s">
        <v>450</v>
      </c>
      <c r="B28" s="1018"/>
      <c r="C28" s="1018"/>
      <c r="D28" s="1018"/>
      <c r="E28" s="1018"/>
      <c r="F28" s="1018"/>
      <c r="G28" s="1018"/>
      <c r="H28" s="1018"/>
      <c r="I28" s="1018"/>
      <c r="J28" s="1018"/>
      <c r="K28" s="1018"/>
      <c r="L28" s="1018"/>
      <c r="M28" s="1018"/>
      <c r="N28" s="1018"/>
      <c r="O28" s="1018"/>
      <c r="P28" s="1018"/>
      <c r="Q28" s="1018"/>
      <c r="R28" s="1018"/>
      <c r="S28" s="1018"/>
      <c r="T28" s="1018"/>
      <c r="U28" s="1018"/>
      <c r="V28" s="1018"/>
      <c r="W28" s="1018"/>
      <c r="X28" s="1019"/>
    </row>
    <row r="29" spans="1:24" s="136" customFormat="1" hidden="1" outlineLevel="1">
      <c r="A29" s="1020" t="s">
        <v>92</v>
      </c>
      <c r="B29" s="1021"/>
      <c r="C29" s="1020" t="s">
        <v>93</v>
      </c>
      <c r="D29" s="1022"/>
      <c r="E29" s="1022"/>
      <c r="F29" s="1022"/>
      <c r="G29" s="1022"/>
      <c r="H29" s="1022"/>
      <c r="I29" s="1022"/>
      <c r="J29" s="1022"/>
      <c r="K29" s="1022"/>
      <c r="L29" s="1022"/>
      <c r="M29" s="1022"/>
      <c r="N29" s="1022"/>
      <c r="O29" s="1022"/>
      <c r="P29" s="1022"/>
      <c r="Q29" s="1021"/>
      <c r="R29" s="1020" t="s">
        <v>445</v>
      </c>
      <c r="S29" s="1021"/>
      <c r="T29" s="1008" t="s">
        <v>434</v>
      </c>
      <c r="U29" s="1009"/>
      <c r="V29" s="1008" t="s">
        <v>2</v>
      </c>
      <c r="W29" s="1009"/>
    </row>
    <row r="30" spans="1:24" s="136" customFormat="1" hidden="1" outlineLevel="1">
      <c r="A30" s="1004" t="s">
        <v>447</v>
      </c>
      <c r="B30" s="1005"/>
      <c r="C30" s="1004" t="s">
        <v>427</v>
      </c>
      <c r="D30" s="1014"/>
      <c r="E30" s="1014"/>
      <c r="F30" s="1014"/>
      <c r="G30" s="1014"/>
      <c r="H30" s="1014"/>
      <c r="I30" s="1014"/>
      <c r="J30" s="1014"/>
      <c r="K30" s="1014"/>
      <c r="L30" s="1014"/>
      <c r="M30" s="1014"/>
      <c r="N30" s="1014"/>
      <c r="O30" s="1014"/>
      <c r="P30" s="1014"/>
      <c r="Q30" s="1005"/>
      <c r="R30" s="1015">
        <v>820.33</v>
      </c>
      <c r="S30" s="1016"/>
      <c r="T30" s="1004">
        <v>2</v>
      </c>
      <c r="U30" s="1005"/>
      <c r="V30" s="1012">
        <f>T30*R30</f>
        <v>1640.66</v>
      </c>
      <c r="W30" s="1013"/>
    </row>
    <row r="31" spans="1:24" s="136" customFormat="1" hidden="1" outlineLevel="1">
      <c r="A31" s="1004" t="s">
        <v>447</v>
      </c>
      <c r="B31" s="1005"/>
      <c r="C31" s="1004" t="s">
        <v>428</v>
      </c>
      <c r="D31" s="1014"/>
      <c r="E31" s="1014"/>
      <c r="F31" s="1014"/>
      <c r="G31" s="1014"/>
      <c r="H31" s="1014"/>
      <c r="I31" s="1014"/>
      <c r="J31" s="1014"/>
      <c r="K31" s="1014"/>
      <c r="L31" s="1014"/>
      <c r="M31" s="1014"/>
      <c r="N31" s="1014"/>
      <c r="O31" s="1014"/>
      <c r="P31" s="1014"/>
      <c r="Q31" s="1005"/>
      <c r="R31" s="1015">
        <v>417.65</v>
      </c>
      <c r="S31" s="1016"/>
      <c r="T31" s="1004">
        <f>IF($F$5="CEP Type 3",2,0)</f>
        <v>0</v>
      </c>
      <c r="U31" s="1005"/>
      <c r="V31" s="1012">
        <f>T31*R31</f>
        <v>0</v>
      </c>
      <c r="W31" s="1013"/>
    </row>
    <row r="32" spans="1:24" s="136" customFormat="1" hidden="1" outlineLevel="1">
      <c r="A32" s="1004" t="s">
        <v>447</v>
      </c>
      <c r="B32" s="1005"/>
      <c r="C32" s="1004" t="s">
        <v>429</v>
      </c>
      <c r="D32" s="1014"/>
      <c r="E32" s="1014"/>
      <c r="F32" s="1014"/>
      <c r="G32" s="1014"/>
      <c r="H32" s="1014"/>
      <c r="I32" s="1014"/>
      <c r="J32" s="1014"/>
      <c r="K32" s="1014"/>
      <c r="L32" s="1014"/>
      <c r="M32" s="1014"/>
      <c r="N32" s="1014"/>
      <c r="O32" s="1014"/>
      <c r="P32" s="1014"/>
      <c r="Q32" s="1005"/>
      <c r="R32" s="1015">
        <v>1010.65</v>
      </c>
      <c r="S32" s="1016"/>
      <c r="T32" s="1004">
        <v>0</v>
      </c>
      <c r="U32" s="1005"/>
      <c r="V32" s="1012">
        <f>T32*R32</f>
        <v>0</v>
      </c>
      <c r="W32" s="1013"/>
    </row>
    <row r="33" spans="1:24" s="136" customFormat="1" hidden="1" outlineLevel="1">
      <c r="A33" s="121"/>
      <c r="B33" s="121"/>
      <c r="C33" s="121"/>
      <c r="D33" s="121"/>
      <c r="E33" s="121"/>
      <c r="F33" s="121"/>
      <c r="G33" s="121"/>
      <c r="H33" s="121"/>
      <c r="I33" s="121"/>
      <c r="J33" s="121"/>
      <c r="K33" s="121"/>
      <c r="L33" s="121"/>
      <c r="M33" s="121"/>
      <c r="N33" s="121"/>
      <c r="O33" s="121"/>
      <c r="P33" s="121"/>
      <c r="Q33" s="121"/>
      <c r="R33" s="121"/>
      <c r="S33" s="121"/>
      <c r="T33" s="121"/>
      <c r="U33" s="2" t="s">
        <v>455</v>
      </c>
      <c r="V33" s="1010">
        <f>SUM(V30:W32)</f>
        <v>1640.66</v>
      </c>
      <c r="W33" s="1011"/>
    </row>
    <row r="34" spans="1:24" s="138" customFormat="1" ht="11.25" collapsed="1"/>
    <row r="35" spans="1:24" s="138" customFormat="1">
      <c r="A35" s="1084" t="s">
        <v>359</v>
      </c>
      <c r="B35" s="1085"/>
      <c r="C35" s="1085"/>
      <c r="D35" s="1085"/>
      <c r="E35" s="1085"/>
      <c r="F35" s="1085"/>
      <c r="G35" s="1085"/>
      <c r="H35" s="1085"/>
      <c r="I35" s="1085"/>
      <c r="J35" s="1085"/>
      <c r="K35" s="1085"/>
      <c r="L35" s="1085"/>
      <c r="M35" s="1085"/>
      <c r="N35" s="1085"/>
      <c r="O35" s="1085"/>
      <c r="P35" s="1085"/>
      <c r="Q35" s="1085"/>
      <c r="R35" s="1085"/>
      <c r="S35" s="1085"/>
      <c r="T35" s="1085"/>
      <c r="U35" s="1085"/>
      <c r="V35" s="1085"/>
      <c r="W35" s="1085"/>
      <c r="X35" s="1086"/>
    </row>
    <row r="36" spans="1:24" s="138" customFormat="1" ht="11.25">
      <c r="A36" s="1062" t="s">
        <v>360</v>
      </c>
      <c r="B36" s="1062"/>
      <c r="C36" s="1062"/>
      <c r="D36" s="1062"/>
      <c r="E36" s="1062"/>
      <c r="F36" s="1062"/>
      <c r="G36" s="1062"/>
      <c r="H36" s="1062"/>
      <c r="I36" s="1062"/>
      <c r="J36" s="1062"/>
      <c r="K36" s="1062"/>
      <c r="L36" s="1062"/>
      <c r="M36" s="1062"/>
      <c r="N36" s="1062"/>
      <c r="O36" s="1062"/>
      <c r="P36" s="1066"/>
      <c r="Q36" s="1066"/>
    </row>
    <row r="37" spans="1:24" s="138" customFormat="1" ht="11.25">
      <c r="A37" s="1062" t="s">
        <v>361</v>
      </c>
      <c r="B37" s="1062"/>
      <c r="C37" s="1062"/>
      <c r="D37" s="1062"/>
      <c r="E37" s="1062"/>
      <c r="F37" s="1062"/>
      <c r="G37" s="1062"/>
      <c r="H37" s="1062"/>
      <c r="I37" s="1062"/>
      <c r="J37" s="1062"/>
      <c r="K37" s="1062"/>
      <c r="L37" s="1062"/>
      <c r="M37" s="1062"/>
      <c r="N37" s="1062"/>
      <c r="O37" s="1062"/>
      <c r="P37" s="1081"/>
      <c r="Q37" s="1081"/>
    </row>
    <row r="38" spans="1:24" s="138" customFormat="1" ht="11.25"/>
    <row r="39" spans="1:24" s="138" customFormat="1" ht="11.25">
      <c r="A39" s="1058" t="s">
        <v>1384</v>
      </c>
      <c r="B39" s="1059"/>
      <c r="C39" s="1059"/>
      <c r="D39" s="1059"/>
      <c r="E39" s="1059"/>
      <c r="F39" s="1059"/>
      <c r="G39" s="1059"/>
      <c r="H39" s="1059"/>
      <c r="I39" s="1059"/>
      <c r="J39" s="1059"/>
      <c r="K39" s="1059"/>
      <c r="L39" s="1059"/>
      <c r="M39" s="1059"/>
      <c r="N39" s="1059"/>
      <c r="O39" s="1059"/>
      <c r="P39" s="1059"/>
      <c r="Q39" s="1059"/>
      <c r="R39" s="1060"/>
      <c r="S39" s="1060"/>
      <c r="T39" s="1060"/>
      <c r="U39" s="1060"/>
      <c r="V39" s="1060"/>
      <c r="W39" s="1060"/>
    </row>
    <row r="40" spans="1:24" s="138" customFormat="1" ht="18" customHeight="1">
      <c r="A40" s="1061"/>
      <c r="B40" s="1061"/>
      <c r="C40" s="1061"/>
      <c r="D40" s="1061"/>
      <c r="E40" s="1061"/>
      <c r="F40" s="1061"/>
      <c r="G40" s="1061"/>
      <c r="H40" s="1061"/>
      <c r="I40" s="1061"/>
      <c r="J40" s="1061"/>
      <c r="K40" s="1061"/>
      <c r="L40" s="1061"/>
      <c r="M40" s="1061"/>
      <c r="N40" s="1061"/>
      <c r="O40" s="1061"/>
      <c r="P40" s="1061"/>
      <c r="Q40" s="1061"/>
      <c r="R40" s="1060"/>
      <c r="S40" s="1060"/>
      <c r="T40" s="1060"/>
      <c r="U40" s="1060"/>
      <c r="V40" s="1060"/>
      <c r="W40" s="1060"/>
    </row>
    <row r="41" spans="1:24" s="138" customFormat="1" ht="11.25">
      <c r="A41" s="126"/>
      <c r="B41" s="126"/>
      <c r="C41" s="126"/>
      <c r="D41" s="126"/>
      <c r="E41" s="126"/>
      <c r="F41" s="126"/>
      <c r="G41" s="126"/>
      <c r="H41" s="126"/>
      <c r="I41" s="126"/>
      <c r="J41" s="126"/>
      <c r="K41" s="126"/>
      <c r="L41" s="126"/>
      <c r="M41" s="126"/>
      <c r="N41" s="126"/>
      <c r="O41" s="126"/>
      <c r="P41" s="126"/>
      <c r="Q41" s="126"/>
    </row>
    <row r="42" spans="1:24" s="105" customFormat="1">
      <c r="A42" s="1063" t="s">
        <v>443</v>
      </c>
      <c r="B42" s="1064"/>
      <c r="C42" s="1064"/>
      <c r="D42" s="1064"/>
      <c r="E42" s="1064"/>
      <c r="F42" s="1064"/>
      <c r="G42" s="1064"/>
      <c r="H42" s="1064"/>
      <c r="I42" s="1064"/>
      <c r="J42" s="1064"/>
      <c r="K42" s="1064"/>
      <c r="L42" s="1064"/>
      <c r="M42" s="1064"/>
      <c r="N42" s="1064"/>
      <c r="O42" s="1064"/>
      <c r="P42" s="1064"/>
      <c r="Q42" s="1064"/>
      <c r="R42" s="1064"/>
      <c r="S42" s="1064"/>
      <c r="T42" s="1064"/>
      <c r="U42" s="1064"/>
      <c r="V42" s="1064"/>
      <c r="W42" s="1064"/>
      <c r="X42" s="1065"/>
    </row>
    <row r="43" spans="1:24" s="105" customFormat="1" ht="22.5" customHeight="1">
      <c r="A43" s="1068" t="s">
        <v>362</v>
      </c>
      <c r="B43" s="1069"/>
      <c r="C43" s="1069"/>
      <c r="D43" s="1070"/>
      <c r="E43" s="1071" t="s">
        <v>363</v>
      </c>
      <c r="F43" s="1071"/>
      <c r="G43" s="1071"/>
      <c r="H43" s="1071"/>
      <c r="I43" s="1071"/>
      <c r="J43" s="1071"/>
      <c r="K43" s="1071"/>
      <c r="L43" s="1071"/>
      <c r="M43" s="1071"/>
      <c r="N43" s="1071" t="s">
        <v>364</v>
      </c>
      <c r="O43" s="1071"/>
      <c r="P43" s="1071"/>
      <c r="Q43" s="1071"/>
      <c r="R43" s="1071"/>
      <c r="S43" s="1071"/>
      <c r="T43" s="1071"/>
      <c r="U43" s="1071"/>
      <c r="V43" s="1071"/>
      <c r="W43" s="142"/>
    </row>
    <row r="44" spans="1:24" s="105" customFormat="1" ht="22.5" customHeight="1">
      <c r="A44" s="1056" t="s">
        <v>365</v>
      </c>
      <c r="B44" s="1056"/>
      <c r="C44" s="1056"/>
      <c r="D44" s="1056"/>
      <c r="E44" s="1057"/>
      <c r="F44" s="1057"/>
      <c r="G44" s="1057"/>
      <c r="H44" s="1057"/>
      <c r="I44" s="1057"/>
      <c r="J44" s="1057"/>
      <c r="K44" s="1057"/>
      <c r="L44" s="1057"/>
      <c r="M44" s="1057"/>
      <c r="N44" s="1057"/>
      <c r="O44" s="1057"/>
      <c r="P44" s="1057"/>
      <c r="Q44" s="1057"/>
      <c r="R44" s="1057"/>
      <c r="S44" s="1057"/>
      <c r="T44" s="1057"/>
      <c r="U44" s="1057"/>
      <c r="V44" s="1057"/>
      <c r="W44" s="142"/>
    </row>
    <row r="45" spans="1:24" s="105" customFormat="1" ht="22.5" customHeight="1">
      <c r="A45" s="1056" t="s">
        <v>208</v>
      </c>
      <c r="B45" s="1056"/>
      <c r="C45" s="1056"/>
      <c r="D45" s="1056"/>
      <c r="E45" s="1057"/>
      <c r="F45" s="1057"/>
      <c r="G45" s="1057"/>
      <c r="H45" s="1057"/>
      <c r="I45" s="1057"/>
      <c r="J45" s="1057"/>
      <c r="K45" s="1057"/>
      <c r="L45" s="1057"/>
      <c r="M45" s="1057"/>
      <c r="N45" s="1057"/>
      <c r="O45" s="1057"/>
      <c r="P45" s="1057"/>
      <c r="Q45" s="1057"/>
      <c r="R45" s="1057"/>
      <c r="S45" s="1057"/>
      <c r="T45" s="1057"/>
      <c r="U45" s="1057"/>
      <c r="V45" s="1057"/>
      <c r="W45" s="142"/>
    </row>
    <row r="46" spans="1:24" s="105" customFormat="1" ht="22.5" customHeight="1">
      <c r="A46" s="1056" t="s">
        <v>366</v>
      </c>
      <c r="B46" s="1056"/>
      <c r="C46" s="1056"/>
      <c r="D46" s="1056"/>
      <c r="E46" s="1057"/>
      <c r="F46" s="1057"/>
      <c r="G46" s="1057"/>
      <c r="H46" s="1057"/>
      <c r="I46" s="1057"/>
      <c r="J46" s="1057"/>
      <c r="K46" s="1057"/>
      <c r="L46" s="1057"/>
      <c r="M46" s="1057"/>
      <c r="N46" s="1057"/>
      <c r="O46" s="1057"/>
      <c r="P46" s="1057"/>
      <c r="Q46" s="1057"/>
      <c r="R46" s="1057"/>
      <c r="S46" s="1057"/>
      <c r="T46" s="1057"/>
      <c r="U46" s="1057"/>
      <c r="V46" s="1057"/>
      <c r="W46" s="142"/>
    </row>
    <row r="47" spans="1:24" s="105" customFormat="1" ht="22.5" customHeight="1">
      <c r="A47" s="1056" t="s">
        <v>367</v>
      </c>
      <c r="B47" s="1056"/>
      <c r="C47" s="1056"/>
      <c r="D47" s="1056"/>
      <c r="E47" s="1057"/>
      <c r="F47" s="1057"/>
      <c r="G47" s="1057"/>
      <c r="H47" s="1057"/>
      <c r="I47" s="1057"/>
      <c r="J47" s="1057"/>
      <c r="K47" s="1057"/>
      <c r="L47" s="1057"/>
      <c r="M47" s="1057"/>
      <c r="N47" s="1057"/>
      <c r="O47" s="1057"/>
      <c r="P47" s="1057"/>
      <c r="Q47" s="1057"/>
      <c r="R47" s="1057"/>
      <c r="S47" s="1057"/>
      <c r="T47" s="1057"/>
      <c r="U47" s="1057"/>
      <c r="V47" s="1057"/>
      <c r="W47" s="142"/>
    </row>
    <row r="48" spans="1:24" s="105" customFormat="1" ht="22.5" customHeight="1">
      <c r="A48" s="1056" t="s">
        <v>18</v>
      </c>
      <c r="B48" s="1056"/>
      <c r="C48" s="1056"/>
      <c r="D48" s="1056"/>
      <c r="E48" s="1057"/>
      <c r="F48" s="1057"/>
      <c r="G48" s="1057"/>
      <c r="H48" s="1057"/>
      <c r="I48" s="1057"/>
      <c r="J48" s="1057"/>
      <c r="K48" s="1057"/>
      <c r="L48" s="1057"/>
      <c r="M48" s="1057"/>
      <c r="N48" s="1057"/>
      <c r="O48" s="1057"/>
      <c r="P48" s="1057"/>
      <c r="Q48" s="1057"/>
      <c r="R48" s="1057"/>
      <c r="S48" s="1057"/>
      <c r="T48" s="1057"/>
      <c r="U48" s="1057"/>
      <c r="V48" s="1057"/>
      <c r="W48" s="142"/>
    </row>
    <row r="49" spans="1:23" s="105" customFormat="1" ht="22.5" customHeight="1">
      <c r="A49" s="1056" t="s">
        <v>368</v>
      </c>
      <c r="B49" s="1056"/>
      <c r="C49" s="1056"/>
      <c r="D49" s="1056"/>
      <c r="E49" s="1057"/>
      <c r="F49" s="1057"/>
      <c r="G49" s="1057"/>
      <c r="H49" s="1057"/>
      <c r="I49" s="1057"/>
      <c r="J49" s="1057"/>
      <c r="K49" s="1057"/>
      <c r="L49" s="1057"/>
      <c r="M49" s="1057"/>
      <c r="N49" s="1057"/>
      <c r="O49" s="1057"/>
      <c r="P49" s="1057"/>
      <c r="Q49" s="1057"/>
      <c r="R49" s="1057"/>
      <c r="S49" s="1057"/>
      <c r="T49" s="1057"/>
      <c r="U49" s="1057"/>
      <c r="V49" s="1057"/>
      <c r="W49" s="142"/>
    </row>
    <row r="50" spans="1:23" s="105" customFormat="1" ht="22.5" customHeight="1">
      <c r="A50" s="1056" t="s">
        <v>369</v>
      </c>
      <c r="B50" s="1056"/>
      <c r="C50" s="1056"/>
      <c r="D50" s="1056"/>
      <c r="E50" s="1057"/>
      <c r="F50" s="1057"/>
      <c r="G50" s="1057"/>
      <c r="H50" s="1057"/>
      <c r="I50" s="1057"/>
      <c r="J50" s="1057"/>
      <c r="K50" s="1057"/>
      <c r="L50" s="1057"/>
      <c r="M50" s="1057"/>
      <c r="N50" s="1057"/>
      <c r="O50" s="1057"/>
      <c r="P50" s="1057"/>
      <c r="Q50" s="1057"/>
      <c r="R50" s="1057"/>
      <c r="S50" s="1057"/>
      <c r="T50" s="1057"/>
      <c r="U50" s="1057"/>
      <c r="V50" s="1057"/>
      <c r="W50" s="142"/>
    </row>
    <row r="51" spans="1:23" s="105" customFormat="1">
      <c r="A51" s="103"/>
      <c r="B51" s="142"/>
      <c r="C51" s="142"/>
      <c r="D51" s="142"/>
      <c r="E51" s="142"/>
      <c r="F51" s="142"/>
      <c r="G51" s="142"/>
      <c r="H51" s="142"/>
      <c r="I51" s="142"/>
      <c r="J51" s="142"/>
      <c r="K51" s="142"/>
      <c r="L51" s="142"/>
      <c r="M51" s="142"/>
      <c r="N51" s="142"/>
      <c r="O51" s="142"/>
      <c r="P51" s="142"/>
      <c r="Q51" s="142"/>
      <c r="R51" s="142"/>
      <c r="S51" s="142"/>
      <c r="T51" s="142"/>
      <c r="U51" s="142"/>
      <c r="V51" s="142"/>
      <c r="W51" s="142"/>
    </row>
    <row r="52" spans="1:23" s="105" customFormat="1" ht="22.5" customHeight="1">
      <c r="A52" s="1053" t="s">
        <v>370</v>
      </c>
      <c r="B52" s="1054"/>
      <c r="C52" s="1054"/>
      <c r="D52" s="1055"/>
      <c r="E52" s="1067" t="s">
        <v>371</v>
      </c>
      <c r="F52" s="1067"/>
      <c r="G52" s="1067"/>
      <c r="H52" s="1067"/>
      <c r="I52" s="1067"/>
      <c r="J52" s="1067"/>
      <c r="K52" s="1067"/>
      <c r="L52" s="1067"/>
      <c r="M52" s="1067"/>
      <c r="N52" s="1067" t="s">
        <v>372</v>
      </c>
      <c r="O52" s="1067"/>
      <c r="P52" s="1067"/>
      <c r="Q52" s="1067"/>
      <c r="R52" s="1067"/>
      <c r="S52" s="1067"/>
      <c r="T52" s="1067"/>
      <c r="U52" s="1067"/>
      <c r="V52" s="1067"/>
      <c r="W52" s="142"/>
    </row>
    <row r="53" spans="1:23" s="105" customFormat="1" ht="22.5" customHeight="1">
      <c r="A53" s="1056" t="s">
        <v>373</v>
      </c>
      <c r="B53" s="1056"/>
      <c r="C53" s="1056"/>
      <c r="D53" s="1056"/>
      <c r="E53" s="1057"/>
      <c r="F53" s="1057"/>
      <c r="G53" s="1057"/>
      <c r="H53" s="1057"/>
      <c r="I53" s="1057"/>
      <c r="J53" s="1057"/>
      <c r="K53" s="1057"/>
      <c r="L53" s="1057"/>
      <c r="M53" s="1057"/>
      <c r="N53" s="1057"/>
      <c r="O53" s="1057"/>
      <c r="P53" s="1057"/>
      <c r="Q53" s="1057"/>
      <c r="R53" s="1057"/>
      <c r="S53" s="1057"/>
      <c r="T53" s="1057"/>
      <c r="U53" s="1057"/>
      <c r="V53" s="1057"/>
      <c r="W53" s="142"/>
    </row>
    <row r="54" spans="1:23" s="105" customFormat="1" ht="22.5" customHeight="1">
      <c r="A54" s="1056" t="s">
        <v>208</v>
      </c>
      <c r="B54" s="1056"/>
      <c r="C54" s="1056"/>
      <c r="D54" s="1056"/>
      <c r="E54" s="1057"/>
      <c r="F54" s="1057"/>
      <c r="G54" s="1057"/>
      <c r="H54" s="1057"/>
      <c r="I54" s="1057"/>
      <c r="J54" s="1057"/>
      <c r="K54" s="1057"/>
      <c r="L54" s="1057"/>
      <c r="M54" s="1057"/>
      <c r="N54" s="1057"/>
      <c r="O54" s="1057"/>
      <c r="P54" s="1057"/>
      <c r="Q54" s="1057"/>
      <c r="R54" s="1057"/>
      <c r="S54" s="1057"/>
      <c r="T54" s="1057"/>
      <c r="U54" s="1057"/>
      <c r="V54" s="1057"/>
      <c r="W54" s="142"/>
    </row>
    <row r="55" spans="1:23" s="105" customFormat="1" ht="22.5" customHeight="1">
      <c r="A55" s="1056" t="s">
        <v>366</v>
      </c>
      <c r="B55" s="1056"/>
      <c r="C55" s="1056"/>
      <c r="D55" s="1056"/>
      <c r="E55" s="1057"/>
      <c r="F55" s="1057"/>
      <c r="G55" s="1057"/>
      <c r="H55" s="1057"/>
      <c r="I55" s="1057"/>
      <c r="J55" s="1057"/>
      <c r="K55" s="1057"/>
      <c r="L55" s="1057"/>
      <c r="M55" s="1057"/>
      <c r="N55" s="1057"/>
      <c r="O55" s="1057"/>
      <c r="P55" s="1057"/>
      <c r="Q55" s="1057"/>
      <c r="R55" s="1057"/>
      <c r="S55" s="1057"/>
      <c r="T55" s="1057"/>
      <c r="U55" s="1057"/>
      <c r="V55" s="1057"/>
      <c r="W55" s="142"/>
    </row>
    <row r="56" spans="1:23" s="105" customFormat="1" ht="22.5" customHeight="1">
      <c r="A56" s="1056" t="s">
        <v>367</v>
      </c>
      <c r="B56" s="1056"/>
      <c r="C56" s="1056"/>
      <c r="D56" s="1056"/>
      <c r="E56" s="1057"/>
      <c r="F56" s="1057"/>
      <c r="G56" s="1057"/>
      <c r="H56" s="1057"/>
      <c r="I56" s="1057"/>
      <c r="J56" s="1057"/>
      <c r="K56" s="1057"/>
      <c r="L56" s="1057"/>
      <c r="M56" s="1057"/>
      <c r="N56" s="1057"/>
      <c r="O56" s="1057"/>
      <c r="P56" s="1057"/>
      <c r="Q56" s="1057"/>
      <c r="R56" s="1057"/>
      <c r="S56" s="1057"/>
      <c r="T56" s="1057"/>
      <c r="U56" s="1057"/>
      <c r="V56" s="1057"/>
      <c r="W56" s="142"/>
    </row>
    <row r="57" spans="1:23" s="105" customFormat="1" ht="22.5" customHeight="1">
      <c r="A57" s="1056" t="s">
        <v>18</v>
      </c>
      <c r="B57" s="1056"/>
      <c r="C57" s="1056"/>
      <c r="D57" s="1056"/>
      <c r="E57" s="1057"/>
      <c r="F57" s="1057"/>
      <c r="G57" s="1057"/>
      <c r="H57" s="1057"/>
      <c r="I57" s="1057"/>
      <c r="J57" s="1057"/>
      <c r="K57" s="1057"/>
      <c r="L57" s="1057"/>
      <c r="M57" s="1057"/>
      <c r="N57" s="1057"/>
      <c r="O57" s="1057"/>
      <c r="P57" s="1057"/>
      <c r="Q57" s="1057"/>
      <c r="R57" s="1057"/>
      <c r="S57" s="1057"/>
      <c r="T57" s="1057"/>
      <c r="U57" s="1057"/>
      <c r="V57" s="1057"/>
      <c r="W57" s="142"/>
    </row>
    <row r="58" spans="1:23" s="105" customFormat="1" ht="22.5" customHeight="1">
      <c r="A58" s="1056" t="s">
        <v>368</v>
      </c>
      <c r="B58" s="1056"/>
      <c r="C58" s="1056"/>
      <c r="D58" s="1056"/>
      <c r="E58" s="1057"/>
      <c r="F58" s="1057"/>
      <c r="G58" s="1057"/>
      <c r="H58" s="1057"/>
      <c r="I58" s="1057"/>
      <c r="J58" s="1057"/>
      <c r="K58" s="1057"/>
      <c r="L58" s="1057"/>
      <c r="M58" s="1057"/>
      <c r="N58" s="1057"/>
      <c r="O58" s="1057"/>
      <c r="P58" s="1057"/>
      <c r="Q58" s="1057"/>
      <c r="R58" s="1057"/>
      <c r="S58" s="1057"/>
      <c r="T58" s="1057"/>
      <c r="U58" s="1057"/>
      <c r="V58" s="1057"/>
      <c r="W58" s="142"/>
    </row>
    <row r="59" spans="1:23" s="105" customFormat="1" ht="22.5" customHeight="1">
      <c r="A59" s="1056" t="s">
        <v>369</v>
      </c>
      <c r="B59" s="1056"/>
      <c r="C59" s="1056"/>
      <c r="D59" s="1056"/>
      <c r="E59" s="1057"/>
      <c r="F59" s="1057"/>
      <c r="G59" s="1057"/>
      <c r="H59" s="1057"/>
      <c r="I59" s="1057"/>
      <c r="J59" s="1057"/>
      <c r="K59" s="1057"/>
      <c r="L59" s="1057"/>
      <c r="M59" s="1057"/>
      <c r="N59" s="1057"/>
      <c r="O59" s="1057"/>
      <c r="P59" s="1057"/>
      <c r="Q59" s="1057"/>
      <c r="R59" s="1057"/>
      <c r="S59" s="1057"/>
      <c r="T59" s="1057"/>
      <c r="U59" s="1057"/>
      <c r="V59" s="1057"/>
      <c r="W59" s="142"/>
    </row>
    <row r="60" spans="1:23" s="105" customFormat="1">
      <c r="A60" s="103"/>
      <c r="B60" s="142"/>
      <c r="C60" s="142"/>
      <c r="D60" s="142"/>
      <c r="E60" s="142"/>
      <c r="F60" s="142"/>
      <c r="G60" s="142"/>
      <c r="H60" s="142"/>
      <c r="I60" s="142"/>
      <c r="J60" s="142"/>
      <c r="K60" s="142"/>
      <c r="L60" s="142"/>
      <c r="M60" s="142"/>
      <c r="N60" s="142"/>
      <c r="O60" s="142"/>
      <c r="P60" s="142"/>
      <c r="Q60" s="142"/>
      <c r="R60" s="142"/>
      <c r="S60" s="142"/>
      <c r="T60" s="142"/>
      <c r="U60" s="142"/>
      <c r="V60" s="142"/>
      <c r="W60" s="142"/>
    </row>
    <row r="61" spans="1:23" s="138" customFormat="1" ht="11.25"/>
    <row r="62" spans="1:23" s="138" customFormat="1">
      <c r="A62" s="141" t="s">
        <v>374</v>
      </c>
    </row>
    <row r="63" spans="1:23" s="138" customFormat="1" ht="11.25">
      <c r="A63" s="1040" t="s">
        <v>375</v>
      </c>
      <c r="B63" s="1051"/>
      <c r="C63" s="1051"/>
      <c r="D63" s="1051"/>
      <c r="E63" s="1051"/>
      <c r="F63" s="1051"/>
      <c r="G63" s="1051"/>
      <c r="H63" s="1051"/>
      <c r="I63" s="1051"/>
      <c r="J63" s="1051"/>
      <c r="K63" s="1051"/>
      <c r="L63" s="1051"/>
      <c r="M63" s="1051"/>
      <c r="N63" s="1051"/>
      <c r="O63" s="1051"/>
      <c r="P63" s="1051"/>
      <c r="Q63" s="1051"/>
      <c r="R63" s="1051"/>
      <c r="S63" s="1051"/>
      <c r="T63" s="1051"/>
      <c r="U63" s="1051"/>
      <c r="V63" s="1051"/>
      <c r="W63" s="1051"/>
    </row>
    <row r="64" spans="1:23" s="138" customFormat="1" ht="11.25">
      <c r="A64" s="1052"/>
      <c r="B64" s="1052"/>
      <c r="C64" s="1052"/>
      <c r="D64" s="1052"/>
      <c r="E64" s="1052"/>
      <c r="F64" s="1052"/>
      <c r="G64" s="1052"/>
      <c r="H64" s="1052"/>
      <c r="I64" s="1052"/>
      <c r="J64" s="1052"/>
      <c r="K64" s="1052"/>
      <c r="L64" s="1052"/>
      <c r="M64" s="1052"/>
      <c r="N64" s="1052"/>
      <c r="O64" s="1052"/>
      <c r="P64" s="1052"/>
      <c r="Q64" s="1052"/>
      <c r="R64" s="1052"/>
      <c r="S64" s="1052"/>
      <c r="T64" s="1052"/>
      <c r="U64" s="1052"/>
      <c r="V64" s="1052"/>
      <c r="W64" s="1052"/>
    </row>
    <row r="65" spans="1:24" s="129" customFormat="1" ht="11.25">
      <c r="A65" s="1027" t="s">
        <v>308</v>
      </c>
      <c r="B65" s="1027"/>
      <c r="C65" s="1027"/>
      <c r="D65" s="1027"/>
      <c r="E65" s="1027" t="s">
        <v>309</v>
      </c>
      <c r="F65" s="1027"/>
      <c r="G65" s="1027"/>
      <c r="H65" s="1027"/>
      <c r="I65" s="1027"/>
      <c r="J65" s="1027"/>
      <c r="K65" s="1027" t="s">
        <v>310</v>
      </c>
      <c r="L65" s="1027"/>
      <c r="M65" s="1027"/>
      <c r="N65" s="1027"/>
      <c r="O65" s="1027"/>
      <c r="P65" s="1027"/>
      <c r="Q65" s="1027" t="s">
        <v>311</v>
      </c>
      <c r="R65" s="1027"/>
      <c r="S65" s="1027"/>
      <c r="T65" s="1027"/>
      <c r="U65" s="1027" t="s">
        <v>376</v>
      </c>
      <c r="V65" s="1027"/>
      <c r="W65" s="1027"/>
      <c r="X65" s="1027"/>
    </row>
    <row r="66" spans="1:24" s="130" customFormat="1" ht="22.5" customHeight="1">
      <c r="A66" s="1034"/>
      <c r="B66" s="1034"/>
      <c r="C66" s="1034"/>
      <c r="D66" s="1034"/>
      <c r="E66" s="1034"/>
      <c r="F66" s="1034"/>
      <c r="G66" s="1034"/>
      <c r="H66" s="1034"/>
      <c r="I66" s="1034"/>
      <c r="J66" s="1034"/>
      <c r="K66" s="1034"/>
      <c r="L66" s="1034"/>
      <c r="M66" s="1034"/>
      <c r="N66" s="1034"/>
      <c r="O66" s="1034"/>
      <c r="P66" s="1034"/>
      <c r="Q66" s="1034"/>
      <c r="R66" s="1034"/>
      <c r="S66" s="1034"/>
      <c r="T66" s="1034"/>
      <c r="U66" s="1034"/>
      <c r="V66" s="1034"/>
      <c r="W66" s="1034"/>
      <c r="X66" s="1034"/>
    </row>
    <row r="67" spans="1:24" s="130" customFormat="1" ht="22.5" customHeight="1">
      <c r="A67" s="1034"/>
      <c r="B67" s="1034"/>
      <c r="C67" s="1034"/>
      <c r="D67" s="1034"/>
      <c r="E67" s="1034"/>
      <c r="F67" s="1034"/>
      <c r="G67" s="1034"/>
      <c r="H67" s="1034"/>
      <c r="I67" s="1034"/>
      <c r="J67" s="1034"/>
      <c r="K67" s="1034"/>
      <c r="L67" s="1034"/>
      <c r="M67" s="1034"/>
      <c r="N67" s="1034"/>
      <c r="O67" s="1034"/>
      <c r="P67" s="1034"/>
      <c r="Q67" s="1034"/>
      <c r="R67" s="1034"/>
      <c r="S67" s="1034"/>
      <c r="T67" s="1034"/>
      <c r="U67" s="1034"/>
      <c r="V67" s="1034"/>
      <c r="W67" s="1034"/>
      <c r="X67" s="1034"/>
    </row>
    <row r="68" spans="1:24" s="130" customFormat="1" ht="22.5" customHeight="1">
      <c r="A68" s="1034"/>
      <c r="B68" s="1034"/>
      <c r="C68" s="1034"/>
      <c r="D68" s="1034"/>
      <c r="E68" s="1034"/>
      <c r="F68" s="1034"/>
      <c r="G68" s="1034"/>
      <c r="H68" s="1034"/>
      <c r="I68" s="1034"/>
      <c r="J68" s="1034"/>
      <c r="K68" s="1034"/>
      <c r="L68" s="1034"/>
      <c r="M68" s="1034"/>
      <c r="N68" s="1034"/>
      <c r="O68" s="1034"/>
      <c r="P68" s="1034"/>
      <c r="Q68" s="1034"/>
      <c r="R68" s="1034"/>
      <c r="S68" s="1034"/>
      <c r="T68" s="1034"/>
      <c r="U68" s="1034"/>
      <c r="V68" s="1034"/>
      <c r="W68" s="1034"/>
      <c r="X68" s="1034"/>
    </row>
    <row r="69" spans="1:24" s="130" customFormat="1" ht="22.5" customHeight="1">
      <c r="A69" s="1034"/>
      <c r="B69" s="1034"/>
      <c r="C69" s="1034"/>
      <c r="D69" s="1034"/>
      <c r="E69" s="1034"/>
      <c r="F69" s="1034"/>
      <c r="G69" s="1034"/>
      <c r="H69" s="1034"/>
      <c r="I69" s="1034"/>
      <c r="J69" s="1034"/>
      <c r="K69" s="1034"/>
      <c r="L69" s="1034"/>
      <c r="M69" s="1034"/>
      <c r="N69" s="1034"/>
      <c r="O69" s="1034"/>
      <c r="P69" s="1034"/>
      <c r="Q69" s="1034"/>
      <c r="R69" s="1034"/>
      <c r="S69" s="1034"/>
      <c r="T69" s="1034"/>
      <c r="U69" s="1034"/>
      <c r="V69" s="1034"/>
      <c r="W69" s="1034"/>
      <c r="X69" s="1034"/>
    </row>
    <row r="70" spans="1:24" s="130" customFormat="1" ht="22.5" customHeight="1">
      <c r="A70" s="1034"/>
      <c r="B70" s="1034"/>
      <c r="C70" s="1034"/>
      <c r="D70" s="1034"/>
      <c r="E70" s="1034"/>
      <c r="F70" s="1034"/>
      <c r="G70" s="1034"/>
      <c r="H70" s="1034"/>
      <c r="I70" s="1034"/>
      <c r="J70" s="1034"/>
      <c r="K70" s="1034"/>
      <c r="L70" s="1034"/>
      <c r="M70" s="1034"/>
      <c r="N70" s="1034"/>
      <c r="O70" s="1034"/>
      <c r="P70" s="1034"/>
      <c r="Q70" s="1034"/>
      <c r="R70" s="1034"/>
      <c r="S70" s="1034"/>
      <c r="T70" s="1034"/>
      <c r="U70" s="1034"/>
      <c r="V70" s="1034"/>
      <c r="W70" s="1034"/>
      <c r="X70" s="1034"/>
    </row>
    <row r="71" spans="1:24" s="130" customFormat="1" ht="22.5" customHeight="1">
      <c r="A71" s="1034"/>
      <c r="B71" s="1034"/>
      <c r="C71" s="1034"/>
      <c r="D71" s="1034"/>
      <c r="E71" s="1034"/>
      <c r="F71" s="1034"/>
      <c r="G71" s="1034"/>
      <c r="H71" s="1034"/>
      <c r="I71" s="1034"/>
      <c r="J71" s="1034"/>
      <c r="K71" s="1034"/>
      <c r="L71" s="1034"/>
      <c r="M71" s="1034"/>
      <c r="N71" s="1034"/>
      <c r="O71" s="1034"/>
      <c r="P71" s="1034"/>
      <c r="Q71" s="1034"/>
      <c r="R71" s="1034"/>
      <c r="S71" s="1034"/>
      <c r="T71" s="1034"/>
      <c r="U71" s="1034"/>
      <c r="V71" s="1034"/>
      <c r="W71" s="1034"/>
      <c r="X71" s="1034"/>
    </row>
    <row r="72" spans="1:24" s="130" customFormat="1" ht="22.5" customHeight="1">
      <c r="A72" s="1034"/>
      <c r="B72" s="1034"/>
      <c r="C72" s="1034"/>
      <c r="D72" s="1034"/>
      <c r="E72" s="1034"/>
      <c r="F72" s="1034"/>
      <c r="G72" s="1034"/>
      <c r="H72" s="1034"/>
      <c r="I72" s="1034"/>
      <c r="J72" s="1034"/>
      <c r="K72" s="1034"/>
      <c r="L72" s="1034"/>
      <c r="M72" s="1034"/>
      <c r="N72" s="1034"/>
      <c r="O72" s="1034"/>
      <c r="P72" s="1034"/>
      <c r="Q72" s="1034"/>
      <c r="R72" s="1034"/>
      <c r="S72" s="1034"/>
      <c r="T72" s="1034"/>
      <c r="U72" s="1034"/>
      <c r="V72" s="1034"/>
      <c r="W72" s="1034"/>
      <c r="X72" s="1034"/>
    </row>
    <row r="73" spans="1:24" s="130" customFormat="1" ht="22.5" customHeight="1">
      <c r="A73" s="1034"/>
      <c r="B73" s="1034"/>
      <c r="C73" s="1034"/>
      <c r="D73" s="1034"/>
      <c r="E73" s="1034"/>
      <c r="F73" s="1034"/>
      <c r="G73" s="1034"/>
      <c r="H73" s="1034"/>
      <c r="I73" s="1034"/>
      <c r="J73" s="1034"/>
      <c r="K73" s="1034"/>
      <c r="L73" s="1034"/>
      <c r="M73" s="1034"/>
      <c r="N73" s="1034"/>
      <c r="O73" s="1034"/>
      <c r="P73" s="1034"/>
      <c r="Q73" s="1034"/>
      <c r="R73" s="1034"/>
      <c r="S73" s="1034"/>
      <c r="T73" s="1034"/>
      <c r="U73" s="1034"/>
      <c r="V73" s="1034"/>
      <c r="W73" s="1034"/>
      <c r="X73" s="1034"/>
    </row>
    <row r="74" spans="1:24" s="130" customFormat="1" ht="22.5" customHeight="1">
      <c r="A74" s="1034"/>
      <c r="B74" s="1034"/>
      <c r="C74" s="1034"/>
      <c r="D74" s="1034"/>
      <c r="E74" s="1034"/>
      <c r="F74" s="1034"/>
      <c r="G74" s="1034"/>
      <c r="H74" s="1034"/>
      <c r="I74" s="1034"/>
      <c r="J74" s="1034"/>
      <c r="K74" s="1034"/>
      <c r="L74" s="1034"/>
      <c r="M74" s="1034"/>
      <c r="N74" s="1034"/>
      <c r="O74" s="1034"/>
      <c r="P74" s="1034"/>
      <c r="Q74" s="1034"/>
      <c r="R74" s="1034"/>
      <c r="S74" s="1034"/>
      <c r="T74" s="1034"/>
      <c r="U74" s="1034"/>
      <c r="V74" s="1034"/>
      <c r="W74" s="1034"/>
      <c r="X74" s="1034"/>
    </row>
    <row r="75" spans="1:24" s="130" customFormat="1" ht="22.5" customHeight="1">
      <c r="A75" s="1034"/>
      <c r="B75" s="1034"/>
      <c r="C75" s="1034"/>
      <c r="D75" s="1034"/>
      <c r="E75" s="1034"/>
      <c r="F75" s="1034"/>
      <c r="G75" s="1034"/>
      <c r="H75" s="1034"/>
      <c r="I75" s="1034"/>
      <c r="J75" s="1034"/>
      <c r="K75" s="1034"/>
      <c r="L75" s="1034"/>
      <c r="M75" s="1034"/>
      <c r="N75" s="1034"/>
      <c r="O75" s="1034"/>
      <c r="P75" s="1034"/>
      <c r="Q75" s="1034"/>
      <c r="R75" s="1034"/>
      <c r="S75" s="1034"/>
      <c r="T75" s="1034"/>
      <c r="U75" s="1034"/>
      <c r="V75" s="1034"/>
      <c r="W75" s="1034"/>
      <c r="X75" s="1034"/>
    </row>
    <row r="76" spans="1:24" s="130" customFormat="1" ht="22.5" customHeight="1">
      <c r="A76" s="1034"/>
      <c r="B76" s="1034"/>
      <c r="C76" s="1034"/>
      <c r="D76" s="1034"/>
      <c r="E76" s="1034"/>
      <c r="F76" s="1034"/>
      <c r="G76" s="1034"/>
      <c r="H76" s="1034"/>
      <c r="I76" s="1034"/>
      <c r="J76" s="1034"/>
      <c r="K76" s="1034"/>
      <c r="L76" s="1034"/>
      <c r="M76" s="1034"/>
      <c r="N76" s="1034"/>
      <c r="O76" s="1034"/>
      <c r="P76" s="1034"/>
      <c r="Q76" s="1034"/>
      <c r="R76" s="1034"/>
      <c r="S76" s="1034"/>
      <c r="T76" s="1034"/>
      <c r="U76" s="1034"/>
      <c r="V76" s="1034"/>
      <c r="W76" s="1034"/>
      <c r="X76" s="1034"/>
    </row>
    <row r="77" spans="1:24" s="130" customFormat="1" ht="22.5" customHeight="1">
      <c r="A77" s="1034"/>
      <c r="B77" s="1034"/>
      <c r="C77" s="1034"/>
      <c r="D77" s="1034"/>
      <c r="E77" s="1034"/>
      <c r="F77" s="1034"/>
      <c r="G77" s="1034"/>
      <c r="H77" s="1034"/>
      <c r="I77" s="1034"/>
      <c r="J77" s="1034"/>
      <c r="K77" s="1034"/>
      <c r="L77" s="1034"/>
      <c r="M77" s="1034"/>
      <c r="N77" s="1034"/>
      <c r="O77" s="1034"/>
      <c r="P77" s="1034"/>
      <c r="Q77" s="1034"/>
      <c r="R77" s="1034"/>
      <c r="S77" s="1034"/>
      <c r="T77" s="1034"/>
      <c r="U77" s="1034"/>
      <c r="V77" s="1034"/>
      <c r="W77" s="1034"/>
      <c r="X77" s="1034"/>
    </row>
    <row r="78" spans="1:24" s="130" customFormat="1" ht="22.5" customHeight="1">
      <c r="A78" s="1034"/>
      <c r="B78" s="1034"/>
      <c r="C78" s="1034"/>
      <c r="D78" s="1034"/>
      <c r="E78" s="1034"/>
      <c r="F78" s="1034"/>
      <c r="G78" s="1034"/>
      <c r="H78" s="1034"/>
      <c r="I78" s="1034"/>
      <c r="J78" s="1034"/>
      <c r="K78" s="1034"/>
      <c r="L78" s="1034"/>
      <c r="M78" s="1034"/>
      <c r="N78" s="1034"/>
      <c r="O78" s="1034"/>
      <c r="P78" s="1034"/>
      <c r="Q78" s="1034"/>
      <c r="R78" s="1034"/>
      <c r="S78" s="1034"/>
      <c r="T78" s="1034"/>
      <c r="U78" s="1034"/>
      <c r="V78" s="1034"/>
      <c r="W78" s="1034"/>
      <c r="X78" s="1034"/>
    </row>
    <row r="79" spans="1:24" s="130" customFormat="1" ht="22.5" customHeight="1">
      <c r="A79" s="1034"/>
      <c r="B79" s="1034"/>
      <c r="C79" s="1034"/>
      <c r="D79" s="1034"/>
      <c r="E79" s="1034"/>
      <c r="F79" s="1034"/>
      <c r="G79" s="1034"/>
      <c r="H79" s="1034"/>
      <c r="I79" s="1034"/>
      <c r="J79" s="1034"/>
      <c r="K79" s="1034"/>
      <c r="L79" s="1034"/>
      <c r="M79" s="1034"/>
      <c r="N79" s="1034"/>
      <c r="O79" s="1034"/>
      <c r="P79" s="1034"/>
      <c r="Q79" s="1034"/>
      <c r="R79" s="1034"/>
      <c r="S79" s="1034"/>
      <c r="T79" s="1034"/>
      <c r="U79" s="1034"/>
      <c r="V79" s="1034"/>
      <c r="W79" s="1034"/>
      <c r="X79" s="1034"/>
    </row>
    <row r="80" spans="1:24" s="130" customFormat="1" ht="22.5" customHeight="1">
      <c r="A80" s="1034"/>
      <c r="B80" s="1034"/>
      <c r="C80" s="1034"/>
      <c r="D80" s="1034"/>
      <c r="E80" s="1034"/>
      <c r="F80" s="1034"/>
      <c r="G80" s="1034"/>
      <c r="H80" s="1034"/>
      <c r="I80" s="1034"/>
      <c r="J80" s="1034"/>
      <c r="K80" s="1034"/>
      <c r="L80" s="1034"/>
      <c r="M80" s="1034"/>
      <c r="N80" s="1034"/>
      <c r="O80" s="1034"/>
      <c r="P80" s="1034"/>
      <c r="Q80" s="1034"/>
      <c r="R80" s="1034"/>
      <c r="S80" s="1034"/>
      <c r="T80" s="1034"/>
      <c r="U80" s="1034"/>
      <c r="V80" s="1034"/>
      <c r="W80" s="1034"/>
      <c r="X80" s="1034"/>
    </row>
    <row r="81" spans="1:24" s="130" customFormat="1" ht="22.5" customHeight="1">
      <c r="A81" s="1034"/>
      <c r="B81" s="1034"/>
      <c r="C81" s="1034"/>
      <c r="D81" s="1034"/>
      <c r="E81" s="1034"/>
      <c r="F81" s="1034"/>
      <c r="G81" s="1034"/>
      <c r="H81" s="1034"/>
      <c r="I81" s="1034"/>
      <c r="J81" s="1034"/>
      <c r="K81" s="1034"/>
      <c r="L81" s="1034"/>
      <c r="M81" s="1034"/>
      <c r="N81" s="1034"/>
      <c r="O81" s="1034"/>
      <c r="P81" s="1034"/>
      <c r="Q81" s="1034"/>
      <c r="R81" s="1034"/>
      <c r="S81" s="1034"/>
      <c r="T81" s="1034"/>
      <c r="U81" s="1034"/>
      <c r="V81" s="1034"/>
      <c r="W81" s="1034"/>
      <c r="X81" s="1034"/>
    </row>
    <row r="82" spans="1:24" s="130" customFormat="1" ht="22.5" customHeight="1">
      <c r="A82" s="1034"/>
      <c r="B82" s="1034"/>
      <c r="C82" s="1034"/>
      <c r="D82" s="1034"/>
      <c r="E82" s="1034"/>
      <c r="F82" s="1034"/>
      <c r="G82" s="1034"/>
      <c r="H82" s="1034"/>
      <c r="I82" s="1034"/>
      <c r="J82" s="1034"/>
      <c r="K82" s="1034"/>
      <c r="L82" s="1034"/>
      <c r="M82" s="1034"/>
      <c r="N82" s="1034"/>
      <c r="O82" s="1034"/>
      <c r="P82" s="1034"/>
      <c r="Q82" s="1034"/>
      <c r="R82" s="1034"/>
      <c r="S82" s="1034"/>
      <c r="T82" s="1034"/>
      <c r="U82" s="1034"/>
      <c r="V82" s="1034"/>
      <c r="W82" s="1034"/>
      <c r="X82" s="1034"/>
    </row>
    <row r="83" spans="1:24" s="130" customFormat="1" ht="22.5" customHeight="1">
      <c r="A83" s="1034"/>
      <c r="B83" s="1034"/>
      <c r="C83" s="1034"/>
      <c r="D83" s="1034"/>
      <c r="E83" s="1034"/>
      <c r="F83" s="1034"/>
      <c r="G83" s="1034"/>
      <c r="H83" s="1034"/>
      <c r="I83" s="1034"/>
      <c r="J83" s="1034"/>
      <c r="K83" s="1034"/>
      <c r="L83" s="1034"/>
      <c r="M83" s="1034"/>
      <c r="N83" s="1034"/>
      <c r="O83" s="1034"/>
      <c r="P83" s="1034"/>
      <c r="Q83" s="1034"/>
      <c r="R83" s="1034"/>
      <c r="S83" s="1034"/>
      <c r="T83" s="1034"/>
      <c r="U83" s="1034"/>
      <c r="V83" s="1034"/>
      <c r="W83" s="1034"/>
      <c r="X83" s="1034"/>
    </row>
    <row r="84" spans="1:24" s="130" customFormat="1" ht="22.5" customHeight="1">
      <c r="A84" s="1034"/>
      <c r="B84" s="1034"/>
      <c r="C84" s="1034"/>
      <c r="D84" s="1034"/>
      <c r="E84" s="1034"/>
      <c r="F84" s="1034"/>
      <c r="G84" s="1034"/>
      <c r="H84" s="1034"/>
      <c r="I84" s="1034"/>
      <c r="J84" s="1034"/>
      <c r="K84" s="1034"/>
      <c r="L84" s="1034"/>
      <c r="M84" s="1034"/>
      <c r="N84" s="1034"/>
      <c r="O84" s="1034"/>
      <c r="P84" s="1034"/>
      <c r="Q84" s="1034"/>
      <c r="R84" s="1034"/>
      <c r="S84" s="1034"/>
      <c r="T84" s="1034"/>
      <c r="U84" s="1034"/>
      <c r="V84" s="1034"/>
      <c r="W84" s="1034"/>
      <c r="X84" s="1034"/>
    </row>
    <row r="85" spans="1:24" s="130" customFormat="1" ht="22.5" customHeight="1">
      <c r="A85" s="1034"/>
      <c r="B85" s="1034"/>
      <c r="C85" s="1034"/>
      <c r="D85" s="1034"/>
      <c r="E85" s="1034"/>
      <c r="F85" s="1034"/>
      <c r="G85" s="1034"/>
      <c r="H85" s="1034"/>
      <c r="I85" s="1034"/>
      <c r="J85" s="1034"/>
      <c r="K85" s="1034"/>
      <c r="L85" s="1034"/>
      <c r="M85" s="1034"/>
      <c r="N85" s="1034"/>
      <c r="O85" s="1034"/>
      <c r="P85" s="1034"/>
      <c r="Q85" s="1034"/>
      <c r="R85" s="1034"/>
      <c r="S85" s="1034"/>
      <c r="T85" s="1034"/>
      <c r="U85" s="1034"/>
      <c r="V85" s="1034"/>
      <c r="W85" s="1034"/>
      <c r="X85" s="1034"/>
    </row>
    <row r="86" spans="1:24" s="130" customFormat="1" ht="22.5" customHeight="1">
      <c r="A86" s="1034"/>
      <c r="B86" s="1034"/>
      <c r="C86" s="1034"/>
      <c r="D86" s="1034"/>
      <c r="E86" s="1034"/>
      <c r="F86" s="1034"/>
      <c r="G86" s="1034"/>
      <c r="H86" s="1034"/>
      <c r="I86" s="1034"/>
      <c r="J86" s="1034"/>
      <c r="K86" s="1034"/>
      <c r="L86" s="1034"/>
      <c r="M86" s="1034"/>
      <c r="N86" s="1034"/>
      <c r="O86" s="1034"/>
      <c r="P86" s="1034"/>
      <c r="Q86" s="1034"/>
      <c r="R86" s="1034"/>
      <c r="S86" s="1034"/>
      <c r="T86" s="1034"/>
      <c r="U86" s="1034"/>
      <c r="V86" s="1034"/>
      <c r="W86" s="1034"/>
      <c r="X86" s="1034"/>
    </row>
    <row r="87" spans="1:24" s="130" customFormat="1" ht="22.5" customHeight="1">
      <c r="A87" s="1034"/>
      <c r="B87" s="1034"/>
      <c r="C87" s="1034"/>
      <c r="D87" s="1034"/>
      <c r="E87" s="1034"/>
      <c r="F87" s="1034"/>
      <c r="G87" s="1034"/>
      <c r="H87" s="1034"/>
      <c r="I87" s="1034"/>
      <c r="J87" s="1034"/>
      <c r="K87" s="1034"/>
      <c r="L87" s="1034"/>
      <c r="M87" s="1034"/>
      <c r="N87" s="1034"/>
      <c r="O87" s="1034"/>
      <c r="P87" s="1034"/>
      <c r="Q87" s="1034"/>
      <c r="R87" s="1034"/>
      <c r="S87" s="1034"/>
      <c r="T87" s="1034"/>
      <c r="U87" s="1034"/>
      <c r="V87" s="1034"/>
      <c r="W87" s="1034"/>
      <c r="X87" s="1034"/>
    </row>
    <row r="88" spans="1:24" s="130" customFormat="1" ht="22.5" customHeight="1">
      <c r="A88" s="1034"/>
      <c r="B88" s="1034"/>
      <c r="C88" s="1034"/>
      <c r="D88" s="1034"/>
      <c r="E88" s="1034"/>
      <c r="F88" s="1034"/>
      <c r="G88" s="1034"/>
      <c r="H88" s="1034"/>
      <c r="I88" s="1034"/>
      <c r="J88" s="1034"/>
      <c r="K88" s="1034"/>
      <c r="L88" s="1034"/>
      <c r="M88" s="1034"/>
      <c r="N88" s="1034"/>
      <c r="O88" s="1034"/>
      <c r="P88" s="1034"/>
      <c r="Q88" s="1034"/>
      <c r="R88" s="1034"/>
      <c r="S88" s="1034"/>
      <c r="T88" s="1034"/>
      <c r="U88" s="1034"/>
      <c r="V88" s="1034"/>
      <c r="W88" s="1034"/>
      <c r="X88" s="1034"/>
    </row>
    <row r="89" spans="1:24" s="130" customFormat="1" ht="22.5" customHeight="1">
      <c r="A89" s="1034"/>
      <c r="B89" s="1034"/>
      <c r="C89" s="1034"/>
      <c r="D89" s="1034"/>
      <c r="E89" s="1034"/>
      <c r="F89" s="1034"/>
      <c r="G89" s="1034"/>
      <c r="H89" s="1034"/>
      <c r="I89" s="1034"/>
      <c r="J89" s="1034"/>
      <c r="K89" s="1034"/>
      <c r="L89" s="1034"/>
      <c r="M89" s="1034"/>
      <c r="N89" s="1034"/>
      <c r="O89" s="1034"/>
      <c r="P89" s="1034"/>
      <c r="Q89" s="1034"/>
      <c r="R89" s="1034"/>
      <c r="S89" s="1034"/>
      <c r="T89" s="1034"/>
      <c r="U89" s="1034"/>
      <c r="V89" s="1034"/>
      <c r="W89" s="1034"/>
      <c r="X89" s="1034"/>
    </row>
    <row r="90" spans="1:24" s="130" customFormat="1" ht="22.5" customHeight="1">
      <c r="A90" s="1034"/>
      <c r="B90" s="1034"/>
      <c r="C90" s="1034"/>
      <c r="D90" s="1034"/>
      <c r="E90" s="1034"/>
      <c r="F90" s="1034"/>
      <c r="G90" s="1034"/>
      <c r="H90" s="1034"/>
      <c r="I90" s="1034"/>
      <c r="J90" s="1034"/>
      <c r="K90" s="1034"/>
      <c r="L90" s="1034"/>
      <c r="M90" s="1034"/>
      <c r="N90" s="1034"/>
      <c r="O90" s="1034"/>
      <c r="P90" s="1034"/>
      <c r="Q90" s="1034"/>
      <c r="R90" s="1034"/>
      <c r="S90" s="1034"/>
      <c r="T90" s="1034"/>
      <c r="U90" s="1034"/>
      <c r="V90" s="1034"/>
      <c r="W90" s="1034"/>
      <c r="X90" s="1034"/>
    </row>
    <row r="91" spans="1:24" s="130" customFormat="1" ht="22.5" customHeight="1">
      <c r="A91" s="1034"/>
      <c r="B91" s="1034"/>
      <c r="C91" s="1034"/>
      <c r="D91" s="1034"/>
      <c r="E91" s="1034"/>
      <c r="F91" s="1034"/>
      <c r="G91" s="1034"/>
      <c r="H91" s="1034"/>
      <c r="I91" s="1034"/>
      <c r="J91" s="1034"/>
      <c r="K91" s="1034"/>
      <c r="L91" s="1034"/>
      <c r="M91" s="1034"/>
      <c r="N91" s="1034"/>
      <c r="O91" s="1034"/>
      <c r="P91" s="1034"/>
      <c r="Q91" s="1034"/>
      <c r="R91" s="1034"/>
      <c r="S91" s="1034"/>
      <c r="T91" s="1034"/>
      <c r="U91" s="1034"/>
      <c r="V91" s="1034"/>
      <c r="W91" s="1034"/>
      <c r="X91" s="1034"/>
    </row>
    <row r="92" spans="1:24" s="130" customFormat="1" ht="22.5" customHeight="1">
      <c r="A92" s="1034"/>
      <c r="B92" s="1034"/>
      <c r="C92" s="1034"/>
      <c r="D92" s="1034"/>
      <c r="E92" s="1034"/>
      <c r="F92" s="1034"/>
      <c r="G92" s="1034"/>
      <c r="H92" s="1034"/>
      <c r="I92" s="1034"/>
      <c r="J92" s="1034"/>
      <c r="K92" s="1034"/>
      <c r="L92" s="1034"/>
      <c r="M92" s="1034"/>
      <c r="N92" s="1034"/>
      <c r="O92" s="1034"/>
      <c r="P92" s="1034"/>
      <c r="Q92" s="1034"/>
      <c r="R92" s="1034"/>
      <c r="S92" s="1034"/>
      <c r="T92" s="1034"/>
      <c r="U92" s="1034"/>
      <c r="V92" s="1034"/>
      <c r="W92" s="1034"/>
      <c r="X92" s="1034"/>
    </row>
    <row r="93" spans="1:24" s="130" customFormat="1" ht="22.5" customHeight="1">
      <c r="A93" s="1034"/>
      <c r="B93" s="1034"/>
      <c r="C93" s="1034"/>
      <c r="D93" s="1034"/>
      <c r="E93" s="1034"/>
      <c r="F93" s="1034"/>
      <c r="G93" s="1034"/>
      <c r="H93" s="1034"/>
      <c r="I93" s="1034"/>
      <c r="J93" s="1034"/>
      <c r="K93" s="1034"/>
      <c r="L93" s="1034"/>
      <c r="M93" s="1034"/>
      <c r="N93" s="1034"/>
      <c r="O93" s="1034"/>
      <c r="P93" s="1034"/>
      <c r="Q93" s="1034"/>
      <c r="R93" s="1034"/>
      <c r="S93" s="1034"/>
      <c r="T93" s="1034"/>
      <c r="U93" s="1034"/>
      <c r="V93" s="1034"/>
      <c r="W93" s="1034"/>
      <c r="X93" s="1034"/>
    </row>
    <row r="94" spans="1:24" s="130" customFormat="1" ht="22.5" customHeight="1">
      <c r="A94" s="1034"/>
      <c r="B94" s="1034"/>
      <c r="C94" s="1034"/>
      <c r="D94" s="1034"/>
      <c r="E94" s="1034"/>
      <c r="F94" s="1034"/>
      <c r="G94" s="1034"/>
      <c r="H94" s="1034"/>
      <c r="I94" s="1034"/>
      <c r="J94" s="1034"/>
      <c r="K94" s="1034"/>
      <c r="L94" s="1034"/>
      <c r="M94" s="1034"/>
      <c r="N94" s="1034"/>
      <c r="O94" s="1034"/>
      <c r="P94" s="1034"/>
      <c r="Q94" s="1034"/>
      <c r="R94" s="1034"/>
      <c r="S94" s="1034"/>
      <c r="T94" s="1034"/>
      <c r="U94" s="1034"/>
      <c r="V94" s="1034"/>
      <c r="W94" s="1034"/>
      <c r="X94" s="1034"/>
    </row>
    <row r="95" spans="1:24" s="130" customFormat="1" ht="22.5" customHeight="1">
      <c r="A95" s="1034"/>
      <c r="B95" s="1034"/>
      <c r="C95" s="1034"/>
      <c r="D95" s="1034"/>
      <c r="E95" s="1034"/>
      <c r="F95" s="1034"/>
      <c r="G95" s="1034"/>
      <c r="H95" s="1034"/>
      <c r="I95" s="1034"/>
      <c r="J95" s="1034"/>
      <c r="K95" s="1034"/>
      <c r="L95" s="1034"/>
      <c r="M95" s="1034"/>
      <c r="N95" s="1034"/>
      <c r="O95" s="1034"/>
      <c r="P95" s="1034"/>
      <c r="Q95" s="1034"/>
      <c r="R95" s="1034"/>
      <c r="S95" s="1034"/>
      <c r="T95" s="1034"/>
      <c r="U95" s="1034"/>
      <c r="V95" s="1034"/>
      <c r="W95" s="1034"/>
      <c r="X95" s="1034"/>
    </row>
    <row r="96" spans="1:24" s="130" customFormat="1" ht="22.5" customHeight="1">
      <c r="A96" s="1034"/>
      <c r="B96" s="1034"/>
      <c r="C96" s="1034"/>
      <c r="D96" s="1034"/>
      <c r="E96" s="1034"/>
      <c r="F96" s="1034"/>
      <c r="G96" s="1034"/>
      <c r="H96" s="1034"/>
      <c r="I96" s="1034"/>
      <c r="J96" s="1034"/>
      <c r="K96" s="1034"/>
      <c r="L96" s="1034"/>
      <c r="M96" s="1034"/>
      <c r="N96" s="1034"/>
      <c r="O96" s="1034"/>
      <c r="P96" s="1034"/>
      <c r="Q96" s="1034"/>
      <c r="R96" s="1034"/>
      <c r="S96" s="1034"/>
      <c r="T96" s="1034"/>
      <c r="U96" s="1034"/>
      <c r="V96" s="1034"/>
      <c r="W96" s="1034"/>
      <c r="X96" s="1034"/>
    </row>
    <row r="97" spans="1:24" s="130" customFormat="1" ht="22.5" customHeight="1">
      <c r="A97" s="1034"/>
      <c r="B97" s="1034"/>
      <c r="C97" s="1034"/>
      <c r="D97" s="1034"/>
      <c r="E97" s="1034"/>
      <c r="F97" s="1034"/>
      <c r="G97" s="1034"/>
      <c r="H97" s="1034"/>
      <c r="I97" s="1034"/>
      <c r="J97" s="1034"/>
      <c r="K97" s="1034"/>
      <c r="L97" s="1034"/>
      <c r="M97" s="1034"/>
      <c r="N97" s="1034"/>
      <c r="O97" s="1034"/>
      <c r="P97" s="1034"/>
      <c r="Q97" s="1034"/>
      <c r="R97" s="1034"/>
      <c r="S97" s="1034"/>
      <c r="T97" s="1034"/>
      <c r="U97" s="1034"/>
      <c r="V97" s="1034"/>
      <c r="W97" s="1034"/>
      <c r="X97" s="1034"/>
    </row>
    <row r="98" spans="1:24" s="130" customFormat="1" ht="22.5" customHeight="1">
      <c r="A98" s="1034"/>
      <c r="B98" s="1034"/>
      <c r="C98" s="1034"/>
      <c r="D98" s="1034"/>
      <c r="E98" s="1034"/>
      <c r="F98" s="1034"/>
      <c r="G98" s="1034"/>
      <c r="H98" s="1034"/>
      <c r="I98" s="1034"/>
      <c r="J98" s="1034"/>
      <c r="K98" s="1034"/>
      <c r="L98" s="1034"/>
      <c r="M98" s="1034"/>
      <c r="N98" s="1034"/>
      <c r="O98" s="1034"/>
      <c r="P98" s="1034"/>
      <c r="Q98" s="1034"/>
      <c r="R98" s="1034"/>
      <c r="S98" s="1034"/>
      <c r="T98" s="1034"/>
      <c r="U98" s="1034"/>
      <c r="V98" s="1034"/>
      <c r="W98" s="1034"/>
      <c r="X98" s="1034"/>
    </row>
    <row r="99" spans="1:24" s="130" customFormat="1" ht="22.5" customHeight="1">
      <c r="A99" s="1034"/>
      <c r="B99" s="1034"/>
      <c r="C99" s="1034"/>
      <c r="D99" s="1034"/>
      <c r="E99" s="1034"/>
      <c r="F99" s="1034"/>
      <c r="G99" s="1034"/>
      <c r="H99" s="1034"/>
      <c r="I99" s="1034"/>
      <c r="J99" s="1034"/>
      <c r="K99" s="1034"/>
      <c r="L99" s="1034"/>
      <c r="M99" s="1034"/>
      <c r="N99" s="1034"/>
      <c r="O99" s="1034"/>
      <c r="P99" s="1034"/>
      <c r="Q99" s="1034"/>
      <c r="R99" s="1034"/>
      <c r="S99" s="1034"/>
      <c r="T99" s="1034"/>
      <c r="U99" s="1034"/>
      <c r="V99" s="1034"/>
      <c r="W99" s="1034"/>
      <c r="X99" s="1034"/>
    </row>
    <row r="100" spans="1:24" s="130" customFormat="1" ht="22.5" customHeight="1">
      <c r="A100" s="1034"/>
      <c r="B100" s="1034"/>
      <c r="C100" s="1034"/>
      <c r="D100" s="1034"/>
      <c r="E100" s="1034"/>
      <c r="F100" s="1034"/>
      <c r="G100" s="1034"/>
      <c r="H100" s="1034"/>
      <c r="I100" s="1034"/>
      <c r="J100" s="1034"/>
      <c r="K100" s="1034"/>
      <c r="L100" s="1034"/>
      <c r="M100" s="1034"/>
      <c r="N100" s="1034"/>
      <c r="O100" s="1034"/>
      <c r="P100" s="1034"/>
      <c r="Q100" s="1034"/>
      <c r="R100" s="1034"/>
      <c r="S100" s="1034"/>
      <c r="T100" s="1034"/>
      <c r="U100" s="1034"/>
      <c r="V100" s="1034"/>
      <c r="W100" s="1034"/>
      <c r="X100" s="1034"/>
    </row>
    <row r="101" spans="1:24" s="130" customFormat="1" ht="22.5" customHeight="1">
      <c r="A101" s="1034"/>
      <c r="B101" s="1034"/>
      <c r="C101" s="1034"/>
      <c r="D101" s="1034"/>
      <c r="E101" s="1034"/>
      <c r="F101" s="1034"/>
      <c r="G101" s="1034"/>
      <c r="H101" s="1034"/>
      <c r="I101" s="1034"/>
      <c r="J101" s="1034"/>
      <c r="K101" s="1034"/>
      <c r="L101" s="1034"/>
      <c r="M101" s="1034"/>
      <c r="N101" s="1034"/>
      <c r="O101" s="1034"/>
      <c r="P101" s="1034"/>
      <c r="Q101" s="1034"/>
      <c r="R101" s="1034"/>
      <c r="S101" s="1034"/>
      <c r="T101" s="1034"/>
      <c r="U101" s="1034"/>
      <c r="V101" s="1034"/>
      <c r="W101" s="1034"/>
      <c r="X101" s="1034"/>
    </row>
    <row r="102" spans="1:24" s="130" customFormat="1" ht="22.5" customHeight="1">
      <c r="A102" s="1034"/>
      <c r="B102" s="1034"/>
      <c r="C102" s="1034"/>
      <c r="D102" s="1034"/>
      <c r="E102" s="1034"/>
      <c r="F102" s="1034"/>
      <c r="G102" s="1034"/>
      <c r="H102" s="1034"/>
      <c r="I102" s="1034"/>
      <c r="J102" s="1034"/>
      <c r="K102" s="1034"/>
      <c r="L102" s="1034"/>
      <c r="M102" s="1034"/>
      <c r="N102" s="1034"/>
      <c r="O102" s="1034"/>
      <c r="P102" s="1034"/>
      <c r="Q102" s="1034"/>
      <c r="R102" s="1034"/>
      <c r="S102" s="1034"/>
      <c r="T102" s="1034"/>
      <c r="U102" s="1034"/>
      <c r="V102" s="1034"/>
      <c r="W102" s="1034"/>
      <c r="X102" s="1034"/>
    </row>
    <row r="103" spans="1:24" s="130" customFormat="1" ht="22.5" customHeight="1">
      <c r="A103" s="1034"/>
      <c r="B103" s="1034"/>
      <c r="C103" s="1034"/>
      <c r="D103" s="1034"/>
      <c r="E103" s="1034"/>
      <c r="F103" s="1034"/>
      <c r="G103" s="1034"/>
      <c r="H103" s="1034"/>
      <c r="I103" s="1034"/>
      <c r="J103" s="1034"/>
      <c r="K103" s="1034"/>
      <c r="L103" s="1034"/>
      <c r="M103" s="1034"/>
      <c r="N103" s="1034"/>
      <c r="O103" s="1034"/>
      <c r="P103" s="1034"/>
      <c r="Q103" s="1034"/>
      <c r="R103" s="1034"/>
      <c r="S103" s="1034"/>
      <c r="T103" s="1034"/>
      <c r="U103" s="1034"/>
      <c r="V103" s="1034"/>
      <c r="W103" s="1034"/>
      <c r="X103" s="1034"/>
    </row>
    <row r="104" spans="1:24" s="130" customFormat="1" ht="22.5" customHeight="1">
      <c r="A104" s="1034"/>
      <c r="B104" s="1034"/>
      <c r="C104" s="1034"/>
      <c r="D104" s="1034"/>
      <c r="E104" s="1034"/>
      <c r="F104" s="1034"/>
      <c r="G104" s="1034"/>
      <c r="H104" s="1034"/>
      <c r="I104" s="1034"/>
      <c r="J104" s="1034"/>
      <c r="K104" s="1034"/>
      <c r="L104" s="1034"/>
      <c r="M104" s="1034"/>
      <c r="N104" s="1034"/>
      <c r="O104" s="1034"/>
      <c r="P104" s="1034"/>
      <c r="Q104" s="1034"/>
      <c r="R104" s="1034"/>
      <c r="S104" s="1034"/>
      <c r="T104" s="1034"/>
      <c r="U104" s="1034"/>
      <c r="V104" s="1034"/>
      <c r="W104" s="1034"/>
      <c r="X104" s="1034"/>
    </row>
    <row r="105" spans="1:24" s="130" customFormat="1" ht="22.5" customHeight="1">
      <c r="A105" s="1034"/>
      <c r="B105" s="1034"/>
      <c r="C105" s="1034"/>
      <c r="D105" s="1034"/>
      <c r="E105" s="1034"/>
      <c r="F105" s="1034"/>
      <c r="G105" s="1034"/>
      <c r="H105" s="1034"/>
      <c r="I105" s="1034"/>
      <c r="J105" s="1034"/>
      <c r="K105" s="1034"/>
      <c r="L105" s="1034"/>
      <c r="M105" s="1034"/>
      <c r="N105" s="1034"/>
      <c r="O105" s="1034"/>
      <c r="P105" s="1034"/>
      <c r="Q105" s="1034"/>
      <c r="R105" s="1034"/>
      <c r="S105" s="1034"/>
      <c r="T105" s="1034"/>
      <c r="U105" s="1034"/>
      <c r="V105" s="1034"/>
      <c r="W105" s="1034"/>
      <c r="X105" s="1034"/>
    </row>
    <row r="106" spans="1:24" s="130" customFormat="1" ht="22.5" customHeight="1">
      <c r="A106" s="1034"/>
      <c r="B106" s="1034"/>
      <c r="C106" s="1034"/>
      <c r="D106" s="1034"/>
      <c r="E106" s="1034"/>
      <c r="F106" s="1034"/>
      <c r="G106" s="1034"/>
      <c r="H106" s="1034"/>
      <c r="I106" s="1034"/>
      <c r="J106" s="1034"/>
      <c r="K106" s="1034"/>
      <c r="L106" s="1034"/>
      <c r="M106" s="1034"/>
      <c r="N106" s="1034"/>
      <c r="O106" s="1034"/>
      <c r="P106" s="1034"/>
      <c r="Q106" s="1034"/>
      <c r="R106" s="1034"/>
      <c r="S106" s="1034"/>
      <c r="T106" s="1034"/>
      <c r="U106" s="1034"/>
      <c r="V106" s="1034"/>
      <c r="W106" s="1034"/>
      <c r="X106" s="1034"/>
    </row>
    <row r="107" spans="1:24" s="130" customFormat="1" ht="22.5" customHeight="1">
      <c r="A107" s="1034"/>
      <c r="B107" s="1034"/>
      <c r="C107" s="1034"/>
      <c r="D107" s="1034"/>
      <c r="E107" s="1034"/>
      <c r="F107" s="1034"/>
      <c r="G107" s="1034"/>
      <c r="H107" s="1034"/>
      <c r="I107" s="1034"/>
      <c r="J107" s="1034"/>
      <c r="K107" s="1034"/>
      <c r="L107" s="1034"/>
      <c r="M107" s="1034"/>
      <c r="N107" s="1034"/>
      <c r="O107" s="1034"/>
      <c r="P107" s="1034"/>
      <c r="Q107" s="1034"/>
      <c r="R107" s="1034"/>
      <c r="S107" s="1034"/>
      <c r="T107" s="1034"/>
      <c r="U107" s="1034"/>
      <c r="V107" s="1034"/>
      <c r="W107" s="1034"/>
      <c r="X107" s="1034"/>
    </row>
    <row r="108" spans="1:24" s="130" customFormat="1" ht="22.5" customHeight="1">
      <c r="A108" s="1034"/>
      <c r="B108" s="1034"/>
      <c r="C108" s="1034"/>
      <c r="D108" s="1034"/>
      <c r="E108" s="1034"/>
      <c r="F108" s="1034"/>
      <c r="G108" s="1034"/>
      <c r="H108" s="1034"/>
      <c r="I108" s="1034"/>
      <c r="J108" s="1034"/>
      <c r="K108" s="1034"/>
      <c r="L108" s="1034"/>
      <c r="M108" s="1034"/>
      <c r="N108" s="1034"/>
      <c r="O108" s="1034"/>
      <c r="P108" s="1034"/>
      <c r="Q108" s="1034"/>
      <c r="R108" s="1034"/>
      <c r="S108" s="1034"/>
      <c r="T108" s="1034"/>
      <c r="U108" s="1034"/>
      <c r="V108" s="1034"/>
      <c r="W108" s="1034"/>
      <c r="X108" s="1034"/>
    </row>
    <row r="109" spans="1:24" s="130" customFormat="1" ht="22.5" customHeight="1">
      <c r="A109" s="1034"/>
      <c r="B109" s="1034"/>
      <c r="C109" s="1034"/>
      <c r="D109" s="1034"/>
      <c r="E109" s="1034"/>
      <c r="F109" s="1034"/>
      <c r="G109" s="1034"/>
      <c r="H109" s="1034"/>
      <c r="I109" s="1034"/>
      <c r="J109" s="1034"/>
      <c r="K109" s="1034"/>
      <c r="L109" s="1034"/>
      <c r="M109" s="1034"/>
      <c r="N109" s="1034"/>
      <c r="O109" s="1034"/>
      <c r="P109" s="1034"/>
      <c r="Q109" s="1034"/>
      <c r="R109" s="1034"/>
      <c r="S109" s="1034"/>
      <c r="T109" s="1034"/>
      <c r="U109" s="1034"/>
      <c r="V109" s="1034"/>
      <c r="W109" s="1034"/>
      <c r="X109" s="1034"/>
    </row>
    <row r="110" spans="1:24" s="130" customFormat="1" ht="22.5" customHeight="1">
      <c r="A110" s="1034"/>
      <c r="B110" s="1034"/>
      <c r="C110" s="1034"/>
      <c r="D110" s="1034"/>
      <c r="E110" s="1034"/>
      <c r="F110" s="1034"/>
      <c r="G110" s="1034"/>
      <c r="H110" s="1034"/>
      <c r="I110" s="1034"/>
      <c r="J110" s="1034"/>
      <c r="K110" s="1034"/>
      <c r="L110" s="1034"/>
      <c r="M110" s="1034"/>
      <c r="N110" s="1034"/>
      <c r="O110" s="1034"/>
      <c r="P110" s="1034"/>
      <c r="Q110" s="1034"/>
      <c r="R110" s="1034"/>
      <c r="S110" s="1034"/>
      <c r="T110" s="1034"/>
      <c r="U110" s="1034"/>
      <c r="V110" s="1034"/>
      <c r="W110" s="1034"/>
      <c r="X110" s="1034"/>
    </row>
    <row r="111" spans="1:24" s="130" customFormat="1" ht="22.5" customHeight="1">
      <c r="A111" s="1034"/>
      <c r="B111" s="1034"/>
      <c r="C111" s="1034"/>
      <c r="D111" s="1034"/>
      <c r="E111" s="1034"/>
      <c r="F111" s="1034"/>
      <c r="G111" s="1034"/>
      <c r="H111" s="1034"/>
      <c r="I111" s="1034"/>
      <c r="J111" s="1034"/>
      <c r="K111" s="1034"/>
      <c r="L111" s="1034"/>
      <c r="M111" s="1034"/>
      <c r="N111" s="1034"/>
      <c r="O111" s="1034"/>
      <c r="P111" s="1034"/>
      <c r="Q111" s="1034"/>
      <c r="R111" s="1034"/>
      <c r="S111" s="1034"/>
      <c r="T111" s="1034"/>
      <c r="U111" s="1034"/>
      <c r="V111" s="1034"/>
      <c r="W111" s="1034"/>
      <c r="X111" s="1034"/>
    </row>
    <row r="112" spans="1:24" s="130" customFormat="1" ht="22.5" customHeight="1">
      <c r="A112" s="1034"/>
      <c r="B112" s="1034"/>
      <c r="C112" s="1034"/>
      <c r="D112" s="1034"/>
      <c r="E112" s="1034"/>
      <c r="F112" s="1034"/>
      <c r="G112" s="1034"/>
      <c r="H112" s="1034"/>
      <c r="I112" s="1034"/>
      <c r="J112" s="1034"/>
      <c r="K112" s="1034"/>
      <c r="L112" s="1034"/>
      <c r="M112" s="1034"/>
      <c r="N112" s="1034"/>
      <c r="O112" s="1034"/>
      <c r="P112" s="1034"/>
      <c r="Q112" s="1034"/>
      <c r="R112" s="1034"/>
      <c r="S112" s="1034"/>
      <c r="T112" s="1034"/>
      <c r="U112" s="1034"/>
      <c r="V112" s="1034"/>
      <c r="W112" s="1034"/>
      <c r="X112" s="1034"/>
    </row>
    <row r="113" spans="1:24" s="130" customFormat="1" ht="22.5" customHeight="1">
      <c r="A113" s="1034"/>
      <c r="B113" s="1034"/>
      <c r="C113" s="1034"/>
      <c r="D113" s="1034"/>
      <c r="E113" s="1034"/>
      <c r="F113" s="1034"/>
      <c r="G113" s="1034"/>
      <c r="H113" s="1034"/>
      <c r="I113" s="1034"/>
      <c r="J113" s="1034"/>
      <c r="K113" s="1034"/>
      <c r="L113" s="1034"/>
      <c r="M113" s="1034"/>
      <c r="N113" s="1034"/>
      <c r="O113" s="1034"/>
      <c r="P113" s="1034"/>
      <c r="Q113" s="1034"/>
      <c r="R113" s="1034"/>
      <c r="S113" s="1034"/>
      <c r="T113" s="1034"/>
      <c r="U113" s="1034"/>
      <c r="V113" s="1034"/>
      <c r="W113" s="1034"/>
      <c r="X113" s="1034"/>
    </row>
    <row r="114" spans="1:24" s="130" customFormat="1" ht="22.5" customHeight="1">
      <c r="A114" s="1034"/>
      <c r="B114" s="1034"/>
      <c r="C114" s="1034"/>
      <c r="D114" s="1034"/>
      <c r="E114" s="1034"/>
      <c r="F114" s="1034"/>
      <c r="G114" s="1034"/>
      <c r="H114" s="1034"/>
      <c r="I114" s="1034"/>
      <c r="J114" s="1034"/>
      <c r="K114" s="1034"/>
      <c r="L114" s="1034"/>
      <c r="M114" s="1034"/>
      <c r="N114" s="1034"/>
      <c r="O114" s="1034"/>
      <c r="P114" s="1034"/>
      <c r="Q114" s="1034"/>
      <c r="R114" s="1034"/>
      <c r="S114" s="1034"/>
      <c r="T114" s="1034"/>
      <c r="U114" s="1034"/>
      <c r="V114" s="1034"/>
      <c r="W114" s="1034"/>
      <c r="X114" s="1034"/>
    </row>
    <row r="115" spans="1:24" s="130" customFormat="1" ht="22.5" customHeight="1">
      <c r="A115" s="1034"/>
      <c r="B115" s="1034"/>
      <c r="C115" s="1034"/>
      <c r="D115" s="1034"/>
      <c r="E115" s="1034"/>
      <c r="F115" s="1034"/>
      <c r="G115" s="1034"/>
      <c r="H115" s="1034"/>
      <c r="I115" s="1034"/>
      <c r="J115" s="1034"/>
      <c r="K115" s="1034"/>
      <c r="L115" s="1034"/>
      <c r="M115" s="1034"/>
      <c r="N115" s="1034"/>
      <c r="O115" s="1034"/>
      <c r="P115" s="1034"/>
      <c r="Q115" s="1034"/>
      <c r="R115" s="1034"/>
      <c r="S115" s="1034"/>
      <c r="T115" s="1034"/>
      <c r="U115" s="1034"/>
      <c r="V115" s="1034"/>
      <c r="W115" s="1034"/>
      <c r="X115" s="1034"/>
    </row>
    <row r="116" spans="1:24" s="130" customFormat="1" ht="22.5" customHeight="1">
      <c r="A116" s="1034"/>
      <c r="B116" s="1034"/>
      <c r="C116" s="1034"/>
      <c r="D116" s="1034"/>
      <c r="E116" s="1034"/>
      <c r="F116" s="1034"/>
      <c r="G116" s="1034"/>
      <c r="H116" s="1034"/>
      <c r="I116" s="1034"/>
      <c r="J116" s="1034"/>
      <c r="K116" s="1034"/>
      <c r="L116" s="1034"/>
      <c r="M116" s="1034"/>
      <c r="N116" s="1034"/>
      <c r="O116" s="1034"/>
      <c r="P116" s="1034"/>
      <c r="Q116" s="1034"/>
      <c r="R116" s="1034"/>
      <c r="S116" s="1034"/>
      <c r="T116" s="1034"/>
      <c r="U116" s="1034"/>
      <c r="V116" s="1034"/>
      <c r="W116" s="1034"/>
      <c r="X116" s="1034"/>
    </row>
    <row r="117" spans="1:24" s="130" customFormat="1" ht="22.5" customHeight="1">
      <c r="A117" s="1034"/>
      <c r="B117" s="1034"/>
      <c r="C117" s="1034"/>
      <c r="D117" s="1034"/>
      <c r="E117" s="1034"/>
      <c r="F117" s="1034"/>
      <c r="G117" s="1034"/>
      <c r="H117" s="1034"/>
      <c r="I117" s="1034"/>
      <c r="J117" s="1034"/>
      <c r="K117" s="1034"/>
      <c r="L117" s="1034"/>
      <c r="M117" s="1034"/>
      <c r="N117" s="1034"/>
      <c r="O117" s="1034"/>
      <c r="P117" s="1034"/>
      <c r="Q117" s="1034"/>
      <c r="R117" s="1034"/>
      <c r="S117" s="1034"/>
      <c r="T117" s="1034"/>
      <c r="U117" s="1034"/>
      <c r="V117" s="1034"/>
      <c r="W117" s="1034"/>
      <c r="X117" s="1034"/>
    </row>
    <row r="118" spans="1:24" s="130" customFormat="1" ht="22.5" customHeight="1">
      <c r="A118" s="1034"/>
      <c r="B118" s="1034"/>
      <c r="C118" s="1034"/>
      <c r="D118" s="1034"/>
      <c r="E118" s="1034"/>
      <c r="F118" s="1034"/>
      <c r="G118" s="1034"/>
      <c r="H118" s="1034"/>
      <c r="I118" s="1034"/>
      <c r="J118" s="1034"/>
      <c r="K118" s="1034"/>
      <c r="L118" s="1034"/>
      <c r="M118" s="1034"/>
      <c r="N118" s="1034"/>
      <c r="O118" s="1034"/>
      <c r="P118" s="1034"/>
      <c r="Q118" s="1034"/>
      <c r="R118" s="1034"/>
      <c r="S118" s="1034"/>
      <c r="T118" s="1034"/>
      <c r="U118" s="1034"/>
      <c r="V118" s="1034"/>
      <c r="W118" s="1034"/>
      <c r="X118" s="1034"/>
    </row>
    <row r="119" spans="1:24" s="130" customFormat="1" ht="22.5" customHeight="1">
      <c r="A119" s="1034"/>
      <c r="B119" s="1034"/>
      <c r="C119" s="1034"/>
      <c r="D119" s="1034"/>
      <c r="E119" s="1034"/>
      <c r="F119" s="1034"/>
      <c r="G119" s="1034"/>
      <c r="H119" s="1034"/>
      <c r="I119" s="1034"/>
      <c r="J119" s="1034"/>
      <c r="K119" s="1034"/>
      <c r="L119" s="1034"/>
      <c r="M119" s="1034"/>
      <c r="N119" s="1034"/>
      <c r="O119" s="1034"/>
      <c r="P119" s="1034"/>
      <c r="Q119" s="1034"/>
      <c r="R119" s="1034"/>
      <c r="S119" s="1034"/>
      <c r="T119" s="1034"/>
      <c r="U119" s="1034"/>
      <c r="V119" s="1034"/>
      <c r="W119" s="1034"/>
      <c r="X119" s="1034"/>
    </row>
    <row r="120" spans="1:24" s="130" customFormat="1" ht="22.5" customHeight="1">
      <c r="A120" s="1034"/>
      <c r="B120" s="1034"/>
      <c r="C120" s="1034"/>
      <c r="D120" s="1034"/>
      <c r="E120" s="1034"/>
      <c r="F120" s="1034"/>
      <c r="G120" s="1034"/>
      <c r="H120" s="1034"/>
      <c r="I120" s="1034"/>
      <c r="J120" s="1034"/>
      <c r="K120" s="1034"/>
      <c r="L120" s="1034"/>
      <c r="M120" s="1034"/>
      <c r="N120" s="1034"/>
      <c r="O120" s="1034"/>
      <c r="P120" s="1034"/>
      <c r="Q120" s="1034"/>
      <c r="R120" s="1034"/>
      <c r="S120" s="1034"/>
      <c r="T120" s="1034"/>
      <c r="U120" s="1034"/>
      <c r="V120" s="1034"/>
      <c r="W120" s="1034"/>
      <c r="X120" s="1034"/>
    </row>
    <row r="121" spans="1:24" s="130" customFormat="1" ht="22.5" customHeight="1">
      <c r="A121" s="1034"/>
      <c r="B121" s="1034"/>
      <c r="C121" s="1034"/>
      <c r="D121" s="1034"/>
      <c r="E121" s="1034"/>
      <c r="F121" s="1034"/>
      <c r="G121" s="1034"/>
      <c r="H121" s="1034"/>
      <c r="I121" s="1034"/>
      <c r="J121" s="1034"/>
      <c r="K121" s="1034"/>
      <c r="L121" s="1034"/>
      <c r="M121" s="1034"/>
      <c r="N121" s="1034"/>
      <c r="O121" s="1034"/>
      <c r="P121" s="1034"/>
      <c r="Q121" s="1034"/>
      <c r="R121" s="1034"/>
      <c r="S121" s="1034"/>
      <c r="T121" s="1034"/>
      <c r="U121" s="1034"/>
      <c r="V121" s="1034"/>
      <c r="W121" s="1034"/>
      <c r="X121" s="1034"/>
    </row>
    <row r="122" spans="1:24" s="130" customFormat="1" ht="22.5" customHeight="1">
      <c r="A122" s="1034"/>
      <c r="B122" s="1034"/>
      <c r="C122" s="1034"/>
      <c r="D122" s="1034"/>
      <c r="E122" s="1034"/>
      <c r="F122" s="1034"/>
      <c r="G122" s="1034"/>
      <c r="H122" s="1034"/>
      <c r="I122" s="1034"/>
      <c r="J122" s="1034"/>
      <c r="K122" s="1034"/>
      <c r="L122" s="1034"/>
      <c r="M122" s="1034"/>
      <c r="N122" s="1034"/>
      <c r="O122" s="1034"/>
      <c r="P122" s="1034"/>
      <c r="Q122" s="1034"/>
      <c r="R122" s="1034"/>
      <c r="S122" s="1034"/>
      <c r="T122" s="1034"/>
      <c r="U122" s="1034"/>
      <c r="V122" s="1034"/>
      <c r="W122" s="1034"/>
      <c r="X122" s="1034"/>
    </row>
    <row r="123" spans="1:24" s="130" customFormat="1" ht="22.5" customHeight="1">
      <c r="A123" s="1034"/>
      <c r="B123" s="1034"/>
      <c r="C123" s="1034"/>
      <c r="D123" s="1034"/>
      <c r="E123" s="1034"/>
      <c r="F123" s="1034"/>
      <c r="G123" s="1034"/>
      <c r="H123" s="1034"/>
      <c r="I123" s="1034"/>
      <c r="J123" s="1034"/>
      <c r="K123" s="1034"/>
      <c r="L123" s="1034"/>
      <c r="M123" s="1034"/>
      <c r="N123" s="1034"/>
      <c r="O123" s="1034"/>
      <c r="P123" s="1034"/>
      <c r="Q123" s="1034"/>
      <c r="R123" s="1034"/>
      <c r="S123" s="1034"/>
      <c r="T123" s="1034"/>
      <c r="U123" s="1034"/>
      <c r="V123" s="1034"/>
      <c r="W123" s="1034"/>
      <c r="X123" s="1034"/>
    </row>
    <row r="124" spans="1:24" s="130" customFormat="1" ht="22.5" customHeight="1">
      <c r="A124" s="1034"/>
      <c r="B124" s="1034"/>
      <c r="C124" s="1034"/>
      <c r="D124" s="1034"/>
      <c r="E124" s="1034"/>
      <c r="F124" s="1034"/>
      <c r="G124" s="1034"/>
      <c r="H124" s="1034"/>
      <c r="I124" s="1034"/>
      <c r="J124" s="1034"/>
      <c r="K124" s="1034"/>
      <c r="L124" s="1034"/>
      <c r="M124" s="1034"/>
      <c r="N124" s="1034"/>
      <c r="O124" s="1034"/>
      <c r="P124" s="1034"/>
      <c r="Q124" s="1034"/>
      <c r="R124" s="1034"/>
      <c r="S124" s="1034"/>
      <c r="T124" s="1034"/>
      <c r="U124" s="1034"/>
      <c r="V124" s="1034"/>
      <c r="W124" s="1034"/>
      <c r="X124" s="1034"/>
    </row>
    <row r="125" spans="1:24" s="130" customFormat="1" ht="22.5" customHeight="1">
      <c r="A125" s="1034"/>
      <c r="B125" s="1034"/>
      <c r="C125" s="1034"/>
      <c r="D125" s="1034"/>
      <c r="E125" s="1034"/>
      <c r="F125" s="1034"/>
      <c r="G125" s="1034"/>
      <c r="H125" s="1034"/>
      <c r="I125" s="1034"/>
      <c r="J125" s="1034"/>
      <c r="K125" s="1034"/>
      <c r="L125" s="1034"/>
      <c r="M125" s="1034"/>
      <c r="N125" s="1034"/>
      <c r="O125" s="1034"/>
      <c r="P125" s="1034"/>
      <c r="Q125" s="1034"/>
      <c r="R125" s="1034"/>
      <c r="S125" s="1034"/>
      <c r="T125" s="1034"/>
      <c r="U125" s="1034"/>
      <c r="V125" s="1034"/>
      <c r="W125" s="1034"/>
      <c r="X125" s="1034"/>
    </row>
    <row r="126" spans="1:24" s="130" customFormat="1" ht="22.5" customHeight="1">
      <c r="A126" s="1034"/>
      <c r="B126" s="1034"/>
      <c r="C126" s="1034"/>
      <c r="D126" s="1034"/>
      <c r="E126" s="1034"/>
      <c r="F126" s="1034"/>
      <c r="G126" s="1034"/>
      <c r="H126" s="1034"/>
      <c r="I126" s="1034"/>
      <c r="J126" s="1034"/>
      <c r="K126" s="1034"/>
      <c r="L126" s="1034"/>
      <c r="M126" s="1034"/>
      <c r="N126" s="1034"/>
      <c r="O126" s="1034"/>
      <c r="P126" s="1034"/>
      <c r="Q126" s="1034"/>
      <c r="R126" s="1034"/>
      <c r="S126" s="1034"/>
      <c r="T126" s="1034"/>
      <c r="U126" s="1034"/>
      <c r="V126" s="1034"/>
      <c r="W126" s="1034"/>
      <c r="X126" s="1034"/>
    </row>
    <row r="127" spans="1:24" s="138" customFormat="1" ht="11.25"/>
    <row r="128" spans="1:24" s="138" customFormat="1" ht="11.25">
      <c r="A128" s="1040" t="s">
        <v>377</v>
      </c>
      <c r="B128" s="888"/>
      <c r="C128" s="888"/>
      <c r="D128" s="888"/>
      <c r="E128" s="888"/>
      <c r="F128" s="888"/>
      <c r="G128" s="888"/>
      <c r="H128" s="888"/>
      <c r="I128" s="888"/>
      <c r="J128" s="888"/>
      <c r="K128" s="888"/>
      <c r="L128" s="888"/>
      <c r="M128" s="888"/>
      <c r="N128" s="888"/>
      <c r="O128" s="888"/>
      <c r="P128" s="888"/>
      <c r="Q128" s="888"/>
      <c r="R128" s="888"/>
      <c r="S128" s="888"/>
      <c r="T128" s="888"/>
      <c r="U128" s="888"/>
      <c r="V128" s="888"/>
      <c r="W128" s="888"/>
    </row>
    <row r="129" spans="1:24" s="138" customFormat="1" ht="11.25">
      <c r="A129" s="1047"/>
      <c r="B129" s="1047"/>
      <c r="C129" s="1047"/>
      <c r="D129" s="1047"/>
      <c r="E129" s="1047"/>
      <c r="F129" s="1047"/>
      <c r="G129" s="1047"/>
      <c r="H129" s="1047"/>
      <c r="I129" s="1047"/>
      <c r="J129" s="1047"/>
      <c r="K129" s="1047"/>
      <c r="L129" s="1047"/>
      <c r="M129" s="1047"/>
      <c r="N129" s="1047"/>
      <c r="O129" s="1047"/>
      <c r="P129" s="1047"/>
      <c r="Q129" s="1047"/>
      <c r="R129" s="1047"/>
      <c r="S129" s="1047"/>
      <c r="T129" s="1047"/>
      <c r="U129" s="1047"/>
      <c r="V129" s="1047"/>
      <c r="W129" s="1047"/>
    </row>
    <row r="130" spans="1:24" s="131" customFormat="1" ht="11.25" customHeight="1">
      <c r="A130" s="1027" t="s">
        <v>308</v>
      </c>
      <c r="B130" s="1027"/>
      <c r="C130" s="1027"/>
      <c r="D130" s="1027"/>
      <c r="E130" s="1048" t="s">
        <v>309</v>
      </c>
      <c r="F130" s="1049"/>
      <c r="G130" s="1049"/>
      <c r="H130" s="1049"/>
      <c r="I130" s="1049"/>
      <c r="J130" s="1050"/>
      <c r="K130" s="1048" t="s">
        <v>310</v>
      </c>
      <c r="L130" s="1049"/>
      <c r="M130" s="1049"/>
      <c r="N130" s="1049"/>
      <c r="O130" s="1049"/>
      <c r="P130" s="1050"/>
      <c r="Q130" s="1044" t="s">
        <v>311</v>
      </c>
      <c r="R130" s="1045"/>
      <c r="S130" s="1045"/>
      <c r="T130" s="1046"/>
      <c r="U130" s="1027" t="s">
        <v>376</v>
      </c>
      <c r="V130" s="1027"/>
      <c r="W130" s="1027"/>
      <c r="X130" s="1027"/>
    </row>
    <row r="131" spans="1:24" s="132" customFormat="1" ht="21.75" customHeight="1">
      <c r="A131" s="1034"/>
      <c r="B131" s="1034"/>
      <c r="C131" s="1034"/>
      <c r="D131" s="1034"/>
      <c r="E131" s="1037"/>
      <c r="F131" s="1038"/>
      <c r="G131" s="1038"/>
      <c r="H131" s="1038"/>
      <c r="I131" s="1038"/>
      <c r="J131" s="1039"/>
      <c r="K131" s="1037"/>
      <c r="L131" s="1038"/>
      <c r="M131" s="1038"/>
      <c r="N131" s="1038"/>
      <c r="O131" s="1038"/>
      <c r="P131" s="1039"/>
      <c r="Q131" s="1037"/>
      <c r="R131" s="1038"/>
      <c r="S131" s="1038"/>
      <c r="T131" s="1039"/>
      <c r="U131" s="1034"/>
      <c r="V131" s="1034"/>
      <c r="W131" s="1034"/>
      <c r="X131" s="1034"/>
    </row>
    <row r="132" spans="1:24" s="132" customFormat="1" ht="21.75" customHeight="1">
      <c r="A132" s="1034"/>
      <c r="B132" s="1034"/>
      <c r="C132" s="1034"/>
      <c r="D132" s="1034"/>
      <c r="E132" s="1037"/>
      <c r="F132" s="1038"/>
      <c r="G132" s="1038"/>
      <c r="H132" s="1038"/>
      <c r="I132" s="1038"/>
      <c r="J132" s="1039"/>
      <c r="K132" s="1037"/>
      <c r="L132" s="1038"/>
      <c r="M132" s="1038"/>
      <c r="N132" s="1038"/>
      <c r="O132" s="1038"/>
      <c r="P132" s="1039"/>
      <c r="Q132" s="1037"/>
      <c r="R132" s="1038"/>
      <c r="S132" s="1038"/>
      <c r="T132" s="1039"/>
      <c r="U132" s="1034"/>
      <c r="V132" s="1034"/>
      <c r="W132" s="1034"/>
      <c r="X132" s="1034"/>
    </row>
    <row r="133" spans="1:24" s="132" customFormat="1" ht="21.75" customHeight="1">
      <c r="A133" s="1034"/>
      <c r="B133" s="1034"/>
      <c r="C133" s="1034"/>
      <c r="D133" s="1034"/>
      <c r="E133" s="1037"/>
      <c r="F133" s="1038"/>
      <c r="G133" s="1038"/>
      <c r="H133" s="1038"/>
      <c r="I133" s="1038"/>
      <c r="J133" s="1039"/>
      <c r="K133" s="1037"/>
      <c r="L133" s="1038"/>
      <c r="M133" s="1038"/>
      <c r="N133" s="1038"/>
      <c r="O133" s="1038"/>
      <c r="P133" s="1039"/>
      <c r="Q133" s="1037"/>
      <c r="R133" s="1038"/>
      <c r="S133" s="1038"/>
      <c r="T133" s="1039"/>
      <c r="U133" s="1034"/>
      <c r="V133" s="1034"/>
      <c r="W133" s="1034"/>
      <c r="X133" s="1034"/>
    </row>
    <row r="134" spans="1:24" s="132" customFormat="1" ht="21.75" customHeight="1">
      <c r="A134" s="1034"/>
      <c r="B134" s="1034"/>
      <c r="C134" s="1034"/>
      <c r="D134" s="1034"/>
      <c r="E134" s="1037"/>
      <c r="F134" s="1038"/>
      <c r="G134" s="1038"/>
      <c r="H134" s="1038"/>
      <c r="I134" s="1038"/>
      <c r="J134" s="1039"/>
      <c r="K134" s="1037"/>
      <c r="L134" s="1038"/>
      <c r="M134" s="1038"/>
      <c r="N134" s="1038"/>
      <c r="O134" s="1038"/>
      <c r="P134" s="1039"/>
      <c r="Q134" s="1037"/>
      <c r="R134" s="1038"/>
      <c r="S134" s="1038"/>
      <c r="T134" s="1039"/>
      <c r="U134" s="1034"/>
      <c r="V134" s="1034"/>
      <c r="W134" s="1034"/>
      <c r="X134" s="1034"/>
    </row>
    <row r="135" spans="1:24" s="132" customFormat="1" ht="21.75" customHeight="1">
      <c r="A135" s="1034"/>
      <c r="B135" s="1034"/>
      <c r="C135" s="1034"/>
      <c r="D135" s="1034"/>
      <c r="E135" s="1037"/>
      <c r="F135" s="1038"/>
      <c r="G135" s="1038"/>
      <c r="H135" s="1038"/>
      <c r="I135" s="1038"/>
      <c r="J135" s="1039"/>
      <c r="K135" s="1037"/>
      <c r="L135" s="1038"/>
      <c r="M135" s="1038"/>
      <c r="N135" s="1038"/>
      <c r="O135" s="1038"/>
      <c r="P135" s="1039"/>
      <c r="Q135" s="1037"/>
      <c r="R135" s="1038"/>
      <c r="S135" s="1038"/>
      <c r="T135" s="1039"/>
      <c r="U135" s="1034"/>
      <c r="V135" s="1034"/>
      <c r="W135" s="1034"/>
      <c r="X135" s="1034"/>
    </row>
    <row r="136" spans="1:24" s="132" customFormat="1" ht="21.75" customHeight="1">
      <c r="A136" s="1034"/>
      <c r="B136" s="1034"/>
      <c r="C136" s="1034"/>
      <c r="D136" s="1034"/>
      <c r="E136" s="1037"/>
      <c r="F136" s="1038"/>
      <c r="G136" s="1038"/>
      <c r="H136" s="1038"/>
      <c r="I136" s="1038"/>
      <c r="J136" s="1039"/>
      <c r="K136" s="1037"/>
      <c r="L136" s="1038"/>
      <c r="M136" s="1038"/>
      <c r="N136" s="1038"/>
      <c r="O136" s="1038"/>
      <c r="P136" s="1039"/>
      <c r="Q136" s="1037"/>
      <c r="R136" s="1038"/>
      <c r="S136" s="1038"/>
      <c r="T136" s="1039"/>
      <c r="U136" s="1034"/>
      <c r="V136" s="1034"/>
      <c r="W136" s="1034"/>
      <c r="X136" s="1034"/>
    </row>
    <row r="137" spans="1:24" s="132" customFormat="1" ht="21.75" customHeight="1">
      <c r="A137" s="1034"/>
      <c r="B137" s="1034"/>
      <c r="C137" s="1034"/>
      <c r="D137" s="1034"/>
      <c r="E137" s="1037"/>
      <c r="F137" s="1038"/>
      <c r="G137" s="1038"/>
      <c r="H137" s="1038"/>
      <c r="I137" s="1038"/>
      <c r="J137" s="1039"/>
      <c r="K137" s="1037"/>
      <c r="L137" s="1038"/>
      <c r="M137" s="1038"/>
      <c r="N137" s="1038"/>
      <c r="O137" s="1038"/>
      <c r="P137" s="1039"/>
      <c r="Q137" s="1037"/>
      <c r="R137" s="1038"/>
      <c r="S137" s="1038"/>
      <c r="T137" s="1039"/>
      <c r="U137" s="1034"/>
      <c r="V137" s="1034"/>
      <c r="W137" s="1034"/>
      <c r="X137" s="1034"/>
    </row>
    <row r="138" spans="1:24" s="132" customFormat="1" ht="21.75" customHeight="1">
      <c r="A138" s="1034"/>
      <c r="B138" s="1034"/>
      <c r="C138" s="1034"/>
      <c r="D138" s="1034"/>
      <c r="E138" s="1037"/>
      <c r="F138" s="1038"/>
      <c r="G138" s="1038"/>
      <c r="H138" s="1038"/>
      <c r="I138" s="1038"/>
      <c r="J138" s="1039"/>
      <c r="K138" s="1037"/>
      <c r="L138" s="1038"/>
      <c r="M138" s="1038"/>
      <c r="N138" s="1038"/>
      <c r="O138" s="1038"/>
      <c r="P138" s="1039"/>
      <c r="Q138" s="1037"/>
      <c r="R138" s="1038"/>
      <c r="S138" s="1038"/>
      <c r="T138" s="1039"/>
      <c r="U138" s="1034"/>
      <c r="V138" s="1034"/>
      <c r="W138" s="1034"/>
      <c r="X138" s="1034"/>
    </row>
    <row r="139" spans="1:24" s="132" customFormat="1" ht="21.75" customHeight="1">
      <c r="A139" s="1034"/>
      <c r="B139" s="1034"/>
      <c r="C139" s="1034"/>
      <c r="D139" s="1034"/>
      <c r="E139" s="1037"/>
      <c r="F139" s="1038"/>
      <c r="G139" s="1038"/>
      <c r="H139" s="1038"/>
      <c r="I139" s="1038"/>
      <c r="J139" s="1039"/>
      <c r="K139" s="1037"/>
      <c r="L139" s="1038"/>
      <c r="M139" s="1038"/>
      <c r="N139" s="1038"/>
      <c r="O139" s="1038"/>
      <c r="P139" s="1039"/>
      <c r="Q139" s="1037"/>
      <c r="R139" s="1038"/>
      <c r="S139" s="1038"/>
      <c r="T139" s="1039"/>
      <c r="U139" s="1034"/>
      <c r="V139" s="1034"/>
      <c r="W139" s="1034"/>
      <c r="X139" s="1034"/>
    </row>
    <row r="140" spans="1:24" s="132" customFormat="1" ht="21.75" customHeight="1">
      <c r="A140" s="1034"/>
      <c r="B140" s="1034"/>
      <c r="C140" s="1034"/>
      <c r="D140" s="1034"/>
      <c r="E140" s="1037"/>
      <c r="F140" s="1038"/>
      <c r="G140" s="1038"/>
      <c r="H140" s="1038"/>
      <c r="I140" s="1038"/>
      <c r="J140" s="1039"/>
      <c r="K140" s="1037"/>
      <c r="L140" s="1038"/>
      <c r="M140" s="1038"/>
      <c r="N140" s="1038"/>
      <c r="O140" s="1038"/>
      <c r="P140" s="1039"/>
      <c r="Q140" s="1037"/>
      <c r="R140" s="1038"/>
      <c r="S140" s="1038"/>
      <c r="T140" s="1039"/>
      <c r="U140" s="1034"/>
      <c r="V140" s="1034"/>
      <c r="W140" s="1034"/>
      <c r="X140" s="1034"/>
    </row>
    <row r="141" spans="1:24" s="132" customFormat="1" ht="21.75" customHeight="1">
      <c r="A141" s="1034"/>
      <c r="B141" s="1034"/>
      <c r="C141" s="1034"/>
      <c r="D141" s="1034"/>
      <c r="E141" s="1037"/>
      <c r="F141" s="1038"/>
      <c r="G141" s="1038"/>
      <c r="H141" s="1038"/>
      <c r="I141" s="1038"/>
      <c r="J141" s="1039"/>
      <c r="K141" s="1037"/>
      <c r="L141" s="1038"/>
      <c r="M141" s="1038"/>
      <c r="N141" s="1038"/>
      <c r="O141" s="1038"/>
      <c r="P141" s="1039"/>
      <c r="Q141" s="1037"/>
      <c r="R141" s="1038"/>
      <c r="S141" s="1038"/>
      <c r="T141" s="1039"/>
      <c r="U141" s="1034"/>
      <c r="V141" s="1034"/>
      <c r="W141" s="1034"/>
      <c r="X141" s="1034"/>
    </row>
    <row r="142" spans="1:24" s="132" customFormat="1" ht="21.75" customHeight="1">
      <c r="A142" s="1034"/>
      <c r="B142" s="1034"/>
      <c r="C142" s="1034"/>
      <c r="D142" s="1034"/>
      <c r="E142" s="1037"/>
      <c r="F142" s="1038"/>
      <c r="G142" s="1038"/>
      <c r="H142" s="1038"/>
      <c r="I142" s="1038"/>
      <c r="J142" s="1039"/>
      <c r="K142" s="1037"/>
      <c r="L142" s="1038"/>
      <c r="M142" s="1038"/>
      <c r="N142" s="1038"/>
      <c r="O142" s="1038"/>
      <c r="P142" s="1039"/>
      <c r="Q142" s="1037"/>
      <c r="R142" s="1038"/>
      <c r="S142" s="1038"/>
      <c r="T142" s="1039"/>
      <c r="U142" s="1034"/>
      <c r="V142" s="1034"/>
      <c r="W142" s="1034"/>
      <c r="X142" s="1034"/>
    </row>
    <row r="143" spans="1:24" s="132" customFormat="1" ht="21.75" customHeight="1">
      <c r="A143" s="1034"/>
      <c r="B143" s="1034"/>
      <c r="C143" s="1034"/>
      <c r="D143" s="1034"/>
      <c r="E143" s="1037"/>
      <c r="F143" s="1038"/>
      <c r="G143" s="1038"/>
      <c r="H143" s="1038"/>
      <c r="I143" s="1038"/>
      <c r="J143" s="1039"/>
      <c r="K143" s="1037"/>
      <c r="L143" s="1038"/>
      <c r="M143" s="1038"/>
      <c r="N143" s="1038"/>
      <c r="O143" s="1038"/>
      <c r="P143" s="1039"/>
      <c r="Q143" s="1037"/>
      <c r="R143" s="1038"/>
      <c r="S143" s="1038"/>
      <c r="T143" s="1039"/>
      <c r="U143" s="1034"/>
      <c r="V143" s="1034"/>
      <c r="W143" s="1034"/>
      <c r="X143" s="1034"/>
    </row>
    <row r="144" spans="1:24" s="132" customFormat="1" ht="21.75" customHeight="1">
      <c r="A144" s="1034"/>
      <c r="B144" s="1034"/>
      <c r="C144" s="1034"/>
      <c r="D144" s="1034"/>
      <c r="E144" s="1037"/>
      <c r="F144" s="1038"/>
      <c r="G144" s="1038"/>
      <c r="H144" s="1038"/>
      <c r="I144" s="1038"/>
      <c r="J144" s="1039"/>
      <c r="K144" s="1037"/>
      <c r="L144" s="1038"/>
      <c r="M144" s="1038"/>
      <c r="N144" s="1038"/>
      <c r="O144" s="1038"/>
      <c r="P144" s="1039"/>
      <c r="Q144" s="1037"/>
      <c r="R144" s="1038"/>
      <c r="S144" s="1038"/>
      <c r="T144" s="1039"/>
      <c r="U144" s="1034"/>
      <c r="V144" s="1034"/>
      <c r="W144" s="1034"/>
      <c r="X144" s="1034"/>
    </row>
    <row r="145" spans="1:24" s="132" customFormat="1" ht="21.75" customHeight="1">
      <c r="A145" s="1034"/>
      <c r="B145" s="1034"/>
      <c r="C145" s="1034"/>
      <c r="D145" s="1034"/>
      <c r="E145" s="1037"/>
      <c r="F145" s="1038"/>
      <c r="G145" s="1038"/>
      <c r="H145" s="1038"/>
      <c r="I145" s="1038"/>
      <c r="J145" s="1039"/>
      <c r="K145" s="1037"/>
      <c r="L145" s="1038"/>
      <c r="M145" s="1038"/>
      <c r="N145" s="1038"/>
      <c r="O145" s="1038"/>
      <c r="P145" s="1039"/>
      <c r="Q145" s="1037"/>
      <c r="R145" s="1038"/>
      <c r="S145" s="1038"/>
      <c r="T145" s="1039"/>
      <c r="U145" s="1034"/>
      <c r="V145" s="1034"/>
      <c r="W145" s="1034"/>
      <c r="X145" s="1034"/>
    </row>
    <row r="146" spans="1:24" s="132" customFormat="1" ht="21.75" customHeight="1">
      <c r="A146" s="1034"/>
      <c r="B146" s="1034"/>
      <c r="C146" s="1034"/>
      <c r="D146" s="1034"/>
      <c r="E146" s="1037"/>
      <c r="F146" s="1038"/>
      <c r="G146" s="1038"/>
      <c r="H146" s="1038"/>
      <c r="I146" s="1038"/>
      <c r="J146" s="1039"/>
      <c r="K146" s="1037"/>
      <c r="L146" s="1038"/>
      <c r="M146" s="1038"/>
      <c r="N146" s="1038"/>
      <c r="O146" s="1038"/>
      <c r="P146" s="1039"/>
      <c r="Q146" s="1037"/>
      <c r="R146" s="1038"/>
      <c r="S146" s="1038"/>
      <c r="T146" s="1039"/>
      <c r="U146" s="1034"/>
      <c r="V146" s="1034"/>
      <c r="W146" s="1034"/>
      <c r="X146" s="1034"/>
    </row>
    <row r="147" spans="1:24" s="132" customFormat="1" ht="21.75" customHeight="1">
      <c r="A147" s="1034"/>
      <c r="B147" s="1034"/>
      <c r="C147" s="1034"/>
      <c r="D147" s="1034"/>
      <c r="E147" s="1037"/>
      <c r="F147" s="1038"/>
      <c r="G147" s="1038"/>
      <c r="H147" s="1038"/>
      <c r="I147" s="1038"/>
      <c r="J147" s="1039"/>
      <c r="K147" s="1037"/>
      <c r="L147" s="1038"/>
      <c r="M147" s="1038"/>
      <c r="N147" s="1038"/>
      <c r="O147" s="1038"/>
      <c r="P147" s="1039"/>
      <c r="Q147" s="1037"/>
      <c r="R147" s="1038"/>
      <c r="S147" s="1038"/>
      <c r="T147" s="1039"/>
      <c r="U147" s="1034"/>
      <c r="V147" s="1034"/>
      <c r="W147" s="1034"/>
      <c r="X147" s="1034"/>
    </row>
    <row r="148" spans="1:24" s="132" customFormat="1" ht="21.75" customHeight="1">
      <c r="A148" s="1034"/>
      <c r="B148" s="1034"/>
      <c r="C148" s="1034"/>
      <c r="D148" s="1034"/>
      <c r="E148" s="1037"/>
      <c r="F148" s="1038"/>
      <c r="G148" s="1038"/>
      <c r="H148" s="1038"/>
      <c r="I148" s="1038"/>
      <c r="J148" s="1039"/>
      <c r="K148" s="1037"/>
      <c r="L148" s="1038"/>
      <c r="M148" s="1038"/>
      <c r="N148" s="1038"/>
      <c r="O148" s="1038"/>
      <c r="P148" s="1039"/>
      <c r="Q148" s="1037"/>
      <c r="R148" s="1038"/>
      <c r="S148" s="1038"/>
      <c r="T148" s="1039"/>
      <c r="U148" s="1034"/>
      <c r="V148" s="1034"/>
      <c r="W148" s="1034"/>
      <c r="X148" s="1034"/>
    </row>
    <row r="149" spans="1:24" s="132" customFormat="1" ht="21.75" customHeight="1">
      <c r="A149" s="1034"/>
      <c r="B149" s="1034"/>
      <c r="C149" s="1034"/>
      <c r="D149" s="1034"/>
      <c r="E149" s="1037"/>
      <c r="F149" s="1038"/>
      <c r="G149" s="1038"/>
      <c r="H149" s="1038"/>
      <c r="I149" s="1038"/>
      <c r="J149" s="1039"/>
      <c r="K149" s="1037"/>
      <c r="L149" s="1038"/>
      <c r="M149" s="1038"/>
      <c r="N149" s="1038"/>
      <c r="O149" s="1038"/>
      <c r="P149" s="1039"/>
      <c r="Q149" s="1037"/>
      <c r="R149" s="1038"/>
      <c r="S149" s="1038"/>
      <c r="T149" s="1039"/>
      <c r="U149" s="1034"/>
      <c r="V149" s="1034"/>
      <c r="W149" s="1034"/>
      <c r="X149" s="1034"/>
    </row>
    <row r="150" spans="1:24" s="132" customFormat="1" ht="21.75" customHeight="1">
      <c r="A150" s="1034"/>
      <c r="B150" s="1034"/>
      <c r="C150" s="1034"/>
      <c r="D150" s="1034"/>
      <c r="E150" s="1037"/>
      <c r="F150" s="1038"/>
      <c r="G150" s="1038"/>
      <c r="H150" s="1038"/>
      <c r="I150" s="1038"/>
      <c r="J150" s="1039"/>
      <c r="K150" s="1037"/>
      <c r="L150" s="1038"/>
      <c r="M150" s="1038"/>
      <c r="N150" s="1038"/>
      <c r="O150" s="1038"/>
      <c r="P150" s="1039"/>
      <c r="Q150" s="1037"/>
      <c r="R150" s="1038"/>
      <c r="S150" s="1038"/>
      <c r="T150" s="1039"/>
      <c r="U150" s="1034"/>
      <c r="V150" s="1034"/>
      <c r="W150" s="1034"/>
      <c r="X150" s="1034"/>
    </row>
    <row r="151" spans="1:24" s="132" customFormat="1" ht="21.75" customHeight="1">
      <c r="A151" s="1034"/>
      <c r="B151" s="1034"/>
      <c r="C151" s="1034"/>
      <c r="D151" s="1034"/>
      <c r="E151" s="1037"/>
      <c r="F151" s="1038"/>
      <c r="G151" s="1038"/>
      <c r="H151" s="1038"/>
      <c r="I151" s="1038"/>
      <c r="J151" s="1039"/>
      <c r="K151" s="1037"/>
      <c r="L151" s="1038"/>
      <c r="M151" s="1038"/>
      <c r="N151" s="1038"/>
      <c r="O151" s="1038"/>
      <c r="P151" s="1039"/>
      <c r="Q151" s="1037"/>
      <c r="R151" s="1038"/>
      <c r="S151" s="1038"/>
      <c r="T151" s="1039"/>
      <c r="U151" s="1034"/>
      <c r="V151" s="1034"/>
      <c r="W151" s="1034"/>
      <c r="X151" s="1034"/>
    </row>
    <row r="152" spans="1:24" s="132" customFormat="1" ht="21.75" customHeight="1">
      <c r="A152" s="1034"/>
      <c r="B152" s="1034"/>
      <c r="C152" s="1034"/>
      <c r="D152" s="1034"/>
      <c r="E152" s="1037"/>
      <c r="F152" s="1038"/>
      <c r="G152" s="1038"/>
      <c r="H152" s="1038"/>
      <c r="I152" s="1038"/>
      <c r="J152" s="1039"/>
      <c r="K152" s="1037"/>
      <c r="L152" s="1038"/>
      <c r="M152" s="1038"/>
      <c r="N152" s="1038"/>
      <c r="O152" s="1038"/>
      <c r="P152" s="1039"/>
      <c r="Q152" s="1037"/>
      <c r="R152" s="1038"/>
      <c r="S152" s="1038"/>
      <c r="T152" s="1039"/>
      <c r="U152" s="1034"/>
      <c r="V152" s="1034"/>
      <c r="W152" s="1034"/>
      <c r="X152" s="1034"/>
    </row>
    <row r="153" spans="1:24" s="132" customFormat="1" ht="21.75" customHeight="1">
      <c r="A153" s="1034"/>
      <c r="B153" s="1034"/>
      <c r="C153" s="1034"/>
      <c r="D153" s="1034"/>
      <c r="E153" s="1037"/>
      <c r="F153" s="1038"/>
      <c r="G153" s="1038"/>
      <c r="H153" s="1038"/>
      <c r="I153" s="1038"/>
      <c r="J153" s="1039"/>
      <c r="K153" s="1037"/>
      <c r="L153" s="1038"/>
      <c r="M153" s="1038"/>
      <c r="N153" s="1038"/>
      <c r="O153" s="1038"/>
      <c r="P153" s="1039"/>
      <c r="Q153" s="1037"/>
      <c r="R153" s="1038"/>
      <c r="S153" s="1038"/>
      <c r="T153" s="1039"/>
      <c r="U153" s="1034"/>
      <c r="V153" s="1034"/>
      <c r="W153" s="1034"/>
      <c r="X153" s="1034"/>
    </row>
    <row r="154" spans="1:24" s="132" customFormat="1" ht="21.75" customHeight="1">
      <c r="A154" s="1034"/>
      <c r="B154" s="1034"/>
      <c r="C154" s="1034"/>
      <c r="D154" s="1034"/>
      <c r="E154" s="1037"/>
      <c r="F154" s="1038"/>
      <c r="G154" s="1038"/>
      <c r="H154" s="1038"/>
      <c r="I154" s="1038"/>
      <c r="J154" s="1039"/>
      <c r="K154" s="1037"/>
      <c r="L154" s="1038"/>
      <c r="M154" s="1038"/>
      <c r="N154" s="1038"/>
      <c r="O154" s="1038"/>
      <c r="P154" s="1039"/>
      <c r="Q154" s="1037"/>
      <c r="R154" s="1038"/>
      <c r="S154" s="1038"/>
      <c r="T154" s="1039"/>
      <c r="U154" s="1034"/>
      <c r="V154" s="1034"/>
      <c r="W154" s="1034"/>
      <c r="X154" s="1034"/>
    </row>
    <row r="155" spans="1:24" s="132" customFormat="1" ht="21.75" customHeight="1">
      <c r="A155" s="1034"/>
      <c r="B155" s="1034"/>
      <c r="C155" s="1034"/>
      <c r="D155" s="1034"/>
      <c r="E155" s="1037"/>
      <c r="F155" s="1038"/>
      <c r="G155" s="1038"/>
      <c r="H155" s="1038"/>
      <c r="I155" s="1038"/>
      <c r="J155" s="1039"/>
      <c r="K155" s="1037"/>
      <c r="L155" s="1038"/>
      <c r="M155" s="1038"/>
      <c r="N155" s="1038"/>
      <c r="O155" s="1038"/>
      <c r="P155" s="1039"/>
      <c r="Q155" s="1037"/>
      <c r="R155" s="1038"/>
      <c r="S155" s="1038"/>
      <c r="T155" s="1039"/>
      <c r="U155" s="1034"/>
      <c r="V155" s="1034"/>
      <c r="W155" s="1034"/>
      <c r="X155" s="1034"/>
    </row>
    <row r="156" spans="1:24" s="132" customFormat="1" ht="21.75" customHeight="1">
      <c r="A156" s="1034"/>
      <c r="B156" s="1034"/>
      <c r="C156" s="1034"/>
      <c r="D156" s="1034"/>
      <c r="E156" s="1037"/>
      <c r="F156" s="1038"/>
      <c r="G156" s="1038"/>
      <c r="H156" s="1038"/>
      <c r="I156" s="1038"/>
      <c r="J156" s="1039"/>
      <c r="K156" s="1037"/>
      <c r="L156" s="1038"/>
      <c r="M156" s="1038"/>
      <c r="N156" s="1038"/>
      <c r="O156" s="1038"/>
      <c r="P156" s="1039"/>
      <c r="Q156" s="1037"/>
      <c r="R156" s="1038"/>
      <c r="S156" s="1038"/>
      <c r="T156" s="1039"/>
      <c r="U156" s="1034"/>
      <c r="V156" s="1034"/>
      <c r="W156" s="1034"/>
      <c r="X156" s="1034"/>
    </row>
    <row r="157" spans="1:24" s="132" customFormat="1" ht="21.75" customHeight="1">
      <c r="A157" s="1034"/>
      <c r="B157" s="1034"/>
      <c r="C157" s="1034"/>
      <c r="D157" s="1034"/>
      <c r="E157" s="1037"/>
      <c r="F157" s="1038"/>
      <c r="G157" s="1038"/>
      <c r="H157" s="1038"/>
      <c r="I157" s="1038"/>
      <c r="J157" s="1039"/>
      <c r="K157" s="1037"/>
      <c r="L157" s="1038"/>
      <c r="M157" s="1038"/>
      <c r="N157" s="1038"/>
      <c r="O157" s="1038"/>
      <c r="P157" s="1039"/>
      <c r="Q157" s="1037"/>
      <c r="R157" s="1038"/>
      <c r="S157" s="1038"/>
      <c r="T157" s="1039"/>
      <c r="U157" s="1034"/>
      <c r="V157" s="1034"/>
      <c r="W157" s="1034"/>
      <c r="X157" s="1034"/>
    </row>
    <row r="158" spans="1:24" s="132" customFormat="1" ht="21.75" customHeight="1">
      <c r="A158" s="1034"/>
      <c r="B158" s="1034"/>
      <c r="C158" s="1034"/>
      <c r="D158" s="1034"/>
      <c r="E158" s="1037"/>
      <c r="F158" s="1038"/>
      <c r="G158" s="1038"/>
      <c r="H158" s="1038"/>
      <c r="I158" s="1038"/>
      <c r="J158" s="1039"/>
      <c r="K158" s="1037"/>
      <c r="L158" s="1038"/>
      <c r="M158" s="1038"/>
      <c r="N158" s="1038"/>
      <c r="O158" s="1038"/>
      <c r="P158" s="1039"/>
      <c r="Q158" s="1037"/>
      <c r="R158" s="1038"/>
      <c r="S158" s="1038"/>
      <c r="T158" s="1039"/>
      <c r="U158" s="1034"/>
      <c r="V158" s="1034"/>
      <c r="W158" s="1034"/>
      <c r="X158" s="1034"/>
    </row>
    <row r="159" spans="1:24" s="132" customFormat="1" ht="21.75" customHeight="1">
      <c r="A159" s="1034"/>
      <c r="B159" s="1034"/>
      <c r="C159" s="1034"/>
      <c r="D159" s="1034"/>
      <c r="E159" s="1037"/>
      <c r="F159" s="1038"/>
      <c r="G159" s="1038"/>
      <c r="H159" s="1038"/>
      <c r="I159" s="1038"/>
      <c r="J159" s="1039"/>
      <c r="K159" s="1037"/>
      <c r="L159" s="1038"/>
      <c r="M159" s="1038"/>
      <c r="N159" s="1038"/>
      <c r="O159" s="1038"/>
      <c r="P159" s="1039"/>
      <c r="Q159" s="1037"/>
      <c r="R159" s="1038"/>
      <c r="S159" s="1038"/>
      <c r="T159" s="1039"/>
      <c r="U159" s="1034"/>
      <c r="V159" s="1034"/>
      <c r="W159" s="1034"/>
      <c r="X159" s="1034"/>
    </row>
    <row r="160" spans="1:24" s="132" customFormat="1" ht="21.75" customHeight="1">
      <c r="A160" s="1034"/>
      <c r="B160" s="1034"/>
      <c r="C160" s="1034"/>
      <c r="D160" s="1034"/>
      <c r="E160" s="1037"/>
      <c r="F160" s="1038"/>
      <c r="G160" s="1038"/>
      <c r="H160" s="1038"/>
      <c r="I160" s="1038"/>
      <c r="J160" s="1039"/>
      <c r="K160" s="1037"/>
      <c r="L160" s="1038"/>
      <c r="M160" s="1038"/>
      <c r="N160" s="1038"/>
      <c r="O160" s="1038"/>
      <c r="P160" s="1039"/>
      <c r="Q160" s="1037"/>
      <c r="R160" s="1038"/>
      <c r="S160" s="1038"/>
      <c r="T160" s="1039"/>
      <c r="U160" s="1034"/>
      <c r="V160" s="1034"/>
      <c r="W160" s="1034"/>
      <c r="X160" s="1034"/>
    </row>
    <row r="161" spans="1:24" s="132" customFormat="1" ht="21.75" customHeight="1">
      <c r="A161" s="1034"/>
      <c r="B161" s="1034"/>
      <c r="C161" s="1034"/>
      <c r="D161" s="1034"/>
      <c r="E161" s="1037"/>
      <c r="F161" s="1038"/>
      <c r="G161" s="1038"/>
      <c r="H161" s="1038"/>
      <c r="I161" s="1038"/>
      <c r="J161" s="1039"/>
      <c r="K161" s="1037"/>
      <c r="L161" s="1038"/>
      <c r="M161" s="1038"/>
      <c r="N161" s="1038"/>
      <c r="O161" s="1038"/>
      <c r="P161" s="1039"/>
      <c r="Q161" s="1037"/>
      <c r="R161" s="1038"/>
      <c r="S161" s="1038"/>
      <c r="T161" s="1039"/>
      <c r="U161" s="1034"/>
      <c r="V161" s="1034"/>
      <c r="W161" s="1034"/>
      <c r="X161" s="1034"/>
    </row>
    <row r="162" spans="1:24" s="132" customFormat="1" ht="21.75" customHeight="1">
      <c r="A162" s="1034"/>
      <c r="B162" s="1034"/>
      <c r="C162" s="1034"/>
      <c r="D162" s="1034"/>
      <c r="E162" s="1037"/>
      <c r="F162" s="1038"/>
      <c r="G162" s="1038"/>
      <c r="H162" s="1038"/>
      <c r="I162" s="1038"/>
      <c r="J162" s="1039"/>
      <c r="K162" s="1037"/>
      <c r="L162" s="1038"/>
      <c r="M162" s="1038"/>
      <c r="N162" s="1038"/>
      <c r="O162" s="1038"/>
      <c r="P162" s="1039"/>
      <c r="Q162" s="1037"/>
      <c r="R162" s="1038"/>
      <c r="S162" s="1038"/>
      <c r="T162" s="1039"/>
      <c r="U162" s="1034"/>
      <c r="V162" s="1034"/>
      <c r="W162" s="1034"/>
      <c r="X162" s="1034"/>
    </row>
    <row r="163" spans="1:24" s="132" customFormat="1" ht="21.75" customHeight="1">
      <c r="A163" s="1034"/>
      <c r="B163" s="1034"/>
      <c r="C163" s="1034"/>
      <c r="D163" s="1034"/>
      <c r="E163" s="1037"/>
      <c r="F163" s="1038"/>
      <c r="G163" s="1038"/>
      <c r="H163" s="1038"/>
      <c r="I163" s="1038"/>
      <c r="J163" s="1039"/>
      <c r="K163" s="1037"/>
      <c r="L163" s="1038"/>
      <c r="M163" s="1038"/>
      <c r="N163" s="1038"/>
      <c r="O163" s="1038"/>
      <c r="P163" s="1039"/>
      <c r="Q163" s="1037"/>
      <c r="R163" s="1038"/>
      <c r="S163" s="1038"/>
      <c r="T163" s="1039"/>
      <c r="U163" s="1034"/>
      <c r="V163" s="1034"/>
      <c r="W163" s="1034"/>
      <c r="X163" s="1034"/>
    </row>
    <row r="164" spans="1:24" s="132" customFormat="1" ht="21.75" customHeight="1">
      <c r="A164" s="1034"/>
      <c r="B164" s="1034"/>
      <c r="C164" s="1034"/>
      <c r="D164" s="1034"/>
      <c r="E164" s="1037"/>
      <c r="F164" s="1038"/>
      <c r="G164" s="1038"/>
      <c r="H164" s="1038"/>
      <c r="I164" s="1038"/>
      <c r="J164" s="1039"/>
      <c r="K164" s="1037"/>
      <c r="L164" s="1038"/>
      <c r="M164" s="1038"/>
      <c r="N164" s="1038"/>
      <c r="O164" s="1038"/>
      <c r="P164" s="1039"/>
      <c r="Q164" s="1037"/>
      <c r="R164" s="1038"/>
      <c r="S164" s="1038"/>
      <c r="T164" s="1039"/>
      <c r="U164" s="1034"/>
      <c r="V164" s="1034"/>
      <c r="W164" s="1034"/>
      <c r="X164" s="1034"/>
    </row>
    <row r="165" spans="1:24" s="132" customFormat="1" ht="21.75" customHeight="1">
      <c r="A165" s="1034"/>
      <c r="B165" s="1034"/>
      <c r="C165" s="1034"/>
      <c r="D165" s="1034"/>
      <c r="E165" s="1037"/>
      <c r="F165" s="1038"/>
      <c r="G165" s="1038"/>
      <c r="H165" s="1038"/>
      <c r="I165" s="1038"/>
      <c r="J165" s="1039"/>
      <c r="K165" s="1037"/>
      <c r="L165" s="1038"/>
      <c r="M165" s="1038"/>
      <c r="N165" s="1038"/>
      <c r="O165" s="1038"/>
      <c r="P165" s="1039"/>
      <c r="Q165" s="1037"/>
      <c r="R165" s="1038"/>
      <c r="S165" s="1038"/>
      <c r="T165" s="1039"/>
      <c r="U165" s="1034"/>
      <c r="V165" s="1034"/>
      <c r="W165" s="1034"/>
      <c r="X165" s="1034"/>
    </row>
    <row r="166" spans="1:24" s="132" customFormat="1" ht="21.75" customHeight="1">
      <c r="A166" s="1034"/>
      <c r="B166" s="1034"/>
      <c r="C166" s="1034"/>
      <c r="D166" s="1034"/>
      <c r="E166" s="1037"/>
      <c r="F166" s="1038"/>
      <c r="G166" s="1038"/>
      <c r="H166" s="1038"/>
      <c r="I166" s="1038"/>
      <c r="J166" s="1039"/>
      <c r="K166" s="1037"/>
      <c r="L166" s="1038"/>
      <c r="M166" s="1038"/>
      <c r="N166" s="1038"/>
      <c r="O166" s="1038"/>
      <c r="P166" s="1039"/>
      <c r="Q166" s="1037"/>
      <c r="R166" s="1038"/>
      <c r="S166" s="1038"/>
      <c r="T166" s="1039"/>
      <c r="U166" s="1034"/>
      <c r="V166" s="1034"/>
      <c r="W166" s="1034"/>
      <c r="X166" s="1034"/>
    </row>
    <row r="167" spans="1:24" s="132" customFormat="1" ht="21.75" customHeight="1">
      <c r="A167" s="1034"/>
      <c r="B167" s="1034"/>
      <c r="C167" s="1034"/>
      <c r="D167" s="1034"/>
      <c r="E167" s="1037"/>
      <c r="F167" s="1038"/>
      <c r="G167" s="1038"/>
      <c r="H167" s="1038"/>
      <c r="I167" s="1038"/>
      <c r="J167" s="1039"/>
      <c r="K167" s="1037"/>
      <c r="L167" s="1038"/>
      <c r="M167" s="1038"/>
      <c r="N167" s="1038"/>
      <c r="O167" s="1038"/>
      <c r="P167" s="1039"/>
      <c r="Q167" s="1037"/>
      <c r="R167" s="1038"/>
      <c r="S167" s="1038"/>
      <c r="T167" s="1039"/>
      <c r="U167" s="1034"/>
      <c r="V167" s="1034"/>
      <c r="W167" s="1034"/>
      <c r="X167" s="1034"/>
    </row>
    <row r="168" spans="1:24" s="132" customFormat="1" ht="21.75" customHeight="1">
      <c r="A168" s="1034"/>
      <c r="B168" s="1034"/>
      <c r="C168" s="1034"/>
      <c r="D168" s="1034"/>
      <c r="E168" s="1037"/>
      <c r="F168" s="1038"/>
      <c r="G168" s="1038"/>
      <c r="H168" s="1038"/>
      <c r="I168" s="1038"/>
      <c r="J168" s="1039"/>
      <c r="K168" s="1037"/>
      <c r="L168" s="1038"/>
      <c r="M168" s="1038"/>
      <c r="N168" s="1038"/>
      <c r="O168" s="1038"/>
      <c r="P168" s="1039"/>
      <c r="Q168" s="1037"/>
      <c r="R168" s="1038"/>
      <c r="S168" s="1038"/>
      <c r="T168" s="1039"/>
      <c r="U168" s="1034"/>
      <c r="V168" s="1034"/>
      <c r="W168" s="1034"/>
      <c r="X168" s="1034"/>
    </row>
    <row r="169" spans="1:24" s="132" customFormat="1" ht="21.75" customHeight="1">
      <c r="A169" s="1034"/>
      <c r="B169" s="1034"/>
      <c r="C169" s="1034"/>
      <c r="D169" s="1034"/>
      <c r="E169" s="1037"/>
      <c r="F169" s="1038"/>
      <c r="G169" s="1038"/>
      <c r="H169" s="1038"/>
      <c r="I169" s="1038"/>
      <c r="J169" s="1039"/>
      <c r="K169" s="1037"/>
      <c r="L169" s="1038"/>
      <c r="M169" s="1038"/>
      <c r="N169" s="1038"/>
      <c r="O169" s="1038"/>
      <c r="P169" s="1039"/>
      <c r="Q169" s="1037"/>
      <c r="R169" s="1038"/>
      <c r="S169" s="1038"/>
      <c r="T169" s="1039"/>
      <c r="U169" s="1034"/>
      <c r="V169" s="1034"/>
      <c r="W169" s="1034"/>
      <c r="X169" s="1034"/>
    </row>
    <row r="170" spans="1:24" s="132" customFormat="1" ht="21.75" customHeight="1">
      <c r="A170" s="1034"/>
      <c r="B170" s="1034"/>
      <c r="C170" s="1034"/>
      <c r="D170" s="1034"/>
      <c r="E170" s="1037"/>
      <c r="F170" s="1038"/>
      <c r="G170" s="1038"/>
      <c r="H170" s="1038"/>
      <c r="I170" s="1038"/>
      <c r="J170" s="1039"/>
      <c r="K170" s="1037"/>
      <c r="L170" s="1038"/>
      <c r="M170" s="1038"/>
      <c r="N170" s="1038"/>
      <c r="O170" s="1038"/>
      <c r="P170" s="1039"/>
      <c r="Q170" s="1037"/>
      <c r="R170" s="1038"/>
      <c r="S170" s="1038"/>
      <c r="T170" s="1039"/>
      <c r="U170" s="1034"/>
      <c r="V170" s="1034"/>
      <c r="W170" s="1034"/>
      <c r="X170" s="1034"/>
    </row>
    <row r="171" spans="1:24" s="132" customFormat="1" ht="21.75" customHeight="1">
      <c r="A171" s="1034"/>
      <c r="B171" s="1034"/>
      <c r="C171" s="1034"/>
      <c r="D171" s="1034"/>
      <c r="E171" s="1037"/>
      <c r="F171" s="1038"/>
      <c r="G171" s="1038"/>
      <c r="H171" s="1038"/>
      <c r="I171" s="1038"/>
      <c r="J171" s="1039"/>
      <c r="K171" s="1037"/>
      <c r="L171" s="1038"/>
      <c r="M171" s="1038"/>
      <c r="N171" s="1038"/>
      <c r="O171" s="1038"/>
      <c r="P171" s="1039"/>
      <c r="Q171" s="1037"/>
      <c r="R171" s="1038"/>
      <c r="S171" s="1038"/>
      <c r="T171" s="1039"/>
      <c r="U171" s="1034"/>
      <c r="V171" s="1034"/>
      <c r="W171" s="1034"/>
      <c r="X171" s="1034"/>
    </row>
    <row r="172" spans="1:24" s="132" customFormat="1" ht="21.75" customHeight="1">
      <c r="A172" s="1034"/>
      <c r="B172" s="1034"/>
      <c r="C172" s="1034"/>
      <c r="D172" s="1034"/>
      <c r="E172" s="1037"/>
      <c r="F172" s="1038"/>
      <c r="G172" s="1038"/>
      <c r="H172" s="1038"/>
      <c r="I172" s="1038"/>
      <c r="J172" s="1039"/>
      <c r="K172" s="1037"/>
      <c r="L172" s="1038"/>
      <c r="M172" s="1038"/>
      <c r="N172" s="1038"/>
      <c r="O172" s="1038"/>
      <c r="P172" s="1039"/>
      <c r="Q172" s="1037"/>
      <c r="R172" s="1038"/>
      <c r="S172" s="1038"/>
      <c r="T172" s="1039"/>
      <c r="U172" s="1034"/>
      <c r="V172" s="1034"/>
      <c r="W172" s="1034"/>
      <c r="X172" s="1034"/>
    </row>
    <row r="173" spans="1:24" s="132" customFormat="1" ht="21.75" customHeight="1">
      <c r="A173" s="1034"/>
      <c r="B173" s="1034"/>
      <c r="C173" s="1034"/>
      <c r="D173" s="1034"/>
      <c r="E173" s="1037"/>
      <c r="F173" s="1038"/>
      <c r="G173" s="1038"/>
      <c r="H173" s="1038"/>
      <c r="I173" s="1038"/>
      <c r="J173" s="1039"/>
      <c r="K173" s="1037"/>
      <c r="L173" s="1038"/>
      <c r="M173" s="1038"/>
      <c r="N173" s="1038"/>
      <c r="O173" s="1038"/>
      <c r="P173" s="1039"/>
      <c r="Q173" s="1037"/>
      <c r="R173" s="1038"/>
      <c r="S173" s="1038"/>
      <c r="T173" s="1039"/>
      <c r="U173" s="1034"/>
      <c r="V173" s="1034"/>
      <c r="W173" s="1034"/>
      <c r="X173" s="1034"/>
    </row>
    <row r="174" spans="1:24" s="132" customFormat="1" ht="21.75" customHeight="1">
      <c r="A174" s="1034"/>
      <c r="B174" s="1034"/>
      <c r="C174" s="1034"/>
      <c r="D174" s="1034"/>
      <c r="E174" s="1037"/>
      <c r="F174" s="1038"/>
      <c r="G174" s="1038"/>
      <c r="H174" s="1038"/>
      <c r="I174" s="1038"/>
      <c r="J174" s="1039"/>
      <c r="K174" s="1037"/>
      <c r="L174" s="1038"/>
      <c r="M174" s="1038"/>
      <c r="N174" s="1038"/>
      <c r="O174" s="1038"/>
      <c r="P174" s="1039"/>
      <c r="Q174" s="1037"/>
      <c r="R174" s="1038"/>
      <c r="S174" s="1038"/>
      <c r="T174" s="1039"/>
      <c r="U174" s="1034"/>
      <c r="V174" s="1034"/>
      <c r="W174" s="1034"/>
      <c r="X174" s="1034"/>
    </row>
    <row r="175" spans="1:24" s="132" customFormat="1" ht="21.75" customHeight="1">
      <c r="A175" s="1034"/>
      <c r="B175" s="1034"/>
      <c r="C175" s="1034"/>
      <c r="D175" s="1034"/>
      <c r="E175" s="1037"/>
      <c r="F175" s="1038"/>
      <c r="G175" s="1038"/>
      <c r="H175" s="1038"/>
      <c r="I175" s="1038"/>
      <c r="J175" s="1039"/>
      <c r="K175" s="1037"/>
      <c r="L175" s="1038"/>
      <c r="M175" s="1038"/>
      <c r="N175" s="1038"/>
      <c r="O175" s="1038"/>
      <c r="P175" s="1039"/>
      <c r="Q175" s="1037"/>
      <c r="R175" s="1038"/>
      <c r="S175" s="1038"/>
      <c r="T175" s="1039"/>
      <c r="U175" s="1034"/>
      <c r="V175" s="1034"/>
      <c r="W175" s="1034"/>
      <c r="X175" s="1034"/>
    </row>
    <row r="176" spans="1:24" s="132" customFormat="1" ht="21.75" customHeight="1">
      <c r="A176" s="1034"/>
      <c r="B176" s="1034"/>
      <c r="C176" s="1034"/>
      <c r="D176" s="1034"/>
      <c r="E176" s="1037"/>
      <c r="F176" s="1038"/>
      <c r="G176" s="1038"/>
      <c r="H176" s="1038"/>
      <c r="I176" s="1038"/>
      <c r="J176" s="1039"/>
      <c r="K176" s="1037"/>
      <c r="L176" s="1038"/>
      <c r="M176" s="1038"/>
      <c r="N176" s="1038"/>
      <c r="O176" s="1038"/>
      <c r="P176" s="1039"/>
      <c r="Q176" s="1037"/>
      <c r="R176" s="1038"/>
      <c r="S176" s="1038"/>
      <c r="T176" s="1039"/>
      <c r="U176" s="1034"/>
      <c r="V176" s="1034"/>
      <c r="W176" s="1034"/>
      <c r="X176" s="1034"/>
    </row>
    <row r="177" spans="1:24" s="132" customFormat="1" ht="21.75" customHeight="1">
      <c r="A177" s="1034"/>
      <c r="B177" s="1034"/>
      <c r="C177" s="1034"/>
      <c r="D177" s="1034"/>
      <c r="E177" s="1037"/>
      <c r="F177" s="1038"/>
      <c r="G177" s="1038"/>
      <c r="H177" s="1038"/>
      <c r="I177" s="1038"/>
      <c r="J177" s="1039"/>
      <c r="K177" s="1037"/>
      <c r="L177" s="1038"/>
      <c r="M177" s="1038"/>
      <c r="N177" s="1038"/>
      <c r="O177" s="1038"/>
      <c r="P177" s="1039"/>
      <c r="Q177" s="1037"/>
      <c r="R177" s="1038"/>
      <c r="S177" s="1038"/>
      <c r="T177" s="1039"/>
      <c r="U177" s="1034"/>
      <c r="V177" s="1034"/>
      <c r="W177" s="1034"/>
      <c r="X177" s="1034"/>
    </row>
    <row r="178" spans="1:24" s="132" customFormat="1" ht="21.75" customHeight="1">
      <c r="A178" s="1034"/>
      <c r="B178" s="1034"/>
      <c r="C178" s="1034"/>
      <c r="D178" s="1034"/>
      <c r="E178" s="1037"/>
      <c r="F178" s="1038"/>
      <c r="G178" s="1038"/>
      <c r="H178" s="1038"/>
      <c r="I178" s="1038"/>
      <c r="J178" s="1039"/>
      <c r="K178" s="1037"/>
      <c r="L178" s="1038"/>
      <c r="M178" s="1038"/>
      <c r="N178" s="1038"/>
      <c r="O178" s="1038"/>
      <c r="P178" s="1039"/>
      <c r="Q178" s="1037"/>
      <c r="R178" s="1038"/>
      <c r="S178" s="1038"/>
      <c r="T178" s="1039"/>
      <c r="U178" s="1034"/>
      <c r="V178" s="1034"/>
      <c r="W178" s="1034"/>
      <c r="X178" s="1034"/>
    </row>
    <row r="179" spans="1:24" s="132" customFormat="1" ht="21.75" customHeight="1">
      <c r="A179" s="1034"/>
      <c r="B179" s="1034"/>
      <c r="C179" s="1034"/>
      <c r="D179" s="1034"/>
      <c r="E179" s="1037"/>
      <c r="F179" s="1038"/>
      <c r="G179" s="1038"/>
      <c r="H179" s="1038"/>
      <c r="I179" s="1038"/>
      <c r="J179" s="1039"/>
      <c r="K179" s="1037"/>
      <c r="L179" s="1038"/>
      <c r="M179" s="1038"/>
      <c r="N179" s="1038"/>
      <c r="O179" s="1038"/>
      <c r="P179" s="1039"/>
      <c r="Q179" s="1037"/>
      <c r="R179" s="1038"/>
      <c r="S179" s="1038"/>
      <c r="T179" s="1039"/>
      <c r="U179" s="1034"/>
      <c r="V179" s="1034"/>
      <c r="W179" s="1034"/>
      <c r="X179" s="1034"/>
    </row>
    <row r="180" spans="1:24" s="132" customFormat="1" ht="21.75" customHeight="1">
      <c r="A180" s="1034"/>
      <c r="B180" s="1034"/>
      <c r="C180" s="1034"/>
      <c r="D180" s="1034"/>
      <c r="E180" s="1037"/>
      <c r="F180" s="1038"/>
      <c r="G180" s="1038"/>
      <c r="H180" s="1038"/>
      <c r="I180" s="1038"/>
      <c r="J180" s="1039"/>
      <c r="K180" s="1037"/>
      <c r="L180" s="1038"/>
      <c r="M180" s="1038"/>
      <c r="N180" s="1038"/>
      <c r="O180" s="1038"/>
      <c r="P180" s="1039"/>
      <c r="Q180" s="1037"/>
      <c r="R180" s="1038"/>
      <c r="S180" s="1038"/>
      <c r="T180" s="1039"/>
      <c r="U180" s="1034"/>
      <c r="V180" s="1034"/>
      <c r="W180" s="1034"/>
      <c r="X180" s="1034"/>
    </row>
    <row r="181" spans="1:24" s="132" customFormat="1" ht="21.75" customHeight="1">
      <c r="A181" s="1034"/>
      <c r="B181" s="1034"/>
      <c r="C181" s="1034"/>
      <c r="D181" s="1034"/>
      <c r="E181" s="1037"/>
      <c r="F181" s="1038"/>
      <c r="G181" s="1038"/>
      <c r="H181" s="1038"/>
      <c r="I181" s="1038"/>
      <c r="J181" s="1039"/>
      <c r="K181" s="1037"/>
      <c r="L181" s="1038"/>
      <c r="M181" s="1038"/>
      <c r="N181" s="1038"/>
      <c r="O181" s="1038"/>
      <c r="P181" s="1039"/>
      <c r="Q181" s="1037"/>
      <c r="R181" s="1038"/>
      <c r="S181" s="1038"/>
      <c r="T181" s="1039"/>
      <c r="U181" s="1034"/>
      <c r="V181" s="1034"/>
      <c r="W181" s="1034"/>
      <c r="X181" s="1034"/>
    </row>
    <row r="182" spans="1:24" s="132" customFormat="1" ht="21.75" customHeight="1">
      <c r="A182" s="1034"/>
      <c r="B182" s="1034"/>
      <c r="C182" s="1034"/>
      <c r="D182" s="1034"/>
      <c r="E182" s="1037"/>
      <c r="F182" s="1038"/>
      <c r="G182" s="1038"/>
      <c r="H182" s="1038"/>
      <c r="I182" s="1038"/>
      <c r="J182" s="1039"/>
      <c r="K182" s="1037"/>
      <c r="L182" s="1038"/>
      <c r="M182" s="1038"/>
      <c r="N182" s="1038"/>
      <c r="O182" s="1038"/>
      <c r="P182" s="1039"/>
      <c r="Q182" s="1037"/>
      <c r="R182" s="1038"/>
      <c r="S182" s="1038"/>
      <c r="T182" s="1039"/>
      <c r="U182" s="1034"/>
      <c r="V182" s="1034"/>
      <c r="W182" s="1034"/>
      <c r="X182" s="1034"/>
    </row>
    <row r="183" spans="1:24" s="132" customFormat="1" ht="21.75" customHeight="1">
      <c r="A183" s="1034"/>
      <c r="B183" s="1034"/>
      <c r="C183" s="1034"/>
      <c r="D183" s="1034"/>
      <c r="E183" s="1037"/>
      <c r="F183" s="1038"/>
      <c r="G183" s="1038"/>
      <c r="H183" s="1038"/>
      <c r="I183" s="1038"/>
      <c r="J183" s="1039"/>
      <c r="K183" s="1037"/>
      <c r="L183" s="1038"/>
      <c r="M183" s="1038"/>
      <c r="N183" s="1038"/>
      <c r="O183" s="1038"/>
      <c r="P183" s="1039"/>
      <c r="Q183" s="1037"/>
      <c r="R183" s="1038"/>
      <c r="S183" s="1038"/>
      <c r="T183" s="1039"/>
      <c r="U183" s="1034"/>
      <c r="V183" s="1034"/>
      <c r="W183" s="1034"/>
      <c r="X183" s="1034"/>
    </row>
    <row r="184" spans="1:24" s="132" customFormat="1" ht="21.75" customHeight="1">
      <c r="A184" s="1034"/>
      <c r="B184" s="1034"/>
      <c r="C184" s="1034"/>
      <c r="D184" s="1034"/>
      <c r="E184" s="1037"/>
      <c r="F184" s="1038"/>
      <c r="G184" s="1038"/>
      <c r="H184" s="1038"/>
      <c r="I184" s="1038"/>
      <c r="J184" s="1039"/>
      <c r="K184" s="1037"/>
      <c r="L184" s="1038"/>
      <c r="M184" s="1038"/>
      <c r="N184" s="1038"/>
      <c r="O184" s="1038"/>
      <c r="P184" s="1039"/>
      <c r="Q184" s="1037"/>
      <c r="R184" s="1038"/>
      <c r="S184" s="1038"/>
      <c r="T184" s="1039"/>
      <c r="U184" s="1034"/>
      <c r="V184" s="1034"/>
      <c r="W184" s="1034"/>
      <c r="X184" s="1034"/>
    </row>
    <row r="185" spans="1:24" s="132" customFormat="1" ht="21.75" customHeight="1">
      <c r="A185" s="1034"/>
      <c r="B185" s="1034"/>
      <c r="C185" s="1034"/>
      <c r="D185" s="1034"/>
      <c r="E185" s="1037"/>
      <c r="F185" s="1038"/>
      <c r="G185" s="1038"/>
      <c r="H185" s="1038"/>
      <c r="I185" s="1038"/>
      <c r="J185" s="1039"/>
      <c r="K185" s="1037"/>
      <c r="L185" s="1038"/>
      <c r="M185" s="1038"/>
      <c r="N185" s="1038"/>
      <c r="O185" s="1038"/>
      <c r="P185" s="1039"/>
      <c r="Q185" s="1037"/>
      <c r="R185" s="1038"/>
      <c r="S185" s="1038"/>
      <c r="T185" s="1039"/>
      <c r="U185" s="1034"/>
      <c r="V185" s="1034"/>
      <c r="W185" s="1034"/>
      <c r="X185" s="1034"/>
    </row>
    <row r="186" spans="1:24" s="132" customFormat="1" ht="21.75" customHeight="1">
      <c r="A186" s="1034"/>
      <c r="B186" s="1034"/>
      <c r="C186" s="1034"/>
      <c r="D186" s="1034"/>
      <c r="E186" s="1037"/>
      <c r="F186" s="1038"/>
      <c r="G186" s="1038"/>
      <c r="H186" s="1038"/>
      <c r="I186" s="1038"/>
      <c r="J186" s="1039"/>
      <c r="K186" s="1037"/>
      <c r="L186" s="1038"/>
      <c r="M186" s="1038"/>
      <c r="N186" s="1038"/>
      <c r="O186" s="1038"/>
      <c r="P186" s="1039"/>
      <c r="Q186" s="1037"/>
      <c r="R186" s="1038"/>
      <c r="S186" s="1038"/>
      <c r="T186" s="1039"/>
      <c r="U186" s="1034"/>
      <c r="V186" s="1034"/>
      <c r="W186" s="1034"/>
      <c r="X186" s="1034"/>
    </row>
    <row r="187" spans="1:24" s="132" customFormat="1" ht="21.75" customHeight="1">
      <c r="A187" s="1034"/>
      <c r="B187" s="1034"/>
      <c r="C187" s="1034"/>
      <c r="D187" s="1034"/>
      <c r="E187" s="1037"/>
      <c r="F187" s="1038"/>
      <c r="G187" s="1038"/>
      <c r="H187" s="1038"/>
      <c r="I187" s="1038"/>
      <c r="J187" s="1039"/>
      <c r="K187" s="1037"/>
      <c r="L187" s="1038"/>
      <c r="M187" s="1038"/>
      <c r="N187" s="1038"/>
      <c r="O187" s="1038"/>
      <c r="P187" s="1039"/>
      <c r="Q187" s="1037"/>
      <c r="R187" s="1038"/>
      <c r="S187" s="1038"/>
      <c r="T187" s="1039"/>
      <c r="U187" s="1034"/>
      <c r="V187" s="1034"/>
      <c r="W187" s="1034"/>
      <c r="X187" s="1034"/>
    </row>
    <row r="188" spans="1:24" s="132" customFormat="1" ht="21.75" customHeight="1">
      <c r="A188" s="1034"/>
      <c r="B188" s="1034"/>
      <c r="C188" s="1034"/>
      <c r="D188" s="1034"/>
      <c r="E188" s="1037"/>
      <c r="F188" s="1038"/>
      <c r="G188" s="1038"/>
      <c r="H188" s="1038"/>
      <c r="I188" s="1038"/>
      <c r="J188" s="1039"/>
      <c r="K188" s="1037"/>
      <c r="L188" s="1038"/>
      <c r="M188" s="1038"/>
      <c r="N188" s="1038"/>
      <c r="O188" s="1038"/>
      <c r="P188" s="1039"/>
      <c r="Q188" s="1037"/>
      <c r="R188" s="1038"/>
      <c r="S188" s="1038"/>
      <c r="T188" s="1039"/>
      <c r="U188" s="1034"/>
      <c r="V188" s="1034"/>
      <c r="W188" s="1034"/>
      <c r="X188" s="1034"/>
    </row>
    <row r="189" spans="1:24" s="132" customFormat="1" ht="21.75" customHeight="1">
      <c r="A189" s="1034"/>
      <c r="B189" s="1034"/>
      <c r="C189" s="1034"/>
      <c r="D189" s="1034"/>
      <c r="E189" s="1037"/>
      <c r="F189" s="1038"/>
      <c r="G189" s="1038"/>
      <c r="H189" s="1038"/>
      <c r="I189" s="1038"/>
      <c r="J189" s="1039"/>
      <c r="K189" s="1037"/>
      <c r="L189" s="1038"/>
      <c r="M189" s="1038"/>
      <c r="N189" s="1038"/>
      <c r="O189" s="1038"/>
      <c r="P189" s="1039"/>
      <c r="Q189" s="1037"/>
      <c r="R189" s="1038"/>
      <c r="S189" s="1038"/>
      <c r="T189" s="1039"/>
      <c r="U189" s="1034"/>
      <c r="V189" s="1034"/>
      <c r="W189" s="1034"/>
      <c r="X189" s="1034"/>
    </row>
    <row r="190" spans="1:24" s="132" customFormat="1" ht="21.75" customHeight="1">
      <c r="A190" s="1034"/>
      <c r="B190" s="1034"/>
      <c r="C190" s="1034"/>
      <c r="D190" s="1034"/>
      <c r="E190" s="1037"/>
      <c r="F190" s="1038"/>
      <c r="G190" s="1038"/>
      <c r="H190" s="1038"/>
      <c r="I190" s="1038"/>
      <c r="J190" s="1039"/>
      <c r="K190" s="1037"/>
      <c r="L190" s="1038"/>
      <c r="M190" s="1038"/>
      <c r="N190" s="1038"/>
      <c r="O190" s="1038"/>
      <c r="P190" s="1039"/>
      <c r="Q190" s="1037"/>
      <c r="R190" s="1038"/>
      <c r="S190" s="1038"/>
      <c r="T190" s="1039"/>
      <c r="U190" s="1034"/>
      <c r="V190" s="1034"/>
      <c r="W190" s="1034"/>
      <c r="X190" s="1034"/>
    </row>
    <row r="191" spans="1:24" s="132" customFormat="1" ht="21.75" customHeight="1">
      <c r="A191" s="1034"/>
      <c r="B191" s="1034"/>
      <c r="C191" s="1034"/>
      <c r="D191" s="1034"/>
      <c r="E191" s="1037"/>
      <c r="F191" s="1038"/>
      <c r="G191" s="1038"/>
      <c r="H191" s="1038"/>
      <c r="I191" s="1038"/>
      <c r="J191" s="1039"/>
      <c r="K191" s="1037"/>
      <c r="L191" s="1038"/>
      <c r="M191" s="1038"/>
      <c r="N191" s="1038"/>
      <c r="O191" s="1038"/>
      <c r="P191" s="1039"/>
      <c r="Q191" s="1037"/>
      <c r="R191" s="1038"/>
      <c r="S191" s="1038"/>
      <c r="T191" s="1039"/>
      <c r="U191" s="1034"/>
      <c r="V191" s="1034"/>
      <c r="W191" s="1034"/>
      <c r="X191" s="1034"/>
    </row>
    <row r="192" spans="1:24" s="138" customFormat="1" ht="11.25"/>
    <row r="193" spans="1:24" s="138" customFormat="1" ht="11.25">
      <c r="A193" s="1040" t="s">
        <v>1790</v>
      </c>
      <c r="B193" s="888"/>
      <c r="C193" s="888"/>
      <c r="D193" s="888"/>
      <c r="E193" s="888"/>
      <c r="F193" s="888"/>
      <c r="G193" s="888"/>
      <c r="H193" s="888"/>
      <c r="I193" s="888"/>
      <c r="J193" s="888"/>
      <c r="K193" s="888"/>
      <c r="L193" s="888"/>
      <c r="M193" s="888"/>
      <c r="N193" s="888"/>
      <c r="O193" s="888"/>
      <c r="P193" s="888"/>
      <c r="Q193" s="888"/>
      <c r="R193" s="888"/>
      <c r="S193" s="888"/>
      <c r="T193" s="888"/>
      <c r="U193" s="888"/>
      <c r="V193" s="888"/>
      <c r="W193" s="888"/>
    </row>
    <row r="194" spans="1:24" s="138" customFormat="1" ht="57.75" customHeight="1">
      <c r="A194" s="888"/>
      <c r="B194" s="888"/>
      <c r="C194" s="888"/>
      <c r="D194" s="888"/>
      <c r="E194" s="888"/>
      <c r="F194" s="888"/>
      <c r="G194" s="888"/>
      <c r="H194" s="888"/>
      <c r="I194" s="888"/>
      <c r="J194" s="888"/>
      <c r="K194" s="888"/>
      <c r="L194" s="888"/>
      <c r="M194" s="888"/>
      <c r="N194" s="888"/>
      <c r="O194" s="888"/>
      <c r="P194" s="888"/>
      <c r="Q194" s="888"/>
      <c r="R194" s="888"/>
      <c r="S194" s="888"/>
      <c r="T194" s="888"/>
      <c r="U194" s="888"/>
      <c r="V194" s="888"/>
      <c r="W194" s="888"/>
    </row>
    <row r="195" spans="1:24" s="128" customFormat="1" ht="20.25" customHeight="1">
      <c r="A195" s="1041" t="s">
        <v>1899</v>
      </c>
      <c r="B195" s="1041"/>
      <c r="C195" s="1041"/>
      <c r="D195" s="1041"/>
      <c r="E195" s="1041"/>
      <c r="F195" s="1041"/>
      <c r="G195" s="1041"/>
      <c r="H195" s="1041"/>
      <c r="I195" s="1041"/>
      <c r="J195" s="1041"/>
      <c r="K195" s="1041"/>
      <c r="L195" s="1041"/>
      <c r="M195" s="1041"/>
      <c r="N195" s="1041"/>
      <c r="O195" s="1041"/>
      <c r="P195" s="1041"/>
      <c r="Q195" s="1041"/>
      <c r="R195" s="1041"/>
      <c r="S195" s="1041"/>
      <c r="T195" s="1041"/>
      <c r="U195" s="127"/>
      <c r="V195" s="127"/>
      <c r="W195" s="127"/>
    </row>
    <row r="196" spans="1:24" s="129" customFormat="1" ht="11.25" customHeight="1">
      <c r="A196" s="1027" t="s">
        <v>224</v>
      </c>
      <c r="B196" s="1027"/>
      <c r="C196" s="1027"/>
      <c r="D196" s="1027"/>
      <c r="E196" s="1042" t="s">
        <v>225</v>
      </c>
      <c r="F196" s="1042"/>
      <c r="G196" s="1042"/>
      <c r="H196" s="1042"/>
      <c r="I196" s="1043"/>
      <c r="J196" s="1043"/>
      <c r="K196" s="1042" t="s">
        <v>226</v>
      </c>
      <c r="L196" s="1042"/>
      <c r="M196" s="1042"/>
      <c r="N196" s="1042"/>
      <c r="O196" s="1043"/>
      <c r="P196" s="1043"/>
      <c r="Q196" s="1044" t="s">
        <v>227</v>
      </c>
      <c r="R196" s="1045"/>
      <c r="S196" s="1045"/>
      <c r="T196" s="1046"/>
      <c r="U196" s="138"/>
      <c r="V196" s="138"/>
      <c r="W196" s="138"/>
      <c r="X196" s="138"/>
    </row>
    <row r="197" spans="1:24" s="129" customFormat="1" ht="22.5" customHeight="1">
      <c r="A197" s="1034"/>
      <c r="B197" s="1034"/>
      <c r="C197" s="1034"/>
      <c r="D197" s="1034"/>
      <c r="E197" s="1034"/>
      <c r="F197" s="1034"/>
      <c r="G197" s="1034"/>
      <c r="H197" s="1034"/>
      <c r="I197" s="1035"/>
      <c r="J197" s="1035"/>
      <c r="K197" s="1034"/>
      <c r="L197" s="1034"/>
      <c r="M197" s="1034"/>
      <c r="N197" s="1034"/>
      <c r="O197" s="1035"/>
      <c r="P197" s="1035"/>
      <c r="Q197" s="1035"/>
      <c r="R197" s="1035"/>
      <c r="S197" s="1035"/>
      <c r="T197" s="1035"/>
      <c r="U197" s="138"/>
      <c r="V197" s="138"/>
      <c r="W197" s="138"/>
      <c r="X197" s="138"/>
    </row>
    <row r="198" spans="1:24" s="129" customFormat="1" ht="22.5" customHeight="1">
      <c r="A198" s="1034"/>
      <c r="B198" s="1034"/>
      <c r="C198" s="1034"/>
      <c r="D198" s="1034"/>
      <c r="E198" s="1034"/>
      <c r="F198" s="1034"/>
      <c r="G198" s="1034"/>
      <c r="H198" s="1034"/>
      <c r="I198" s="1035"/>
      <c r="J198" s="1035"/>
      <c r="K198" s="1034"/>
      <c r="L198" s="1034"/>
      <c r="M198" s="1034"/>
      <c r="N198" s="1034"/>
      <c r="O198" s="1035"/>
      <c r="P198" s="1035"/>
      <c r="Q198" s="1035"/>
      <c r="R198" s="1035"/>
      <c r="S198" s="1035"/>
      <c r="T198" s="1035"/>
      <c r="U198" s="138"/>
      <c r="V198" s="138"/>
      <c r="W198" s="138"/>
      <c r="X198" s="138"/>
    </row>
    <row r="199" spans="1:24" s="129" customFormat="1" ht="22.5" customHeight="1">
      <c r="A199" s="1034"/>
      <c r="B199" s="1034"/>
      <c r="C199" s="1034"/>
      <c r="D199" s="1034"/>
      <c r="E199" s="1034"/>
      <c r="F199" s="1034"/>
      <c r="G199" s="1034"/>
      <c r="H199" s="1034"/>
      <c r="I199" s="1035"/>
      <c r="J199" s="1035"/>
      <c r="K199" s="1034"/>
      <c r="L199" s="1034"/>
      <c r="M199" s="1034"/>
      <c r="N199" s="1034"/>
      <c r="O199" s="1035"/>
      <c r="P199" s="1035"/>
      <c r="Q199" s="1035"/>
      <c r="R199" s="1035"/>
      <c r="S199" s="1035"/>
      <c r="T199" s="1035"/>
      <c r="U199" s="138"/>
      <c r="V199" s="138"/>
      <c r="W199" s="138"/>
      <c r="X199" s="138"/>
    </row>
    <row r="200" spans="1:24" s="129" customFormat="1" ht="22.5" customHeight="1">
      <c r="A200" s="1034"/>
      <c r="B200" s="1034"/>
      <c r="C200" s="1034"/>
      <c r="D200" s="1034"/>
      <c r="E200" s="1034"/>
      <c r="F200" s="1034"/>
      <c r="G200" s="1034"/>
      <c r="H200" s="1034"/>
      <c r="I200" s="1035"/>
      <c r="J200" s="1035"/>
      <c r="K200" s="1034"/>
      <c r="L200" s="1034"/>
      <c r="M200" s="1034"/>
      <c r="N200" s="1034"/>
      <c r="O200" s="1035"/>
      <c r="P200" s="1035"/>
      <c r="Q200" s="1035"/>
      <c r="R200" s="1035"/>
      <c r="S200" s="1035"/>
      <c r="T200" s="1035"/>
      <c r="U200" s="138"/>
      <c r="V200" s="138"/>
      <c r="W200" s="138"/>
      <c r="X200" s="138"/>
    </row>
    <row r="201" spans="1:24" s="129" customFormat="1" ht="22.5" customHeight="1">
      <c r="A201" s="1034"/>
      <c r="B201" s="1034"/>
      <c r="C201" s="1034"/>
      <c r="D201" s="1034"/>
      <c r="E201" s="1034"/>
      <c r="F201" s="1034"/>
      <c r="G201" s="1034"/>
      <c r="H201" s="1034"/>
      <c r="I201" s="1035"/>
      <c r="J201" s="1035"/>
      <c r="K201" s="1034"/>
      <c r="L201" s="1034"/>
      <c r="M201" s="1034"/>
      <c r="N201" s="1034"/>
      <c r="O201" s="1035"/>
      <c r="P201" s="1035"/>
      <c r="Q201" s="1035"/>
      <c r="R201" s="1035"/>
      <c r="S201" s="1035"/>
      <c r="T201" s="1035"/>
      <c r="U201" s="138"/>
      <c r="V201" s="138"/>
      <c r="W201" s="138"/>
      <c r="X201" s="138"/>
    </row>
    <row r="202" spans="1:24" s="129" customFormat="1" ht="22.5" customHeight="1">
      <c r="A202" s="1034"/>
      <c r="B202" s="1034"/>
      <c r="C202" s="1034"/>
      <c r="D202" s="1034"/>
      <c r="E202" s="1034"/>
      <c r="F202" s="1034"/>
      <c r="G202" s="1034"/>
      <c r="H202" s="1034"/>
      <c r="I202" s="1035"/>
      <c r="J202" s="1035"/>
      <c r="K202" s="1034"/>
      <c r="L202" s="1034"/>
      <c r="M202" s="1034"/>
      <c r="N202" s="1034"/>
      <c r="O202" s="1035"/>
      <c r="P202" s="1035"/>
      <c r="Q202" s="1035"/>
      <c r="R202" s="1035"/>
      <c r="S202" s="1035"/>
      <c r="T202" s="1035"/>
      <c r="U202" s="138"/>
      <c r="V202" s="138"/>
      <c r="W202" s="138"/>
      <c r="X202" s="138"/>
    </row>
    <row r="203" spans="1:24" s="129" customFormat="1" ht="22.5" customHeight="1">
      <c r="A203" s="1034"/>
      <c r="B203" s="1034"/>
      <c r="C203" s="1034"/>
      <c r="D203" s="1034"/>
      <c r="E203" s="1034"/>
      <c r="F203" s="1034"/>
      <c r="G203" s="1034"/>
      <c r="H203" s="1034"/>
      <c r="I203" s="1035"/>
      <c r="J203" s="1035"/>
      <c r="K203" s="1034"/>
      <c r="L203" s="1034"/>
      <c r="M203" s="1034"/>
      <c r="N203" s="1034"/>
      <c r="O203" s="1035"/>
      <c r="P203" s="1035"/>
      <c r="Q203" s="1035"/>
      <c r="R203" s="1035"/>
      <c r="S203" s="1035"/>
      <c r="T203" s="1035"/>
      <c r="U203" s="138"/>
      <c r="V203" s="138"/>
      <c r="W203" s="138"/>
      <c r="X203" s="138"/>
    </row>
    <row r="204" spans="1:24" s="129" customFormat="1" ht="22.5" customHeight="1">
      <c r="A204" s="1034"/>
      <c r="B204" s="1034"/>
      <c r="C204" s="1034"/>
      <c r="D204" s="1034"/>
      <c r="E204" s="1034"/>
      <c r="F204" s="1034"/>
      <c r="G204" s="1034"/>
      <c r="H204" s="1034"/>
      <c r="I204" s="1035"/>
      <c r="J204" s="1035"/>
      <c r="K204" s="1034"/>
      <c r="L204" s="1034"/>
      <c r="M204" s="1034"/>
      <c r="N204" s="1034"/>
      <c r="O204" s="1035"/>
      <c r="P204" s="1035"/>
      <c r="Q204" s="1035"/>
      <c r="R204" s="1035"/>
      <c r="S204" s="1035"/>
      <c r="T204" s="1035"/>
      <c r="U204" s="138"/>
      <c r="V204" s="138"/>
      <c r="W204" s="138"/>
      <c r="X204" s="138"/>
    </row>
    <row r="205" spans="1:24" s="129" customFormat="1" ht="22.5" customHeight="1">
      <c r="A205" s="1034"/>
      <c r="B205" s="1034"/>
      <c r="C205" s="1034"/>
      <c r="D205" s="1034"/>
      <c r="E205" s="1034"/>
      <c r="F205" s="1034"/>
      <c r="G205" s="1034"/>
      <c r="H205" s="1034"/>
      <c r="I205" s="1035"/>
      <c r="J205" s="1035"/>
      <c r="K205" s="1034"/>
      <c r="L205" s="1034"/>
      <c r="M205" s="1034"/>
      <c r="N205" s="1034"/>
      <c r="O205" s="1035"/>
      <c r="P205" s="1035"/>
      <c r="Q205" s="1035"/>
      <c r="R205" s="1035"/>
      <c r="S205" s="1035"/>
      <c r="T205" s="1035"/>
      <c r="U205" s="138"/>
      <c r="V205" s="138"/>
      <c r="W205" s="138"/>
      <c r="X205" s="138"/>
    </row>
    <row r="206" spans="1:24" s="129" customFormat="1" ht="22.5" customHeight="1">
      <c r="A206" s="1034"/>
      <c r="B206" s="1034"/>
      <c r="C206" s="1034"/>
      <c r="D206" s="1034"/>
      <c r="E206" s="1034"/>
      <c r="F206" s="1034"/>
      <c r="G206" s="1034"/>
      <c r="H206" s="1034"/>
      <c r="I206" s="1035"/>
      <c r="J206" s="1035"/>
      <c r="K206" s="1034"/>
      <c r="L206" s="1034"/>
      <c r="M206" s="1034"/>
      <c r="N206" s="1034"/>
      <c r="O206" s="1035"/>
      <c r="P206" s="1035"/>
      <c r="Q206" s="1035"/>
      <c r="R206" s="1035"/>
      <c r="S206" s="1035"/>
      <c r="T206" s="1035"/>
      <c r="U206" s="138"/>
      <c r="V206" s="138"/>
      <c r="W206" s="138"/>
      <c r="X206" s="138"/>
    </row>
    <row r="207" spans="1:24" s="129" customFormat="1" ht="22.5" customHeight="1">
      <c r="A207" s="1034"/>
      <c r="B207" s="1034"/>
      <c r="C207" s="1034"/>
      <c r="D207" s="1034"/>
      <c r="E207" s="1034"/>
      <c r="F207" s="1034"/>
      <c r="G207" s="1034"/>
      <c r="H207" s="1034"/>
      <c r="I207" s="1035"/>
      <c r="J207" s="1035"/>
      <c r="K207" s="1034"/>
      <c r="L207" s="1034"/>
      <c r="M207" s="1034"/>
      <c r="N207" s="1034"/>
      <c r="O207" s="1035"/>
      <c r="P207" s="1035"/>
      <c r="Q207" s="1035"/>
      <c r="R207" s="1035"/>
      <c r="S207" s="1035"/>
      <c r="T207" s="1035"/>
      <c r="U207" s="138"/>
      <c r="V207" s="138"/>
      <c r="W207" s="138"/>
      <c r="X207" s="138"/>
    </row>
    <row r="208" spans="1:24" s="129" customFormat="1" ht="22.5" customHeight="1">
      <c r="A208" s="1034"/>
      <c r="B208" s="1034"/>
      <c r="C208" s="1034"/>
      <c r="D208" s="1034"/>
      <c r="E208" s="1034"/>
      <c r="F208" s="1034"/>
      <c r="G208" s="1034"/>
      <c r="H208" s="1034"/>
      <c r="I208" s="1035"/>
      <c r="J208" s="1035"/>
      <c r="K208" s="1034"/>
      <c r="L208" s="1034"/>
      <c r="M208" s="1034"/>
      <c r="N208" s="1034"/>
      <c r="O208" s="1035"/>
      <c r="P208" s="1035"/>
      <c r="Q208" s="1035"/>
      <c r="R208" s="1035"/>
      <c r="S208" s="1035"/>
      <c r="T208" s="1035"/>
      <c r="U208" s="138"/>
      <c r="V208" s="138"/>
      <c r="W208" s="138"/>
      <c r="X208" s="138"/>
    </row>
    <row r="209" spans="1:24" s="129" customFormat="1" ht="22.5" customHeight="1">
      <c r="A209" s="1034"/>
      <c r="B209" s="1034"/>
      <c r="C209" s="1034"/>
      <c r="D209" s="1034"/>
      <c r="E209" s="1034"/>
      <c r="F209" s="1034"/>
      <c r="G209" s="1034"/>
      <c r="H209" s="1034"/>
      <c r="I209" s="1035"/>
      <c r="J209" s="1035"/>
      <c r="K209" s="1034"/>
      <c r="L209" s="1034"/>
      <c r="M209" s="1034"/>
      <c r="N209" s="1034"/>
      <c r="O209" s="1035"/>
      <c r="P209" s="1035"/>
      <c r="Q209" s="1035"/>
      <c r="R209" s="1035"/>
      <c r="S209" s="1035"/>
      <c r="T209" s="1035"/>
      <c r="U209" s="138"/>
      <c r="V209" s="138"/>
      <c r="W209" s="138"/>
      <c r="X209" s="138"/>
    </row>
    <row r="210" spans="1:24" s="129" customFormat="1" ht="22.5" customHeight="1">
      <c r="A210" s="1034"/>
      <c r="B210" s="1034"/>
      <c r="C210" s="1034"/>
      <c r="D210" s="1034"/>
      <c r="E210" s="1034"/>
      <c r="F210" s="1034"/>
      <c r="G210" s="1034"/>
      <c r="H210" s="1034"/>
      <c r="I210" s="1035"/>
      <c r="J210" s="1035"/>
      <c r="K210" s="1034"/>
      <c r="L210" s="1034"/>
      <c r="M210" s="1034"/>
      <c r="N210" s="1034"/>
      <c r="O210" s="1035"/>
      <c r="P210" s="1035"/>
      <c r="Q210" s="1035"/>
      <c r="R210" s="1035"/>
      <c r="S210" s="1035"/>
      <c r="T210" s="1035"/>
      <c r="U210" s="138"/>
      <c r="V210" s="138"/>
      <c r="W210" s="138"/>
      <c r="X210" s="138"/>
    </row>
    <row r="211" spans="1:24" s="129" customFormat="1" ht="22.5" customHeight="1">
      <c r="A211" s="1034"/>
      <c r="B211" s="1034"/>
      <c r="C211" s="1034"/>
      <c r="D211" s="1034"/>
      <c r="E211" s="1034"/>
      <c r="F211" s="1034"/>
      <c r="G211" s="1034"/>
      <c r="H211" s="1034"/>
      <c r="I211" s="1035"/>
      <c r="J211" s="1035"/>
      <c r="K211" s="1034"/>
      <c r="L211" s="1034"/>
      <c r="M211" s="1034"/>
      <c r="N211" s="1034"/>
      <c r="O211" s="1035"/>
      <c r="P211" s="1035"/>
      <c r="Q211" s="1035"/>
      <c r="R211" s="1035"/>
      <c r="S211" s="1035"/>
      <c r="T211" s="1035"/>
      <c r="U211" s="138"/>
      <c r="V211" s="138"/>
      <c r="W211" s="138"/>
      <c r="X211" s="138"/>
    </row>
    <row r="212" spans="1:24" s="129" customFormat="1" ht="22.5" customHeight="1">
      <c r="A212" s="1034"/>
      <c r="B212" s="1034"/>
      <c r="C212" s="1034"/>
      <c r="D212" s="1034"/>
      <c r="E212" s="1034"/>
      <c r="F212" s="1034"/>
      <c r="G212" s="1034"/>
      <c r="H212" s="1034"/>
      <c r="I212" s="1035"/>
      <c r="J212" s="1035"/>
      <c r="K212" s="1034"/>
      <c r="L212" s="1034"/>
      <c r="M212" s="1034"/>
      <c r="N212" s="1034"/>
      <c r="O212" s="1035"/>
      <c r="P212" s="1035"/>
      <c r="Q212" s="1035"/>
      <c r="R212" s="1035"/>
      <c r="S212" s="1035"/>
      <c r="T212" s="1035"/>
      <c r="U212" s="138"/>
      <c r="V212" s="138"/>
      <c r="W212" s="138"/>
      <c r="X212" s="138"/>
    </row>
    <row r="213" spans="1:24" s="129" customFormat="1" ht="22.5" customHeight="1">
      <c r="A213" s="1034"/>
      <c r="B213" s="1034"/>
      <c r="C213" s="1034"/>
      <c r="D213" s="1034"/>
      <c r="E213" s="1034"/>
      <c r="F213" s="1034"/>
      <c r="G213" s="1034"/>
      <c r="H213" s="1034"/>
      <c r="I213" s="1035"/>
      <c r="J213" s="1035"/>
      <c r="K213" s="1034"/>
      <c r="L213" s="1034"/>
      <c r="M213" s="1034"/>
      <c r="N213" s="1034"/>
      <c r="O213" s="1035"/>
      <c r="P213" s="1035"/>
      <c r="Q213" s="1035"/>
      <c r="R213" s="1035"/>
      <c r="S213" s="1035"/>
      <c r="T213" s="1035"/>
      <c r="U213" s="138"/>
      <c r="V213" s="138"/>
      <c r="W213" s="138"/>
      <c r="X213" s="138"/>
    </row>
    <row r="214" spans="1:24" s="129" customFormat="1" ht="22.5" customHeight="1">
      <c r="A214" s="1034"/>
      <c r="B214" s="1034"/>
      <c r="C214" s="1034"/>
      <c r="D214" s="1034"/>
      <c r="E214" s="1034"/>
      <c r="F214" s="1034"/>
      <c r="G214" s="1034"/>
      <c r="H214" s="1034"/>
      <c r="I214" s="1035"/>
      <c r="J214" s="1035"/>
      <c r="K214" s="1034"/>
      <c r="L214" s="1034"/>
      <c r="M214" s="1034"/>
      <c r="N214" s="1034"/>
      <c r="O214" s="1035"/>
      <c r="P214" s="1035"/>
      <c r="Q214" s="1035"/>
      <c r="R214" s="1035"/>
      <c r="S214" s="1035"/>
      <c r="T214" s="1035"/>
      <c r="U214" s="138"/>
      <c r="V214" s="138"/>
      <c r="W214" s="138"/>
      <c r="X214" s="138"/>
    </row>
    <row r="215" spans="1:24" s="138" customFormat="1" ht="11.25"/>
    <row r="216" spans="1:24" s="138" customFormat="1">
      <c r="A216" s="141" t="s">
        <v>378</v>
      </c>
    </row>
    <row r="217" spans="1:24" s="138" customFormat="1" ht="36.75" customHeight="1">
      <c r="A217" s="1036" t="s">
        <v>379</v>
      </c>
      <c r="B217" s="1036"/>
      <c r="C217" s="1036"/>
      <c r="D217" s="1036"/>
      <c r="E217" s="1036"/>
      <c r="F217" s="1036"/>
      <c r="G217" s="1036"/>
      <c r="H217" s="1036"/>
      <c r="I217" s="1036"/>
      <c r="J217" s="1036"/>
      <c r="K217" s="1036"/>
      <c r="L217" s="1036"/>
      <c r="M217" s="1036"/>
      <c r="N217" s="1036"/>
      <c r="O217" s="1036"/>
      <c r="P217" s="1036"/>
      <c r="Q217" s="1036"/>
      <c r="R217" s="1036"/>
    </row>
    <row r="218" spans="1:24" s="127" customFormat="1" ht="11.25">
      <c r="A218" s="1032" t="s">
        <v>315</v>
      </c>
      <c r="B218" s="1032"/>
      <c r="C218" s="1032"/>
      <c r="D218" s="1032"/>
      <c r="E218" s="1032"/>
      <c r="F218" s="1032"/>
      <c r="G218" s="1032"/>
      <c r="H218" s="1032"/>
      <c r="I218" s="1032"/>
      <c r="J218" s="1032"/>
      <c r="K218" s="1032"/>
      <c r="L218" s="1032"/>
      <c r="M218" s="1032"/>
      <c r="N218" s="1032"/>
      <c r="O218" s="1032"/>
      <c r="P218" s="1032"/>
      <c r="Q218" s="1032"/>
      <c r="R218" s="1032"/>
      <c r="S218" s="1032"/>
      <c r="T218" s="1032"/>
    </row>
    <row r="219" spans="1:24" s="127" customFormat="1" ht="19.5" customHeight="1">
      <c r="A219" s="1032" t="s">
        <v>316</v>
      </c>
      <c r="B219" s="1032"/>
      <c r="C219" s="1032"/>
      <c r="D219" s="1032"/>
      <c r="E219" s="1032"/>
      <c r="F219" s="1032"/>
      <c r="G219" s="1032"/>
      <c r="H219" s="1032"/>
      <c r="I219" s="1032"/>
      <c r="J219" s="1032"/>
      <c r="K219" s="1032"/>
      <c r="L219" s="1032"/>
      <c r="M219" s="1032"/>
      <c r="N219" s="1032"/>
      <c r="O219" s="1032"/>
      <c r="P219" s="1032"/>
      <c r="Q219" s="1032"/>
      <c r="R219" s="1032"/>
      <c r="S219" s="1032"/>
      <c r="T219" s="1032"/>
      <c r="U219" s="1032"/>
      <c r="V219" s="1032"/>
      <c r="W219" s="1032"/>
      <c r="X219" s="1032"/>
    </row>
    <row r="220" spans="1:24" s="135" customFormat="1">
      <c r="A220" s="1027" t="s">
        <v>317</v>
      </c>
      <c r="B220" s="1033"/>
      <c r="C220" s="1033"/>
      <c r="D220" s="1033"/>
      <c r="E220" s="1027" t="s">
        <v>318</v>
      </c>
      <c r="F220" s="1027"/>
      <c r="G220" s="1027"/>
      <c r="H220" s="1027"/>
      <c r="I220" s="1027" t="s">
        <v>319</v>
      </c>
      <c r="J220" s="1027"/>
      <c r="K220" s="1027"/>
      <c r="L220" s="1027"/>
    </row>
    <row r="221" spans="1:24" s="138" customFormat="1" ht="22.5" customHeight="1">
      <c r="A221" s="1028" t="s">
        <v>320</v>
      </c>
      <c r="B221" s="1028"/>
      <c r="C221" s="1028"/>
      <c r="D221" s="1028"/>
      <c r="E221" s="1026"/>
      <c r="F221" s="1026"/>
      <c r="G221" s="1026"/>
      <c r="H221" s="1026"/>
      <c r="I221" s="1029"/>
      <c r="J221" s="1030"/>
      <c r="K221" s="1030"/>
      <c r="L221" s="1031"/>
      <c r="M221" s="134"/>
      <c r="N221" s="134"/>
    </row>
    <row r="222" spans="1:24" s="138" customFormat="1" ht="22.5" customHeight="1">
      <c r="A222" s="1028" t="s">
        <v>321</v>
      </c>
      <c r="B222" s="1028"/>
      <c r="C222" s="1028"/>
      <c r="D222" s="1028"/>
      <c r="E222" s="1026"/>
      <c r="F222" s="1026"/>
      <c r="G222" s="1026"/>
      <c r="H222" s="1026"/>
      <c r="I222" s="1029"/>
      <c r="J222" s="1030"/>
      <c r="K222" s="1030"/>
      <c r="L222" s="1031"/>
      <c r="M222" s="134"/>
      <c r="N222" s="134"/>
      <c r="O222" s="134"/>
    </row>
    <row r="223" spans="1:24" s="138" customFormat="1" ht="22.5" customHeight="1">
      <c r="A223" s="1028" t="s">
        <v>322</v>
      </c>
      <c r="B223" s="1028"/>
      <c r="C223" s="1028"/>
      <c r="D223" s="1028"/>
      <c r="E223" s="1026"/>
      <c r="F223" s="1026"/>
      <c r="G223" s="1026"/>
      <c r="H223" s="1026"/>
      <c r="I223" s="1029"/>
      <c r="J223" s="1030"/>
      <c r="K223" s="1030"/>
      <c r="L223" s="1031"/>
      <c r="M223" s="134"/>
      <c r="N223" s="134"/>
      <c r="O223" s="134"/>
    </row>
    <row r="224" spans="1:24" s="138" customFormat="1">
      <c r="I224" s="105"/>
      <c r="J224" s="105"/>
      <c r="K224" s="105"/>
      <c r="L224" s="105"/>
      <c r="M224" s="105"/>
      <c r="N224" s="105"/>
      <c r="O224" s="105"/>
    </row>
    <row r="225" spans="1:49" s="138" customFormat="1" ht="11.25">
      <c r="A225" s="103" t="s">
        <v>323</v>
      </c>
    </row>
    <row r="226" spans="1:49" s="138" customFormat="1" ht="11.25">
      <c r="A226" s="1027" t="s">
        <v>324</v>
      </c>
      <c r="B226" s="1027"/>
      <c r="C226" s="1027"/>
      <c r="D226" s="1027"/>
      <c r="E226" s="1027"/>
      <c r="F226" s="1027" t="s">
        <v>325</v>
      </c>
      <c r="G226" s="1027"/>
      <c r="H226" s="1027"/>
      <c r="I226" s="1027"/>
      <c r="J226" s="1027" t="s">
        <v>326</v>
      </c>
      <c r="K226" s="1027"/>
      <c r="L226" s="1027"/>
      <c r="M226" s="1027"/>
    </row>
    <row r="227" spans="1:49" s="138" customFormat="1" ht="21.75" customHeight="1">
      <c r="A227" s="1023" t="s">
        <v>327</v>
      </c>
      <c r="B227" s="1024"/>
      <c r="C227" s="1024"/>
      <c r="D227" s="1024"/>
      <c r="E227" s="1025"/>
      <c r="F227" s="1026" t="s">
        <v>328</v>
      </c>
      <c r="G227" s="1026"/>
      <c r="H227" s="1026"/>
      <c r="I227" s="1026"/>
      <c r="J227" s="1026"/>
      <c r="K227" s="1026"/>
      <c r="L227" s="1026"/>
      <c r="M227" s="1026"/>
    </row>
    <row r="228" spans="1:49" s="138" customFormat="1" ht="21.75" customHeight="1">
      <c r="A228" s="1023" t="s">
        <v>329</v>
      </c>
      <c r="B228" s="1024"/>
      <c r="C228" s="1024"/>
      <c r="D228" s="1024"/>
      <c r="E228" s="1025"/>
      <c r="F228" s="1026" t="s">
        <v>330</v>
      </c>
      <c r="G228" s="1026"/>
      <c r="H228" s="1026"/>
      <c r="I228" s="1026"/>
      <c r="J228" s="1026"/>
      <c r="K228" s="1026"/>
      <c r="L228" s="1026"/>
      <c r="M228" s="1026"/>
      <c r="AW228" s="143" t="s">
        <v>52</v>
      </c>
    </row>
    <row r="229" spans="1:49" s="138" customFormat="1" ht="21.75" customHeight="1">
      <c r="A229" s="1023" t="s">
        <v>331</v>
      </c>
      <c r="B229" s="1024"/>
      <c r="C229" s="1024"/>
      <c r="D229" s="1024"/>
      <c r="E229" s="1025"/>
      <c r="F229" s="1026" t="s">
        <v>332</v>
      </c>
      <c r="G229" s="1026"/>
      <c r="H229" s="1026"/>
      <c r="I229" s="1026"/>
      <c r="J229" s="1026"/>
      <c r="K229" s="1026"/>
      <c r="L229" s="1026"/>
      <c r="M229" s="1026"/>
      <c r="AW229" s="143" t="s">
        <v>53</v>
      </c>
    </row>
    <row r="230" spans="1:49" s="138" customFormat="1" ht="21.75" customHeight="1">
      <c r="A230" s="1023" t="s">
        <v>333</v>
      </c>
      <c r="B230" s="1024"/>
      <c r="C230" s="1024"/>
      <c r="D230" s="1024"/>
      <c r="E230" s="1025"/>
      <c r="F230" s="1026">
        <v>2</v>
      </c>
      <c r="G230" s="1026"/>
      <c r="H230" s="1026"/>
      <c r="I230" s="1026"/>
      <c r="J230" s="1026"/>
      <c r="K230" s="1026"/>
      <c r="L230" s="1026"/>
      <c r="M230" s="1026"/>
      <c r="AW230" s="143" t="s">
        <v>48</v>
      </c>
    </row>
    <row r="231" spans="1:49" s="138" customFormat="1" ht="21.75" customHeight="1">
      <c r="A231" s="1023" t="s">
        <v>334</v>
      </c>
      <c r="B231" s="1024"/>
      <c r="C231" s="1024"/>
      <c r="D231" s="1024"/>
      <c r="E231" s="1025"/>
      <c r="F231" s="1026" t="s">
        <v>335</v>
      </c>
      <c r="G231" s="1026"/>
      <c r="H231" s="1026"/>
      <c r="I231" s="1026"/>
      <c r="J231" s="1026"/>
      <c r="K231" s="1026"/>
      <c r="L231" s="1026"/>
      <c r="M231" s="1026"/>
      <c r="AW231" s="143" t="s">
        <v>49</v>
      </c>
    </row>
    <row r="232" spans="1:49" s="138" customFormat="1" ht="11.25">
      <c r="AW232" s="143" t="s">
        <v>50</v>
      </c>
    </row>
    <row r="233" spans="1:49" s="138" customFormat="1" ht="11.25">
      <c r="A233" s="103" t="s">
        <v>336</v>
      </c>
      <c r="F233" s="138" t="s">
        <v>337</v>
      </c>
      <c r="AW233" s="143" t="s">
        <v>54</v>
      </c>
    </row>
    <row r="234" spans="1:49" s="138" customFormat="1" ht="11.25">
      <c r="A234" s="1027" t="s">
        <v>324</v>
      </c>
      <c r="B234" s="1027"/>
      <c r="C234" s="1027"/>
      <c r="D234" s="1027"/>
      <c r="E234" s="1027"/>
      <c r="F234" s="1027" t="s">
        <v>325</v>
      </c>
      <c r="G234" s="1027"/>
      <c r="H234" s="1027"/>
      <c r="I234" s="1027"/>
      <c r="J234" s="1027" t="s">
        <v>326</v>
      </c>
      <c r="K234" s="1027"/>
      <c r="L234" s="1027"/>
      <c r="M234" s="1027"/>
      <c r="AW234" s="143" t="s">
        <v>55</v>
      </c>
    </row>
    <row r="235" spans="1:49" s="138" customFormat="1" ht="22.5" customHeight="1">
      <c r="A235" s="1023" t="s">
        <v>327</v>
      </c>
      <c r="B235" s="1024"/>
      <c r="C235" s="1024"/>
      <c r="D235" s="1024"/>
      <c r="E235" s="1025"/>
      <c r="F235" s="1026" t="s">
        <v>338</v>
      </c>
      <c r="G235" s="1026"/>
      <c r="H235" s="1026"/>
      <c r="I235" s="1026"/>
      <c r="J235" s="1026"/>
      <c r="K235" s="1026"/>
      <c r="L235" s="1026"/>
      <c r="M235" s="1026"/>
      <c r="AW235" s="143" t="s">
        <v>56</v>
      </c>
    </row>
    <row r="236" spans="1:49" s="138" customFormat="1" ht="22.5" customHeight="1">
      <c r="A236" s="1023" t="s">
        <v>339</v>
      </c>
      <c r="B236" s="1024"/>
      <c r="C236" s="1024"/>
      <c r="D236" s="1024"/>
      <c r="E236" s="1025"/>
      <c r="F236" s="1026" t="s">
        <v>340</v>
      </c>
      <c r="G236" s="1026"/>
      <c r="H236" s="1026"/>
      <c r="I236" s="1026"/>
      <c r="J236" s="1026"/>
      <c r="K236" s="1026"/>
      <c r="L236" s="1026"/>
      <c r="M236" s="1026"/>
      <c r="AW236" s="143" t="s">
        <v>57</v>
      </c>
    </row>
    <row r="237" spans="1:49" s="138" customFormat="1" ht="22.5" customHeight="1">
      <c r="A237" s="1023" t="s">
        <v>341</v>
      </c>
      <c r="B237" s="1024"/>
      <c r="C237" s="1024"/>
      <c r="D237" s="1024"/>
      <c r="E237" s="1025"/>
      <c r="F237" s="1026" t="s">
        <v>342</v>
      </c>
      <c r="G237" s="1026"/>
      <c r="H237" s="1026"/>
      <c r="I237" s="1026"/>
      <c r="J237" s="1026"/>
      <c r="K237" s="1026"/>
      <c r="L237" s="1026"/>
      <c r="M237" s="1026"/>
      <c r="AW237" s="143" t="s">
        <v>51</v>
      </c>
    </row>
    <row r="238" spans="1:49" s="138" customFormat="1" ht="22.5" customHeight="1">
      <c r="A238" s="1023" t="s">
        <v>343</v>
      </c>
      <c r="B238" s="1024"/>
      <c r="C238" s="1024"/>
      <c r="D238" s="1024"/>
      <c r="E238" s="1025"/>
      <c r="F238" s="1026" t="s">
        <v>344</v>
      </c>
      <c r="G238" s="1026"/>
      <c r="H238" s="1026"/>
      <c r="I238" s="1026"/>
      <c r="J238" s="1026"/>
      <c r="K238" s="1026"/>
      <c r="L238" s="1026"/>
      <c r="M238" s="1026"/>
      <c r="AW238" s="143" t="s">
        <v>58</v>
      </c>
    </row>
    <row r="239" spans="1:49" s="138" customFormat="1" ht="22.5" customHeight="1">
      <c r="A239" s="1023" t="s">
        <v>345</v>
      </c>
      <c r="B239" s="1024"/>
      <c r="C239" s="1024"/>
      <c r="D239" s="1024"/>
      <c r="E239" s="1025"/>
      <c r="F239" s="1026" t="s">
        <v>346</v>
      </c>
      <c r="G239" s="1026"/>
      <c r="H239" s="1026"/>
      <c r="I239" s="1026"/>
      <c r="J239" s="1026"/>
      <c r="K239" s="1026"/>
      <c r="L239" s="1026"/>
      <c r="M239" s="1026"/>
      <c r="AW239" s="143" t="s">
        <v>21</v>
      </c>
    </row>
    <row r="240" spans="1:49" s="138" customFormat="1" ht="22.5" customHeight="1">
      <c r="A240" s="1023" t="s">
        <v>347</v>
      </c>
      <c r="B240" s="1024"/>
      <c r="C240" s="1024"/>
      <c r="D240" s="1024"/>
      <c r="E240" s="1025"/>
      <c r="F240" s="1026" t="s">
        <v>348</v>
      </c>
      <c r="G240" s="1026"/>
      <c r="H240" s="1026"/>
      <c r="I240" s="1026"/>
      <c r="J240" s="1026"/>
      <c r="K240" s="1026"/>
      <c r="L240" s="1026"/>
      <c r="M240" s="1026"/>
      <c r="AW240" s="143" t="s">
        <v>20</v>
      </c>
    </row>
    <row r="241" spans="1:49" s="138" customFormat="1" ht="11.25">
      <c r="AW241" s="143" t="s">
        <v>22</v>
      </c>
    </row>
    <row r="242" spans="1:49" s="129" customFormat="1" ht="11.25">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AW242" s="143" t="s">
        <v>59</v>
      </c>
    </row>
    <row r="243" spans="1:49" s="129" customFormat="1" ht="11.25">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AW243" s="143" t="s">
        <v>60</v>
      </c>
    </row>
    <row r="244" spans="1:49" s="129" customFormat="1" ht="11.25">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AW244" s="143" t="s">
        <v>61</v>
      </c>
    </row>
    <row r="245" spans="1:49" s="129" customFormat="1" ht="11.25">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AW245" s="143" t="s">
        <v>62</v>
      </c>
    </row>
    <row r="246" spans="1:49" s="129" customFormat="1" ht="11.25">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AW246" s="143" t="s">
        <v>23</v>
      </c>
    </row>
    <row r="247" spans="1:49" s="129" customFormat="1" ht="11.25">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AW247" s="143" t="s">
        <v>24</v>
      </c>
    </row>
    <row r="248" spans="1:49" s="129" customFormat="1" ht="11.25">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AW248" s="143" t="s">
        <v>31</v>
      </c>
    </row>
    <row r="249" spans="1:49" s="129" customFormat="1" ht="11.25">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AW249" s="143" t="s">
        <v>30</v>
      </c>
    </row>
    <row r="250" spans="1:49" s="129" customFormat="1" ht="11.25">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AW250" s="143" t="s">
        <v>28</v>
      </c>
    </row>
    <row r="251" spans="1:49" s="129" customFormat="1" ht="11.25">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AW251" s="143" t="s">
        <v>63</v>
      </c>
    </row>
    <row r="252" spans="1:49" s="129" customFormat="1" ht="11.25">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AW252" s="143" t="s">
        <v>27</v>
      </c>
    </row>
    <row r="253" spans="1:49" s="129" customFormat="1" ht="11.25">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AW253" s="143" t="s">
        <v>26</v>
      </c>
    </row>
    <row r="254" spans="1:49" s="129" customFormat="1" ht="11.25">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AW254" s="143" t="s">
        <v>25</v>
      </c>
    </row>
    <row r="255" spans="1:49" ht="12.75" customHeight="1"/>
    <row r="256" spans="1:49"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sheetData>
  <mergeCells count="908">
    <mergeCell ref="V10:W10"/>
    <mergeCell ref="T10:U10"/>
    <mergeCell ref="C10:I10"/>
    <mergeCell ref="J10:Q10"/>
    <mergeCell ref="R10:S10"/>
    <mergeCell ref="A23:B23"/>
    <mergeCell ref="R19:S19"/>
    <mergeCell ref="A30:B30"/>
    <mergeCell ref="C30:Q30"/>
    <mergeCell ref="R13:S13"/>
    <mergeCell ref="R14:S14"/>
    <mergeCell ref="C26:Q26"/>
    <mergeCell ref="V13:W13"/>
    <mergeCell ref="V14:W14"/>
    <mergeCell ref="T11:U11"/>
    <mergeCell ref="V11:W11"/>
    <mergeCell ref="A12:B12"/>
    <mergeCell ref="T12:U12"/>
    <mergeCell ref="V12:W12"/>
    <mergeCell ref="T14:U14"/>
    <mergeCell ref="A14:B14"/>
    <mergeCell ref="A17:B17"/>
    <mergeCell ref="A18:B18"/>
    <mergeCell ref="R17:S17"/>
    <mergeCell ref="A1:X1"/>
    <mergeCell ref="A3:V3"/>
    <mergeCell ref="A9:X9"/>
    <mergeCell ref="A10:B10"/>
    <mergeCell ref="A5:E5"/>
    <mergeCell ref="F5:I5"/>
    <mergeCell ref="J5:X5"/>
    <mergeCell ref="A7:X8"/>
    <mergeCell ref="P37:Q37"/>
    <mergeCell ref="A13:B13"/>
    <mergeCell ref="T13:U13"/>
    <mergeCell ref="V15:W15"/>
    <mergeCell ref="V19:W19"/>
    <mergeCell ref="T15:U15"/>
    <mergeCell ref="T19:U19"/>
    <mergeCell ref="V24:W24"/>
    <mergeCell ref="T16:U16"/>
    <mergeCell ref="V16:W16"/>
    <mergeCell ref="V27:W27"/>
    <mergeCell ref="A22:X22"/>
    <mergeCell ref="R11:S11"/>
    <mergeCell ref="R12:S12"/>
    <mergeCell ref="A11:B11"/>
    <mergeCell ref="A35:X35"/>
    <mergeCell ref="A37:O37"/>
    <mergeCell ref="A42:X42"/>
    <mergeCell ref="A36:O36"/>
    <mergeCell ref="P36:Q36"/>
    <mergeCell ref="N49:V49"/>
    <mergeCell ref="N50:V50"/>
    <mergeCell ref="E52:M52"/>
    <mergeCell ref="N52:V52"/>
    <mergeCell ref="A43:D43"/>
    <mergeCell ref="A44:D44"/>
    <mergeCell ref="E43:M43"/>
    <mergeCell ref="N43:V43"/>
    <mergeCell ref="E44:M44"/>
    <mergeCell ref="N44:V44"/>
    <mergeCell ref="N45:V45"/>
    <mergeCell ref="N47:V47"/>
    <mergeCell ref="A48:D48"/>
    <mergeCell ref="E48:M48"/>
    <mergeCell ref="N48:V48"/>
    <mergeCell ref="E46:M46"/>
    <mergeCell ref="E47:M47"/>
    <mergeCell ref="N46:V46"/>
    <mergeCell ref="A47:D47"/>
    <mergeCell ref="A50:D50"/>
    <mergeCell ref="E50:M50"/>
    <mergeCell ref="A45:D45"/>
    <mergeCell ref="A46:D46"/>
    <mergeCell ref="E45:M45"/>
    <mergeCell ref="A49:D49"/>
    <mergeCell ref="E49:M49"/>
    <mergeCell ref="A53:D53"/>
    <mergeCell ref="A39:W40"/>
    <mergeCell ref="A59:D59"/>
    <mergeCell ref="E59:M59"/>
    <mergeCell ref="N59:V59"/>
    <mergeCell ref="A57:D57"/>
    <mergeCell ref="E57:M57"/>
    <mergeCell ref="U65:X65"/>
    <mergeCell ref="A63:W64"/>
    <mergeCell ref="A65:D65"/>
    <mergeCell ref="A52:D52"/>
    <mergeCell ref="A54:D54"/>
    <mergeCell ref="E53:M53"/>
    <mergeCell ref="N53:V53"/>
    <mergeCell ref="E54:M54"/>
    <mergeCell ref="N54:V54"/>
    <mergeCell ref="E55:M55"/>
    <mergeCell ref="N55:V55"/>
    <mergeCell ref="N57:V57"/>
    <mergeCell ref="A58:D58"/>
    <mergeCell ref="E58:M58"/>
    <mergeCell ref="N58:V58"/>
    <mergeCell ref="A56:D56"/>
    <mergeCell ref="E56:M56"/>
    <mergeCell ref="N56:V56"/>
    <mergeCell ref="A55:D55"/>
    <mergeCell ref="E65:J65"/>
    <mergeCell ref="K65:P65"/>
    <mergeCell ref="Q65:T65"/>
    <mergeCell ref="Q66:T66"/>
    <mergeCell ref="U66:X66"/>
    <mergeCell ref="A69:D69"/>
    <mergeCell ref="E69:J69"/>
    <mergeCell ref="K69:P69"/>
    <mergeCell ref="Q69:T69"/>
    <mergeCell ref="U69:X69"/>
    <mergeCell ref="A67:D67"/>
    <mergeCell ref="E67:J67"/>
    <mergeCell ref="K67:P67"/>
    <mergeCell ref="Q67:T67"/>
    <mergeCell ref="U67:X67"/>
    <mergeCell ref="A66:D66"/>
    <mergeCell ref="E66:J66"/>
    <mergeCell ref="K66:P66"/>
    <mergeCell ref="A70:D70"/>
    <mergeCell ref="E70:J70"/>
    <mergeCell ref="K70:P70"/>
    <mergeCell ref="Q70:T70"/>
    <mergeCell ref="U70:X70"/>
    <mergeCell ref="A68:D68"/>
    <mergeCell ref="E68:J68"/>
    <mergeCell ref="K68:P68"/>
    <mergeCell ref="Q68:T68"/>
    <mergeCell ref="U68:X68"/>
    <mergeCell ref="A71:D71"/>
    <mergeCell ref="E71:J71"/>
    <mergeCell ref="K71:P71"/>
    <mergeCell ref="Q71:T71"/>
    <mergeCell ref="U71:X71"/>
    <mergeCell ref="A72:D72"/>
    <mergeCell ref="E72:J72"/>
    <mergeCell ref="K72:P72"/>
    <mergeCell ref="Q72:T72"/>
    <mergeCell ref="U72:X72"/>
    <mergeCell ref="A73:D73"/>
    <mergeCell ref="E73:J73"/>
    <mergeCell ref="K73:P73"/>
    <mergeCell ref="Q73:T73"/>
    <mergeCell ref="U73:X73"/>
    <mergeCell ref="A74:D74"/>
    <mergeCell ref="E74:J74"/>
    <mergeCell ref="K74:P74"/>
    <mergeCell ref="Q74:T74"/>
    <mergeCell ref="U74:X74"/>
    <mergeCell ref="A75:D75"/>
    <mergeCell ref="E75:J75"/>
    <mergeCell ref="K75:P75"/>
    <mergeCell ref="Q75:T75"/>
    <mergeCell ref="U75:X75"/>
    <mergeCell ref="A76:D76"/>
    <mergeCell ref="E76:J76"/>
    <mergeCell ref="K76:P76"/>
    <mergeCell ref="Q76:T76"/>
    <mergeCell ref="U76:X76"/>
    <mergeCell ref="A77:D77"/>
    <mergeCell ref="E77:J77"/>
    <mergeCell ref="K77:P77"/>
    <mergeCell ref="Q77:T77"/>
    <mergeCell ref="U77:X77"/>
    <mergeCell ref="A78:D78"/>
    <mergeCell ref="E78:J78"/>
    <mergeCell ref="K78:P78"/>
    <mergeCell ref="Q78:T78"/>
    <mergeCell ref="U78:X78"/>
    <mergeCell ref="A79:D79"/>
    <mergeCell ref="E79:J79"/>
    <mergeCell ref="K79:P79"/>
    <mergeCell ref="Q79:T79"/>
    <mergeCell ref="U79:X79"/>
    <mergeCell ref="A80:D80"/>
    <mergeCell ref="E80:J80"/>
    <mergeCell ref="K80:P80"/>
    <mergeCell ref="Q80:T80"/>
    <mergeCell ref="U80:X80"/>
    <mergeCell ref="A81:D81"/>
    <mergeCell ref="E81:J81"/>
    <mergeCell ref="K81:P81"/>
    <mergeCell ref="Q81:T81"/>
    <mergeCell ref="U81:X81"/>
    <mergeCell ref="A82:D82"/>
    <mergeCell ref="E82:J82"/>
    <mergeCell ref="K82:P82"/>
    <mergeCell ref="Q82:T82"/>
    <mergeCell ref="U82:X82"/>
    <mergeCell ref="A83:D83"/>
    <mergeCell ref="E83:J83"/>
    <mergeCell ref="K83:P83"/>
    <mergeCell ref="Q83:T83"/>
    <mergeCell ref="U83:X83"/>
    <mergeCell ref="A84:D84"/>
    <mergeCell ref="E84:J84"/>
    <mergeCell ref="K84:P84"/>
    <mergeCell ref="Q84:T84"/>
    <mergeCell ref="U84:X84"/>
    <mergeCell ref="A85:D85"/>
    <mergeCell ref="E85:J85"/>
    <mergeCell ref="K85:P85"/>
    <mergeCell ref="Q85:T85"/>
    <mergeCell ref="U85:X85"/>
    <mergeCell ref="A86:D86"/>
    <mergeCell ref="E86:J86"/>
    <mergeCell ref="K86:P86"/>
    <mergeCell ref="Q86:T86"/>
    <mergeCell ref="U86:X86"/>
    <mergeCell ref="A87:D87"/>
    <mergeCell ref="E87:J87"/>
    <mergeCell ref="K87:P87"/>
    <mergeCell ref="Q87:T87"/>
    <mergeCell ref="U87:X87"/>
    <mergeCell ref="A88:D88"/>
    <mergeCell ref="E88:J88"/>
    <mergeCell ref="K88:P88"/>
    <mergeCell ref="Q88:T88"/>
    <mergeCell ref="U88:X88"/>
    <mergeCell ref="A89:D89"/>
    <mergeCell ref="E89:J89"/>
    <mergeCell ref="K89:P89"/>
    <mergeCell ref="Q89:T89"/>
    <mergeCell ref="U89:X89"/>
    <mergeCell ref="A90:D90"/>
    <mergeCell ref="E90:J90"/>
    <mergeCell ref="K90:P90"/>
    <mergeCell ref="Q90:T90"/>
    <mergeCell ref="U90:X90"/>
    <mergeCell ref="A91:D91"/>
    <mergeCell ref="E91:J91"/>
    <mergeCell ref="K91:P91"/>
    <mergeCell ref="Q91:T91"/>
    <mergeCell ref="U91:X91"/>
    <mergeCell ref="A92:D92"/>
    <mergeCell ref="E92:J92"/>
    <mergeCell ref="K92:P92"/>
    <mergeCell ref="Q92:T92"/>
    <mergeCell ref="U92:X92"/>
    <mergeCell ref="A93:D93"/>
    <mergeCell ref="E93:J93"/>
    <mergeCell ref="K93:P93"/>
    <mergeCell ref="Q93:T93"/>
    <mergeCell ref="U93:X93"/>
    <mergeCell ref="A94:D94"/>
    <mergeCell ref="E94:J94"/>
    <mergeCell ref="K94:P94"/>
    <mergeCell ref="Q94:T94"/>
    <mergeCell ref="U94:X94"/>
    <mergeCell ref="A95:D95"/>
    <mergeCell ref="E95:J95"/>
    <mergeCell ref="K95:P95"/>
    <mergeCell ref="Q95:T95"/>
    <mergeCell ref="U95:X95"/>
    <mergeCell ref="A96:D96"/>
    <mergeCell ref="E96:J96"/>
    <mergeCell ref="K96:P96"/>
    <mergeCell ref="Q96:T96"/>
    <mergeCell ref="U96:X96"/>
    <mergeCell ref="A97:D97"/>
    <mergeCell ref="E97:J97"/>
    <mergeCell ref="K97:P97"/>
    <mergeCell ref="Q97:T97"/>
    <mergeCell ref="U97:X97"/>
    <mergeCell ref="A98:D98"/>
    <mergeCell ref="E98:J98"/>
    <mergeCell ref="K98:P98"/>
    <mergeCell ref="Q98:T98"/>
    <mergeCell ref="U98:X98"/>
    <mergeCell ref="A99:D99"/>
    <mergeCell ref="E99:J99"/>
    <mergeCell ref="K99:P99"/>
    <mergeCell ref="Q99:T99"/>
    <mergeCell ref="U99:X99"/>
    <mergeCell ref="A100:D100"/>
    <mergeCell ref="E100:J100"/>
    <mergeCell ref="K100:P100"/>
    <mergeCell ref="Q100:T100"/>
    <mergeCell ref="U100:X100"/>
    <mergeCell ref="A101:D101"/>
    <mergeCell ref="E101:J101"/>
    <mergeCell ref="K101:P101"/>
    <mergeCell ref="Q101:T101"/>
    <mergeCell ref="U101:X101"/>
    <mergeCell ref="A102:D102"/>
    <mergeCell ref="E102:J102"/>
    <mergeCell ref="K102:P102"/>
    <mergeCell ref="Q102:T102"/>
    <mergeCell ref="U102:X102"/>
    <mergeCell ref="A103:D103"/>
    <mergeCell ref="E103:J103"/>
    <mergeCell ref="K103:P103"/>
    <mergeCell ref="Q103:T103"/>
    <mergeCell ref="U103:X103"/>
    <mergeCell ref="A104:D104"/>
    <mergeCell ref="E104:J104"/>
    <mergeCell ref="K104:P104"/>
    <mergeCell ref="Q104:T104"/>
    <mergeCell ref="U104:X104"/>
    <mergeCell ref="A105:D105"/>
    <mergeCell ref="E105:J105"/>
    <mergeCell ref="K105:P105"/>
    <mergeCell ref="Q105:T105"/>
    <mergeCell ref="U105:X105"/>
    <mergeCell ref="A106:D106"/>
    <mergeCell ref="E106:J106"/>
    <mergeCell ref="K106:P106"/>
    <mergeCell ref="Q106:T106"/>
    <mergeCell ref="U106:X106"/>
    <mergeCell ref="A107:D107"/>
    <mergeCell ref="E107:J107"/>
    <mergeCell ref="K107:P107"/>
    <mergeCell ref="Q107:T107"/>
    <mergeCell ref="U107:X107"/>
    <mergeCell ref="A108:D108"/>
    <mergeCell ref="E108:J108"/>
    <mergeCell ref="K108:P108"/>
    <mergeCell ref="Q108:T108"/>
    <mergeCell ref="U108:X108"/>
    <mergeCell ref="A109:D109"/>
    <mergeCell ref="E109:J109"/>
    <mergeCell ref="K109:P109"/>
    <mergeCell ref="Q109:T109"/>
    <mergeCell ref="U109:X109"/>
    <mergeCell ref="A110:D110"/>
    <mergeCell ref="E110:J110"/>
    <mergeCell ref="K110:P110"/>
    <mergeCell ref="Q110:T110"/>
    <mergeCell ref="U110:X110"/>
    <mergeCell ref="A111:D111"/>
    <mergeCell ref="E111:J111"/>
    <mergeCell ref="K111:P111"/>
    <mergeCell ref="Q111:T111"/>
    <mergeCell ref="U111:X111"/>
    <mergeCell ref="A112:D112"/>
    <mergeCell ref="E112:J112"/>
    <mergeCell ref="K112:P112"/>
    <mergeCell ref="Q112:T112"/>
    <mergeCell ref="U112:X112"/>
    <mergeCell ref="A113:D113"/>
    <mergeCell ref="E113:J113"/>
    <mergeCell ref="K113:P113"/>
    <mergeCell ref="Q113:T113"/>
    <mergeCell ref="U113:X113"/>
    <mergeCell ref="A114:D114"/>
    <mergeCell ref="E114:J114"/>
    <mergeCell ref="K114:P114"/>
    <mergeCell ref="Q114:T114"/>
    <mergeCell ref="U114:X114"/>
    <mergeCell ref="A115:D115"/>
    <mergeCell ref="E115:J115"/>
    <mergeCell ref="K115:P115"/>
    <mergeCell ref="Q115:T115"/>
    <mergeCell ref="U115:X115"/>
    <mergeCell ref="A116:D116"/>
    <mergeCell ref="E116:J116"/>
    <mergeCell ref="K116:P116"/>
    <mergeCell ref="Q116:T116"/>
    <mergeCell ref="U116:X116"/>
    <mergeCell ref="A117:D117"/>
    <mergeCell ref="E117:J117"/>
    <mergeCell ref="K117:P117"/>
    <mergeCell ref="Q117:T117"/>
    <mergeCell ref="U117:X117"/>
    <mergeCell ref="A118:D118"/>
    <mergeCell ref="E118:J118"/>
    <mergeCell ref="K118:P118"/>
    <mergeCell ref="Q118:T118"/>
    <mergeCell ref="U118:X118"/>
    <mergeCell ref="A119:D119"/>
    <mergeCell ref="E119:J119"/>
    <mergeCell ref="K119:P119"/>
    <mergeCell ref="Q119:T119"/>
    <mergeCell ref="U119:X119"/>
    <mergeCell ref="A120:D120"/>
    <mergeCell ref="E120:J120"/>
    <mergeCell ref="K120:P120"/>
    <mergeCell ref="Q120:T120"/>
    <mergeCell ref="U120:X120"/>
    <mergeCell ref="A121:D121"/>
    <mergeCell ref="E121:J121"/>
    <mergeCell ref="K121:P121"/>
    <mergeCell ref="Q121:T121"/>
    <mergeCell ref="U121:X121"/>
    <mergeCell ref="A122:D122"/>
    <mergeCell ref="E122:J122"/>
    <mergeCell ref="K122:P122"/>
    <mergeCell ref="Q122:T122"/>
    <mergeCell ref="U122:X122"/>
    <mergeCell ref="A123:D123"/>
    <mergeCell ref="E123:J123"/>
    <mergeCell ref="K123:P123"/>
    <mergeCell ref="Q123:T123"/>
    <mergeCell ref="U123:X123"/>
    <mergeCell ref="A124:D124"/>
    <mergeCell ref="E124:J124"/>
    <mergeCell ref="K124:P124"/>
    <mergeCell ref="Q124:T124"/>
    <mergeCell ref="U124:X124"/>
    <mergeCell ref="A131:D131"/>
    <mergeCell ref="E131:J131"/>
    <mergeCell ref="K131:P131"/>
    <mergeCell ref="Q131:T131"/>
    <mergeCell ref="U131:X131"/>
    <mergeCell ref="A125:D125"/>
    <mergeCell ref="E125:J125"/>
    <mergeCell ref="K125:P125"/>
    <mergeCell ref="Q125:T125"/>
    <mergeCell ref="U125:X125"/>
    <mergeCell ref="A128:W129"/>
    <mergeCell ref="A130:D130"/>
    <mergeCell ref="E130:J130"/>
    <mergeCell ref="K130:P130"/>
    <mergeCell ref="Q130:T130"/>
    <mergeCell ref="U130:X130"/>
    <mergeCell ref="A126:D126"/>
    <mergeCell ref="E126:J126"/>
    <mergeCell ref="K126:P126"/>
    <mergeCell ref="Q126:T126"/>
    <mergeCell ref="U126:X126"/>
    <mergeCell ref="A132:D132"/>
    <mergeCell ref="E132:J132"/>
    <mergeCell ref="K132:P132"/>
    <mergeCell ref="Q132:T132"/>
    <mergeCell ref="U132:X132"/>
    <mergeCell ref="A133:D133"/>
    <mergeCell ref="E133:J133"/>
    <mergeCell ref="K133:P133"/>
    <mergeCell ref="Q133:T133"/>
    <mergeCell ref="U133:X133"/>
    <mergeCell ref="A134:D134"/>
    <mergeCell ref="E134:J134"/>
    <mergeCell ref="K134:P134"/>
    <mergeCell ref="Q134:T134"/>
    <mergeCell ref="U134:X134"/>
    <mergeCell ref="A135:D135"/>
    <mergeCell ref="E135:J135"/>
    <mergeCell ref="K135:P135"/>
    <mergeCell ref="Q135:T135"/>
    <mergeCell ref="U135:X135"/>
    <mergeCell ref="A136:D136"/>
    <mergeCell ref="E136:J136"/>
    <mergeCell ref="K136:P136"/>
    <mergeCell ref="Q136:T136"/>
    <mergeCell ref="U136:X136"/>
    <mergeCell ref="A137:D137"/>
    <mergeCell ref="E137:J137"/>
    <mergeCell ref="K137:P137"/>
    <mergeCell ref="Q137:T137"/>
    <mergeCell ref="U137:X137"/>
    <mergeCell ref="A138:D138"/>
    <mergeCell ref="E138:J138"/>
    <mergeCell ref="K138:P138"/>
    <mergeCell ref="Q138:T138"/>
    <mergeCell ref="U138:X138"/>
    <mergeCell ref="A139:D139"/>
    <mergeCell ref="E139:J139"/>
    <mergeCell ref="K139:P139"/>
    <mergeCell ref="Q139:T139"/>
    <mergeCell ref="U139:X139"/>
    <mergeCell ref="A140:D140"/>
    <mergeCell ref="E140:J140"/>
    <mergeCell ref="K140:P140"/>
    <mergeCell ref="Q140:T140"/>
    <mergeCell ref="U140:X140"/>
    <mergeCell ref="A141:D141"/>
    <mergeCell ref="E141:J141"/>
    <mergeCell ref="K141:P141"/>
    <mergeCell ref="Q141:T141"/>
    <mergeCell ref="U141:X141"/>
    <mergeCell ref="A142:D142"/>
    <mergeCell ref="E142:J142"/>
    <mergeCell ref="K142:P142"/>
    <mergeCell ref="Q142:T142"/>
    <mergeCell ref="U142:X142"/>
    <mergeCell ref="A143:D143"/>
    <mergeCell ref="E143:J143"/>
    <mergeCell ref="K143:P143"/>
    <mergeCell ref="Q143:T143"/>
    <mergeCell ref="U143:X143"/>
    <mergeCell ref="A144:D144"/>
    <mergeCell ref="E144:J144"/>
    <mergeCell ref="K144:P144"/>
    <mergeCell ref="Q144:T144"/>
    <mergeCell ref="U144:X144"/>
    <mergeCell ref="A145:D145"/>
    <mergeCell ref="E145:J145"/>
    <mergeCell ref="K145:P145"/>
    <mergeCell ref="Q145:T145"/>
    <mergeCell ref="U145:X145"/>
    <mergeCell ref="A146:D146"/>
    <mergeCell ref="E146:J146"/>
    <mergeCell ref="K146:P146"/>
    <mergeCell ref="Q146:T146"/>
    <mergeCell ref="U146:X146"/>
    <mergeCell ref="A147:D147"/>
    <mergeCell ref="E147:J147"/>
    <mergeCell ref="K147:P147"/>
    <mergeCell ref="Q147:T147"/>
    <mergeCell ref="U147:X147"/>
    <mergeCell ref="A148:D148"/>
    <mergeCell ref="E148:J148"/>
    <mergeCell ref="K148:P148"/>
    <mergeCell ref="Q148:T148"/>
    <mergeCell ref="U148:X148"/>
    <mergeCell ref="A149:D149"/>
    <mergeCell ref="E149:J149"/>
    <mergeCell ref="K149:P149"/>
    <mergeCell ref="Q149:T149"/>
    <mergeCell ref="U149:X149"/>
    <mergeCell ref="A150:D150"/>
    <mergeCell ref="E150:J150"/>
    <mergeCell ref="K150:P150"/>
    <mergeCell ref="Q150:T150"/>
    <mergeCell ref="U150:X150"/>
    <mergeCell ref="A151:D151"/>
    <mergeCell ref="E151:J151"/>
    <mergeCell ref="K151:P151"/>
    <mergeCell ref="Q151:T151"/>
    <mergeCell ref="U151:X151"/>
    <mergeCell ref="A152:D152"/>
    <mergeCell ref="E152:J152"/>
    <mergeCell ref="K152:P152"/>
    <mergeCell ref="Q152:T152"/>
    <mergeCell ref="U152:X152"/>
    <mergeCell ref="A153:D153"/>
    <mergeCell ref="E153:J153"/>
    <mergeCell ref="K153:P153"/>
    <mergeCell ref="Q153:T153"/>
    <mergeCell ref="U153:X153"/>
    <mergeCell ref="A154:D154"/>
    <mergeCell ref="E154:J154"/>
    <mergeCell ref="K154:P154"/>
    <mergeCell ref="Q154:T154"/>
    <mergeCell ref="U154:X154"/>
    <mergeCell ref="A155:D155"/>
    <mergeCell ref="E155:J155"/>
    <mergeCell ref="K155:P155"/>
    <mergeCell ref="Q155:T155"/>
    <mergeCell ref="U155:X155"/>
    <mergeCell ref="A156:D156"/>
    <mergeCell ref="E156:J156"/>
    <mergeCell ref="K156:P156"/>
    <mergeCell ref="Q156:T156"/>
    <mergeCell ref="U156:X156"/>
    <mergeCell ref="A157:D157"/>
    <mergeCell ref="E157:J157"/>
    <mergeCell ref="K157:P157"/>
    <mergeCell ref="Q157:T157"/>
    <mergeCell ref="U157:X157"/>
    <mergeCell ref="A158:D158"/>
    <mergeCell ref="E158:J158"/>
    <mergeCell ref="K158:P158"/>
    <mergeCell ref="Q158:T158"/>
    <mergeCell ref="U158:X158"/>
    <mergeCell ref="A159:D159"/>
    <mergeCell ref="E159:J159"/>
    <mergeCell ref="K159:P159"/>
    <mergeCell ref="Q159:T159"/>
    <mergeCell ref="U159:X159"/>
    <mergeCell ref="A160:D160"/>
    <mergeCell ref="E160:J160"/>
    <mergeCell ref="K160:P160"/>
    <mergeCell ref="Q160:T160"/>
    <mergeCell ref="U160:X160"/>
    <mergeCell ref="A161:D161"/>
    <mergeCell ref="E161:J161"/>
    <mergeCell ref="K161:P161"/>
    <mergeCell ref="Q161:T161"/>
    <mergeCell ref="U161:X161"/>
    <mergeCell ref="A162:D162"/>
    <mergeCell ref="E162:J162"/>
    <mergeCell ref="K162:P162"/>
    <mergeCell ref="Q162:T162"/>
    <mergeCell ref="U162:X162"/>
    <mergeCell ref="A163:D163"/>
    <mergeCell ref="E163:J163"/>
    <mergeCell ref="K163:P163"/>
    <mergeCell ref="Q163:T163"/>
    <mergeCell ref="U163:X163"/>
    <mergeCell ref="A164:D164"/>
    <mergeCell ref="E164:J164"/>
    <mergeCell ref="K164:P164"/>
    <mergeCell ref="Q164:T164"/>
    <mergeCell ref="U164:X164"/>
    <mergeCell ref="A165:D165"/>
    <mergeCell ref="E165:J165"/>
    <mergeCell ref="K165:P165"/>
    <mergeCell ref="Q165:T165"/>
    <mergeCell ref="U165:X165"/>
    <mergeCell ref="A166:D166"/>
    <mergeCell ref="E166:J166"/>
    <mergeCell ref="K166:P166"/>
    <mergeCell ref="Q166:T166"/>
    <mergeCell ref="U166:X166"/>
    <mergeCell ref="A167:D167"/>
    <mergeCell ref="E167:J167"/>
    <mergeCell ref="K167:P167"/>
    <mergeCell ref="Q167:T167"/>
    <mergeCell ref="U167:X167"/>
    <mergeCell ref="A168:D168"/>
    <mergeCell ref="E168:J168"/>
    <mergeCell ref="K168:P168"/>
    <mergeCell ref="Q168:T168"/>
    <mergeCell ref="U168:X168"/>
    <mergeCell ref="A169:D169"/>
    <mergeCell ref="E169:J169"/>
    <mergeCell ref="K169:P169"/>
    <mergeCell ref="Q169:T169"/>
    <mergeCell ref="U169:X169"/>
    <mergeCell ref="A170:D170"/>
    <mergeCell ref="E170:J170"/>
    <mergeCell ref="K170:P170"/>
    <mergeCell ref="Q170:T170"/>
    <mergeCell ref="U170:X170"/>
    <mergeCell ref="A171:D171"/>
    <mergeCell ref="E171:J171"/>
    <mergeCell ref="K171:P171"/>
    <mergeCell ref="Q171:T171"/>
    <mergeCell ref="U171:X171"/>
    <mergeCell ref="A172:D172"/>
    <mergeCell ref="E172:J172"/>
    <mergeCell ref="K172:P172"/>
    <mergeCell ref="Q172:T172"/>
    <mergeCell ref="U172:X172"/>
    <mergeCell ref="A173:D173"/>
    <mergeCell ref="E173:J173"/>
    <mergeCell ref="K173:P173"/>
    <mergeCell ref="Q173:T173"/>
    <mergeCell ref="U173:X173"/>
    <mergeCell ref="A174:D174"/>
    <mergeCell ref="E174:J174"/>
    <mergeCell ref="K174:P174"/>
    <mergeCell ref="Q174:T174"/>
    <mergeCell ref="U174:X174"/>
    <mergeCell ref="A175:D175"/>
    <mergeCell ref="E175:J175"/>
    <mergeCell ref="K175:P175"/>
    <mergeCell ref="Q175:T175"/>
    <mergeCell ref="U175:X175"/>
    <mergeCell ref="A176:D176"/>
    <mergeCell ref="E176:J176"/>
    <mergeCell ref="K176:P176"/>
    <mergeCell ref="Q176:T176"/>
    <mergeCell ref="U176:X176"/>
    <mergeCell ref="A177:D177"/>
    <mergeCell ref="E177:J177"/>
    <mergeCell ref="K177:P177"/>
    <mergeCell ref="Q177:T177"/>
    <mergeCell ref="U177:X177"/>
    <mergeCell ref="A178:D178"/>
    <mergeCell ref="E178:J178"/>
    <mergeCell ref="K178:P178"/>
    <mergeCell ref="Q178:T178"/>
    <mergeCell ref="U178:X178"/>
    <mergeCell ref="A179:D179"/>
    <mergeCell ref="E179:J179"/>
    <mergeCell ref="K179:P179"/>
    <mergeCell ref="Q179:T179"/>
    <mergeCell ref="U179:X179"/>
    <mergeCell ref="A180:D180"/>
    <mergeCell ref="E180:J180"/>
    <mergeCell ref="K180:P180"/>
    <mergeCell ref="Q180:T180"/>
    <mergeCell ref="U180:X180"/>
    <mergeCell ref="A181:D181"/>
    <mergeCell ref="E181:J181"/>
    <mergeCell ref="K181:P181"/>
    <mergeCell ref="Q181:T181"/>
    <mergeCell ref="U181:X181"/>
    <mergeCell ref="A182:D182"/>
    <mergeCell ref="E182:J182"/>
    <mergeCell ref="K182:P182"/>
    <mergeCell ref="Q182:T182"/>
    <mergeCell ref="U182:X182"/>
    <mergeCell ref="A183:D183"/>
    <mergeCell ref="E183:J183"/>
    <mergeCell ref="K183:P183"/>
    <mergeCell ref="Q183:T183"/>
    <mergeCell ref="U183:X183"/>
    <mergeCell ref="A184:D184"/>
    <mergeCell ref="E184:J184"/>
    <mergeCell ref="K184:P184"/>
    <mergeCell ref="Q184:T184"/>
    <mergeCell ref="U184:X184"/>
    <mergeCell ref="A185:D185"/>
    <mergeCell ref="E185:J185"/>
    <mergeCell ref="K185:P185"/>
    <mergeCell ref="Q185:T185"/>
    <mergeCell ref="U185:X185"/>
    <mergeCell ref="A186:D186"/>
    <mergeCell ref="E186:J186"/>
    <mergeCell ref="K186:P186"/>
    <mergeCell ref="Q186:T186"/>
    <mergeCell ref="U186:X186"/>
    <mergeCell ref="A187:D187"/>
    <mergeCell ref="E187:J187"/>
    <mergeCell ref="K187:P187"/>
    <mergeCell ref="Q187:T187"/>
    <mergeCell ref="U187:X187"/>
    <mergeCell ref="A188:D188"/>
    <mergeCell ref="E188:J188"/>
    <mergeCell ref="K188:P188"/>
    <mergeCell ref="Q188:T188"/>
    <mergeCell ref="U188:X188"/>
    <mergeCell ref="A189:D189"/>
    <mergeCell ref="E189:J189"/>
    <mergeCell ref="K189:P189"/>
    <mergeCell ref="Q189:T189"/>
    <mergeCell ref="U189:X189"/>
    <mergeCell ref="U190:X190"/>
    <mergeCell ref="A191:D191"/>
    <mergeCell ref="E191:J191"/>
    <mergeCell ref="K191:P191"/>
    <mergeCell ref="Q191:T191"/>
    <mergeCell ref="U191:X191"/>
    <mergeCell ref="A197:D197"/>
    <mergeCell ref="E197:J197"/>
    <mergeCell ref="K197:P197"/>
    <mergeCell ref="Q197:T197"/>
    <mergeCell ref="A190:D190"/>
    <mergeCell ref="E190:J190"/>
    <mergeCell ref="K190:P190"/>
    <mergeCell ref="Q190:T190"/>
    <mergeCell ref="A193:W194"/>
    <mergeCell ref="A195:T195"/>
    <mergeCell ref="A196:D196"/>
    <mergeCell ref="E196:J196"/>
    <mergeCell ref="K196:P196"/>
    <mergeCell ref="Q196:T196"/>
    <mergeCell ref="A206:D206"/>
    <mergeCell ref="E206:J206"/>
    <mergeCell ref="K206:P206"/>
    <mergeCell ref="A198:D198"/>
    <mergeCell ref="E198:J198"/>
    <mergeCell ref="K198:P198"/>
    <mergeCell ref="Q198:T198"/>
    <mergeCell ref="Q206:T206"/>
    <mergeCell ref="A205:D205"/>
    <mergeCell ref="E205:J205"/>
    <mergeCell ref="K205:P205"/>
    <mergeCell ref="Q205:T205"/>
    <mergeCell ref="A200:D200"/>
    <mergeCell ref="E200:J200"/>
    <mergeCell ref="K200:P200"/>
    <mergeCell ref="Q200:T200"/>
    <mergeCell ref="A199:D199"/>
    <mergeCell ref="E199:J199"/>
    <mergeCell ref="K199:P199"/>
    <mergeCell ref="Q199:T199"/>
    <mergeCell ref="A201:D201"/>
    <mergeCell ref="E201:J201"/>
    <mergeCell ref="K201:P201"/>
    <mergeCell ref="Q201:T201"/>
    <mergeCell ref="A202:D202"/>
    <mergeCell ref="E202:J202"/>
    <mergeCell ref="A204:D204"/>
    <mergeCell ref="E204:J204"/>
    <mergeCell ref="K204:P204"/>
    <mergeCell ref="Q204:T204"/>
    <mergeCell ref="K202:P202"/>
    <mergeCell ref="Q202:T202"/>
    <mergeCell ref="A203:D203"/>
    <mergeCell ref="E203:J203"/>
    <mergeCell ref="K203:P203"/>
    <mergeCell ref="Q203:T203"/>
    <mergeCell ref="Q214:T214"/>
    <mergeCell ref="A217:R217"/>
    <mergeCell ref="Q213:T213"/>
    <mergeCell ref="A214:D214"/>
    <mergeCell ref="E214:J214"/>
    <mergeCell ref="K214:P214"/>
    <mergeCell ref="Q207:T207"/>
    <mergeCell ref="A208:D208"/>
    <mergeCell ref="E208:J208"/>
    <mergeCell ref="A210:D210"/>
    <mergeCell ref="E210:J210"/>
    <mergeCell ref="K210:P210"/>
    <mergeCell ref="Q210:T210"/>
    <mergeCell ref="K208:P208"/>
    <mergeCell ref="Q208:T208"/>
    <mergeCell ref="A209:D209"/>
    <mergeCell ref="E209:J209"/>
    <mergeCell ref="K209:P209"/>
    <mergeCell ref="Q209:T209"/>
    <mergeCell ref="Q212:T212"/>
    <mergeCell ref="A211:D211"/>
    <mergeCell ref="E211:J211"/>
    <mergeCell ref="K211:P211"/>
    <mergeCell ref="Q211:T211"/>
    <mergeCell ref="E220:H220"/>
    <mergeCell ref="I220:L220"/>
    <mergeCell ref="A221:D221"/>
    <mergeCell ref="E221:H221"/>
    <mergeCell ref="I221:L221"/>
    <mergeCell ref="A223:D223"/>
    <mergeCell ref="E223:H223"/>
    <mergeCell ref="I223:L223"/>
    <mergeCell ref="A207:D207"/>
    <mergeCell ref="E207:J207"/>
    <mergeCell ref="K207:P207"/>
    <mergeCell ref="A212:D212"/>
    <mergeCell ref="E212:J212"/>
    <mergeCell ref="K212:P212"/>
    <mergeCell ref="A213:D213"/>
    <mergeCell ref="E213:J213"/>
    <mergeCell ref="K213:P213"/>
    <mergeCell ref="V20:W20"/>
    <mergeCell ref="F231:I231"/>
    <mergeCell ref="A25:X25"/>
    <mergeCell ref="R27:S27"/>
    <mergeCell ref="C23:I23"/>
    <mergeCell ref="J23:Q23"/>
    <mergeCell ref="A26:B26"/>
    <mergeCell ref="J24:Q24"/>
    <mergeCell ref="R23:S23"/>
    <mergeCell ref="T23:U23"/>
    <mergeCell ref="V23:W23"/>
    <mergeCell ref="V29:W29"/>
    <mergeCell ref="T27:U27"/>
    <mergeCell ref="T24:U24"/>
    <mergeCell ref="J231:M231"/>
    <mergeCell ref="A228:E228"/>
    <mergeCell ref="F228:I228"/>
    <mergeCell ref="J228:M228"/>
    <mergeCell ref="A229:E229"/>
    <mergeCell ref="F229:I229"/>
    <mergeCell ref="J229:M229"/>
    <mergeCell ref="A230:E230"/>
    <mergeCell ref="F230:I230"/>
    <mergeCell ref="J230:M230"/>
    <mergeCell ref="A231:E231"/>
    <mergeCell ref="J238:M238"/>
    <mergeCell ref="A239:E239"/>
    <mergeCell ref="F239:I239"/>
    <mergeCell ref="J239:M239"/>
    <mergeCell ref="F236:I236"/>
    <mergeCell ref="J236:M236"/>
    <mergeCell ref="A20:B20"/>
    <mergeCell ref="T20:U20"/>
    <mergeCell ref="A234:E234"/>
    <mergeCell ref="F234:I234"/>
    <mergeCell ref="J234:M234"/>
    <mergeCell ref="A222:D222"/>
    <mergeCell ref="E222:H222"/>
    <mergeCell ref="I222:L222"/>
    <mergeCell ref="A226:E226"/>
    <mergeCell ref="F226:I226"/>
    <mergeCell ref="J226:M226"/>
    <mergeCell ref="A227:E227"/>
    <mergeCell ref="F227:I227"/>
    <mergeCell ref="J227:M227"/>
    <mergeCell ref="A218:T218"/>
    <mergeCell ref="A219:X219"/>
    <mergeCell ref="A220:D220"/>
    <mergeCell ref="A240:E240"/>
    <mergeCell ref="F240:I240"/>
    <mergeCell ref="J240:M240"/>
    <mergeCell ref="A238:E238"/>
    <mergeCell ref="F238:I238"/>
    <mergeCell ref="A237:E237"/>
    <mergeCell ref="F237:I237"/>
    <mergeCell ref="J237:M237"/>
    <mergeCell ref="A235:E235"/>
    <mergeCell ref="F235:I235"/>
    <mergeCell ref="J235:M235"/>
    <mergeCell ref="A236:E236"/>
    <mergeCell ref="R29:S29"/>
    <mergeCell ref="T29:U29"/>
    <mergeCell ref="R26:S26"/>
    <mergeCell ref="A27:B27"/>
    <mergeCell ref="C27:Q27"/>
    <mergeCell ref="C24:I24"/>
    <mergeCell ref="A32:B32"/>
    <mergeCell ref="C32:Q32"/>
    <mergeCell ref="R32:S32"/>
    <mergeCell ref="T32:U32"/>
    <mergeCell ref="T30:U30"/>
    <mergeCell ref="R24:S24"/>
    <mergeCell ref="T26:U26"/>
    <mergeCell ref="A24:B24"/>
    <mergeCell ref="R18:S18"/>
    <mergeCell ref="T17:U17"/>
    <mergeCell ref="V17:W17"/>
    <mergeCell ref="V18:W18"/>
    <mergeCell ref="T18:U18"/>
    <mergeCell ref="V26:W26"/>
    <mergeCell ref="V33:W33"/>
    <mergeCell ref="A15:B15"/>
    <mergeCell ref="A16:B16"/>
    <mergeCell ref="A19:B19"/>
    <mergeCell ref="V21:W21"/>
    <mergeCell ref="R15:S15"/>
    <mergeCell ref="V32:W32"/>
    <mergeCell ref="R16:S16"/>
    <mergeCell ref="V30:W30"/>
    <mergeCell ref="A31:B31"/>
    <mergeCell ref="C31:Q31"/>
    <mergeCell ref="R31:S31"/>
    <mergeCell ref="R30:S30"/>
    <mergeCell ref="T31:U31"/>
    <mergeCell ref="V31:W31"/>
    <mergeCell ref="A28:X28"/>
    <mergeCell ref="A29:B29"/>
    <mergeCell ref="C29:Q29"/>
  </mergeCells>
  <conditionalFormatting sqref="A131:D191 J227:M231 J235:M240 I221:L223 A197:D214 A66:D126 F5">
    <cfRule type="expression" dxfId="115" priority="26" stopIfTrue="1">
      <formula>A5=""</formula>
    </cfRule>
  </conditionalFormatting>
  <conditionalFormatting sqref="E66:J126 E197:H214 E131:J191">
    <cfRule type="expression" priority="18" stopIfTrue="1">
      <formula>A66=""</formula>
    </cfRule>
    <cfRule type="expression" dxfId="114" priority="19" stopIfTrue="1">
      <formula>E66=""</formula>
    </cfRule>
  </conditionalFormatting>
  <conditionalFormatting sqref="K197:P214 K131:P191">
    <cfRule type="expression" priority="14" stopIfTrue="1">
      <formula>A131=""</formula>
    </cfRule>
    <cfRule type="expression" dxfId="113" priority="15" stopIfTrue="1">
      <formula>K131=""</formula>
    </cfRule>
  </conditionalFormatting>
  <conditionalFormatting sqref="Q66:Q126 Q131:T191">
    <cfRule type="expression" priority="12" stopIfTrue="1">
      <formula>A66=""</formula>
    </cfRule>
    <cfRule type="expression" dxfId="112" priority="13" stopIfTrue="1">
      <formula>Q66=""</formula>
    </cfRule>
  </conditionalFormatting>
  <conditionalFormatting sqref="U66:U126 U131:U191">
    <cfRule type="expression" priority="10" stopIfTrue="1">
      <formula>A66=""</formula>
    </cfRule>
    <cfRule type="expression" dxfId="111" priority="11" stopIfTrue="1">
      <formula>U66=""</formula>
    </cfRule>
  </conditionalFormatting>
  <conditionalFormatting sqref="N44:V50 N53:V59">
    <cfRule type="expression" priority="8" stopIfTrue="1">
      <formula>E44=""</formula>
    </cfRule>
    <cfRule type="expression" dxfId="110" priority="9" stopIfTrue="1">
      <formula>N44=""</formula>
    </cfRule>
  </conditionalFormatting>
  <conditionalFormatting sqref="E221:H223 F227:I231 F235:I240 E44:M50 E53:M59">
    <cfRule type="expression" dxfId="109" priority="6" stopIfTrue="1">
      <formula>E44=""</formula>
    </cfRule>
  </conditionalFormatting>
  <conditionalFormatting sqref="P36:Q36">
    <cfRule type="expression" dxfId="108" priority="4" stopIfTrue="1">
      <formula>P36=""</formula>
    </cfRule>
    <cfRule type="expression" dxfId="107" priority="5" stopIfTrue="1">
      <formula>P36="No"</formula>
    </cfRule>
  </conditionalFormatting>
  <conditionalFormatting sqref="P37:Q37">
    <cfRule type="expression" dxfId="106" priority="2" stopIfTrue="1">
      <formula>P37=""</formula>
    </cfRule>
    <cfRule type="expression" dxfId="105" priority="3" stopIfTrue="1">
      <formula>P37="Yes"</formula>
    </cfRule>
  </conditionalFormatting>
  <dataValidations count="5">
    <dataValidation type="list" allowBlank="1" showInputMessage="1" showErrorMessage="1" sqref="U66:X126 U131:X191">
      <formula1>"56kbs,64kbs,128kbs,256kbs,384kbs,512kbs,768kbs,1024kbs,45Mbs"</formula1>
    </dataValidation>
    <dataValidation type="list" allowBlank="1" showInputMessage="1" showErrorMessage="1" sqref="Q131:T191 Q66:Q126">
      <formula1>"Initiating,Responding,Both"</formula1>
    </dataValidation>
    <dataValidation type="list" allowBlank="1" showInputMessage="1" showErrorMessage="1" sqref="Q197:T214">
      <formula1>"Citigroup,Partner"</formula1>
    </dataValidation>
    <dataValidation type="list" allowBlank="1" showInputMessage="1" showErrorMessage="1" sqref="P36:Q37">
      <formula1>"Yes,No"</formula1>
    </dataValidation>
    <dataValidation type="list" allowBlank="1" showInputMessage="1" showErrorMessage="1" sqref="F5:I5">
      <formula1>"VPN, CEP Type 1, CEP Type 3,CEP Type 4"</formula1>
    </dataValidation>
  </dataValidations>
  <hyperlinks>
    <hyperlink ref="A195" r:id="rId1"/>
    <hyperlink ref="A218:T218" r:id="rId2" display=" http://www.citigroup.net/informationsecurityservices/policy/index.htm"/>
    <hyperlink ref="A219:T219" r:id="rId3" display=" http://www.citigroup.net/informationsecurityservices/data/CitigroupInformationSecurityStandards_v3_1.pdf"/>
    <hyperlink ref="A219" r:id="rId4"/>
    <hyperlink ref="A218" r:id="rId5"/>
    <hyperlink ref="A195:T195" r:id="rId6" display="https://cmp.nj.ssmb.com/marketplace/control/product/~productId=31622_331228_GLOBAL#"/>
  </hyperlinks>
  <pageMargins left="0.7" right="0.7" top="0.75" bottom="0.75" header="0.3" footer="0.3"/>
  <pageSetup orientation="portrait" r:id="rId7"/>
  <legacyDrawing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C000"/>
  </sheetPr>
  <dimension ref="A1:X97"/>
  <sheetViews>
    <sheetView zoomScaleNormal="100" workbookViewId="0">
      <selection activeCell="J34" sqref="J34:W34"/>
    </sheetView>
  </sheetViews>
  <sheetFormatPr defaultColWidth="0" defaultRowHeight="12.75" customHeight="1" zeroHeight="1"/>
  <cols>
    <col min="1" max="24" width="4.42578125" style="75" customWidth="1"/>
    <col min="25" max="16384" width="0" style="75" hidden="1"/>
  </cols>
  <sheetData>
    <row r="1" spans="1:24" ht="20.25">
      <c r="A1" s="1072" t="s">
        <v>258</v>
      </c>
      <c r="B1" s="1072"/>
      <c r="C1" s="1072"/>
      <c r="D1" s="1072"/>
      <c r="E1" s="1072"/>
      <c r="F1" s="1072"/>
      <c r="G1" s="1072"/>
      <c r="H1" s="1072"/>
      <c r="I1" s="1072"/>
      <c r="J1" s="1072"/>
      <c r="K1" s="1072"/>
      <c r="L1" s="1072"/>
      <c r="M1" s="1072"/>
      <c r="N1" s="1072"/>
      <c r="O1" s="1072"/>
      <c r="P1" s="1072"/>
      <c r="Q1" s="1072"/>
      <c r="R1" s="1072"/>
      <c r="S1" s="1072"/>
      <c r="T1" s="1072"/>
      <c r="U1" s="1072"/>
      <c r="V1" s="1072"/>
      <c r="W1" s="1072"/>
      <c r="X1" s="1072"/>
    </row>
    <row r="2" spans="1:24" s="78" customFormat="1" ht="4.5" customHeight="1">
      <c r="A2" s="76"/>
      <c r="B2" s="77"/>
      <c r="C2" s="77"/>
      <c r="D2" s="77"/>
      <c r="E2" s="77"/>
      <c r="H2" s="79"/>
      <c r="I2" s="79"/>
      <c r="J2" s="79"/>
      <c r="K2" s="79"/>
      <c r="N2" s="79"/>
      <c r="O2" s="79"/>
      <c r="P2" s="79"/>
      <c r="Q2" s="79"/>
      <c r="R2" s="79"/>
      <c r="S2" s="79"/>
    </row>
    <row r="3" spans="1:24">
      <c r="A3" s="1073" t="s">
        <v>259</v>
      </c>
      <c r="B3" s="1073"/>
      <c r="C3" s="1073"/>
      <c r="D3" s="1073"/>
      <c r="E3" s="1073"/>
      <c r="F3" s="1073"/>
      <c r="G3" s="1073"/>
      <c r="H3" s="1073"/>
      <c r="I3" s="1073"/>
      <c r="J3" s="1073"/>
      <c r="K3" s="1073"/>
      <c r="L3" s="1073"/>
      <c r="M3" s="1073"/>
      <c r="N3" s="1073"/>
      <c r="O3" s="1073"/>
      <c r="P3" s="1073"/>
      <c r="Q3" s="1073"/>
      <c r="R3" s="1073"/>
      <c r="S3" s="1073"/>
      <c r="T3" s="1073"/>
      <c r="U3" s="1073"/>
      <c r="V3" s="1073"/>
      <c r="W3" s="80"/>
      <c r="X3" s="80"/>
    </row>
    <row r="4" spans="1:24">
      <c r="A4" s="80"/>
      <c r="B4" s="80"/>
      <c r="C4" s="80"/>
      <c r="D4" s="80"/>
      <c r="E4" s="80"/>
      <c r="F4" s="80"/>
      <c r="G4" s="80"/>
      <c r="H4" s="80"/>
      <c r="I4" s="80"/>
      <c r="J4" s="80"/>
      <c r="K4" s="80"/>
      <c r="L4" s="80"/>
      <c r="M4" s="80"/>
      <c r="N4" s="80"/>
      <c r="O4" s="80"/>
      <c r="P4" s="80"/>
      <c r="Q4" s="80"/>
      <c r="R4" s="80"/>
      <c r="S4" s="80"/>
      <c r="T4" s="80"/>
      <c r="U4" s="80"/>
      <c r="V4" s="80"/>
      <c r="W4" s="80"/>
      <c r="X4" s="80"/>
    </row>
    <row r="5" spans="1:24">
      <c r="A5" s="81" t="s">
        <v>260</v>
      </c>
      <c r="B5" s="80"/>
      <c r="C5" s="80"/>
      <c r="D5" s="80"/>
      <c r="E5" s="80"/>
      <c r="F5" s="80"/>
      <c r="G5" s="80"/>
      <c r="H5" s="82"/>
      <c r="I5" s="82"/>
      <c r="J5" s="80"/>
      <c r="K5" s="1108"/>
      <c r="L5" s="1108"/>
      <c r="M5" s="83"/>
      <c r="N5" s="83"/>
      <c r="O5" s="83"/>
      <c r="P5" s="83"/>
      <c r="Q5" s="83"/>
      <c r="R5" s="83"/>
      <c r="S5" s="83"/>
      <c r="T5" s="83"/>
      <c r="U5" s="83"/>
      <c r="V5" s="83"/>
      <c r="W5" s="80"/>
      <c r="X5" s="80"/>
    </row>
    <row r="6" spans="1:24">
      <c r="A6" s="80"/>
      <c r="B6" s="80"/>
      <c r="C6" s="80"/>
      <c r="D6" s="80"/>
      <c r="E6" s="80"/>
      <c r="F6" s="80"/>
      <c r="G6" s="80"/>
      <c r="H6" s="80"/>
      <c r="I6" s="80"/>
      <c r="J6" s="80"/>
      <c r="K6" s="80"/>
      <c r="L6" s="80"/>
      <c r="M6" s="80"/>
      <c r="N6" s="80"/>
      <c r="O6" s="80"/>
      <c r="P6" s="80"/>
      <c r="Q6" s="80"/>
      <c r="R6" s="80"/>
      <c r="S6" s="80"/>
      <c r="T6" s="80"/>
      <c r="U6" s="80"/>
      <c r="V6" s="80"/>
      <c r="W6" s="80"/>
      <c r="X6" s="80"/>
    </row>
    <row r="7" spans="1:24" ht="12.75" customHeight="1">
      <c r="A7" s="1109" t="s">
        <v>261</v>
      </c>
      <c r="B7" s="1109"/>
      <c r="C7" s="1109"/>
      <c r="D7" s="1109"/>
      <c r="E7" s="1109"/>
      <c r="F7" s="1109"/>
      <c r="G7" s="1109"/>
      <c r="H7" s="1109"/>
      <c r="I7" s="1109"/>
      <c r="J7" s="1109"/>
      <c r="K7" s="1109"/>
      <c r="L7" s="1109"/>
      <c r="M7" s="1109"/>
      <c r="N7" s="1109"/>
      <c r="O7" s="1109"/>
      <c r="P7" s="1109"/>
      <c r="Q7" s="1109"/>
      <c r="R7" s="1109"/>
      <c r="S7" s="1109"/>
      <c r="T7" s="1109"/>
      <c r="U7" s="1109"/>
      <c r="V7" s="1109"/>
      <c r="W7" s="1109"/>
      <c r="X7" s="85"/>
    </row>
    <row r="8" spans="1:24">
      <c r="A8" s="1110" t="s">
        <v>262</v>
      </c>
      <c r="B8" s="1110"/>
      <c r="C8" s="1110"/>
      <c r="D8" s="1110" t="s">
        <v>263</v>
      </c>
      <c r="E8" s="1111"/>
      <c r="F8" s="1111"/>
      <c r="G8" s="1110" t="s">
        <v>264</v>
      </c>
      <c r="H8" s="1111"/>
      <c r="I8" s="1111"/>
      <c r="J8" s="1112" t="s">
        <v>265</v>
      </c>
      <c r="K8" s="1113"/>
      <c r="L8" s="1113"/>
      <c r="M8" s="1113"/>
      <c r="N8" s="1113"/>
      <c r="O8" s="1113"/>
      <c r="P8" s="1113"/>
      <c r="Q8" s="1113"/>
      <c r="R8" s="1113"/>
      <c r="S8" s="1113"/>
      <c r="T8" s="1113"/>
      <c r="U8" s="1113"/>
      <c r="V8" s="1113"/>
      <c r="W8" s="1114"/>
      <c r="X8" s="80"/>
    </row>
    <row r="9" spans="1:24">
      <c r="A9" s="1081"/>
      <c r="B9" s="1081"/>
      <c r="C9" s="1081"/>
      <c r="D9" s="1091"/>
      <c r="E9" s="1091"/>
      <c r="F9" s="1091"/>
      <c r="G9" s="1091"/>
      <c r="H9" s="1091"/>
      <c r="I9" s="1091"/>
      <c r="J9" s="1103"/>
      <c r="K9" s="1104"/>
      <c r="L9" s="1104"/>
      <c r="M9" s="1104"/>
      <c r="N9" s="1104"/>
      <c r="O9" s="1104"/>
      <c r="P9" s="1104"/>
      <c r="Q9" s="1104"/>
      <c r="R9" s="1104"/>
      <c r="S9" s="1104"/>
      <c r="T9" s="1104"/>
      <c r="U9" s="1104"/>
      <c r="V9" s="1104"/>
      <c r="W9" s="1105"/>
      <c r="X9" s="80"/>
    </row>
    <row r="10" spans="1:24">
      <c r="A10" s="1081"/>
      <c r="B10" s="1081"/>
      <c r="C10" s="1081"/>
      <c r="D10" s="1091"/>
      <c r="E10" s="1091"/>
      <c r="F10" s="1091"/>
      <c r="G10" s="1091"/>
      <c r="H10" s="1091"/>
      <c r="I10" s="1091"/>
      <c r="J10" s="1103"/>
      <c r="K10" s="1104"/>
      <c r="L10" s="1104"/>
      <c r="M10" s="1104"/>
      <c r="N10" s="1104"/>
      <c r="O10" s="1104"/>
      <c r="P10" s="1104"/>
      <c r="Q10" s="1104"/>
      <c r="R10" s="1104"/>
      <c r="S10" s="1104"/>
      <c r="T10" s="1104"/>
      <c r="U10" s="1104"/>
      <c r="V10" s="1104"/>
      <c r="W10" s="1105"/>
      <c r="X10" s="80"/>
    </row>
    <row r="11" spans="1:24">
      <c r="A11" s="1081"/>
      <c r="B11" s="1081"/>
      <c r="C11" s="1081"/>
      <c r="D11" s="1091"/>
      <c r="E11" s="1091"/>
      <c r="F11" s="1091"/>
      <c r="G11" s="1091"/>
      <c r="H11" s="1091"/>
      <c r="I11" s="1091"/>
      <c r="J11" s="1103"/>
      <c r="K11" s="1104"/>
      <c r="L11" s="1104"/>
      <c r="M11" s="1104"/>
      <c r="N11" s="1104"/>
      <c r="O11" s="1104"/>
      <c r="P11" s="1104"/>
      <c r="Q11" s="1104"/>
      <c r="R11" s="1104"/>
      <c r="S11" s="1104"/>
      <c r="T11" s="1104"/>
      <c r="U11" s="1104"/>
      <c r="V11" s="1104"/>
      <c r="W11" s="1105"/>
      <c r="X11" s="80"/>
    </row>
    <row r="12" spans="1:24">
      <c r="A12" s="1081"/>
      <c r="B12" s="1081"/>
      <c r="C12" s="1081"/>
      <c r="D12" s="1091"/>
      <c r="E12" s="1091"/>
      <c r="F12" s="1091"/>
      <c r="G12" s="1091"/>
      <c r="H12" s="1091"/>
      <c r="I12" s="1091"/>
      <c r="J12" s="1103"/>
      <c r="K12" s="1104"/>
      <c r="L12" s="1104"/>
      <c r="M12" s="1104"/>
      <c r="N12" s="1104"/>
      <c r="O12" s="1104"/>
      <c r="P12" s="1104"/>
      <c r="Q12" s="1104"/>
      <c r="R12" s="1104"/>
      <c r="S12" s="1104"/>
      <c r="T12" s="1104"/>
      <c r="U12" s="1104"/>
      <c r="V12" s="1104"/>
      <c r="W12" s="1105"/>
      <c r="X12" s="80"/>
    </row>
    <row r="13" spans="1:24">
      <c r="A13" s="1081"/>
      <c r="B13" s="1081"/>
      <c r="C13" s="1081"/>
      <c r="D13" s="1091"/>
      <c r="E13" s="1091"/>
      <c r="F13" s="1091"/>
      <c r="G13" s="1091"/>
      <c r="H13" s="1091"/>
      <c r="I13" s="1091"/>
      <c r="J13" s="1103"/>
      <c r="K13" s="1104"/>
      <c r="L13" s="1104"/>
      <c r="M13" s="1104"/>
      <c r="N13" s="1104"/>
      <c r="O13" s="1104"/>
      <c r="P13" s="1104"/>
      <c r="Q13" s="1104"/>
      <c r="R13" s="1104"/>
      <c r="S13" s="1104"/>
      <c r="T13" s="1104"/>
      <c r="U13" s="1104"/>
      <c r="V13" s="1104"/>
      <c r="W13" s="1105"/>
      <c r="X13" s="80"/>
    </row>
    <row r="14" spans="1:24">
      <c r="A14" s="1081"/>
      <c r="B14" s="1081"/>
      <c r="C14" s="1081"/>
      <c r="D14" s="1091"/>
      <c r="E14" s="1091"/>
      <c r="F14" s="1091"/>
      <c r="G14" s="1091"/>
      <c r="H14" s="1091"/>
      <c r="I14" s="1091"/>
      <c r="J14" s="1103"/>
      <c r="K14" s="1104"/>
      <c r="L14" s="1104"/>
      <c r="M14" s="1104"/>
      <c r="N14" s="1104"/>
      <c r="O14" s="1104"/>
      <c r="P14" s="1104"/>
      <c r="Q14" s="1104"/>
      <c r="R14" s="1104"/>
      <c r="S14" s="1104"/>
      <c r="T14" s="1104"/>
      <c r="U14" s="1104"/>
      <c r="V14" s="1104"/>
      <c r="W14" s="1105"/>
      <c r="X14" s="80"/>
    </row>
    <row r="15" spans="1:24">
      <c r="A15" s="1081"/>
      <c r="B15" s="1081"/>
      <c r="C15" s="1081"/>
      <c r="D15" s="1091"/>
      <c r="E15" s="1091"/>
      <c r="F15" s="1091"/>
      <c r="G15" s="1091"/>
      <c r="H15" s="1091"/>
      <c r="I15" s="1091"/>
      <c r="J15" s="1103"/>
      <c r="K15" s="1104"/>
      <c r="L15" s="1104"/>
      <c r="M15" s="1104"/>
      <c r="N15" s="1104"/>
      <c r="O15" s="1104"/>
      <c r="P15" s="1104"/>
      <c r="Q15" s="1104"/>
      <c r="R15" s="1104"/>
      <c r="S15" s="1104"/>
      <c r="T15" s="1104"/>
      <c r="U15" s="1104"/>
      <c r="V15" s="1104"/>
      <c r="W15" s="1105"/>
      <c r="X15" s="80"/>
    </row>
    <row r="16" spans="1:24">
      <c r="A16" s="1081"/>
      <c r="B16" s="1081"/>
      <c r="C16" s="1081"/>
      <c r="D16" s="1091"/>
      <c r="E16" s="1091"/>
      <c r="F16" s="1091"/>
      <c r="G16" s="1091"/>
      <c r="H16" s="1091"/>
      <c r="I16" s="1091"/>
      <c r="J16" s="1103"/>
      <c r="K16" s="1104"/>
      <c r="L16" s="1104"/>
      <c r="M16" s="1104"/>
      <c r="N16" s="1104"/>
      <c r="O16" s="1104"/>
      <c r="P16" s="1104"/>
      <c r="Q16" s="1104"/>
      <c r="R16" s="1104"/>
      <c r="S16" s="1104"/>
      <c r="T16" s="1104"/>
      <c r="U16" s="1104"/>
      <c r="V16" s="1104"/>
      <c r="W16" s="1105"/>
      <c r="X16" s="80"/>
    </row>
    <row r="17" spans="1:24">
      <c r="A17" s="1081"/>
      <c r="B17" s="1081"/>
      <c r="C17" s="1081"/>
      <c r="D17" s="1091"/>
      <c r="E17" s="1091"/>
      <c r="F17" s="1091"/>
      <c r="G17" s="1091"/>
      <c r="H17" s="1091"/>
      <c r="I17" s="1091"/>
      <c r="J17" s="1103"/>
      <c r="K17" s="1104"/>
      <c r="L17" s="1104"/>
      <c r="M17" s="1104"/>
      <c r="N17" s="1104"/>
      <c r="O17" s="1104"/>
      <c r="P17" s="1104"/>
      <c r="Q17" s="1104"/>
      <c r="R17" s="1104"/>
      <c r="S17" s="1104"/>
      <c r="T17" s="1104"/>
      <c r="U17" s="1104"/>
      <c r="V17" s="1104"/>
      <c r="W17" s="1105"/>
      <c r="X17" s="80"/>
    </row>
    <row r="18" spans="1:24">
      <c r="A18" s="1081"/>
      <c r="B18" s="1081"/>
      <c r="C18" s="1081"/>
      <c r="D18" s="1091"/>
      <c r="E18" s="1091"/>
      <c r="F18" s="1091"/>
      <c r="G18" s="1091"/>
      <c r="H18" s="1091"/>
      <c r="I18" s="1091"/>
      <c r="J18" s="1103"/>
      <c r="K18" s="1104"/>
      <c r="L18" s="1104"/>
      <c r="M18" s="1104"/>
      <c r="N18" s="1104"/>
      <c r="O18" s="1104"/>
      <c r="P18" s="1104"/>
      <c r="Q18" s="1104"/>
      <c r="R18" s="1104"/>
      <c r="S18" s="1104"/>
      <c r="T18" s="1104"/>
      <c r="U18" s="1104"/>
      <c r="V18" s="1104"/>
      <c r="W18" s="1105"/>
      <c r="X18" s="80"/>
    </row>
    <row r="19" spans="1:24">
      <c r="A19" s="1081"/>
      <c r="B19" s="1081"/>
      <c r="C19" s="1081"/>
      <c r="D19" s="1091"/>
      <c r="E19" s="1091"/>
      <c r="F19" s="1091"/>
      <c r="G19" s="1091"/>
      <c r="H19" s="1091"/>
      <c r="I19" s="1091"/>
      <c r="J19" s="1103"/>
      <c r="K19" s="1104"/>
      <c r="L19" s="1104"/>
      <c r="M19" s="1104"/>
      <c r="N19" s="1104"/>
      <c r="O19" s="1104"/>
      <c r="P19" s="1104"/>
      <c r="Q19" s="1104"/>
      <c r="R19" s="1104"/>
      <c r="S19" s="1104"/>
      <c r="T19" s="1104"/>
      <c r="U19" s="1104"/>
      <c r="V19" s="1104"/>
      <c r="W19" s="1105"/>
      <c r="X19" s="80"/>
    </row>
    <row r="20" spans="1:24">
      <c r="A20" s="1081"/>
      <c r="B20" s="1081"/>
      <c r="C20" s="1081"/>
      <c r="D20" s="1091"/>
      <c r="E20" s="1091"/>
      <c r="F20" s="1091"/>
      <c r="G20" s="1091"/>
      <c r="H20" s="1091"/>
      <c r="I20" s="1091"/>
      <c r="J20" s="1103"/>
      <c r="K20" s="1104"/>
      <c r="L20" s="1104"/>
      <c r="M20" s="1104"/>
      <c r="N20" s="1104"/>
      <c r="O20" s="1104"/>
      <c r="P20" s="1104"/>
      <c r="Q20" s="1104"/>
      <c r="R20" s="1104"/>
      <c r="S20" s="1104"/>
      <c r="T20" s="1104"/>
      <c r="U20" s="1104"/>
      <c r="V20" s="1104"/>
      <c r="W20" s="1105"/>
      <c r="X20" s="80"/>
    </row>
    <row r="21" spans="1:24">
      <c r="A21" s="1081"/>
      <c r="B21" s="1081"/>
      <c r="C21" s="1081"/>
      <c r="D21" s="1091"/>
      <c r="E21" s="1091"/>
      <c r="F21" s="1091"/>
      <c r="G21" s="1091"/>
      <c r="H21" s="1091"/>
      <c r="I21" s="1091"/>
      <c r="J21" s="1103"/>
      <c r="K21" s="1104"/>
      <c r="L21" s="1104"/>
      <c r="M21" s="1104"/>
      <c r="N21" s="1104"/>
      <c r="O21" s="1104"/>
      <c r="P21" s="1104"/>
      <c r="Q21" s="1104"/>
      <c r="R21" s="1104"/>
      <c r="S21" s="1104"/>
      <c r="T21" s="1104"/>
      <c r="U21" s="1104"/>
      <c r="V21" s="1104"/>
      <c r="W21" s="1105"/>
      <c r="X21" s="80"/>
    </row>
    <row r="22" spans="1:24">
      <c r="A22" s="1081"/>
      <c r="B22" s="1081"/>
      <c r="C22" s="1081"/>
      <c r="D22" s="1091"/>
      <c r="E22" s="1091"/>
      <c r="F22" s="1091"/>
      <c r="G22" s="1091"/>
      <c r="H22" s="1091"/>
      <c r="I22" s="1091"/>
      <c r="J22" s="1103"/>
      <c r="K22" s="1104"/>
      <c r="L22" s="1104"/>
      <c r="M22" s="1104"/>
      <c r="N22" s="1104"/>
      <c r="O22" s="1104"/>
      <c r="P22" s="1104"/>
      <c r="Q22" s="1104"/>
      <c r="R22" s="1104"/>
      <c r="S22" s="1104"/>
      <c r="T22" s="1104"/>
      <c r="U22" s="1104"/>
      <c r="V22" s="1104"/>
      <c r="W22" s="1105"/>
      <c r="X22" s="80"/>
    </row>
    <row r="23" spans="1:24">
      <c r="A23" s="1081"/>
      <c r="B23" s="1081"/>
      <c r="C23" s="1081"/>
      <c r="D23" s="1091"/>
      <c r="E23" s="1091"/>
      <c r="F23" s="1091"/>
      <c r="G23" s="1091"/>
      <c r="H23" s="1091"/>
      <c r="I23" s="1091"/>
      <c r="J23" s="1103"/>
      <c r="K23" s="1104"/>
      <c r="L23" s="1104"/>
      <c r="M23" s="1104"/>
      <c r="N23" s="1104"/>
      <c r="O23" s="1104"/>
      <c r="P23" s="1104"/>
      <c r="Q23" s="1104"/>
      <c r="R23" s="1104"/>
      <c r="S23" s="1104"/>
      <c r="T23" s="1104"/>
      <c r="U23" s="1104"/>
      <c r="V23" s="1104"/>
      <c r="W23" s="1105"/>
      <c r="X23" s="80"/>
    </row>
    <row r="24" spans="1:24">
      <c r="A24" s="1081"/>
      <c r="B24" s="1081"/>
      <c r="C24" s="1081"/>
      <c r="D24" s="1091"/>
      <c r="E24" s="1091"/>
      <c r="F24" s="1091"/>
      <c r="G24" s="1091"/>
      <c r="H24" s="1091"/>
      <c r="I24" s="1091"/>
      <c r="J24" s="1103"/>
      <c r="K24" s="1104"/>
      <c r="L24" s="1104"/>
      <c r="M24" s="1104"/>
      <c r="N24" s="1104"/>
      <c r="O24" s="1104"/>
      <c r="P24" s="1104"/>
      <c r="Q24" s="1104"/>
      <c r="R24" s="1104"/>
      <c r="S24" s="1104"/>
      <c r="T24" s="1104"/>
      <c r="U24" s="1104"/>
      <c r="V24" s="1104"/>
      <c r="W24" s="1105"/>
      <c r="X24" s="80"/>
    </row>
    <row r="25" spans="1:24">
      <c r="A25" s="1081"/>
      <c r="B25" s="1081"/>
      <c r="C25" s="1081"/>
      <c r="D25" s="1091"/>
      <c r="E25" s="1091"/>
      <c r="F25" s="1091"/>
      <c r="G25" s="1091"/>
      <c r="H25" s="1091"/>
      <c r="I25" s="1091"/>
      <c r="J25" s="1103"/>
      <c r="K25" s="1104"/>
      <c r="L25" s="1104"/>
      <c r="M25" s="1104"/>
      <c r="N25" s="1104"/>
      <c r="O25" s="1104"/>
      <c r="P25" s="1104"/>
      <c r="Q25" s="1104"/>
      <c r="R25" s="1104"/>
      <c r="S25" s="1104"/>
      <c r="T25" s="1104"/>
      <c r="U25" s="1104"/>
      <c r="V25" s="1104"/>
      <c r="W25" s="1105"/>
      <c r="X25" s="80"/>
    </row>
    <row r="26" spans="1:24">
      <c r="A26" s="1081"/>
      <c r="B26" s="1081"/>
      <c r="C26" s="1081"/>
      <c r="D26" s="1091"/>
      <c r="E26" s="1091"/>
      <c r="F26" s="1091"/>
      <c r="G26" s="1091"/>
      <c r="H26" s="1091"/>
      <c r="I26" s="1091"/>
      <c r="J26" s="1103"/>
      <c r="K26" s="1104"/>
      <c r="L26" s="1104"/>
      <c r="M26" s="1104"/>
      <c r="N26" s="1104"/>
      <c r="O26" s="1104"/>
      <c r="P26" s="1104"/>
      <c r="Q26" s="1104"/>
      <c r="R26" s="1104"/>
      <c r="S26" s="1104"/>
      <c r="T26" s="1104"/>
      <c r="U26" s="1104"/>
      <c r="V26" s="1104"/>
      <c r="W26" s="1105"/>
      <c r="X26" s="80"/>
    </row>
    <row r="27" spans="1:24">
      <c r="A27" s="1081"/>
      <c r="B27" s="1081"/>
      <c r="C27" s="1081"/>
      <c r="D27" s="1091"/>
      <c r="E27" s="1091"/>
      <c r="F27" s="1091"/>
      <c r="G27" s="1091"/>
      <c r="H27" s="1091"/>
      <c r="I27" s="1091"/>
      <c r="J27" s="1103"/>
      <c r="K27" s="1104"/>
      <c r="L27" s="1104"/>
      <c r="M27" s="1104"/>
      <c r="N27" s="1104"/>
      <c r="O27" s="1104"/>
      <c r="P27" s="1104"/>
      <c r="Q27" s="1104"/>
      <c r="R27" s="1104"/>
      <c r="S27" s="1104"/>
      <c r="T27" s="1104"/>
      <c r="U27" s="1104"/>
      <c r="V27" s="1104"/>
      <c r="W27" s="1105"/>
      <c r="X27" s="80"/>
    </row>
    <row r="28" spans="1:24">
      <c r="A28" s="1081"/>
      <c r="B28" s="1081"/>
      <c r="C28" s="1081"/>
      <c r="D28" s="1091"/>
      <c r="E28" s="1091"/>
      <c r="F28" s="1091"/>
      <c r="G28" s="1091"/>
      <c r="H28" s="1091"/>
      <c r="I28" s="1091"/>
      <c r="J28" s="1103"/>
      <c r="K28" s="1104"/>
      <c r="L28" s="1104"/>
      <c r="M28" s="1104"/>
      <c r="N28" s="1104"/>
      <c r="O28" s="1104"/>
      <c r="P28" s="1104"/>
      <c r="Q28" s="1104"/>
      <c r="R28" s="1104"/>
      <c r="S28" s="1104"/>
      <c r="T28" s="1104"/>
      <c r="U28" s="1104"/>
      <c r="V28" s="1104"/>
      <c r="W28" s="1105"/>
      <c r="X28" s="80"/>
    </row>
    <row r="29" spans="1:24">
      <c r="A29" s="1081"/>
      <c r="B29" s="1081"/>
      <c r="C29" s="1081"/>
      <c r="D29" s="1091"/>
      <c r="E29" s="1091"/>
      <c r="F29" s="1091"/>
      <c r="G29" s="1091"/>
      <c r="H29" s="1091"/>
      <c r="I29" s="1091"/>
      <c r="J29" s="1103"/>
      <c r="K29" s="1104"/>
      <c r="L29" s="1104"/>
      <c r="M29" s="1104"/>
      <c r="N29" s="1104"/>
      <c r="O29" s="1104"/>
      <c r="P29" s="1104"/>
      <c r="Q29" s="1104"/>
      <c r="R29" s="1104"/>
      <c r="S29" s="1104"/>
      <c r="T29" s="1104"/>
      <c r="U29" s="1104"/>
      <c r="V29" s="1104"/>
      <c r="W29" s="1105"/>
      <c r="X29" s="80"/>
    </row>
    <row r="30" spans="1:24">
      <c r="A30" s="1081"/>
      <c r="B30" s="1081"/>
      <c r="C30" s="1081"/>
      <c r="D30" s="1091"/>
      <c r="E30" s="1091"/>
      <c r="F30" s="1091"/>
      <c r="G30" s="1091"/>
      <c r="H30" s="1091"/>
      <c r="I30" s="1091"/>
      <c r="J30" s="1103"/>
      <c r="K30" s="1104"/>
      <c r="L30" s="1104"/>
      <c r="M30" s="1104"/>
      <c r="N30" s="1104"/>
      <c r="O30" s="1104"/>
      <c r="P30" s="1104"/>
      <c r="Q30" s="1104"/>
      <c r="R30" s="1104"/>
      <c r="S30" s="1104"/>
      <c r="T30" s="1104"/>
      <c r="U30" s="1104"/>
      <c r="V30" s="1104"/>
      <c r="W30" s="1105"/>
      <c r="X30" s="80"/>
    </row>
    <row r="31" spans="1:24">
      <c r="A31" s="1081"/>
      <c r="B31" s="1081"/>
      <c r="C31" s="1081"/>
      <c r="D31" s="1091"/>
      <c r="E31" s="1091"/>
      <c r="F31" s="1091"/>
      <c r="G31" s="1091"/>
      <c r="H31" s="1091"/>
      <c r="I31" s="1091"/>
      <c r="J31" s="1103"/>
      <c r="K31" s="1104"/>
      <c r="L31" s="1104"/>
      <c r="M31" s="1104"/>
      <c r="N31" s="1104"/>
      <c r="O31" s="1104"/>
      <c r="P31" s="1104"/>
      <c r="Q31" s="1104"/>
      <c r="R31" s="1104"/>
      <c r="S31" s="1104"/>
      <c r="T31" s="1104"/>
      <c r="U31" s="1104"/>
      <c r="V31" s="1104"/>
      <c r="W31" s="1105"/>
      <c r="X31" s="80"/>
    </row>
    <row r="32" spans="1:24">
      <c r="A32" s="1081"/>
      <c r="B32" s="1081"/>
      <c r="C32" s="1081"/>
      <c r="D32" s="1091"/>
      <c r="E32" s="1091"/>
      <c r="F32" s="1091"/>
      <c r="G32" s="1091"/>
      <c r="H32" s="1091"/>
      <c r="I32" s="1091"/>
      <c r="J32" s="1103"/>
      <c r="K32" s="1104"/>
      <c r="L32" s="1104"/>
      <c r="M32" s="1104"/>
      <c r="N32" s="1104"/>
      <c r="O32" s="1104"/>
      <c r="P32" s="1104"/>
      <c r="Q32" s="1104"/>
      <c r="R32" s="1104"/>
      <c r="S32" s="1104"/>
      <c r="T32" s="1104"/>
      <c r="U32" s="1104"/>
      <c r="V32" s="1104"/>
      <c r="W32" s="1105"/>
      <c r="X32" s="80"/>
    </row>
    <row r="33" spans="1:24">
      <c r="A33" s="1081"/>
      <c r="B33" s="1081"/>
      <c r="C33" s="1081"/>
      <c r="D33" s="1091"/>
      <c r="E33" s="1091"/>
      <c r="F33" s="1091"/>
      <c r="G33" s="1091"/>
      <c r="H33" s="1091"/>
      <c r="I33" s="1091"/>
      <c r="J33" s="1103"/>
      <c r="K33" s="1104"/>
      <c r="L33" s="1104"/>
      <c r="M33" s="1104"/>
      <c r="N33" s="1104"/>
      <c r="O33" s="1104"/>
      <c r="P33" s="1104"/>
      <c r="Q33" s="1104"/>
      <c r="R33" s="1104"/>
      <c r="S33" s="1104"/>
      <c r="T33" s="1104"/>
      <c r="U33" s="1104"/>
      <c r="V33" s="1104"/>
      <c r="W33" s="1105"/>
      <c r="X33" s="80"/>
    </row>
    <row r="34" spans="1:24">
      <c r="A34" s="1081"/>
      <c r="B34" s="1081"/>
      <c r="C34" s="1081"/>
      <c r="D34" s="1091"/>
      <c r="E34" s="1091"/>
      <c r="F34" s="1091"/>
      <c r="G34" s="1091"/>
      <c r="H34" s="1091"/>
      <c r="I34" s="1091"/>
      <c r="J34" s="1103"/>
      <c r="K34" s="1104"/>
      <c r="L34" s="1104"/>
      <c r="M34" s="1104"/>
      <c r="N34" s="1104"/>
      <c r="O34" s="1104"/>
      <c r="P34" s="1104"/>
      <c r="Q34" s="1104"/>
      <c r="R34" s="1104"/>
      <c r="S34" s="1104"/>
      <c r="T34" s="1104"/>
      <c r="U34" s="1104"/>
      <c r="V34" s="1104"/>
      <c r="W34" s="1105"/>
      <c r="X34" s="80"/>
    </row>
    <row r="35" spans="1:24">
      <c r="A35" s="1081"/>
      <c r="B35" s="1081"/>
      <c r="C35" s="1081"/>
      <c r="D35" s="1091"/>
      <c r="E35" s="1091"/>
      <c r="F35" s="1091"/>
      <c r="G35" s="1091"/>
      <c r="H35" s="1091"/>
      <c r="I35" s="1091"/>
      <c r="J35" s="1103"/>
      <c r="K35" s="1104"/>
      <c r="L35" s="1104"/>
      <c r="M35" s="1104"/>
      <c r="N35" s="1104"/>
      <c r="O35" s="1104"/>
      <c r="P35" s="1104"/>
      <c r="Q35" s="1104"/>
      <c r="R35" s="1104"/>
      <c r="S35" s="1104"/>
      <c r="T35" s="1104"/>
      <c r="U35" s="1104"/>
      <c r="V35" s="1104"/>
      <c r="W35" s="1105"/>
      <c r="X35" s="80"/>
    </row>
    <row r="36" spans="1:24">
      <c r="A36" s="1081"/>
      <c r="B36" s="1081"/>
      <c r="C36" s="1081"/>
      <c r="D36" s="1091"/>
      <c r="E36" s="1091"/>
      <c r="F36" s="1091"/>
      <c r="G36" s="1091"/>
      <c r="H36" s="1091"/>
      <c r="I36" s="1091"/>
      <c r="J36" s="1103"/>
      <c r="K36" s="1104"/>
      <c r="L36" s="1104"/>
      <c r="M36" s="1104"/>
      <c r="N36" s="1104"/>
      <c r="O36" s="1104"/>
      <c r="P36" s="1104"/>
      <c r="Q36" s="1104"/>
      <c r="R36" s="1104"/>
      <c r="S36" s="1104"/>
      <c r="T36" s="1104"/>
      <c r="U36" s="1104"/>
      <c r="V36" s="1104"/>
      <c r="W36" s="1105"/>
      <c r="X36" s="80"/>
    </row>
    <row r="37" spans="1:24">
      <c r="A37" s="1081"/>
      <c r="B37" s="1081"/>
      <c r="C37" s="1081"/>
      <c r="D37" s="1091"/>
      <c r="E37" s="1091"/>
      <c r="F37" s="1091"/>
      <c r="G37" s="1091"/>
      <c r="H37" s="1091"/>
      <c r="I37" s="1091"/>
      <c r="J37" s="1103"/>
      <c r="K37" s="1104"/>
      <c r="L37" s="1104"/>
      <c r="M37" s="1104"/>
      <c r="N37" s="1104"/>
      <c r="O37" s="1104"/>
      <c r="P37" s="1104"/>
      <c r="Q37" s="1104"/>
      <c r="R37" s="1104"/>
      <c r="S37" s="1104"/>
      <c r="T37" s="1104"/>
      <c r="U37" s="1104"/>
      <c r="V37" s="1104"/>
      <c r="W37" s="1105"/>
      <c r="X37" s="80"/>
    </row>
    <row r="38" spans="1:24">
      <c r="A38" s="1081"/>
      <c r="B38" s="1081"/>
      <c r="C38" s="1081"/>
      <c r="D38" s="1091"/>
      <c r="E38" s="1091"/>
      <c r="F38" s="1091"/>
      <c r="G38" s="1091"/>
      <c r="H38" s="1091"/>
      <c r="I38" s="1091"/>
      <c r="J38" s="1103"/>
      <c r="K38" s="1104"/>
      <c r="L38" s="1104"/>
      <c r="M38" s="1104"/>
      <c r="N38" s="1104"/>
      <c r="O38" s="1104"/>
      <c r="P38" s="1104"/>
      <c r="Q38" s="1104"/>
      <c r="R38" s="1104"/>
      <c r="S38" s="1104"/>
      <c r="T38" s="1104"/>
      <c r="U38" s="1104"/>
      <c r="V38" s="1104"/>
      <c r="W38" s="1105"/>
      <c r="X38" s="80"/>
    </row>
    <row r="39" spans="1:24">
      <c r="A39" s="1081"/>
      <c r="B39" s="1081"/>
      <c r="C39" s="1081"/>
      <c r="D39" s="1091"/>
      <c r="E39" s="1091"/>
      <c r="F39" s="1091"/>
      <c r="G39" s="1091"/>
      <c r="H39" s="1091"/>
      <c r="I39" s="1091"/>
      <c r="J39" s="1103"/>
      <c r="K39" s="1104"/>
      <c r="L39" s="1104"/>
      <c r="M39" s="1104"/>
      <c r="N39" s="1104"/>
      <c r="O39" s="1104"/>
      <c r="P39" s="1104"/>
      <c r="Q39" s="1104"/>
      <c r="R39" s="1104"/>
      <c r="S39" s="1104"/>
      <c r="T39" s="1104"/>
      <c r="U39" s="1104"/>
      <c r="V39" s="1104"/>
      <c r="W39" s="1105"/>
      <c r="X39" s="80"/>
    </row>
    <row r="40" spans="1:24">
      <c r="A40" s="1081"/>
      <c r="B40" s="1081"/>
      <c r="C40" s="1081"/>
      <c r="D40" s="1091"/>
      <c r="E40" s="1091"/>
      <c r="F40" s="1091"/>
      <c r="G40" s="1091"/>
      <c r="H40" s="1091"/>
      <c r="I40" s="1091"/>
      <c r="J40" s="1103"/>
      <c r="K40" s="1104"/>
      <c r="L40" s="1104"/>
      <c r="M40" s="1104"/>
      <c r="N40" s="1104"/>
      <c r="O40" s="1104"/>
      <c r="P40" s="1104"/>
      <c r="Q40" s="1104"/>
      <c r="R40" s="1104"/>
      <c r="S40" s="1104"/>
      <c r="T40" s="1104"/>
      <c r="U40" s="1104"/>
      <c r="V40" s="1104"/>
      <c r="W40" s="1105"/>
      <c r="X40" s="80"/>
    </row>
    <row r="41" spans="1:24">
      <c r="A41" s="1081"/>
      <c r="B41" s="1081"/>
      <c r="C41" s="1081"/>
      <c r="D41" s="1091"/>
      <c r="E41" s="1091"/>
      <c r="F41" s="1091"/>
      <c r="G41" s="1091"/>
      <c r="H41" s="1091"/>
      <c r="I41" s="1091"/>
      <c r="J41" s="1103"/>
      <c r="K41" s="1104"/>
      <c r="L41" s="1104"/>
      <c r="M41" s="1104"/>
      <c r="N41" s="1104"/>
      <c r="O41" s="1104"/>
      <c r="P41" s="1104"/>
      <c r="Q41" s="1104"/>
      <c r="R41" s="1104"/>
      <c r="S41" s="1104"/>
      <c r="T41" s="1104"/>
      <c r="U41" s="1104"/>
      <c r="V41" s="1104"/>
      <c r="W41" s="1105"/>
      <c r="X41" s="80"/>
    </row>
    <row r="42" spans="1:24">
      <c r="A42" s="1081"/>
      <c r="B42" s="1081"/>
      <c r="C42" s="1081"/>
      <c r="D42" s="1091"/>
      <c r="E42" s="1091"/>
      <c r="F42" s="1091"/>
      <c r="G42" s="1091"/>
      <c r="H42" s="1091"/>
      <c r="I42" s="1091"/>
      <c r="J42" s="1103"/>
      <c r="K42" s="1104"/>
      <c r="L42" s="1104"/>
      <c r="M42" s="1104"/>
      <c r="N42" s="1104"/>
      <c r="O42" s="1104"/>
      <c r="P42" s="1104"/>
      <c r="Q42" s="1104"/>
      <c r="R42" s="1104"/>
      <c r="S42" s="1104"/>
      <c r="T42" s="1104"/>
      <c r="U42" s="1104"/>
      <c r="V42" s="1104"/>
      <c r="W42" s="1105"/>
      <c r="X42" s="80"/>
    </row>
    <row r="43" spans="1:24">
      <c r="A43" s="1081"/>
      <c r="B43" s="1081"/>
      <c r="C43" s="1081"/>
      <c r="D43" s="1091"/>
      <c r="E43" s="1091"/>
      <c r="F43" s="1091"/>
      <c r="G43" s="1091"/>
      <c r="H43" s="1091"/>
      <c r="I43" s="1091"/>
      <c r="J43" s="1103"/>
      <c r="K43" s="1104"/>
      <c r="L43" s="1104"/>
      <c r="M43" s="1104"/>
      <c r="N43" s="1104"/>
      <c r="O43" s="1104"/>
      <c r="P43" s="1104"/>
      <c r="Q43" s="1104"/>
      <c r="R43" s="1104"/>
      <c r="S43" s="1104"/>
      <c r="T43" s="1104"/>
      <c r="U43" s="1104"/>
      <c r="V43" s="1104"/>
      <c r="W43" s="1105"/>
      <c r="X43" s="80"/>
    </row>
    <row r="44" spans="1:24">
      <c r="A44" s="1081"/>
      <c r="B44" s="1081"/>
      <c r="C44" s="1081"/>
      <c r="D44" s="1091"/>
      <c r="E44" s="1091"/>
      <c r="F44" s="1091"/>
      <c r="G44" s="1091"/>
      <c r="H44" s="1091"/>
      <c r="I44" s="1091"/>
      <c r="J44" s="1103"/>
      <c r="K44" s="1104"/>
      <c r="L44" s="1104"/>
      <c r="M44" s="1104"/>
      <c r="N44" s="1104"/>
      <c r="O44" s="1104"/>
      <c r="P44" s="1104"/>
      <c r="Q44" s="1104"/>
      <c r="R44" s="1104"/>
      <c r="S44" s="1104"/>
      <c r="T44" s="1104"/>
      <c r="U44" s="1104"/>
      <c r="V44" s="1104"/>
      <c r="W44" s="1105"/>
      <c r="X44" s="80"/>
    </row>
    <row r="45" spans="1:24">
      <c r="A45" s="82"/>
      <c r="B45" s="82"/>
      <c r="C45" s="82"/>
      <c r="D45" s="82"/>
      <c r="E45" s="82"/>
      <c r="F45" s="82"/>
      <c r="G45" s="82"/>
      <c r="H45" s="82"/>
      <c r="I45" s="82"/>
      <c r="J45" s="82"/>
      <c r="K45" s="82"/>
      <c r="L45" s="82"/>
      <c r="M45" s="82"/>
      <c r="N45" s="82"/>
      <c r="O45" s="82"/>
      <c r="P45" s="82"/>
      <c r="Q45" s="82"/>
      <c r="R45" s="82"/>
      <c r="S45" s="82"/>
      <c r="T45" s="82"/>
      <c r="U45" s="82"/>
      <c r="V45" s="82"/>
      <c r="W45" s="82"/>
      <c r="X45" s="86"/>
    </row>
    <row r="46" spans="1:24">
      <c r="A46" s="1106" t="s">
        <v>266</v>
      </c>
      <c r="B46" s="1107"/>
      <c r="C46" s="1107"/>
      <c r="D46" s="1107"/>
      <c r="E46" s="1107"/>
      <c r="F46" s="1107"/>
      <c r="G46" s="1107"/>
      <c r="H46" s="1107"/>
      <c r="I46" s="1107"/>
      <c r="J46" s="1107"/>
      <c r="K46" s="1107"/>
      <c r="L46" s="1107"/>
      <c r="M46" s="1107"/>
      <c r="N46" s="1107"/>
      <c r="O46" s="1107"/>
      <c r="P46" s="1107"/>
      <c r="Q46" s="1107"/>
      <c r="R46" s="1107"/>
      <c r="S46" s="1107"/>
      <c r="T46" s="1107"/>
      <c r="U46" s="1107"/>
      <c r="V46" s="1107"/>
      <c r="W46" s="1107"/>
    </row>
    <row r="47" spans="1:24">
      <c r="A47" s="1094" t="s">
        <v>267</v>
      </c>
      <c r="B47" s="1094"/>
      <c r="C47" s="1094"/>
      <c r="D47" s="1094" t="s">
        <v>263</v>
      </c>
      <c r="E47" s="1095"/>
      <c r="F47" s="1095"/>
      <c r="G47" s="1094" t="s">
        <v>264</v>
      </c>
      <c r="H47" s="1095"/>
      <c r="I47" s="1095"/>
      <c r="J47" s="1094" t="s">
        <v>268</v>
      </c>
      <c r="K47" s="1095"/>
      <c r="L47" s="1095"/>
      <c r="M47" s="1096" t="s">
        <v>269</v>
      </c>
      <c r="N47" s="1097"/>
      <c r="O47" s="1097"/>
      <c r="P47" s="1098" t="s">
        <v>175</v>
      </c>
      <c r="Q47" s="1099"/>
      <c r="R47" s="1100"/>
      <c r="S47" s="1101" t="s">
        <v>270</v>
      </c>
      <c r="T47" s="1101"/>
      <c r="U47" s="1101"/>
      <c r="V47" s="1101"/>
      <c r="W47" s="1102"/>
    </row>
    <row r="48" spans="1:24">
      <c r="A48" s="1081"/>
      <c r="B48" s="1081"/>
      <c r="C48" s="1081"/>
      <c r="D48" s="1091"/>
      <c r="E48" s="1091"/>
      <c r="F48" s="1091"/>
      <c r="G48" s="1091"/>
      <c r="H48" s="1091"/>
      <c r="I48" s="1091"/>
      <c r="J48" s="1091"/>
      <c r="K48" s="1091"/>
      <c r="L48" s="1091"/>
      <c r="M48" s="1091"/>
      <c r="N48" s="1091"/>
      <c r="O48" s="1091"/>
      <c r="P48" s="1092"/>
      <c r="Q48" s="1089"/>
      <c r="R48" s="1090"/>
      <c r="S48" s="1089"/>
      <c r="T48" s="1089"/>
      <c r="U48" s="1089"/>
      <c r="V48" s="1089"/>
      <c r="W48" s="1090"/>
    </row>
    <row r="49" spans="1:23">
      <c r="A49" s="1081"/>
      <c r="B49" s="1081"/>
      <c r="C49" s="1081"/>
      <c r="D49" s="1091"/>
      <c r="E49" s="1091"/>
      <c r="F49" s="1091"/>
      <c r="G49" s="1091"/>
      <c r="H49" s="1091"/>
      <c r="I49" s="1091"/>
      <c r="J49" s="1091"/>
      <c r="K49" s="1091"/>
      <c r="L49" s="1091"/>
      <c r="M49" s="1091"/>
      <c r="N49" s="1091"/>
      <c r="O49" s="1091"/>
      <c r="P49" s="1092"/>
      <c r="Q49" s="1089"/>
      <c r="R49" s="1090"/>
      <c r="S49" s="1089"/>
      <c r="T49" s="1089"/>
      <c r="U49" s="1089"/>
      <c r="V49" s="1089"/>
      <c r="W49" s="1090"/>
    </row>
    <row r="50" spans="1:23">
      <c r="A50" s="1081"/>
      <c r="B50" s="1081"/>
      <c r="C50" s="1081"/>
      <c r="D50" s="1091"/>
      <c r="E50" s="1091"/>
      <c r="F50" s="1091"/>
      <c r="G50" s="1091"/>
      <c r="H50" s="1091"/>
      <c r="I50" s="1091"/>
      <c r="J50" s="1091"/>
      <c r="K50" s="1091"/>
      <c r="L50" s="1091"/>
      <c r="M50" s="1091"/>
      <c r="N50" s="1091"/>
      <c r="O50" s="1091"/>
      <c r="P50" s="1092"/>
      <c r="Q50" s="1089"/>
      <c r="R50" s="1090"/>
      <c r="S50" s="1089"/>
      <c r="T50" s="1089"/>
      <c r="U50" s="1089"/>
      <c r="V50" s="1089"/>
      <c r="W50" s="1090"/>
    </row>
    <row r="51" spans="1:23">
      <c r="A51" s="1081"/>
      <c r="B51" s="1081"/>
      <c r="C51" s="1081"/>
      <c r="D51" s="1091"/>
      <c r="E51" s="1091"/>
      <c r="F51" s="1091"/>
      <c r="G51" s="1091"/>
      <c r="H51" s="1091"/>
      <c r="I51" s="1091"/>
      <c r="J51" s="1091"/>
      <c r="K51" s="1091"/>
      <c r="L51" s="1091"/>
      <c r="M51" s="1091"/>
      <c r="N51" s="1091"/>
      <c r="O51" s="1091"/>
      <c r="P51" s="1092"/>
      <c r="Q51" s="1089"/>
      <c r="R51" s="1090"/>
      <c r="S51" s="1089"/>
      <c r="T51" s="1089"/>
      <c r="U51" s="1089"/>
      <c r="V51" s="1089"/>
      <c r="W51" s="1090"/>
    </row>
    <row r="52" spans="1:23">
      <c r="A52" s="1081"/>
      <c r="B52" s="1081"/>
      <c r="C52" s="1081"/>
      <c r="D52" s="1091"/>
      <c r="E52" s="1091"/>
      <c r="F52" s="1091"/>
      <c r="G52" s="1091"/>
      <c r="H52" s="1091"/>
      <c r="I52" s="1091"/>
      <c r="J52" s="1091"/>
      <c r="K52" s="1091"/>
      <c r="L52" s="1091"/>
      <c r="M52" s="1091"/>
      <c r="N52" s="1091"/>
      <c r="O52" s="1091"/>
      <c r="P52" s="1092"/>
      <c r="Q52" s="1089"/>
      <c r="R52" s="1090"/>
      <c r="S52" s="1089"/>
      <c r="T52" s="1089"/>
      <c r="U52" s="1089"/>
      <c r="V52" s="1089"/>
      <c r="W52" s="1090"/>
    </row>
    <row r="53" spans="1:23">
      <c r="A53" s="1081"/>
      <c r="B53" s="1081"/>
      <c r="C53" s="1081"/>
      <c r="D53" s="1091"/>
      <c r="E53" s="1091"/>
      <c r="F53" s="1091"/>
      <c r="G53" s="1091"/>
      <c r="H53" s="1091"/>
      <c r="I53" s="1091"/>
      <c r="J53" s="1091"/>
      <c r="K53" s="1091"/>
      <c r="L53" s="1091"/>
      <c r="M53" s="1091"/>
      <c r="N53" s="1091"/>
      <c r="O53" s="1091"/>
      <c r="P53" s="1092"/>
      <c r="Q53" s="1089"/>
      <c r="R53" s="1090"/>
      <c r="S53" s="1089"/>
      <c r="T53" s="1089"/>
      <c r="U53" s="1089"/>
      <c r="V53" s="1089"/>
      <c r="W53" s="1090"/>
    </row>
    <row r="54" spans="1:23">
      <c r="A54" s="1081"/>
      <c r="B54" s="1081"/>
      <c r="C54" s="1081"/>
      <c r="D54" s="1091"/>
      <c r="E54" s="1091"/>
      <c r="F54" s="1091"/>
      <c r="G54" s="1091"/>
      <c r="H54" s="1091"/>
      <c r="I54" s="1091"/>
      <c r="J54" s="1091"/>
      <c r="K54" s="1091"/>
      <c r="L54" s="1091"/>
      <c r="M54" s="1091"/>
      <c r="N54" s="1091"/>
      <c r="O54" s="1091"/>
      <c r="P54" s="1092"/>
      <c r="Q54" s="1089"/>
      <c r="R54" s="1090"/>
      <c r="S54" s="1089"/>
      <c r="T54" s="1089"/>
      <c r="U54" s="1089"/>
      <c r="V54" s="1089"/>
      <c r="W54" s="1090"/>
    </row>
    <row r="55" spans="1:23">
      <c r="A55" s="1081"/>
      <c r="B55" s="1081"/>
      <c r="C55" s="1081"/>
      <c r="D55" s="1091"/>
      <c r="E55" s="1091"/>
      <c r="F55" s="1091"/>
      <c r="G55" s="1091"/>
      <c r="H55" s="1091"/>
      <c r="I55" s="1091"/>
      <c r="J55" s="1091"/>
      <c r="K55" s="1091"/>
      <c r="L55" s="1091"/>
      <c r="M55" s="1091"/>
      <c r="N55" s="1091"/>
      <c r="O55" s="1091"/>
      <c r="P55" s="1092"/>
      <c r="Q55" s="1089"/>
      <c r="R55" s="1090"/>
      <c r="S55" s="1089"/>
      <c r="T55" s="1089"/>
      <c r="U55" s="1089"/>
      <c r="V55" s="1089"/>
      <c r="W55" s="1090"/>
    </row>
    <row r="56" spans="1:23">
      <c r="A56" s="1081"/>
      <c r="B56" s="1081"/>
      <c r="C56" s="1081"/>
      <c r="D56" s="1091"/>
      <c r="E56" s="1091"/>
      <c r="F56" s="1091"/>
      <c r="G56" s="1091"/>
      <c r="H56" s="1091"/>
      <c r="I56" s="1091"/>
      <c r="J56" s="1091"/>
      <c r="K56" s="1091"/>
      <c r="L56" s="1091"/>
      <c r="M56" s="1091"/>
      <c r="N56" s="1091"/>
      <c r="O56" s="1091"/>
      <c r="P56" s="1092"/>
      <c r="Q56" s="1089"/>
      <c r="R56" s="1090"/>
      <c r="S56" s="1089"/>
      <c r="T56" s="1089"/>
      <c r="U56" s="1089"/>
      <c r="V56" s="1089"/>
      <c r="W56" s="1090"/>
    </row>
    <row r="57" spans="1:23">
      <c r="A57" s="1081"/>
      <c r="B57" s="1081"/>
      <c r="C57" s="1081"/>
      <c r="D57" s="1091"/>
      <c r="E57" s="1091"/>
      <c r="F57" s="1091"/>
      <c r="G57" s="1091"/>
      <c r="H57" s="1091"/>
      <c r="I57" s="1091"/>
      <c r="J57" s="1091"/>
      <c r="K57" s="1091"/>
      <c r="L57" s="1091"/>
      <c r="M57" s="1091"/>
      <c r="N57" s="1091"/>
      <c r="O57" s="1091"/>
      <c r="P57" s="1092"/>
      <c r="Q57" s="1089"/>
      <c r="R57" s="1090"/>
      <c r="S57" s="1089"/>
      <c r="T57" s="1089"/>
      <c r="U57" s="1089"/>
      <c r="V57" s="1089"/>
      <c r="W57" s="1090"/>
    </row>
    <row r="58" spans="1:23">
      <c r="A58" s="1081"/>
      <c r="B58" s="1081"/>
      <c r="C58" s="1081"/>
      <c r="D58" s="1091"/>
      <c r="E58" s="1091"/>
      <c r="F58" s="1091"/>
      <c r="G58" s="1091"/>
      <c r="H58" s="1091"/>
      <c r="I58" s="1091"/>
      <c r="J58" s="1091"/>
      <c r="K58" s="1091"/>
      <c r="L58" s="1091"/>
      <c r="M58" s="1091"/>
      <c r="N58" s="1091"/>
      <c r="O58" s="1091"/>
      <c r="P58" s="1092"/>
      <c r="Q58" s="1089"/>
      <c r="R58" s="1090"/>
      <c r="S58" s="1089"/>
      <c r="T58" s="1089"/>
      <c r="U58" s="1089"/>
      <c r="V58" s="1089"/>
      <c r="W58" s="1090"/>
    </row>
    <row r="59" spans="1:23">
      <c r="A59" s="1081"/>
      <c r="B59" s="1081"/>
      <c r="C59" s="1081"/>
      <c r="D59" s="1091"/>
      <c r="E59" s="1091"/>
      <c r="F59" s="1091"/>
      <c r="G59" s="1091"/>
      <c r="H59" s="1091"/>
      <c r="I59" s="1091"/>
      <c r="J59" s="1091"/>
      <c r="K59" s="1091"/>
      <c r="L59" s="1091"/>
      <c r="M59" s="1091"/>
      <c r="N59" s="1091"/>
      <c r="O59" s="1091"/>
      <c r="P59" s="1092"/>
      <c r="Q59" s="1089"/>
      <c r="R59" s="1090"/>
      <c r="S59" s="1089"/>
      <c r="T59" s="1089"/>
      <c r="U59" s="1089"/>
      <c r="V59" s="1089"/>
      <c r="W59" s="1090"/>
    </row>
    <row r="60" spans="1:23">
      <c r="A60" s="1081"/>
      <c r="B60" s="1081"/>
      <c r="C60" s="1081"/>
      <c r="D60" s="1091"/>
      <c r="E60" s="1091"/>
      <c r="F60" s="1091"/>
      <c r="G60" s="1091"/>
      <c r="H60" s="1091"/>
      <c r="I60" s="1091"/>
      <c r="J60" s="1091"/>
      <c r="K60" s="1091"/>
      <c r="L60" s="1091"/>
      <c r="M60" s="1091"/>
      <c r="N60" s="1091"/>
      <c r="O60" s="1091"/>
      <c r="P60" s="1092"/>
      <c r="Q60" s="1089"/>
      <c r="R60" s="1090"/>
      <c r="S60" s="1089"/>
      <c r="T60" s="1089"/>
      <c r="U60" s="1089"/>
      <c r="V60" s="1089"/>
      <c r="W60" s="1090"/>
    </row>
    <row r="61" spans="1:23">
      <c r="A61" s="1081"/>
      <c r="B61" s="1081"/>
      <c r="C61" s="1081"/>
      <c r="D61" s="1091"/>
      <c r="E61" s="1091"/>
      <c r="F61" s="1091"/>
      <c r="G61" s="1091"/>
      <c r="H61" s="1091"/>
      <c r="I61" s="1091"/>
      <c r="J61" s="1091"/>
      <c r="K61" s="1091"/>
      <c r="L61" s="1091"/>
      <c r="M61" s="1091"/>
      <c r="N61" s="1091"/>
      <c r="O61" s="1091"/>
      <c r="P61" s="1092"/>
      <c r="Q61" s="1089"/>
      <c r="R61" s="1090"/>
      <c r="S61" s="1089"/>
      <c r="T61" s="1089"/>
      <c r="U61" s="1089"/>
      <c r="V61" s="1089"/>
      <c r="W61" s="1090"/>
    </row>
    <row r="62" spans="1:23">
      <c r="A62" s="1081"/>
      <c r="B62" s="1081"/>
      <c r="C62" s="1081"/>
      <c r="D62" s="1091"/>
      <c r="E62" s="1091"/>
      <c r="F62" s="1091"/>
      <c r="G62" s="1091"/>
      <c r="H62" s="1091"/>
      <c r="I62" s="1091"/>
      <c r="J62" s="1091"/>
      <c r="K62" s="1091"/>
      <c r="L62" s="1091"/>
      <c r="M62" s="1091"/>
      <c r="N62" s="1091"/>
      <c r="O62" s="1091"/>
      <c r="P62" s="1092"/>
      <c r="Q62" s="1089"/>
      <c r="R62" s="1090"/>
      <c r="S62" s="1089"/>
      <c r="T62" s="1089"/>
      <c r="U62" s="1089"/>
      <c r="V62" s="1089"/>
      <c r="W62" s="1090"/>
    </row>
    <row r="63" spans="1:23">
      <c r="A63" s="1081"/>
      <c r="B63" s="1081"/>
      <c r="C63" s="1081"/>
      <c r="D63" s="1091"/>
      <c r="E63" s="1091"/>
      <c r="F63" s="1091"/>
      <c r="G63" s="1091"/>
      <c r="H63" s="1091"/>
      <c r="I63" s="1091"/>
      <c r="J63" s="1091"/>
      <c r="K63" s="1091"/>
      <c r="L63" s="1091"/>
      <c r="M63" s="1091"/>
      <c r="N63" s="1091"/>
      <c r="O63" s="1091"/>
      <c r="P63" s="1092"/>
      <c r="Q63" s="1089"/>
      <c r="R63" s="1090"/>
      <c r="S63" s="1089"/>
      <c r="T63" s="1089"/>
      <c r="U63" s="1089"/>
      <c r="V63" s="1089"/>
      <c r="W63" s="1090"/>
    </row>
    <row r="64" spans="1:23">
      <c r="A64" s="1081"/>
      <c r="B64" s="1081"/>
      <c r="C64" s="1081"/>
      <c r="D64" s="1091"/>
      <c r="E64" s="1091"/>
      <c r="F64" s="1091"/>
      <c r="G64" s="1091"/>
      <c r="H64" s="1091"/>
      <c r="I64" s="1091"/>
      <c r="J64" s="1091"/>
      <c r="K64" s="1091"/>
      <c r="L64" s="1091"/>
      <c r="M64" s="1091"/>
      <c r="N64" s="1091"/>
      <c r="O64" s="1091"/>
      <c r="P64" s="1092"/>
      <c r="Q64" s="1089"/>
      <c r="R64" s="1090"/>
      <c r="S64" s="1089"/>
      <c r="T64" s="1089"/>
      <c r="U64" s="1089"/>
      <c r="V64" s="1089"/>
      <c r="W64" s="1090"/>
    </row>
    <row r="65" spans="1:24">
      <c r="A65" s="1081"/>
      <c r="B65" s="1081"/>
      <c r="C65" s="1081"/>
      <c r="D65" s="1091"/>
      <c r="E65" s="1091"/>
      <c r="F65" s="1091"/>
      <c r="G65" s="1091"/>
      <c r="H65" s="1091"/>
      <c r="I65" s="1091"/>
      <c r="J65" s="1091"/>
      <c r="K65" s="1091"/>
      <c r="L65" s="1091"/>
      <c r="M65" s="1091"/>
      <c r="N65" s="1091"/>
      <c r="O65" s="1091"/>
      <c r="P65" s="1092"/>
      <c r="Q65" s="1089"/>
      <c r="R65" s="1090"/>
      <c r="S65" s="1089"/>
      <c r="T65" s="1089"/>
      <c r="U65" s="1089"/>
      <c r="V65" s="1089"/>
      <c r="W65" s="1090"/>
    </row>
    <row r="66" spans="1:24">
      <c r="A66" s="1081"/>
      <c r="B66" s="1081"/>
      <c r="C66" s="1081"/>
      <c r="D66" s="1091"/>
      <c r="E66" s="1091"/>
      <c r="F66" s="1091"/>
      <c r="G66" s="1091"/>
      <c r="H66" s="1091"/>
      <c r="I66" s="1091"/>
      <c r="J66" s="1091"/>
      <c r="K66" s="1091"/>
      <c r="L66" s="1091"/>
      <c r="M66" s="1091"/>
      <c r="N66" s="1091"/>
      <c r="O66" s="1091"/>
      <c r="P66" s="1092"/>
      <c r="Q66" s="1089"/>
      <c r="R66" s="1090"/>
      <c r="S66" s="1089"/>
      <c r="T66" s="1089"/>
      <c r="U66" s="1089"/>
      <c r="V66" s="1089"/>
      <c r="W66" s="1090"/>
    </row>
    <row r="67" spans="1:24" hidden="1">
      <c r="A67" s="1093"/>
      <c r="B67" s="1093"/>
      <c r="C67" s="1093"/>
      <c r="D67" s="1091"/>
      <c r="E67" s="1091"/>
      <c r="F67" s="1091"/>
      <c r="G67" s="1091"/>
      <c r="H67" s="1091"/>
      <c r="I67" s="1091"/>
      <c r="J67" s="1091"/>
      <c r="K67" s="1091"/>
      <c r="L67" s="1091"/>
      <c r="M67" s="1091"/>
      <c r="N67" s="1091"/>
      <c r="O67" s="1091"/>
      <c r="P67" s="1092"/>
      <c r="Q67" s="1089"/>
      <c r="R67" s="1090"/>
      <c r="S67" s="1089"/>
      <c r="T67" s="1089"/>
      <c r="U67" s="1089"/>
      <c r="V67" s="1089"/>
      <c r="W67" s="1090"/>
    </row>
    <row r="68" spans="1:24" hidden="1">
      <c r="A68" s="1093"/>
      <c r="B68" s="1093"/>
      <c r="C68" s="1093"/>
      <c r="D68" s="1091"/>
      <c r="E68" s="1091"/>
      <c r="F68" s="1091"/>
      <c r="G68" s="1091"/>
      <c r="H68" s="1091"/>
      <c r="I68" s="1091"/>
      <c r="J68" s="1091"/>
      <c r="K68" s="1091"/>
      <c r="L68" s="1091"/>
      <c r="M68" s="1091"/>
      <c r="N68" s="1091"/>
      <c r="O68" s="1091"/>
      <c r="P68" s="1092"/>
      <c r="Q68" s="1089"/>
      <c r="R68" s="1090"/>
      <c r="S68" s="1089"/>
      <c r="T68" s="1089"/>
      <c r="U68" s="1089"/>
      <c r="V68" s="1089"/>
      <c r="W68" s="1090"/>
    </row>
    <row r="69" spans="1:24" hidden="1">
      <c r="A69" s="1093"/>
      <c r="B69" s="1093"/>
      <c r="C69" s="1093"/>
      <c r="D69" s="1091"/>
      <c r="E69" s="1091"/>
      <c r="F69" s="1091"/>
      <c r="G69" s="1091"/>
      <c r="H69" s="1091"/>
      <c r="I69" s="1091"/>
      <c r="J69" s="1091"/>
      <c r="K69" s="1091"/>
      <c r="L69" s="1091"/>
      <c r="M69" s="1091"/>
      <c r="N69" s="1091"/>
      <c r="O69" s="1091"/>
      <c r="P69" s="1092"/>
      <c r="Q69" s="1089"/>
      <c r="R69" s="1090"/>
      <c r="S69" s="1089"/>
      <c r="T69" s="1089"/>
      <c r="U69" s="1089"/>
      <c r="V69" s="1089"/>
      <c r="W69" s="1090"/>
    </row>
    <row r="70" spans="1:24" hidden="1">
      <c r="A70" s="1093"/>
      <c r="B70" s="1093"/>
      <c r="C70" s="1093"/>
      <c r="D70" s="1091"/>
      <c r="E70" s="1091"/>
      <c r="F70" s="1091"/>
      <c r="G70" s="1091"/>
      <c r="H70" s="1091"/>
      <c r="I70" s="1091"/>
      <c r="J70" s="1091"/>
      <c r="K70" s="1091"/>
      <c r="L70" s="1091"/>
      <c r="M70" s="1091"/>
      <c r="N70" s="1091"/>
      <c r="O70" s="1091"/>
      <c r="P70" s="1092"/>
      <c r="Q70" s="1089"/>
      <c r="R70" s="1090"/>
      <c r="S70" s="1089"/>
      <c r="T70" s="1089"/>
      <c r="U70" s="1089"/>
      <c r="V70" s="1089"/>
      <c r="W70" s="1090"/>
    </row>
    <row r="71" spans="1:24" hidden="1">
      <c r="A71" s="1093"/>
      <c r="B71" s="1093"/>
      <c r="C71" s="1093"/>
      <c r="D71" s="1091"/>
      <c r="E71" s="1091"/>
      <c r="F71" s="1091"/>
      <c r="G71" s="1091"/>
      <c r="H71" s="1091"/>
      <c r="I71" s="1091"/>
      <c r="J71" s="1091"/>
      <c r="K71" s="1091"/>
      <c r="L71" s="1091"/>
      <c r="M71" s="1091"/>
      <c r="N71" s="1091"/>
      <c r="O71" s="1091"/>
      <c r="P71" s="1092"/>
      <c r="Q71" s="1089"/>
      <c r="R71" s="1090"/>
      <c r="S71" s="1089"/>
      <c r="T71" s="1089"/>
      <c r="U71" s="1089"/>
      <c r="V71" s="1089"/>
      <c r="W71" s="1090"/>
    </row>
    <row r="72" spans="1:24" hidden="1">
      <c r="A72" s="1093"/>
      <c r="B72" s="1093"/>
      <c r="C72" s="1093"/>
      <c r="D72" s="1091"/>
      <c r="E72" s="1091"/>
      <c r="F72" s="1091"/>
      <c r="G72" s="1091"/>
      <c r="H72" s="1091"/>
      <c r="I72" s="1091"/>
      <c r="J72" s="1091"/>
      <c r="K72" s="1091"/>
      <c r="L72" s="1091"/>
      <c r="M72" s="1091"/>
      <c r="N72" s="1091"/>
      <c r="O72" s="1091"/>
      <c r="P72" s="1092"/>
      <c r="Q72" s="1089"/>
      <c r="R72" s="1090"/>
      <c r="S72" s="1089"/>
      <c r="T72" s="1089"/>
      <c r="U72" s="1089"/>
      <c r="V72" s="1089"/>
      <c r="W72" s="1090"/>
    </row>
    <row r="73" spans="1:24" hidden="1">
      <c r="A73" s="1093"/>
      <c r="B73" s="1093"/>
      <c r="C73" s="1093"/>
      <c r="D73" s="1091"/>
      <c r="E73" s="1091"/>
      <c r="F73" s="1091"/>
      <c r="G73" s="1091"/>
      <c r="H73" s="1091"/>
      <c r="I73" s="1091"/>
      <c r="J73" s="1091"/>
      <c r="K73" s="1091"/>
      <c r="L73" s="1091"/>
      <c r="M73" s="1091"/>
      <c r="N73" s="1091"/>
      <c r="O73" s="1091"/>
      <c r="P73" s="1092"/>
      <c r="Q73" s="1089"/>
      <c r="R73" s="1090"/>
      <c r="S73" s="1089"/>
      <c r="T73" s="1089"/>
      <c r="U73" s="1089"/>
      <c r="V73" s="1089"/>
      <c r="W73" s="1090"/>
    </row>
    <row r="74" spans="1:24" hidden="1">
      <c r="A74" s="1093"/>
      <c r="B74" s="1093"/>
      <c r="C74" s="1093"/>
      <c r="D74" s="1091"/>
      <c r="E74" s="1091"/>
      <c r="F74" s="1091"/>
      <c r="G74" s="1091"/>
      <c r="H74" s="1091"/>
      <c r="I74" s="1091"/>
      <c r="J74" s="1091"/>
      <c r="K74" s="1091"/>
      <c r="L74" s="1091"/>
      <c r="M74" s="1091"/>
      <c r="N74" s="1091"/>
      <c r="O74" s="1091"/>
      <c r="P74" s="1092"/>
      <c r="Q74" s="1089"/>
      <c r="R74" s="1090"/>
      <c r="S74" s="1089"/>
      <c r="T74" s="1089"/>
      <c r="U74" s="1089"/>
      <c r="V74" s="1089"/>
      <c r="W74" s="1090"/>
    </row>
    <row r="75" spans="1:24" hidden="1">
      <c r="A75" s="1093"/>
      <c r="B75" s="1093"/>
      <c r="C75" s="1093"/>
      <c r="D75" s="1091"/>
      <c r="E75" s="1091"/>
      <c r="F75" s="1091"/>
      <c r="G75" s="1091"/>
      <c r="H75" s="1091"/>
      <c r="I75" s="1091"/>
      <c r="J75" s="1091"/>
      <c r="K75" s="1091"/>
      <c r="L75" s="1091"/>
      <c r="M75" s="1091"/>
      <c r="N75" s="1091"/>
      <c r="O75" s="1091"/>
      <c r="P75" s="1092"/>
      <c r="Q75" s="1089"/>
      <c r="R75" s="1090"/>
      <c r="S75" s="1089"/>
      <c r="T75" s="1089"/>
      <c r="U75" s="1089"/>
      <c r="V75" s="1089"/>
      <c r="W75" s="1090"/>
    </row>
    <row r="76" spans="1:24" hidden="1">
      <c r="A76" s="1093"/>
      <c r="B76" s="1093"/>
      <c r="C76" s="1093"/>
      <c r="D76" s="1091"/>
      <c r="E76" s="1091"/>
      <c r="F76" s="1091"/>
      <c r="G76" s="1091"/>
      <c r="H76" s="1091"/>
      <c r="I76" s="1091"/>
      <c r="J76" s="1091"/>
      <c r="K76" s="1091"/>
      <c r="L76" s="1091"/>
      <c r="M76" s="1091"/>
      <c r="N76" s="1091"/>
      <c r="O76" s="1091"/>
      <c r="P76" s="1092"/>
      <c r="Q76" s="1089"/>
      <c r="R76" s="1090"/>
      <c r="S76" s="1089"/>
      <c r="T76" s="1089"/>
      <c r="U76" s="1089"/>
      <c r="V76" s="1089"/>
      <c r="W76" s="1090"/>
    </row>
    <row r="77" spans="1:24" hidden="1">
      <c r="A77" s="1093"/>
      <c r="B77" s="1093"/>
      <c r="C77" s="1093"/>
      <c r="D77" s="1091"/>
      <c r="E77" s="1091"/>
      <c r="F77" s="1091"/>
      <c r="G77" s="1091"/>
      <c r="H77" s="1091"/>
      <c r="I77" s="1091"/>
      <c r="J77" s="1091"/>
      <c r="K77" s="1091"/>
      <c r="L77" s="1091"/>
      <c r="M77" s="1091"/>
      <c r="N77" s="1091"/>
      <c r="O77" s="1091"/>
      <c r="P77" s="1092"/>
      <c r="Q77" s="1089"/>
      <c r="R77" s="1090"/>
      <c r="S77" s="1089"/>
      <c r="T77" s="1089"/>
      <c r="U77" s="1089"/>
      <c r="V77" s="1089"/>
      <c r="W77" s="1090"/>
    </row>
    <row r="78" spans="1:24" hidden="1">
      <c r="A78" s="82"/>
      <c r="B78" s="82"/>
      <c r="C78" s="82"/>
      <c r="D78" s="82"/>
      <c r="E78" s="82"/>
      <c r="F78" s="82"/>
      <c r="G78" s="82"/>
      <c r="H78" s="82"/>
      <c r="I78" s="82"/>
      <c r="J78" s="82"/>
      <c r="K78" s="82"/>
      <c r="L78" s="82"/>
      <c r="M78" s="82"/>
      <c r="N78" s="82"/>
      <c r="O78" s="82"/>
      <c r="P78" s="82"/>
      <c r="Q78" s="82"/>
      <c r="R78" s="82"/>
      <c r="S78" s="82"/>
      <c r="T78" s="82"/>
      <c r="U78" s="82"/>
      <c r="V78" s="82"/>
      <c r="W78" s="82"/>
      <c r="X78" s="86"/>
    </row>
    <row r="79" spans="1:24" hidden="1">
      <c r="A79" s="87"/>
      <c r="B79" s="87"/>
      <c r="C79" s="87"/>
      <c r="D79" s="87"/>
      <c r="E79" s="87"/>
      <c r="F79" s="87"/>
      <c r="G79" s="87"/>
      <c r="H79" s="87"/>
      <c r="I79" s="87"/>
      <c r="J79" s="87"/>
      <c r="K79" s="87"/>
      <c r="L79" s="87"/>
      <c r="M79" s="87"/>
      <c r="N79" s="87"/>
      <c r="O79" s="87"/>
      <c r="P79" s="87"/>
      <c r="Q79" s="87"/>
      <c r="R79" s="87"/>
      <c r="S79" s="87"/>
      <c r="T79" s="87"/>
      <c r="U79" s="87"/>
      <c r="V79" s="87"/>
      <c r="W79" s="87"/>
    </row>
    <row r="80" spans="1:24" hidden="1">
      <c r="A80" s="87"/>
      <c r="B80" s="87"/>
      <c r="C80" s="87"/>
      <c r="D80" s="87"/>
      <c r="E80" s="87"/>
      <c r="F80" s="87"/>
      <c r="G80" s="87"/>
      <c r="H80" s="87"/>
      <c r="I80" s="87"/>
      <c r="J80" s="87"/>
      <c r="K80" s="87"/>
      <c r="L80" s="87"/>
      <c r="M80" s="87"/>
      <c r="N80" s="87"/>
      <c r="O80" s="87"/>
      <c r="P80" s="87"/>
      <c r="Q80" s="87"/>
      <c r="R80" s="87"/>
      <c r="S80" s="87"/>
      <c r="T80" s="87"/>
      <c r="U80" s="87"/>
      <c r="V80" s="87"/>
      <c r="W80" s="87"/>
    </row>
    <row r="81" spans="1:23" hidden="1">
      <c r="A81" s="87"/>
      <c r="B81" s="87"/>
      <c r="C81" s="87"/>
      <c r="D81" s="87"/>
      <c r="E81" s="87"/>
      <c r="F81" s="87"/>
      <c r="G81" s="87"/>
      <c r="H81" s="87"/>
      <c r="I81" s="87"/>
      <c r="J81" s="87"/>
      <c r="K81" s="87"/>
      <c r="L81" s="87"/>
      <c r="M81" s="87"/>
      <c r="N81" s="87"/>
      <c r="O81" s="87"/>
      <c r="P81" s="87"/>
      <c r="Q81" s="87"/>
      <c r="R81" s="87"/>
      <c r="S81" s="87"/>
      <c r="T81" s="87"/>
      <c r="U81" s="87"/>
      <c r="V81" s="87"/>
      <c r="W81" s="87"/>
    </row>
    <row r="82" spans="1:23" hidden="1">
      <c r="A82" s="87"/>
      <c r="B82" s="87"/>
      <c r="C82" s="87"/>
      <c r="D82" s="87"/>
      <c r="E82" s="87"/>
      <c r="F82" s="87"/>
      <c r="G82" s="87"/>
      <c r="H82" s="87"/>
      <c r="I82" s="87"/>
      <c r="J82" s="87"/>
      <c r="K82" s="87"/>
      <c r="L82" s="87"/>
      <c r="M82" s="87"/>
      <c r="N82" s="87"/>
      <c r="O82" s="87"/>
      <c r="P82" s="87"/>
      <c r="Q82" s="87"/>
      <c r="R82" s="87"/>
      <c r="S82" s="87"/>
      <c r="T82" s="87"/>
      <c r="U82" s="87"/>
      <c r="V82" s="87"/>
      <c r="W82" s="87"/>
    </row>
    <row r="83" spans="1:23">
      <c r="A83" s="1081"/>
      <c r="B83" s="1081"/>
      <c r="C83" s="1081"/>
      <c r="D83" s="1091"/>
      <c r="E83" s="1091"/>
      <c r="F83" s="1091"/>
      <c r="G83" s="1091"/>
      <c r="H83" s="1091"/>
      <c r="I83" s="1091"/>
      <c r="J83" s="1091"/>
      <c r="K83" s="1091"/>
      <c r="L83" s="1091"/>
      <c r="M83" s="1091"/>
      <c r="N83" s="1091"/>
      <c r="O83" s="1091"/>
      <c r="P83" s="1092"/>
      <c r="Q83" s="1089"/>
      <c r="R83" s="1090"/>
      <c r="S83" s="1089"/>
      <c r="T83" s="1089"/>
      <c r="U83" s="1089"/>
      <c r="V83" s="1089"/>
      <c r="W83" s="1090"/>
    </row>
    <row r="84" spans="1:23">
      <c r="A84" s="1081"/>
      <c r="B84" s="1081"/>
      <c r="C84" s="1081"/>
      <c r="D84" s="1091"/>
      <c r="E84" s="1091"/>
      <c r="F84" s="1091"/>
      <c r="G84" s="1091"/>
      <c r="H84" s="1091"/>
      <c r="I84" s="1091"/>
      <c r="J84" s="1091"/>
      <c r="K84" s="1091"/>
      <c r="L84" s="1091"/>
      <c r="M84" s="1091"/>
      <c r="N84" s="1091"/>
      <c r="O84" s="1091"/>
      <c r="P84" s="1092"/>
      <c r="Q84" s="1089"/>
      <c r="R84" s="1090"/>
      <c r="S84" s="1089"/>
      <c r="T84" s="1089"/>
      <c r="U84" s="1089"/>
      <c r="V84" s="1089"/>
      <c r="W84" s="1090"/>
    </row>
    <row r="85" spans="1:23">
      <c r="A85" s="1081"/>
      <c r="B85" s="1081"/>
      <c r="C85" s="1081"/>
      <c r="D85" s="1091"/>
      <c r="E85" s="1091"/>
      <c r="F85" s="1091"/>
      <c r="G85" s="1091"/>
      <c r="H85" s="1091"/>
      <c r="I85" s="1091"/>
      <c r="J85" s="1091"/>
      <c r="K85" s="1091"/>
      <c r="L85" s="1091"/>
      <c r="M85" s="1091"/>
      <c r="N85" s="1091"/>
      <c r="O85" s="1091"/>
      <c r="P85" s="1092"/>
      <c r="Q85" s="1089"/>
      <c r="R85" s="1090"/>
      <c r="S85" s="1089"/>
      <c r="T85" s="1089"/>
      <c r="U85" s="1089"/>
      <c r="V85" s="1089"/>
      <c r="W85" s="1090"/>
    </row>
    <row r="86" spans="1:23">
      <c r="A86" s="1081"/>
      <c r="B86" s="1081"/>
      <c r="C86" s="1081"/>
      <c r="D86" s="1091"/>
      <c r="E86" s="1091"/>
      <c r="F86" s="1091"/>
      <c r="G86" s="1091"/>
      <c r="H86" s="1091"/>
      <c r="I86" s="1091"/>
      <c r="J86" s="1091"/>
      <c r="K86" s="1091"/>
      <c r="L86" s="1091"/>
      <c r="M86" s="1091"/>
      <c r="N86" s="1091"/>
      <c r="O86" s="1091"/>
      <c r="P86" s="1092"/>
      <c r="Q86" s="1089"/>
      <c r="R86" s="1090"/>
      <c r="S86" s="1089"/>
      <c r="T86" s="1089"/>
      <c r="U86" s="1089"/>
      <c r="V86" s="1089"/>
      <c r="W86" s="1090"/>
    </row>
    <row r="87" spans="1:23">
      <c r="A87" s="1081"/>
      <c r="B87" s="1081"/>
      <c r="C87" s="1081"/>
      <c r="D87" s="1091"/>
      <c r="E87" s="1091"/>
      <c r="F87" s="1091"/>
      <c r="G87" s="1091"/>
      <c r="H87" s="1091"/>
      <c r="I87" s="1091"/>
      <c r="J87" s="1091"/>
      <c r="K87" s="1091"/>
      <c r="L87" s="1091"/>
      <c r="M87" s="1091"/>
      <c r="N87" s="1091"/>
      <c r="O87" s="1091"/>
      <c r="P87" s="1092"/>
      <c r="Q87" s="1089"/>
      <c r="R87" s="1090"/>
      <c r="S87" s="1089"/>
      <c r="T87" s="1089"/>
      <c r="U87" s="1089"/>
      <c r="V87" s="1089"/>
      <c r="W87" s="1090"/>
    </row>
    <row r="88" spans="1:23">
      <c r="A88" s="1081"/>
      <c r="B88" s="1081"/>
      <c r="C88" s="1081"/>
      <c r="D88" s="1091"/>
      <c r="E88" s="1091"/>
      <c r="F88" s="1091"/>
      <c r="G88" s="1091"/>
      <c r="H88" s="1091"/>
      <c r="I88" s="1091"/>
      <c r="J88" s="1091"/>
      <c r="K88" s="1091"/>
      <c r="L88" s="1091"/>
      <c r="M88" s="1091"/>
      <c r="N88" s="1091"/>
      <c r="O88" s="1091"/>
      <c r="P88" s="1092"/>
      <c r="Q88" s="1089"/>
      <c r="R88" s="1090"/>
      <c r="S88" s="1089"/>
      <c r="T88" s="1089"/>
      <c r="U88" s="1089"/>
      <c r="V88" s="1089"/>
      <c r="W88" s="1090"/>
    </row>
    <row r="89" spans="1:23">
      <c r="A89" s="1081"/>
      <c r="B89" s="1081"/>
      <c r="C89" s="1081"/>
      <c r="D89" s="1091"/>
      <c r="E89" s="1091"/>
      <c r="F89" s="1091"/>
      <c r="G89" s="1091"/>
      <c r="H89" s="1091"/>
      <c r="I89" s="1091"/>
      <c r="J89" s="1091"/>
      <c r="K89" s="1091"/>
      <c r="L89" s="1091"/>
      <c r="M89" s="1091"/>
      <c r="N89" s="1091"/>
      <c r="O89" s="1091"/>
      <c r="P89" s="1092"/>
      <c r="Q89" s="1089"/>
      <c r="R89" s="1090"/>
      <c r="S89" s="1089"/>
      <c r="T89" s="1089"/>
      <c r="U89" s="1089"/>
      <c r="V89" s="1089"/>
      <c r="W89" s="1090"/>
    </row>
    <row r="90" spans="1:23">
      <c r="A90" s="1081"/>
      <c r="B90" s="1081"/>
      <c r="C90" s="1081"/>
      <c r="D90" s="1091"/>
      <c r="E90" s="1091"/>
      <c r="F90" s="1091"/>
      <c r="G90" s="1091"/>
      <c r="H90" s="1091"/>
      <c r="I90" s="1091"/>
      <c r="J90" s="1091"/>
      <c r="K90" s="1091"/>
      <c r="L90" s="1091"/>
      <c r="M90" s="1091"/>
      <c r="N90" s="1091"/>
      <c r="O90" s="1091"/>
      <c r="P90" s="1092"/>
      <c r="Q90" s="1089"/>
      <c r="R90" s="1090"/>
      <c r="S90" s="1089"/>
      <c r="T90" s="1089"/>
      <c r="U90" s="1089"/>
      <c r="V90" s="1089"/>
      <c r="W90" s="1090"/>
    </row>
    <row r="91" spans="1:23">
      <c r="A91" s="1081"/>
      <c r="B91" s="1081"/>
      <c r="C91" s="1081"/>
      <c r="D91" s="1091"/>
      <c r="E91" s="1091"/>
      <c r="F91" s="1091"/>
      <c r="G91" s="1091"/>
      <c r="H91" s="1091"/>
      <c r="I91" s="1091"/>
      <c r="J91" s="1091"/>
      <c r="K91" s="1091"/>
      <c r="L91" s="1091"/>
      <c r="M91" s="1091"/>
      <c r="N91" s="1091"/>
      <c r="O91" s="1091"/>
      <c r="P91" s="1092"/>
      <c r="Q91" s="1089"/>
      <c r="R91" s="1090"/>
      <c r="S91" s="1089"/>
      <c r="T91" s="1089"/>
      <c r="U91" s="1089"/>
      <c r="V91" s="1089"/>
      <c r="W91" s="1090"/>
    </row>
    <row r="92" spans="1:23"/>
    <row r="93" spans="1:23"/>
    <row r="94" spans="1:23"/>
    <row r="95" spans="1:23"/>
    <row r="96" spans="1:23"/>
    <row r="97"/>
  </sheetData>
  <sheetProtection password="EDBC" sheet="1"/>
  <mergeCells count="433">
    <mergeCell ref="A12:C12"/>
    <mergeCell ref="D12:F12"/>
    <mergeCell ref="G12:I12"/>
    <mergeCell ref="J12:W12"/>
    <mergeCell ref="A11:C11"/>
    <mergeCell ref="D11:F11"/>
    <mergeCell ref="G11:I11"/>
    <mergeCell ref="J11:W11"/>
    <mergeCell ref="A18:C18"/>
    <mergeCell ref="D18:F18"/>
    <mergeCell ref="G18:I18"/>
    <mergeCell ref="J18:W18"/>
    <mergeCell ref="A17:C17"/>
    <mergeCell ref="D17:F17"/>
    <mergeCell ref="G17:I17"/>
    <mergeCell ref="J17:W17"/>
    <mergeCell ref="A1:X1"/>
    <mergeCell ref="A3:V3"/>
    <mergeCell ref="K5:L5"/>
    <mergeCell ref="A7:W7"/>
    <mergeCell ref="A8:C8"/>
    <mergeCell ref="D8:F8"/>
    <mergeCell ref="A10:C10"/>
    <mergeCell ref="D10:F10"/>
    <mergeCell ref="G10:I10"/>
    <mergeCell ref="J10:W10"/>
    <mergeCell ref="G8:I8"/>
    <mergeCell ref="J8:W8"/>
    <mergeCell ref="A9:C9"/>
    <mergeCell ref="D9:F9"/>
    <mergeCell ref="G9:I9"/>
    <mergeCell ref="J9:W9"/>
    <mergeCell ref="A24:C24"/>
    <mergeCell ref="D24:F24"/>
    <mergeCell ref="G24:I24"/>
    <mergeCell ref="J24:W24"/>
    <mergeCell ref="A23:C23"/>
    <mergeCell ref="D23:F23"/>
    <mergeCell ref="G23:I23"/>
    <mergeCell ref="J23:W23"/>
    <mergeCell ref="A13:C13"/>
    <mergeCell ref="D13:F13"/>
    <mergeCell ref="G13:I13"/>
    <mergeCell ref="J13:W13"/>
    <mergeCell ref="A14:C14"/>
    <mergeCell ref="D14:F14"/>
    <mergeCell ref="A16:C16"/>
    <mergeCell ref="D16:F16"/>
    <mergeCell ref="G16:I16"/>
    <mergeCell ref="J16:W16"/>
    <mergeCell ref="G14:I14"/>
    <mergeCell ref="J14:W14"/>
    <mergeCell ref="A15:C15"/>
    <mergeCell ref="D15:F15"/>
    <mergeCell ref="G15:I15"/>
    <mergeCell ref="J15:W15"/>
    <mergeCell ref="A30:C30"/>
    <mergeCell ref="D30:F30"/>
    <mergeCell ref="G30:I30"/>
    <mergeCell ref="J30:W30"/>
    <mergeCell ref="A29:C29"/>
    <mergeCell ref="D29:F29"/>
    <mergeCell ref="G29:I29"/>
    <mergeCell ref="J29:W29"/>
    <mergeCell ref="A19:C19"/>
    <mergeCell ref="D19:F19"/>
    <mergeCell ref="G19:I19"/>
    <mergeCell ref="J19:W19"/>
    <mergeCell ref="A20:C20"/>
    <mergeCell ref="D20:F20"/>
    <mergeCell ref="A22:C22"/>
    <mergeCell ref="D22:F22"/>
    <mergeCell ref="G22:I22"/>
    <mergeCell ref="J22:W22"/>
    <mergeCell ref="G20:I20"/>
    <mergeCell ref="J20:W20"/>
    <mergeCell ref="A21:C21"/>
    <mergeCell ref="D21:F21"/>
    <mergeCell ref="G21:I21"/>
    <mergeCell ref="J21:W21"/>
    <mergeCell ref="A36:C36"/>
    <mergeCell ref="D36:F36"/>
    <mergeCell ref="G36:I36"/>
    <mergeCell ref="J36:W36"/>
    <mergeCell ref="A35:C35"/>
    <mergeCell ref="D35:F35"/>
    <mergeCell ref="G35:I35"/>
    <mergeCell ref="J35:W35"/>
    <mergeCell ref="A25:C25"/>
    <mergeCell ref="D25:F25"/>
    <mergeCell ref="G25:I25"/>
    <mergeCell ref="J25:W25"/>
    <mergeCell ref="A26:C26"/>
    <mergeCell ref="D26:F26"/>
    <mergeCell ref="A28:C28"/>
    <mergeCell ref="D28:F28"/>
    <mergeCell ref="G28:I28"/>
    <mergeCell ref="J28:W28"/>
    <mergeCell ref="G26:I26"/>
    <mergeCell ref="J26:W26"/>
    <mergeCell ref="A27:C27"/>
    <mergeCell ref="D27:F27"/>
    <mergeCell ref="G27:I27"/>
    <mergeCell ref="J27:W27"/>
    <mergeCell ref="A42:C42"/>
    <mergeCell ref="D42:F42"/>
    <mergeCell ref="G42:I42"/>
    <mergeCell ref="J42:W42"/>
    <mergeCell ref="A41:C41"/>
    <mergeCell ref="D41:F41"/>
    <mergeCell ref="G41:I41"/>
    <mergeCell ref="J41:W41"/>
    <mergeCell ref="A31:C31"/>
    <mergeCell ref="D31:F31"/>
    <mergeCell ref="G31:I31"/>
    <mergeCell ref="J31:W31"/>
    <mergeCell ref="A32:C32"/>
    <mergeCell ref="D32:F32"/>
    <mergeCell ref="A34:C34"/>
    <mergeCell ref="D34:F34"/>
    <mergeCell ref="G34:I34"/>
    <mergeCell ref="J34:W34"/>
    <mergeCell ref="G32:I32"/>
    <mergeCell ref="J32:W32"/>
    <mergeCell ref="A33:C33"/>
    <mergeCell ref="D33:F33"/>
    <mergeCell ref="G33:I33"/>
    <mergeCell ref="J33:W33"/>
    <mergeCell ref="A37:C37"/>
    <mergeCell ref="D37:F37"/>
    <mergeCell ref="G37:I37"/>
    <mergeCell ref="J37:W37"/>
    <mergeCell ref="A38:C38"/>
    <mergeCell ref="D38:F38"/>
    <mergeCell ref="A40:C40"/>
    <mergeCell ref="D40:F40"/>
    <mergeCell ref="G40:I40"/>
    <mergeCell ref="J40:W40"/>
    <mergeCell ref="G38:I38"/>
    <mergeCell ref="J38:W38"/>
    <mergeCell ref="A39:C39"/>
    <mergeCell ref="D39:F39"/>
    <mergeCell ref="G39:I39"/>
    <mergeCell ref="J39:W39"/>
    <mergeCell ref="J49:L49"/>
    <mergeCell ref="M49:O49"/>
    <mergeCell ref="P49:R49"/>
    <mergeCell ref="A43:C43"/>
    <mergeCell ref="D43:F43"/>
    <mergeCell ref="G43:I43"/>
    <mergeCell ref="J43:W43"/>
    <mergeCell ref="A44:C44"/>
    <mergeCell ref="D44:F44"/>
    <mergeCell ref="G44:I44"/>
    <mergeCell ref="J44:W44"/>
    <mergeCell ref="A46:W46"/>
    <mergeCell ref="P50:R50"/>
    <mergeCell ref="G52:I52"/>
    <mergeCell ref="J52:L52"/>
    <mergeCell ref="M52:O52"/>
    <mergeCell ref="P52:R52"/>
    <mergeCell ref="S50:W50"/>
    <mergeCell ref="A47:C47"/>
    <mergeCell ref="D47:F47"/>
    <mergeCell ref="G47:I47"/>
    <mergeCell ref="J47:L47"/>
    <mergeCell ref="M47:O47"/>
    <mergeCell ref="P47:R47"/>
    <mergeCell ref="S47:W47"/>
    <mergeCell ref="S49:W49"/>
    <mergeCell ref="A48:C48"/>
    <mergeCell ref="D48:F48"/>
    <mergeCell ref="G48:I48"/>
    <mergeCell ref="J48:L48"/>
    <mergeCell ref="M48:O48"/>
    <mergeCell ref="P48:R48"/>
    <mergeCell ref="S48:W48"/>
    <mergeCell ref="A49:C49"/>
    <mergeCell ref="D49:F49"/>
    <mergeCell ref="G49:I49"/>
    <mergeCell ref="A50:C50"/>
    <mergeCell ref="D50:F50"/>
    <mergeCell ref="G50:I50"/>
    <mergeCell ref="J50:L50"/>
    <mergeCell ref="M50:O50"/>
    <mergeCell ref="A53:C53"/>
    <mergeCell ref="D53:F53"/>
    <mergeCell ref="G53:I53"/>
    <mergeCell ref="J53:L53"/>
    <mergeCell ref="M53:O53"/>
    <mergeCell ref="A51:C51"/>
    <mergeCell ref="D51:F51"/>
    <mergeCell ref="G51:I51"/>
    <mergeCell ref="J51:L51"/>
    <mergeCell ref="M51:O51"/>
    <mergeCell ref="G56:I56"/>
    <mergeCell ref="J56:L56"/>
    <mergeCell ref="M56:O56"/>
    <mergeCell ref="P56:R56"/>
    <mergeCell ref="S54:W54"/>
    <mergeCell ref="S53:W53"/>
    <mergeCell ref="A52:C52"/>
    <mergeCell ref="D52:F52"/>
    <mergeCell ref="P51:R51"/>
    <mergeCell ref="S51:W51"/>
    <mergeCell ref="P53:R53"/>
    <mergeCell ref="S52:W52"/>
    <mergeCell ref="S58:W58"/>
    <mergeCell ref="S57:W57"/>
    <mergeCell ref="A56:C56"/>
    <mergeCell ref="D56:F56"/>
    <mergeCell ref="P55:R55"/>
    <mergeCell ref="S55:W55"/>
    <mergeCell ref="A54:C54"/>
    <mergeCell ref="D54:F54"/>
    <mergeCell ref="G54:I54"/>
    <mergeCell ref="J54:L54"/>
    <mergeCell ref="M54:O54"/>
    <mergeCell ref="A57:C57"/>
    <mergeCell ref="D57:F57"/>
    <mergeCell ref="G57:I57"/>
    <mergeCell ref="J57:L57"/>
    <mergeCell ref="M57:O57"/>
    <mergeCell ref="P57:R57"/>
    <mergeCell ref="A55:C55"/>
    <mergeCell ref="D55:F55"/>
    <mergeCell ref="G55:I55"/>
    <mergeCell ref="J55:L55"/>
    <mergeCell ref="M55:O55"/>
    <mergeCell ref="S56:W56"/>
    <mergeCell ref="P54:R54"/>
    <mergeCell ref="P59:R59"/>
    <mergeCell ref="S59:W59"/>
    <mergeCell ref="A58:C58"/>
    <mergeCell ref="D58:F58"/>
    <mergeCell ref="G58:I58"/>
    <mergeCell ref="J58:L58"/>
    <mergeCell ref="M58:O58"/>
    <mergeCell ref="A61:C61"/>
    <mergeCell ref="D61:F61"/>
    <mergeCell ref="G61:I61"/>
    <mergeCell ref="J61:L61"/>
    <mergeCell ref="M61:O61"/>
    <mergeCell ref="P61:R61"/>
    <mergeCell ref="A59:C59"/>
    <mergeCell ref="D59:F59"/>
    <mergeCell ref="G59:I59"/>
    <mergeCell ref="J59:L59"/>
    <mergeCell ref="M59:O59"/>
    <mergeCell ref="S60:W60"/>
    <mergeCell ref="P58:R58"/>
    <mergeCell ref="G60:I60"/>
    <mergeCell ref="J60:L60"/>
    <mergeCell ref="M60:O60"/>
    <mergeCell ref="P60:R60"/>
    <mergeCell ref="P62:R62"/>
    <mergeCell ref="G64:I64"/>
    <mergeCell ref="J64:L64"/>
    <mergeCell ref="M64:O64"/>
    <mergeCell ref="P64:R64"/>
    <mergeCell ref="S62:W62"/>
    <mergeCell ref="S61:W61"/>
    <mergeCell ref="A60:C60"/>
    <mergeCell ref="D60:F60"/>
    <mergeCell ref="A62:C62"/>
    <mergeCell ref="D62:F62"/>
    <mergeCell ref="G62:I62"/>
    <mergeCell ref="J62:L62"/>
    <mergeCell ref="M62:O62"/>
    <mergeCell ref="G68:I68"/>
    <mergeCell ref="J68:L68"/>
    <mergeCell ref="M68:O68"/>
    <mergeCell ref="P68:R68"/>
    <mergeCell ref="S66:W66"/>
    <mergeCell ref="S65:W65"/>
    <mergeCell ref="A64:C64"/>
    <mergeCell ref="D64:F64"/>
    <mergeCell ref="P63:R63"/>
    <mergeCell ref="S63:W63"/>
    <mergeCell ref="P65:R65"/>
    <mergeCell ref="S64:W64"/>
    <mergeCell ref="A65:C65"/>
    <mergeCell ref="D65:F65"/>
    <mergeCell ref="G65:I65"/>
    <mergeCell ref="J65:L65"/>
    <mergeCell ref="M65:O65"/>
    <mergeCell ref="A63:C63"/>
    <mergeCell ref="D63:F63"/>
    <mergeCell ref="G63:I63"/>
    <mergeCell ref="J63:L63"/>
    <mergeCell ref="M63:O63"/>
    <mergeCell ref="S70:W70"/>
    <mergeCell ref="S69:W69"/>
    <mergeCell ref="A68:C68"/>
    <mergeCell ref="D68:F68"/>
    <mergeCell ref="P67:R67"/>
    <mergeCell ref="S67:W67"/>
    <mergeCell ref="A66:C66"/>
    <mergeCell ref="D66:F66"/>
    <mergeCell ref="G66:I66"/>
    <mergeCell ref="J66:L66"/>
    <mergeCell ref="M66:O66"/>
    <mergeCell ref="A69:C69"/>
    <mergeCell ref="D69:F69"/>
    <mergeCell ref="G69:I69"/>
    <mergeCell ref="J69:L69"/>
    <mergeCell ref="M69:O69"/>
    <mergeCell ref="P69:R69"/>
    <mergeCell ref="A67:C67"/>
    <mergeCell ref="D67:F67"/>
    <mergeCell ref="G67:I67"/>
    <mergeCell ref="J67:L67"/>
    <mergeCell ref="M67:O67"/>
    <mergeCell ref="S68:W68"/>
    <mergeCell ref="P66:R66"/>
    <mergeCell ref="P71:R71"/>
    <mergeCell ref="S71:W71"/>
    <mergeCell ref="A70:C70"/>
    <mergeCell ref="D70:F70"/>
    <mergeCell ref="G70:I70"/>
    <mergeCell ref="J70:L70"/>
    <mergeCell ref="M70:O70"/>
    <mergeCell ref="A73:C73"/>
    <mergeCell ref="D73:F73"/>
    <mergeCell ref="G73:I73"/>
    <mergeCell ref="J73:L73"/>
    <mergeCell ref="M73:O73"/>
    <mergeCell ref="P73:R73"/>
    <mergeCell ref="A71:C71"/>
    <mergeCell ref="D71:F71"/>
    <mergeCell ref="G71:I71"/>
    <mergeCell ref="J71:L71"/>
    <mergeCell ref="M71:O71"/>
    <mergeCell ref="S72:W72"/>
    <mergeCell ref="P70:R70"/>
    <mergeCell ref="G72:I72"/>
    <mergeCell ref="J72:L72"/>
    <mergeCell ref="M72:O72"/>
    <mergeCell ref="P72:R72"/>
    <mergeCell ref="P74:R74"/>
    <mergeCell ref="G76:I76"/>
    <mergeCell ref="J76:L76"/>
    <mergeCell ref="M76:O76"/>
    <mergeCell ref="P76:R76"/>
    <mergeCell ref="S74:W74"/>
    <mergeCell ref="S73:W73"/>
    <mergeCell ref="A72:C72"/>
    <mergeCell ref="D72:F72"/>
    <mergeCell ref="A74:C74"/>
    <mergeCell ref="D74:F74"/>
    <mergeCell ref="G74:I74"/>
    <mergeCell ref="J74:L74"/>
    <mergeCell ref="M74:O74"/>
    <mergeCell ref="G85:I85"/>
    <mergeCell ref="J85:L85"/>
    <mergeCell ref="M85:O85"/>
    <mergeCell ref="P85:R85"/>
    <mergeCell ref="S83:W83"/>
    <mergeCell ref="S77:W77"/>
    <mergeCell ref="A76:C76"/>
    <mergeCell ref="D76:F76"/>
    <mergeCell ref="P75:R75"/>
    <mergeCell ref="S75:W75"/>
    <mergeCell ref="P77:R77"/>
    <mergeCell ref="S76:W76"/>
    <mergeCell ref="A77:C77"/>
    <mergeCell ref="D77:F77"/>
    <mergeCell ref="G77:I77"/>
    <mergeCell ref="J77:L77"/>
    <mergeCell ref="M77:O77"/>
    <mergeCell ref="A75:C75"/>
    <mergeCell ref="D75:F75"/>
    <mergeCell ref="G75:I75"/>
    <mergeCell ref="J75:L75"/>
    <mergeCell ref="M75:O75"/>
    <mergeCell ref="S87:W87"/>
    <mergeCell ref="S86:W86"/>
    <mergeCell ref="A85:C85"/>
    <mergeCell ref="D85:F85"/>
    <mergeCell ref="P84:R84"/>
    <mergeCell ref="S84:W84"/>
    <mergeCell ref="A83:C83"/>
    <mergeCell ref="D83:F83"/>
    <mergeCell ref="G83:I83"/>
    <mergeCell ref="J83:L83"/>
    <mergeCell ref="M83:O83"/>
    <mergeCell ref="A86:C86"/>
    <mergeCell ref="D86:F86"/>
    <mergeCell ref="G86:I86"/>
    <mergeCell ref="J86:L86"/>
    <mergeCell ref="M86:O86"/>
    <mergeCell ref="P86:R86"/>
    <mergeCell ref="A84:C84"/>
    <mergeCell ref="D84:F84"/>
    <mergeCell ref="G84:I84"/>
    <mergeCell ref="J84:L84"/>
    <mergeCell ref="M84:O84"/>
    <mergeCell ref="S85:W85"/>
    <mergeCell ref="P83:R83"/>
    <mergeCell ref="P88:R88"/>
    <mergeCell ref="S88:W88"/>
    <mergeCell ref="A87:C87"/>
    <mergeCell ref="D87:F87"/>
    <mergeCell ref="G87:I87"/>
    <mergeCell ref="J87:L87"/>
    <mergeCell ref="M87:O87"/>
    <mergeCell ref="A90:C90"/>
    <mergeCell ref="D90:F90"/>
    <mergeCell ref="G90:I90"/>
    <mergeCell ref="J90:L90"/>
    <mergeCell ref="M90:O90"/>
    <mergeCell ref="P90:R90"/>
    <mergeCell ref="A88:C88"/>
    <mergeCell ref="D88:F88"/>
    <mergeCell ref="G88:I88"/>
    <mergeCell ref="J88:L88"/>
    <mergeCell ref="M88:O88"/>
    <mergeCell ref="S89:W89"/>
    <mergeCell ref="P87:R87"/>
    <mergeCell ref="G89:I89"/>
    <mergeCell ref="J89:L89"/>
    <mergeCell ref="M89:O89"/>
    <mergeCell ref="P89:R89"/>
    <mergeCell ref="S91:W91"/>
    <mergeCell ref="A91:C91"/>
    <mergeCell ref="D91:F91"/>
    <mergeCell ref="G91:I91"/>
    <mergeCell ref="J91:L91"/>
    <mergeCell ref="M91:O91"/>
    <mergeCell ref="P91:R91"/>
    <mergeCell ref="S90:W90"/>
    <mergeCell ref="A89:C89"/>
    <mergeCell ref="D89:F89"/>
  </mergeCells>
  <conditionalFormatting sqref="K5 A9:C44 A48:C91">
    <cfRule type="containsBlanks" dxfId="104" priority="5" stopIfTrue="1">
      <formula>LEN(TRIM(A5))=0</formula>
    </cfRule>
  </conditionalFormatting>
  <conditionalFormatting sqref="D9:W44">
    <cfRule type="expression" priority="3" stopIfTrue="1">
      <formula>$A9=""</formula>
    </cfRule>
    <cfRule type="containsBlanks" dxfId="103" priority="4" stopIfTrue="1">
      <formula>LEN(TRIM(D9))=0</formula>
    </cfRule>
  </conditionalFormatting>
  <conditionalFormatting sqref="D48:W91">
    <cfRule type="expression" priority="1" stopIfTrue="1">
      <formula>$A48=""</formula>
    </cfRule>
    <cfRule type="containsBlanks" dxfId="102" priority="2" stopIfTrue="1">
      <formula>LEN(TRIM(D48))=0</formula>
    </cfRule>
  </conditionalFormatting>
  <dataValidations count="2">
    <dataValidation type="list" allowBlank="1" showInputMessage="1" showErrorMessage="1" sqref="K5:L5">
      <formula1>"Yes,No"</formula1>
    </dataValidation>
    <dataValidation allowBlank="1" showInputMessage="1" showErrorMessage="1" error="Please select correct direction or use undo option to clear selection." sqref="M48:O77 M83:O91"/>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rgb="FFFFC000"/>
  </sheetPr>
  <dimension ref="A1:X85"/>
  <sheetViews>
    <sheetView zoomScaleNormal="100" workbookViewId="0">
      <selection activeCell="G32" sqref="G32:I32"/>
    </sheetView>
  </sheetViews>
  <sheetFormatPr defaultColWidth="0" defaultRowHeight="12.75" customHeight="1" zeroHeight="1"/>
  <cols>
    <col min="1" max="24" width="4.42578125" style="75" customWidth="1"/>
    <col min="25" max="16384" width="0" style="75" hidden="1"/>
  </cols>
  <sheetData>
    <row r="1" spans="1:24" ht="20.25">
      <c r="A1" s="1072" t="s">
        <v>271</v>
      </c>
      <c r="B1" s="1072"/>
      <c r="C1" s="1072"/>
      <c r="D1" s="1072"/>
      <c r="E1" s="1072"/>
      <c r="F1" s="1072"/>
      <c r="G1" s="1072"/>
      <c r="H1" s="1072"/>
      <c r="I1" s="1072"/>
      <c r="J1" s="1072"/>
      <c r="K1" s="1072"/>
      <c r="L1" s="1072"/>
      <c r="M1" s="1072"/>
      <c r="N1" s="1072"/>
      <c r="O1" s="1072"/>
      <c r="P1" s="1072"/>
      <c r="Q1" s="1072"/>
      <c r="R1" s="1072"/>
      <c r="S1" s="1072"/>
      <c r="T1" s="1072"/>
      <c r="U1" s="1072"/>
      <c r="V1" s="1072"/>
      <c r="W1" s="1072"/>
      <c r="X1" s="1072"/>
    </row>
    <row r="2" spans="1:24" s="78" customFormat="1" ht="4.5" customHeight="1">
      <c r="A2" s="76"/>
      <c r="B2" s="77"/>
      <c r="C2" s="77"/>
      <c r="D2" s="77"/>
      <c r="E2" s="77"/>
      <c r="H2" s="79"/>
      <c r="I2" s="79"/>
      <c r="J2" s="79"/>
      <c r="K2" s="79"/>
      <c r="N2" s="79"/>
      <c r="O2" s="79"/>
      <c r="P2" s="79"/>
      <c r="Q2" s="79"/>
      <c r="R2" s="79"/>
      <c r="S2" s="79"/>
    </row>
    <row r="3" spans="1:24">
      <c r="A3" s="1073" t="s">
        <v>259</v>
      </c>
      <c r="B3" s="1073"/>
      <c r="C3" s="1073"/>
      <c r="D3" s="1073"/>
      <c r="E3" s="1073"/>
      <c r="F3" s="1073"/>
      <c r="G3" s="1073"/>
      <c r="H3" s="1073"/>
      <c r="I3" s="1073"/>
      <c r="J3" s="1073"/>
      <c r="K3" s="1073"/>
      <c r="L3" s="1073"/>
      <c r="M3" s="1073"/>
      <c r="N3" s="1073"/>
      <c r="O3" s="1073"/>
      <c r="P3" s="1073"/>
      <c r="Q3" s="1073"/>
      <c r="R3" s="1073"/>
      <c r="S3" s="1073"/>
      <c r="T3" s="1073"/>
      <c r="U3" s="1073"/>
      <c r="V3" s="1073"/>
      <c r="W3" s="80"/>
      <c r="X3" s="80"/>
    </row>
    <row r="4" spans="1:24">
      <c r="A4" s="80"/>
      <c r="B4" s="80"/>
      <c r="C4" s="80"/>
      <c r="D4" s="80"/>
      <c r="E4" s="80"/>
      <c r="F4" s="80"/>
      <c r="G4" s="80"/>
      <c r="H4" s="80"/>
      <c r="I4" s="80"/>
      <c r="J4" s="80"/>
      <c r="K4" s="80"/>
      <c r="L4" s="80"/>
      <c r="M4" s="80"/>
      <c r="N4" s="80"/>
      <c r="O4" s="80"/>
      <c r="P4" s="80"/>
      <c r="Q4" s="80"/>
      <c r="R4" s="80"/>
      <c r="S4" s="80"/>
      <c r="T4" s="80"/>
      <c r="U4" s="80"/>
      <c r="V4" s="80"/>
      <c r="W4" s="80"/>
      <c r="X4" s="88"/>
    </row>
    <row r="5" spans="1:24">
      <c r="A5" s="89" t="s">
        <v>350</v>
      </c>
      <c r="B5" s="90"/>
      <c r="C5" s="90"/>
      <c r="D5" s="90"/>
      <c r="E5" s="90"/>
      <c r="F5" s="90"/>
      <c r="G5" s="90"/>
      <c r="H5" s="136"/>
      <c r="I5" s="136"/>
      <c r="J5" s="90"/>
      <c r="K5" s="90"/>
      <c r="L5" s="115"/>
      <c r="M5" s="88"/>
      <c r="N5" s="88"/>
      <c r="O5" s="88"/>
      <c r="P5" s="90"/>
      <c r="Q5" s="90"/>
      <c r="R5" s="90"/>
      <c r="S5" s="90"/>
      <c r="T5" s="90"/>
      <c r="U5" s="90"/>
      <c r="V5" s="88"/>
      <c r="W5" s="88"/>
      <c r="X5" s="88"/>
    </row>
    <row r="6" spans="1:24">
      <c r="A6" s="89"/>
      <c r="B6" s="90"/>
      <c r="C6" s="90"/>
      <c r="D6" s="90"/>
      <c r="E6" s="90"/>
      <c r="F6" s="90"/>
      <c r="G6" s="90"/>
      <c r="H6" s="136"/>
      <c r="I6" s="136"/>
      <c r="J6" s="90"/>
      <c r="K6" s="90"/>
      <c r="L6" s="115"/>
      <c r="M6" s="115"/>
      <c r="N6" s="115"/>
      <c r="O6" s="115"/>
      <c r="P6" s="90"/>
      <c r="Q6" s="90"/>
      <c r="R6" s="90"/>
      <c r="S6" s="90"/>
      <c r="T6" s="90"/>
      <c r="U6" s="90"/>
      <c r="V6" s="115"/>
      <c r="W6" s="115"/>
      <c r="X6" s="115"/>
    </row>
    <row r="7" spans="1:24">
      <c r="A7" s="88" t="s">
        <v>45</v>
      </c>
      <c r="B7" s="88"/>
      <c r="C7" s="88"/>
      <c r="D7" s="88"/>
      <c r="E7" s="88"/>
      <c r="F7" s="88"/>
      <c r="G7" s="88"/>
      <c r="H7" s="88"/>
      <c r="I7" s="88"/>
      <c r="J7" s="88"/>
      <c r="K7" s="88"/>
      <c r="L7" s="88"/>
      <c r="M7" s="88"/>
      <c r="N7" s="88"/>
      <c r="O7" s="88"/>
      <c r="P7" s="88"/>
      <c r="Q7" s="88"/>
      <c r="R7" s="88"/>
      <c r="S7" s="88"/>
      <c r="T7" s="88"/>
      <c r="U7" s="88"/>
      <c r="V7" s="88"/>
      <c r="W7" s="88"/>
      <c r="X7" s="91"/>
    </row>
    <row r="8" spans="1:24">
      <c r="A8" s="84" t="s">
        <v>272</v>
      </c>
      <c r="B8" s="88"/>
      <c r="C8" s="88"/>
      <c r="D8" s="88"/>
      <c r="E8" s="88"/>
      <c r="F8" s="88"/>
      <c r="G8" s="88"/>
      <c r="H8" s="88"/>
      <c r="I8" s="88"/>
      <c r="J8" s="88"/>
      <c r="K8" s="88"/>
      <c r="L8" s="88"/>
      <c r="M8" s="88"/>
      <c r="N8" s="88"/>
      <c r="O8" s="88"/>
      <c r="P8" s="88"/>
      <c r="Q8" s="88"/>
      <c r="R8" s="88"/>
      <c r="S8" s="88"/>
      <c r="T8" s="88"/>
      <c r="U8" s="88"/>
      <c r="V8" s="88"/>
      <c r="W8" s="88"/>
      <c r="X8" s="91"/>
    </row>
    <row r="9" spans="1:24">
      <c r="A9" s="1122" t="s">
        <v>32</v>
      </c>
      <c r="B9" s="1122"/>
      <c r="C9" s="1122"/>
      <c r="D9" s="1122"/>
      <c r="E9" s="1123"/>
      <c r="F9" s="1124" t="s">
        <v>15</v>
      </c>
      <c r="G9" s="1125"/>
      <c r="H9" s="1125"/>
      <c r="I9" s="1126"/>
      <c r="J9" s="1127" t="s">
        <v>33</v>
      </c>
      <c r="K9" s="1127"/>
      <c r="L9" s="1127"/>
      <c r="M9" s="1127"/>
      <c r="N9" s="1127" t="s">
        <v>34</v>
      </c>
      <c r="O9" s="1127"/>
      <c r="P9" s="1127"/>
      <c r="Q9" s="1127"/>
      <c r="R9" s="1127" t="s">
        <v>6</v>
      </c>
      <c r="S9" s="1127"/>
      <c r="T9" s="1127"/>
      <c r="U9" s="1127"/>
      <c r="V9" s="1127"/>
      <c r="W9" s="1127"/>
      <c r="X9" s="91"/>
    </row>
    <row r="10" spans="1:24">
      <c r="A10" s="1131" t="s">
        <v>273</v>
      </c>
      <c r="B10" s="1131"/>
      <c r="C10" s="1131"/>
      <c r="D10" s="1131"/>
      <c r="E10" s="1131"/>
      <c r="F10" s="1117"/>
      <c r="G10" s="1118"/>
      <c r="H10" s="1118"/>
      <c r="I10" s="1119"/>
      <c r="J10" s="1120"/>
      <c r="K10" s="1120"/>
      <c r="L10" s="1120"/>
      <c r="M10" s="1120"/>
      <c r="N10" s="1120"/>
      <c r="O10" s="1120"/>
      <c r="P10" s="1120"/>
      <c r="Q10" s="1120"/>
      <c r="R10" s="1121"/>
      <c r="S10" s="1121"/>
      <c r="T10" s="1121"/>
      <c r="U10" s="1121"/>
      <c r="V10" s="1121"/>
      <c r="W10" s="1121"/>
      <c r="X10" s="91"/>
    </row>
    <row r="11" spans="1:24">
      <c r="A11" s="1131" t="s">
        <v>274</v>
      </c>
      <c r="B11" s="1131"/>
      <c r="C11" s="1131"/>
      <c r="D11" s="1131"/>
      <c r="E11" s="1131"/>
      <c r="F11" s="1132"/>
      <c r="G11" s="1133"/>
      <c r="H11" s="1133"/>
      <c r="I11" s="1134"/>
      <c r="J11" s="1120"/>
      <c r="K11" s="1120"/>
      <c r="L11" s="1120"/>
      <c r="M11" s="1120"/>
      <c r="N11" s="1120"/>
      <c r="O11" s="1120"/>
      <c r="P11" s="1120"/>
      <c r="Q11" s="1120"/>
      <c r="R11" s="1121"/>
      <c r="S11" s="1121"/>
      <c r="T11" s="1121"/>
      <c r="U11" s="1121"/>
      <c r="V11" s="1121"/>
      <c r="W11" s="1121"/>
      <c r="X11" s="91"/>
    </row>
    <row r="12" spans="1:24">
      <c r="A12" s="1116" t="s">
        <v>275</v>
      </c>
      <c r="B12" s="1116"/>
      <c r="C12" s="1116"/>
      <c r="D12" s="1116"/>
      <c r="E12" s="1116"/>
      <c r="F12" s="1117"/>
      <c r="G12" s="1118"/>
      <c r="H12" s="1118"/>
      <c r="I12" s="1119"/>
      <c r="J12" s="1120"/>
      <c r="K12" s="1120"/>
      <c r="L12" s="1120"/>
      <c r="M12" s="1120"/>
      <c r="N12" s="1120"/>
      <c r="O12" s="1120"/>
      <c r="P12" s="1120"/>
      <c r="Q12" s="1120"/>
      <c r="R12" s="1121"/>
      <c r="S12" s="1121"/>
      <c r="T12" s="1121"/>
      <c r="U12" s="1121"/>
      <c r="V12" s="1121"/>
      <c r="W12" s="1121"/>
      <c r="X12" s="91"/>
    </row>
    <row r="13" spans="1:24">
      <c r="A13" s="1116" t="s">
        <v>276</v>
      </c>
      <c r="B13" s="1116"/>
      <c r="C13" s="1116"/>
      <c r="D13" s="1116"/>
      <c r="E13" s="1116"/>
      <c r="F13" s="1117"/>
      <c r="G13" s="1118"/>
      <c r="H13" s="1118"/>
      <c r="I13" s="1119"/>
      <c r="J13" s="1120"/>
      <c r="K13" s="1120"/>
      <c r="L13" s="1120"/>
      <c r="M13" s="1120"/>
      <c r="N13" s="1120"/>
      <c r="O13" s="1120"/>
      <c r="P13" s="1120"/>
      <c r="Q13" s="1120"/>
      <c r="R13" s="1121"/>
      <c r="S13" s="1121"/>
      <c r="T13" s="1121"/>
      <c r="U13" s="1121"/>
      <c r="V13" s="1121"/>
      <c r="W13" s="1121"/>
      <c r="X13" s="91"/>
    </row>
    <row r="14" spans="1:24">
      <c r="A14" s="88"/>
      <c r="B14" s="88"/>
      <c r="C14" s="88"/>
      <c r="D14" s="88"/>
      <c r="E14" s="88"/>
      <c r="F14" s="88"/>
      <c r="G14" s="88"/>
      <c r="H14" s="88"/>
      <c r="I14" s="88"/>
      <c r="J14" s="88"/>
      <c r="K14" s="88"/>
      <c r="L14" s="88"/>
      <c r="M14" s="88"/>
      <c r="N14" s="88"/>
      <c r="O14" s="88"/>
      <c r="P14" s="88"/>
      <c r="Q14" s="88"/>
      <c r="R14" s="88"/>
      <c r="S14" s="88"/>
      <c r="T14" s="88"/>
      <c r="U14" s="88"/>
      <c r="V14" s="88"/>
      <c r="W14" s="88"/>
      <c r="X14" s="91"/>
    </row>
    <row r="15" spans="1:24" ht="15.75">
      <c r="A15" s="1109" t="s">
        <v>277</v>
      </c>
      <c r="B15" s="1073"/>
      <c r="C15" s="1073"/>
      <c r="D15" s="1073"/>
      <c r="E15" s="1073"/>
      <c r="F15" s="1073"/>
      <c r="G15" s="1073"/>
      <c r="H15" s="1073"/>
      <c r="I15" s="1073"/>
      <c r="J15" s="1073"/>
      <c r="K15" s="1073"/>
      <c r="L15" s="1073"/>
      <c r="M15" s="1073"/>
      <c r="N15" s="1073"/>
      <c r="O15" s="1073"/>
      <c r="P15" s="1073"/>
      <c r="Q15" s="1073"/>
      <c r="R15" s="1073"/>
      <c r="S15" s="1073"/>
      <c r="T15" s="1073"/>
      <c r="U15" s="1073"/>
      <c r="V15" s="1073"/>
      <c r="W15" s="1073"/>
      <c r="X15" s="92"/>
    </row>
    <row r="16" spans="1:24" ht="28.5" customHeight="1">
      <c r="A16" s="1110" t="s">
        <v>278</v>
      </c>
      <c r="B16" s="1110"/>
      <c r="C16" s="1110"/>
      <c r="D16" s="1110" t="s">
        <v>279</v>
      </c>
      <c r="E16" s="1111"/>
      <c r="F16" s="1111"/>
      <c r="G16" s="1110" t="s">
        <v>280</v>
      </c>
      <c r="H16" s="1111"/>
      <c r="I16" s="1111"/>
      <c r="J16" s="1128" t="s">
        <v>281</v>
      </c>
      <c r="K16" s="1129"/>
      <c r="L16" s="1129"/>
      <c r="M16" s="1110" t="s">
        <v>282</v>
      </c>
      <c r="N16" s="1110"/>
      <c r="O16" s="1110"/>
      <c r="P16" s="1130" t="s">
        <v>283</v>
      </c>
      <c r="Q16" s="1130"/>
      <c r="R16" s="1110" t="s">
        <v>284</v>
      </c>
      <c r="S16" s="1111"/>
      <c r="T16" s="1111"/>
      <c r="U16" s="1128" t="s">
        <v>285</v>
      </c>
      <c r="V16" s="1129"/>
      <c r="W16" s="1129"/>
      <c r="X16" s="90"/>
    </row>
    <row r="17" spans="1:24">
      <c r="A17" s="1081"/>
      <c r="B17" s="1081"/>
      <c r="C17" s="1081"/>
      <c r="D17" s="1091"/>
      <c r="E17" s="1091"/>
      <c r="F17" s="1091"/>
      <c r="G17" s="1091"/>
      <c r="H17" s="1091"/>
      <c r="I17" s="1091"/>
      <c r="J17" s="1091"/>
      <c r="K17" s="1091"/>
      <c r="L17" s="1091"/>
      <c r="M17" s="1091"/>
      <c r="N17" s="1091"/>
      <c r="O17" s="1091"/>
      <c r="P17" s="1115"/>
      <c r="Q17" s="1115"/>
      <c r="R17" s="1081"/>
      <c r="S17" s="1081"/>
      <c r="T17" s="1081"/>
      <c r="U17" s="1081"/>
      <c r="V17" s="1081"/>
      <c r="W17" s="1081"/>
      <c r="X17" s="90"/>
    </row>
    <row r="18" spans="1:24">
      <c r="A18" s="1081"/>
      <c r="B18" s="1081"/>
      <c r="C18" s="1081"/>
      <c r="D18" s="1091"/>
      <c r="E18" s="1091"/>
      <c r="F18" s="1091"/>
      <c r="G18" s="1081"/>
      <c r="H18" s="1081"/>
      <c r="I18" s="1081"/>
      <c r="J18" s="1081"/>
      <c r="K18" s="1081"/>
      <c r="L18" s="1081"/>
      <c r="M18" s="1081"/>
      <c r="N18" s="1081"/>
      <c r="O18" s="1081"/>
      <c r="P18" s="1115"/>
      <c r="Q18" s="1115"/>
      <c r="R18" s="1081"/>
      <c r="S18" s="1081"/>
      <c r="T18" s="1081"/>
      <c r="U18" s="1081"/>
      <c r="V18" s="1081"/>
      <c r="W18" s="1081"/>
      <c r="X18" s="90"/>
    </row>
    <row r="19" spans="1:24">
      <c r="A19" s="1081"/>
      <c r="B19" s="1081"/>
      <c r="C19" s="1081"/>
      <c r="D19" s="1091"/>
      <c r="E19" s="1091"/>
      <c r="F19" s="1091"/>
      <c r="G19" s="1081"/>
      <c r="H19" s="1081"/>
      <c r="I19" s="1081"/>
      <c r="J19" s="1081"/>
      <c r="K19" s="1081"/>
      <c r="L19" s="1081"/>
      <c r="M19" s="1081"/>
      <c r="N19" s="1081"/>
      <c r="O19" s="1081"/>
      <c r="P19" s="1115"/>
      <c r="Q19" s="1115"/>
      <c r="R19" s="1081"/>
      <c r="S19" s="1081"/>
      <c r="T19" s="1081"/>
      <c r="U19" s="1081"/>
      <c r="V19" s="1081"/>
      <c r="W19" s="1081"/>
      <c r="X19" s="90"/>
    </row>
    <row r="20" spans="1:24">
      <c r="A20" s="1081"/>
      <c r="B20" s="1081"/>
      <c r="C20" s="1081"/>
      <c r="D20" s="1091"/>
      <c r="E20" s="1091"/>
      <c r="F20" s="1091"/>
      <c r="G20" s="1081"/>
      <c r="H20" s="1081"/>
      <c r="I20" s="1081"/>
      <c r="J20" s="1081"/>
      <c r="K20" s="1081"/>
      <c r="L20" s="1081"/>
      <c r="M20" s="1081"/>
      <c r="N20" s="1081"/>
      <c r="O20" s="1081"/>
      <c r="P20" s="1115"/>
      <c r="Q20" s="1115"/>
      <c r="R20" s="1081"/>
      <c r="S20" s="1081"/>
      <c r="T20" s="1081"/>
      <c r="U20" s="1081"/>
      <c r="V20" s="1081"/>
      <c r="W20" s="1081"/>
      <c r="X20" s="90"/>
    </row>
    <row r="21" spans="1:24">
      <c r="A21" s="1081"/>
      <c r="B21" s="1081"/>
      <c r="C21" s="1081"/>
      <c r="D21" s="1091"/>
      <c r="E21" s="1091"/>
      <c r="F21" s="1091"/>
      <c r="G21" s="1081"/>
      <c r="H21" s="1081"/>
      <c r="I21" s="1081"/>
      <c r="J21" s="1081"/>
      <c r="K21" s="1081"/>
      <c r="L21" s="1081"/>
      <c r="M21" s="1081"/>
      <c r="N21" s="1081"/>
      <c r="O21" s="1081"/>
      <c r="P21" s="1115"/>
      <c r="Q21" s="1115"/>
      <c r="R21" s="1081"/>
      <c r="S21" s="1081"/>
      <c r="T21" s="1081"/>
      <c r="U21" s="1081"/>
      <c r="V21" s="1081"/>
      <c r="W21" s="1081"/>
      <c r="X21" s="90"/>
    </row>
    <row r="22" spans="1:24">
      <c r="A22" s="1081"/>
      <c r="B22" s="1081"/>
      <c r="C22" s="1081"/>
      <c r="D22" s="1091"/>
      <c r="E22" s="1091"/>
      <c r="F22" s="1091"/>
      <c r="G22" s="1081"/>
      <c r="H22" s="1081"/>
      <c r="I22" s="1081"/>
      <c r="J22" s="1081"/>
      <c r="K22" s="1081"/>
      <c r="L22" s="1081"/>
      <c r="M22" s="1081"/>
      <c r="N22" s="1081"/>
      <c r="O22" s="1081"/>
      <c r="P22" s="1115"/>
      <c r="Q22" s="1115"/>
      <c r="R22" s="1081"/>
      <c r="S22" s="1081"/>
      <c r="T22" s="1081"/>
      <c r="U22" s="1081"/>
      <c r="V22" s="1081"/>
      <c r="W22" s="1081"/>
      <c r="X22" s="90"/>
    </row>
    <row r="23" spans="1:24">
      <c r="A23" s="1081"/>
      <c r="B23" s="1081"/>
      <c r="C23" s="1081"/>
      <c r="D23" s="1091"/>
      <c r="E23" s="1091"/>
      <c r="F23" s="1091"/>
      <c r="G23" s="1081"/>
      <c r="H23" s="1081"/>
      <c r="I23" s="1081"/>
      <c r="J23" s="1081"/>
      <c r="K23" s="1081"/>
      <c r="L23" s="1081"/>
      <c r="M23" s="1081"/>
      <c r="N23" s="1081"/>
      <c r="O23" s="1081"/>
      <c r="P23" s="1115"/>
      <c r="Q23" s="1115"/>
      <c r="R23" s="1081"/>
      <c r="S23" s="1081"/>
      <c r="T23" s="1081"/>
      <c r="U23" s="1081"/>
      <c r="V23" s="1081"/>
      <c r="W23" s="1081"/>
      <c r="X23" s="90"/>
    </row>
    <row r="24" spans="1:24">
      <c r="A24" s="1081"/>
      <c r="B24" s="1081"/>
      <c r="C24" s="1081"/>
      <c r="D24" s="1091"/>
      <c r="E24" s="1091"/>
      <c r="F24" s="1091"/>
      <c r="G24" s="1081"/>
      <c r="H24" s="1081"/>
      <c r="I24" s="1081"/>
      <c r="J24" s="1081"/>
      <c r="K24" s="1081"/>
      <c r="L24" s="1081"/>
      <c r="M24" s="1081"/>
      <c r="N24" s="1081"/>
      <c r="O24" s="1081"/>
      <c r="P24" s="1115"/>
      <c r="Q24" s="1115"/>
      <c r="R24" s="1081"/>
      <c r="S24" s="1081"/>
      <c r="T24" s="1081"/>
      <c r="U24" s="1081"/>
      <c r="V24" s="1081"/>
      <c r="W24" s="1081"/>
      <c r="X24" s="90"/>
    </row>
    <row r="25" spans="1:24">
      <c r="A25" s="1081"/>
      <c r="B25" s="1081"/>
      <c r="C25" s="1081"/>
      <c r="D25" s="1091"/>
      <c r="E25" s="1091"/>
      <c r="F25" s="1091"/>
      <c r="G25" s="1081"/>
      <c r="H25" s="1081"/>
      <c r="I25" s="1081"/>
      <c r="J25" s="1081"/>
      <c r="K25" s="1081"/>
      <c r="L25" s="1081"/>
      <c r="M25" s="1081"/>
      <c r="N25" s="1081"/>
      <c r="O25" s="1081"/>
      <c r="P25" s="1115"/>
      <c r="Q25" s="1115"/>
      <c r="R25" s="1081"/>
      <c r="S25" s="1081"/>
      <c r="T25" s="1081"/>
      <c r="U25" s="1081"/>
      <c r="V25" s="1081"/>
      <c r="W25" s="1081"/>
      <c r="X25" s="90"/>
    </row>
    <row r="26" spans="1:24">
      <c r="A26" s="1081"/>
      <c r="B26" s="1081"/>
      <c r="C26" s="1081"/>
      <c r="D26" s="1091"/>
      <c r="E26" s="1091"/>
      <c r="F26" s="1091"/>
      <c r="G26" s="1091"/>
      <c r="H26" s="1091"/>
      <c r="I26" s="1091"/>
      <c r="J26" s="1091"/>
      <c r="K26" s="1091"/>
      <c r="L26" s="1091"/>
      <c r="M26" s="1091"/>
      <c r="N26" s="1091"/>
      <c r="O26" s="1091"/>
      <c r="P26" s="1115"/>
      <c r="Q26" s="1115"/>
      <c r="R26" s="1081"/>
      <c r="S26" s="1081"/>
      <c r="T26" s="1081"/>
      <c r="U26" s="1081"/>
      <c r="V26" s="1081"/>
      <c r="W26" s="1081"/>
      <c r="X26" s="90"/>
    </row>
    <row r="27" spans="1:24">
      <c r="A27" s="1081"/>
      <c r="B27" s="1081"/>
      <c r="C27" s="1081"/>
      <c r="D27" s="1091"/>
      <c r="E27" s="1091"/>
      <c r="F27" s="1091"/>
      <c r="G27" s="1081"/>
      <c r="H27" s="1081"/>
      <c r="I27" s="1081"/>
      <c r="J27" s="1081"/>
      <c r="K27" s="1081"/>
      <c r="L27" s="1081"/>
      <c r="M27" s="1081"/>
      <c r="N27" s="1081"/>
      <c r="O27" s="1081"/>
      <c r="P27" s="1115"/>
      <c r="Q27" s="1115"/>
      <c r="R27" s="1081"/>
      <c r="S27" s="1081"/>
      <c r="T27" s="1081"/>
      <c r="U27" s="1081"/>
      <c r="V27" s="1081"/>
      <c r="W27" s="1081"/>
      <c r="X27" s="90"/>
    </row>
    <row r="28" spans="1:24">
      <c r="A28" s="1081"/>
      <c r="B28" s="1081"/>
      <c r="C28" s="1081"/>
      <c r="D28" s="1091"/>
      <c r="E28" s="1091"/>
      <c r="F28" s="1091"/>
      <c r="G28" s="1081"/>
      <c r="H28" s="1081"/>
      <c r="I28" s="1081"/>
      <c r="J28" s="1081"/>
      <c r="K28" s="1081"/>
      <c r="L28" s="1081"/>
      <c r="M28" s="1081"/>
      <c r="N28" s="1081"/>
      <c r="O28" s="1081"/>
      <c r="P28" s="1115"/>
      <c r="Q28" s="1115"/>
      <c r="R28" s="1081"/>
      <c r="S28" s="1081"/>
      <c r="T28" s="1081"/>
      <c r="U28" s="1081"/>
      <c r="V28" s="1081"/>
      <c r="W28" s="1081"/>
      <c r="X28" s="90"/>
    </row>
    <row r="29" spans="1:24">
      <c r="A29" s="1081"/>
      <c r="B29" s="1081"/>
      <c r="C29" s="1081"/>
      <c r="D29" s="1091"/>
      <c r="E29" s="1091"/>
      <c r="F29" s="1091"/>
      <c r="G29" s="1081"/>
      <c r="H29" s="1081"/>
      <c r="I29" s="1081"/>
      <c r="J29" s="1081"/>
      <c r="K29" s="1081"/>
      <c r="L29" s="1081"/>
      <c r="M29" s="1081"/>
      <c r="N29" s="1081"/>
      <c r="O29" s="1081"/>
      <c r="P29" s="1115"/>
      <c r="Q29" s="1115"/>
      <c r="R29" s="1081"/>
      <c r="S29" s="1081"/>
      <c r="T29" s="1081"/>
      <c r="U29" s="1081"/>
      <c r="V29" s="1081"/>
      <c r="W29" s="1081"/>
      <c r="X29" s="90"/>
    </row>
    <row r="30" spans="1:24">
      <c r="A30" s="1081"/>
      <c r="B30" s="1081"/>
      <c r="C30" s="1081"/>
      <c r="D30" s="1091"/>
      <c r="E30" s="1091"/>
      <c r="F30" s="1091"/>
      <c r="G30" s="1081"/>
      <c r="H30" s="1081"/>
      <c r="I30" s="1081"/>
      <c r="J30" s="1081"/>
      <c r="K30" s="1081"/>
      <c r="L30" s="1081"/>
      <c r="M30" s="1081"/>
      <c r="N30" s="1081"/>
      <c r="O30" s="1081"/>
      <c r="P30" s="1115"/>
      <c r="Q30" s="1115"/>
      <c r="R30" s="1081"/>
      <c r="S30" s="1081"/>
      <c r="T30" s="1081"/>
      <c r="U30" s="1081"/>
      <c r="V30" s="1081"/>
      <c r="W30" s="1081"/>
      <c r="X30" s="90"/>
    </row>
    <row r="31" spans="1:24">
      <c r="A31" s="1081"/>
      <c r="B31" s="1081"/>
      <c r="C31" s="1081"/>
      <c r="D31" s="1091"/>
      <c r="E31" s="1091"/>
      <c r="F31" s="1091"/>
      <c r="G31" s="1081"/>
      <c r="H31" s="1081"/>
      <c r="I31" s="1081"/>
      <c r="J31" s="1081"/>
      <c r="K31" s="1081"/>
      <c r="L31" s="1081"/>
      <c r="M31" s="1081"/>
      <c r="N31" s="1081"/>
      <c r="O31" s="1081"/>
      <c r="P31" s="1115"/>
      <c r="Q31" s="1115"/>
      <c r="R31" s="1081"/>
      <c r="S31" s="1081"/>
      <c r="T31" s="1081"/>
      <c r="U31" s="1081"/>
      <c r="V31" s="1081"/>
      <c r="W31" s="1081"/>
      <c r="X31" s="90"/>
    </row>
    <row r="32" spans="1:24">
      <c r="A32" s="1081"/>
      <c r="B32" s="1081"/>
      <c r="C32" s="1081"/>
      <c r="D32" s="1091"/>
      <c r="E32" s="1091"/>
      <c r="F32" s="1091"/>
      <c r="G32" s="1081"/>
      <c r="H32" s="1081"/>
      <c r="I32" s="1081"/>
      <c r="J32" s="1081"/>
      <c r="K32" s="1081"/>
      <c r="L32" s="1081"/>
      <c r="M32" s="1081"/>
      <c r="N32" s="1081"/>
      <c r="O32" s="1081"/>
      <c r="P32" s="1115"/>
      <c r="Q32" s="1115"/>
      <c r="R32" s="1081"/>
      <c r="S32" s="1081"/>
      <c r="T32" s="1081"/>
      <c r="U32" s="1081"/>
      <c r="V32" s="1081"/>
      <c r="W32" s="1081"/>
      <c r="X32" s="90"/>
    </row>
    <row r="33" spans="1:24">
      <c r="A33" s="1081"/>
      <c r="B33" s="1081"/>
      <c r="C33" s="1081"/>
      <c r="D33" s="1091"/>
      <c r="E33" s="1091"/>
      <c r="F33" s="1091"/>
      <c r="G33" s="1081"/>
      <c r="H33" s="1081"/>
      <c r="I33" s="1081"/>
      <c r="J33" s="1081"/>
      <c r="K33" s="1081"/>
      <c r="L33" s="1081"/>
      <c r="M33" s="1081"/>
      <c r="N33" s="1081"/>
      <c r="O33" s="1081"/>
      <c r="P33" s="1115"/>
      <c r="Q33" s="1115"/>
      <c r="R33" s="1081"/>
      <c r="S33" s="1081"/>
      <c r="T33" s="1081"/>
      <c r="U33" s="1081"/>
      <c r="V33" s="1081"/>
      <c r="W33" s="1081"/>
      <c r="X33" s="90"/>
    </row>
    <row r="34" spans="1:24">
      <c r="A34" s="1081"/>
      <c r="B34" s="1081"/>
      <c r="C34" s="1081"/>
      <c r="D34" s="1091"/>
      <c r="E34" s="1091"/>
      <c r="F34" s="1091"/>
      <c r="G34" s="1081"/>
      <c r="H34" s="1081"/>
      <c r="I34" s="1081"/>
      <c r="J34" s="1081"/>
      <c r="K34" s="1081"/>
      <c r="L34" s="1081"/>
      <c r="M34" s="1081"/>
      <c r="N34" s="1081"/>
      <c r="O34" s="1081"/>
      <c r="P34" s="1115"/>
      <c r="Q34" s="1115"/>
      <c r="R34" s="1081"/>
      <c r="S34" s="1081"/>
      <c r="T34" s="1081"/>
      <c r="U34" s="1081"/>
      <c r="V34" s="1081"/>
      <c r="W34" s="1081"/>
      <c r="X34" s="90"/>
    </row>
    <row r="35" spans="1:24">
      <c r="A35" s="1081"/>
      <c r="B35" s="1081"/>
      <c r="C35" s="1081"/>
      <c r="D35" s="1091"/>
      <c r="E35" s="1091"/>
      <c r="F35" s="1091"/>
      <c r="G35" s="1091"/>
      <c r="H35" s="1091"/>
      <c r="I35" s="1091"/>
      <c r="J35" s="1091"/>
      <c r="K35" s="1091"/>
      <c r="L35" s="1091"/>
      <c r="M35" s="1091"/>
      <c r="N35" s="1091"/>
      <c r="O35" s="1091"/>
      <c r="P35" s="1115"/>
      <c r="Q35" s="1115"/>
      <c r="R35" s="1081"/>
      <c r="S35" s="1081"/>
      <c r="T35" s="1081"/>
      <c r="U35" s="1081"/>
      <c r="V35" s="1081"/>
      <c r="W35" s="1081"/>
      <c r="X35" s="90"/>
    </row>
    <row r="36" spans="1:24">
      <c r="A36" s="1081"/>
      <c r="B36" s="1081"/>
      <c r="C36" s="1081"/>
      <c r="D36" s="1091"/>
      <c r="E36" s="1091"/>
      <c r="F36" s="1091"/>
      <c r="G36" s="1081"/>
      <c r="H36" s="1081"/>
      <c r="I36" s="1081"/>
      <c r="J36" s="1081"/>
      <c r="K36" s="1081"/>
      <c r="L36" s="1081"/>
      <c r="M36" s="1081"/>
      <c r="N36" s="1081"/>
      <c r="O36" s="1081"/>
      <c r="P36" s="1115"/>
      <c r="Q36" s="1115"/>
      <c r="R36" s="1081"/>
      <c r="S36" s="1081"/>
      <c r="T36" s="1081"/>
      <c r="U36" s="1081"/>
      <c r="V36" s="1081"/>
      <c r="W36" s="1081"/>
      <c r="X36" s="90"/>
    </row>
    <row r="37" spans="1:24">
      <c r="A37" s="1081"/>
      <c r="B37" s="1081"/>
      <c r="C37" s="1081"/>
      <c r="D37" s="1091"/>
      <c r="E37" s="1091"/>
      <c r="F37" s="1091"/>
      <c r="G37" s="1081"/>
      <c r="H37" s="1081"/>
      <c r="I37" s="1081"/>
      <c r="J37" s="1081"/>
      <c r="K37" s="1081"/>
      <c r="L37" s="1081"/>
      <c r="M37" s="1081"/>
      <c r="N37" s="1081"/>
      <c r="O37" s="1081"/>
      <c r="P37" s="1115"/>
      <c r="Q37" s="1115"/>
      <c r="R37" s="1081"/>
      <c r="S37" s="1081"/>
      <c r="T37" s="1081"/>
      <c r="U37" s="1081"/>
      <c r="V37" s="1081"/>
      <c r="W37" s="1081"/>
      <c r="X37" s="90"/>
    </row>
    <row r="38" spans="1:24">
      <c r="A38" s="1081"/>
      <c r="B38" s="1081"/>
      <c r="C38" s="1081"/>
      <c r="D38" s="1091"/>
      <c r="E38" s="1091"/>
      <c r="F38" s="1091"/>
      <c r="G38" s="1081"/>
      <c r="H38" s="1081"/>
      <c r="I38" s="1081"/>
      <c r="J38" s="1081"/>
      <c r="K38" s="1081"/>
      <c r="L38" s="1081"/>
      <c r="M38" s="1081"/>
      <c r="N38" s="1081"/>
      <c r="O38" s="1081"/>
      <c r="P38" s="1115"/>
      <c r="Q38" s="1115"/>
      <c r="R38" s="1081"/>
      <c r="S38" s="1081"/>
      <c r="T38" s="1081"/>
      <c r="U38" s="1081"/>
      <c r="V38" s="1081"/>
      <c r="W38" s="1081"/>
      <c r="X38" s="90"/>
    </row>
    <row r="39" spans="1:24">
      <c r="A39" s="1081"/>
      <c r="B39" s="1081"/>
      <c r="C39" s="1081"/>
      <c r="D39" s="1091"/>
      <c r="E39" s="1091"/>
      <c r="F39" s="1091"/>
      <c r="G39" s="1081"/>
      <c r="H39" s="1081"/>
      <c r="I39" s="1081"/>
      <c r="J39" s="1081"/>
      <c r="K39" s="1081"/>
      <c r="L39" s="1081"/>
      <c r="M39" s="1081"/>
      <c r="N39" s="1081"/>
      <c r="O39" s="1081"/>
      <c r="P39" s="1115"/>
      <c r="Q39" s="1115"/>
      <c r="R39" s="1081"/>
      <c r="S39" s="1081"/>
      <c r="T39" s="1081"/>
      <c r="U39" s="1081"/>
      <c r="V39" s="1081"/>
      <c r="W39" s="1081"/>
      <c r="X39" s="90"/>
    </row>
    <row r="40" spans="1:24">
      <c r="A40" s="1081"/>
      <c r="B40" s="1081"/>
      <c r="C40" s="1081"/>
      <c r="D40" s="1091"/>
      <c r="E40" s="1091"/>
      <c r="F40" s="1091"/>
      <c r="G40" s="1081"/>
      <c r="H40" s="1081"/>
      <c r="I40" s="1081"/>
      <c r="J40" s="1081"/>
      <c r="K40" s="1081"/>
      <c r="L40" s="1081"/>
      <c r="M40" s="1081"/>
      <c r="N40" s="1081"/>
      <c r="O40" s="1081"/>
      <c r="P40" s="1115"/>
      <c r="Q40" s="1115"/>
      <c r="R40" s="1081"/>
      <c r="S40" s="1081"/>
      <c r="T40" s="1081"/>
      <c r="U40" s="1081"/>
      <c r="V40" s="1081"/>
      <c r="W40" s="1081"/>
      <c r="X40" s="90"/>
    </row>
    <row r="41" spans="1:24">
      <c r="A41" s="1081"/>
      <c r="B41" s="1081"/>
      <c r="C41" s="1081"/>
      <c r="D41" s="1091"/>
      <c r="E41" s="1091"/>
      <c r="F41" s="1091"/>
      <c r="G41" s="1081"/>
      <c r="H41" s="1081"/>
      <c r="I41" s="1081"/>
      <c r="J41" s="1081"/>
      <c r="K41" s="1081"/>
      <c r="L41" s="1081"/>
      <c r="M41" s="1081"/>
      <c r="N41" s="1081"/>
      <c r="O41" s="1081"/>
      <c r="P41" s="1115"/>
      <c r="Q41" s="1115"/>
      <c r="R41" s="1081"/>
      <c r="S41" s="1081"/>
      <c r="T41" s="1081"/>
      <c r="U41" s="1081"/>
      <c r="V41" s="1081"/>
      <c r="W41" s="1081"/>
      <c r="X41" s="90"/>
    </row>
    <row r="42" spans="1:24">
      <c r="A42" s="1081"/>
      <c r="B42" s="1081"/>
      <c r="C42" s="1081"/>
      <c r="D42" s="1091"/>
      <c r="E42" s="1091"/>
      <c r="F42" s="1091"/>
      <c r="G42" s="1081"/>
      <c r="H42" s="1081"/>
      <c r="I42" s="1081"/>
      <c r="J42" s="1081"/>
      <c r="K42" s="1081"/>
      <c r="L42" s="1081"/>
      <c r="M42" s="1081"/>
      <c r="N42" s="1081"/>
      <c r="O42" s="1081"/>
      <c r="P42" s="1115"/>
      <c r="Q42" s="1115"/>
      <c r="R42" s="1081"/>
      <c r="S42" s="1081"/>
      <c r="T42" s="1081"/>
      <c r="U42" s="1081"/>
      <c r="V42" s="1081"/>
      <c r="W42" s="1081"/>
      <c r="X42" s="90"/>
    </row>
    <row r="43" spans="1:24">
      <c r="A43" s="1081"/>
      <c r="B43" s="1081"/>
      <c r="C43" s="1081"/>
      <c r="D43" s="1091"/>
      <c r="E43" s="1091"/>
      <c r="F43" s="1091"/>
      <c r="G43" s="1081"/>
      <c r="H43" s="1081"/>
      <c r="I43" s="1081"/>
      <c r="J43" s="1081"/>
      <c r="K43" s="1081"/>
      <c r="L43" s="1081"/>
      <c r="M43" s="1081"/>
      <c r="N43" s="1081"/>
      <c r="O43" s="1081"/>
      <c r="P43" s="1115"/>
      <c r="Q43" s="1115"/>
      <c r="R43" s="1081"/>
      <c r="S43" s="1081"/>
      <c r="T43" s="1081"/>
      <c r="U43" s="1081"/>
      <c r="V43" s="1081"/>
      <c r="W43" s="1081"/>
      <c r="X43" s="90"/>
    </row>
    <row r="44" spans="1:24">
      <c r="A44" s="88" t="s">
        <v>45</v>
      </c>
      <c r="B44" s="88"/>
      <c r="C44" s="88"/>
      <c r="D44" s="88"/>
      <c r="E44" s="88"/>
      <c r="F44" s="88"/>
      <c r="G44" s="88"/>
      <c r="H44" s="88"/>
      <c r="I44" s="88"/>
      <c r="J44" s="88"/>
      <c r="K44" s="88"/>
      <c r="L44" s="88"/>
      <c r="M44" s="88"/>
      <c r="N44" s="88"/>
      <c r="O44" s="88"/>
      <c r="P44" s="88"/>
      <c r="Q44" s="88"/>
      <c r="R44" s="88"/>
      <c r="S44" s="88"/>
      <c r="T44" s="88"/>
      <c r="U44" s="88"/>
      <c r="V44" s="88"/>
      <c r="W44" s="88"/>
      <c r="X44" s="91"/>
    </row>
    <row r="45" spans="1:24" ht="23.25" customHeight="1">
      <c r="A45" s="1110" t="s">
        <v>286</v>
      </c>
      <c r="B45" s="1110"/>
      <c r="C45" s="1110"/>
      <c r="D45" s="1110" t="s">
        <v>287</v>
      </c>
      <c r="E45" s="1111"/>
      <c r="F45" s="1111"/>
      <c r="G45" s="1110" t="s">
        <v>265</v>
      </c>
      <c r="H45" s="1110"/>
      <c r="I45" s="1110"/>
      <c r="J45" s="1110"/>
      <c r="K45" s="1110"/>
      <c r="L45" s="1110"/>
      <c r="M45" s="1110"/>
      <c r="N45" s="1110"/>
      <c r="O45" s="1110"/>
      <c r="P45" s="1110"/>
      <c r="Q45" s="1110"/>
      <c r="R45" s="1110"/>
      <c r="S45" s="1110"/>
      <c r="T45" s="1110" t="s">
        <v>288</v>
      </c>
      <c r="U45" s="1110"/>
      <c r="V45" s="1110"/>
      <c r="W45" s="1110"/>
      <c r="X45" s="90"/>
    </row>
    <row r="46" spans="1:24">
      <c r="A46" s="1081"/>
      <c r="B46" s="1081"/>
      <c r="C46" s="1081"/>
      <c r="D46" s="1091"/>
      <c r="E46" s="1091"/>
      <c r="F46" s="1091"/>
      <c r="G46" s="1026"/>
      <c r="H46" s="1026"/>
      <c r="I46" s="1026"/>
      <c r="J46" s="1026"/>
      <c r="K46" s="1026"/>
      <c r="L46" s="1026"/>
      <c r="M46" s="1026"/>
      <c r="N46" s="1026"/>
      <c r="O46" s="1026"/>
      <c r="P46" s="1026"/>
      <c r="Q46" s="1026"/>
      <c r="R46" s="1026"/>
      <c r="S46" s="1026"/>
      <c r="T46" s="1081"/>
      <c r="U46" s="1081"/>
      <c r="V46" s="1081"/>
      <c r="W46" s="1081"/>
      <c r="X46" s="90"/>
    </row>
    <row r="47" spans="1:24">
      <c r="A47" s="1081" t="s">
        <v>289</v>
      </c>
      <c r="B47" s="1081"/>
      <c r="C47" s="1081"/>
      <c r="D47" s="1091"/>
      <c r="E47" s="1091"/>
      <c r="F47" s="1091"/>
      <c r="G47" s="1026"/>
      <c r="H47" s="1026"/>
      <c r="I47" s="1026"/>
      <c r="J47" s="1026"/>
      <c r="K47" s="1026"/>
      <c r="L47" s="1026"/>
      <c r="M47" s="1026"/>
      <c r="N47" s="1026"/>
      <c r="O47" s="1026"/>
      <c r="P47" s="1026"/>
      <c r="Q47" s="1026"/>
      <c r="R47" s="1026"/>
      <c r="S47" s="1026"/>
      <c r="T47" s="1081"/>
      <c r="U47" s="1081"/>
      <c r="V47" s="1081"/>
      <c r="W47" s="1081"/>
      <c r="X47" s="90"/>
    </row>
    <row r="48" spans="1:24">
      <c r="A48" s="1081"/>
      <c r="B48" s="1081"/>
      <c r="C48" s="1081"/>
      <c r="D48" s="1091"/>
      <c r="E48" s="1091"/>
      <c r="F48" s="1091"/>
      <c r="G48" s="1026"/>
      <c r="H48" s="1026"/>
      <c r="I48" s="1026"/>
      <c r="J48" s="1026"/>
      <c r="K48" s="1026"/>
      <c r="L48" s="1026"/>
      <c r="M48" s="1026"/>
      <c r="N48" s="1026"/>
      <c r="O48" s="1026"/>
      <c r="P48" s="1026"/>
      <c r="Q48" s="1026"/>
      <c r="R48" s="1026"/>
      <c r="S48" s="1026"/>
      <c r="T48" s="1081"/>
      <c r="U48" s="1081"/>
      <c r="V48" s="1081"/>
      <c r="W48" s="1081"/>
      <c r="X48" s="90"/>
    </row>
    <row r="49" spans="1:24">
      <c r="A49" s="1081" t="s">
        <v>289</v>
      </c>
      <c r="B49" s="1081"/>
      <c r="C49" s="1081"/>
      <c r="D49" s="1091"/>
      <c r="E49" s="1091"/>
      <c r="F49" s="1091"/>
      <c r="G49" s="1026"/>
      <c r="H49" s="1026"/>
      <c r="I49" s="1026"/>
      <c r="J49" s="1026"/>
      <c r="K49" s="1026"/>
      <c r="L49" s="1026"/>
      <c r="M49" s="1026"/>
      <c r="N49" s="1026"/>
      <c r="O49" s="1026"/>
      <c r="P49" s="1026"/>
      <c r="Q49" s="1026"/>
      <c r="R49" s="1026"/>
      <c r="S49" s="1026"/>
      <c r="T49" s="1081"/>
      <c r="U49" s="1081"/>
      <c r="V49" s="1081"/>
      <c r="W49" s="1081"/>
      <c r="X49" s="90"/>
    </row>
    <row r="50" spans="1:24">
      <c r="A50" s="1081" t="s">
        <v>289</v>
      </c>
      <c r="B50" s="1081"/>
      <c r="C50" s="1081"/>
      <c r="D50" s="1091"/>
      <c r="E50" s="1091"/>
      <c r="F50" s="1091"/>
      <c r="G50" s="1026"/>
      <c r="H50" s="1026"/>
      <c r="I50" s="1026"/>
      <c r="J50" s="1026"/>
      <c r="K50" s="1026"/>
      <c r="L50" s="1026"/>
      <c r="M50" s="1026"/>
      <c r="N50" s="1026"/>
      <c r="O50" s="1026"/>
      <c r="P50" s="1026"/>
      <c r="Q50" s="1026"/>
      <c r="R50" s="1026"/>
      <c r="S50" s="1026"/>
      <c r="T50" s="1081"/>
      <c r="U50" s="1081"/>
      <c r="V50" s="1081"/>
      <c r="W50" s="1081"/>
      <c r="X50" s="90"/>
    </row>
    <row r="51" spans="1:24">
      <c r="A51" s="1081" t="s">
        <v>289</v>
      </c>
      <c r="B51" s="1081"/>
      <c r="C51" s="1081"/>
      <c r="D51" s="1091"/>
      <c r="E51" s="1091"/>
      <c r="F51" s="1091"/>
      <c r="G51" s="1026"/>
      <c r="H51" s="1026"/>
      <c r="I51" s="1026"/>
      <c r="J51" s="1026"/>
      <c r="K51" s="1026"/>
      <c r="L51" s="1026"/>
      <c r="M51" s="1026"/>
      <c r="N51" s="1026"/>
      <c r="O51" s="1026"/>
      <c r="P51" s="1026"/>
      <c r="Q51" s="1026"/>
      <c r="R51" s="1026"/>
      <c r="S51" s="1026"/>
      <c r="T51" s="1081"/>
      <c r="U51" s="1081"/>
      <c r="V51" s="1081"/>
      <c r="W51" s="1081"/>
      <c r="X51" s="90"/>
    </row>
    <row r="52" spans="1:24">
      <c r="A52" s="1081" t="s">
        <v>289</v>
      </c>
      <c r="B52" s="1081"/>
      <c r="C52" s="1081"/>
      <c r="D52" s="1091"/>
      <c r="E52" s="1091"/>
      <c r="F52" s="1091"/>
      <c r="G52" s="1026"/>
      <c r="H52" s="1026"/>
      <c r="I52" s="1026"/>
      <c r="J52" s="1026"/>
      <c r="K52" s="1026"/>
      <c r="L52" s="1026"/>
      <c r="M52" s="1026"/>
      <c r="N52" s="1026"/>
      <c r="O52" s="1026"/>
      <c r="P52" s="1026"/>
      <c r="Q52" s="1026"/>
      <c r="R52" s="1026"/>
      <c r="S52" s="1026"/>
      <c r="T52" s="1081"/>
      <c r="U52" s="1081"/>
      <c r="V52" s="1081"/>
      <c r="W52" s="1081"/>
      <c r="X52" s="90"/>
    </row>
    <row r="53" spans="1:24">
      <c r="A53" s="1081" t="s">
        <v>289</v>
      </c>
      <c r="B53" s="1081"/>
      <c r="C53" s="1081"/>
      <c r="D53" s="1091"/>
      <c r="E53" s="1091"/>
      <c r="F53" s="1091"/>
      <c r="G53" s="1026"/>
      <c r="H53" s="1026"/>
      <c r="I53" s="1026"/>
      <c r="J53" s="1026"/>
      <c r="K53" s="1026"/>
      <c r="L53" s="1026"/>
      <c r="M53" s="1026"/>
      <c r="N53" s="1026"/>
      <c r="O53" s="1026"/>
      <c r="P53" s="1026"/>
      <c r="Q53" s="1026"/>
      <c r="R53" s="1026"/>
      <c r="S53" s="1026"/>
      <c r="T53" s="1081"/>
      <c r="U53" s="1081"/>
      <c r="V53" s="1081"/>
      <c r="W53" s="1081"/>
      <c r="X53" s="90"/>
    </row>
    <row r="54" spans="1:24">
      <c r="A54" s="1081" t="s">
        <v>289</v>
      </c>
      <c r="B54" s="1081"/>
      <c r="C54" s="1081"/>
      <c r="D54" s="1091"/>
      <c r="E54" s="1091"/>
      <c r="F54" s="1091"/>
      <c r="G54" s="1026"/>
      <c r="H54" s="1026"/>
      <c r="I54" s="1026"/>
      <c r="J54" s="1026"/>
      <c r="K54" s="1026"/>
      <c r="L54" s="1026"/>
      <c r="M54" s="1026"/>
      <c r="N54" s="1026"/>
      <c r="O54" s="1026"/>
      <c r="P54" s="1026"/>
      <c r="Q54" s="1026"/>
      <c r="R54" s="1026"/>
      <c r="S54" s="1026"/>
      <c r="T54" s="1081"/>
      <c r="U54" s="1081"/>
      <c r="V54" s="1081"/>
      <c r="W54" s="1081"/>
      <c r="X54" s="90"/>
    </row>
    <row r="55" spans="1:24">
      <c r="A55" s="1081"/>
      <c r="B55" s="1081"/>
      <c r="C55" s="1081"/>
      <c r="D55" s="1091"/>
      <c r="E55" s="1091"/>
      <c r="F55" s="1091"/>
      <c r="G55" s="1026"/>
      <c r="H55" s="1026"/>
      <c r="I55" s="1026"/>
      <c r="J55" s="1026"/>
      <c r="K55" s="1026"/>
      <c r="L55" s="1026"/>
      <c r="M55" s="1026"/>
      <c r="N55" s="1026"/>
      <c r="O55" s="1026"/>
      <c r="P55" s="1026"/>
      <c r="Q55" s="1026"/>
      <c r="R55" s="1026"/>
      <c r="S55" s="1026"/>
      <c r="T55" s="1081"/>
      <c r="U55" s="1081"/>
      <c r="V55" s="1081"/>
      <c r="W55" s="1081"/>
      <c r="X55" s="90"/>
    </row>
    <row r="56" spans="1:24">
      <c r="A56" s="1081" t="s">
        <v>289</v>
      </c>
      <c r="B56" s="1081"/>
      <c r="C56" s="1081"/>
      <c r="D56" s="1091"/>
      <c r="E56" s="1091"/>
      <c r="F56" s="1091"/>
      <c r="G56" s="1026"/>
      <c r="H56" s="1026"/>
      <c r="I56" s="1026"/>
      <c r="J56" s="1026"/>
      <c r="K56" s="1026"/>
      <c r="L56" s="1026"/>
      <c r="M56" s="1026"/>
      <c r="N56" s="1026"/>
      <c r="O56" s="1026"/>
      <c r="P56" s="1026"/>
      <c r="Q56" s="1026"/>
      <c r="R56" s="1026"/>
      <c r="S56" s="1026"/>
      <c r="T56" s="1081"/>
      <c r="U56" s="1081"/>
      <c r="V56" s="1081"/>
      <c r="W56" s="1081"/>
      <c r="X56" s="90"/>
    </row>
    <row r="57" spans="1:24">
      <c r="A57" s="1081"/>
      <c r="B57" s="1081"/>
      <c r="C57" s="1081"/>
      <c r="D57" s="1091"/>
      <c r="E57" s="1091"/>
      <c r="F57" s="1091"/>
      <c r="G57" s="1026"/>
      <c r="H57" s="1026"/>
      <c r="I57" s="1026"/>
      <c r="J57" s="1026"/>
      <c r="K57" s="1026"/>
      <c r="L57" s="1026"/>
      <c r="M57" s="1026"/>
      <c r="N57" s="1026"/>
      <c r="O57" s="1026"/>
      <c r="P57" s="1026"/>
      <c r="Q57" s="1026"/>
      <c r="R57" s="1026"/>
      <c r="S57" s="1026"/>
      <c r="T57" s="1081"/>
      <c r="U57" s="1081"/>
      <c r="V57" s="1081"/>
      <c r="W57" s="1081"/>
      <c r="X57" s="90"/>
    </row>
    <row r="58" spans="1:24">
      <c r="A58" s="1081" t="s">
        <v>289</v>
      </c>
      <c r="B58" s="1081"/>
      <c r="C58" s="1081"/>
      <c r="D58" s="1091"/>
      <c r="E58" s="1091"/>
      <c r="F58" s="1091"/>
      <c r="G58" s="1026"/>
      <c r="H58" s="1026"/>
      <c r="I58" s="1026"/>
      <c r="J58" s="1026"/>
      <c r="K58" s="1026"/>
      <c r="L58" s="1026"/>
      <c r="M58" s="1026"/>
      <c r="N58" s="1026"/>
      <c r="O58" s="1026"/>
      <c r="P58" s="1026"/>
      <c r="Q58" s="1026"/>
      <c r="R58" s="1026"/>
      <c r="S58" s="1026"/>
      <c r="T58" s="1081"/>
      <c r="U58" s="1081"/>
      <c r="V58" s="1081"/>
      <c r="W58" s="1081"/>
      <c r="X58" s="90"/>
    </row>
    <row r="59" spans="1:24">
      <c r="A59" s="1081" t="s">
        <v>289</v>
      </c>
      <c r="B59" s="1081"/>
      <c r="C59" s="1081"/>
      <c r="D59" s="1091"/>
      <c r="E59" s="1091"/>
      <c r="F59" s="1091"/>
      <c r="G59" s="1026"/>
      <c r="H59" s="1026"/>
      <c r="I59" s="1026"/>
      <c r="J59" s="1026"/>
      <c r="K59" s="1026"/>
      <c r="L59" s="1026"/>
      <c r="M59" s="1026"/>
      <c r="N59" s="1026"/>
      <c r="O59" s="1026"/>
      <c r="P59" s="1026"/>
      <c r="Q59" s="1026"/>
      <c r="R59" s="1026"/>
      <c r="S59" s="1026"/>
      <c r="T59" s="1081"/>
      <c r="U59" s="1081"/>
      <c r="V59" s="1081"/>
      <c r="W59" s="1081"/>
      <c r="X59" s="90"/>
    </row>
    <row r="60" spans="1:24">
      <c r="A60" s="1081" t="s">
        <v>289</v>
      </c>
      <c r="B60" s="1081"/>
      <c r="C60" s="1081"/>
      <c r="D60" s="1091"/>
      <c r="E60" s="1091"/>
      <c r="F60" s="1091"/>
      <c r="G60" s="1026"/>
      <c r="H60" s="1026"/>
      <c r="I60" s="1026"/>
      <c r="J60" s="1026"/>
      <c r="K60" s="1026"/>
      <c r="L60" s="1026"/>
      <c r="M60" s="1026"/>
      <c r="N60" s="1026"/>
      <c r="O60" s="1026"/>
      <c r="P60" s="1026"/>
      <c r="Q60" s="1026"/>
      <c r="R60" s="1026"/>
      <c r="S60" s="1026"/>
      <c r="T60" s="1081"/>
      <c r="U60" s="1081"/>
      <c r="V60" s="1081"/>
      <c r="W60" s="1081"/>
      <c r="X60" s="90"/>
    </row>
    <row r="61" spans="1:24">
      <c r="A61" s="1081" t="s">
        <v>289</v>
      </c>
      <c r="B61" s="1081"/>
      <c r="C61" s="1081"/>
      <c r="D61" s="1091"/>
      <c r="E61" s="1091"/>
      <c r="F61" s="1091"/>
      <c r="G61" s="1026"/>
      <c r="H61" s="1026"/>
      <c r="I61" s="1026"/>
      <c r="J61" s="1026"/>
      <c r="K61" s="1026"/>
      <c r="L61" s="1026"/>
      <c r="M61" s="1026"/>
      <c r="N61" s="1026"/>
      <c r="O61" s="1026"/>
      <c r="P61" s="1026"/>
      <c r="Q61" s="1026"/>
      <c r="R61" s="1026"/>
      <c r="S61" s="1026"/>
      <c r="T61" s="1081"/>
      <c r="U61" s="1081"/>
      <c r="V61" s="1081"/>
      <c r="W61" s="1081"/>
      <c r="X61" s="90"/>
    </row>
    <row r="62" spans="1:24">
      <c r="A62" s="1081" t="s">
        <v>289</v>
      </c>
      <c r="B62" s="1081"/>
      <c r="C62" s="1081"/>
      <c r="D62" s="1091"/>
      <c r="E62" s="1091"/>
      <c r="F62" s="1091"/>
      <c r="G62" s="1026"/>
      <c r="H62" s="1026"/>
      <c r="I62" s="1026"/>
      <c r="J62" s="1026"/>
      <c r="K62" s="1026"/>
      <c r="L62" s="1026"/>
      <c r="M62" s="1026"/>
      <c r="N62" s="1026"/>
      <c r="O62" s="1026"/>
      <c r="P62" s="1026"/>
      <c r="Q62" s="1026"/>
      <c r="R62" s="1026"/>
      <c r="S62" s="1026"/>
      <c r="T62" s="1081"/>
      <c r="U62" s="1081"/>
      <c r="V62" s="1081"/>
      <c r="W62" s="1081"/>
      <c r="X62" s="90"/>
    </row>
    <row r="63" spans="1:24">
      <c r="A63" s="1081" t="s">
        <v>289</v>
      </c>
      <c r="B63" s="1081"/>
      <c r="C63" s="1081"/>
      <c r="D63" s="1091"/>
      <c r="E63" s="1091"/>
      <c r="F63" s="1091"/>
      <c r="G63" s="1026"/>
      <c r="H63" s="1026"/>
      <c r="I63" s="1026"/>
      <c r="J63" s="1026"/>
      <c r="K63" s="1026"/>
      <c r="L63" s="1026"/>
      <c r="M63" s="1026"/>
      <c r="N63" s="1026"/>
      <c r="O63" s="1026"/>
      <c r="P63" s="1026"/>
      <c r="Q63" s="1026"/>
      <c r="R63" s="1026"/>
      <c r="S63" s="1026"/>
      <c r="T63" s="1081"/>
      <c r="U63" s="1081"/>
      <c r="V63" s="1081"/>
      <c r="W63" s="1081"/>
      <c r="X63" s="90"/>
    </row>
    <row r="64" spans="1:24">
      <c r="A64" s="1081"/>
      <c r="B64" s="1081"/>
      <c r="C64" s="1081"/>
      <c r="D64" s="1091"/>
      <c r="E64" s="1091"/>
      <c r="F64" s="1091"/>
      <c r="G64" s="1026"/>
      <c r="H64" s="1026"/>
      <c r="I64" s="1026"/>
      <c r="J64" s="1026"/>
      <c r="K64" s="1026"/>
      <c r="L64" s="1026"/>
      <c r="M64" s="1026"/>
      <c r="N64" s="1026"/>
      <c r="O64" s="1026"/>
      <c r="P64" s="1026"/>
      <c r="Q64" s="1026"/>
      <c r="R64" s="1026"/>
      <c r="S64" s="1026"/>
      <c r="T64" s="1081"/>
      <c r="U64" s="1081"/>
      <c r="V64" s="1081"/>
      <c r="W64" s="1081"/>
      <c r="X64" s="90"/>
    </row>
    <row r="65" spans="1:24">
      <c r="A65" s="1081" t="s">
        <v>289</v>
      </c>
      <c r="B65" s="1081"/>
      <c r="C65" s="1081"/>
      <c r="D65" s="1091"/>
      <c r="E65" s="1091"/>
      <c r="F65" s="1091"/>
      <c r="G65" s="1026"/>
      <c r="H65" s="1026"/>
      <c r="I65" s="1026"/>
      <c r="J65" s="1026"/>
      <c r="K65" s="1026"/>
      <c r="L65" s="1026"/>
      <c r="M65" s="1026"/>
      <c r="N65" s="1026"/>
      <c r="O65" s="1026"/>
      <c r="P65" s="1026"/>
      <c r="Q65" s="1026"/>
      <c r="R65" s="1026"/>
      <c r="S65" s="1026"/>
      <c r="T65" s="1081"/>
      <c r="U65" s="1081"/>
      <c r="V65" s="1081"/>
      <c r="W65" s="1081"/>
      <c r="X65" s="90"/>
    </row>
    <row r="66" spans="1:24">
      <c r="A66" s="1081"/>
      <c r="B66" s="1081"/>
      <c r="C66" s="1081"/>
      <c r="D66" s="1091"/>
      <c r="E66" s="1091"/>
      <c r="F66" s="1091"/>
      <c r="G66" s="1026"/>
      <c r="H66" s="1026"/>
      <c r="I66" s="1026"/>
      <c r="J66" s="1026"/>
      <c r="K66" s="1026"/>
      <c r="L66" s="1026"/>
      <c r="M66" s="1026"/>
      <c r="N66" s="1026"/>
      <c r="O66" s="1026"/>
      <c r="P66" s="1026"/>
      <c r="Q66" s="1026"/>
      <c r="R66" s="1026"/>
      <c r="S66" s="1026"/>
      <c r="T66" s="1081"/>
      <c r="U66" s="1081"/>
      <c r="V66" s="1081"/>
      <c r="W66" s="1081"/>
      <c r="X66" s="90"/>
    </row>
    <row r="67" spans="1:24">
      <c r="A67" s="1081" t="s">
        <v>289</v>
      </c>
      <c r="B67" s="1081"/>
      <c r="C67" s="1081"/>
      <c r="D67" s="1091"/>
      <c r="E67" s="1091"/>
      <c r="F67" s="1091"/>
      <c r="G67" s="1026"/>
      <c r="H67" s="1026"/>
      <c r="I67" s="1026"/>
      <c r="J67" s="1026"/>
      <c r="K67" s="1026"/>
      <c r="L67" s="1026"/>
      <c r="M67" s="1026"/>
      <c r="N67" s="1026"/>
      <c r="O67" s="1026"/>
      <c r="P67" s="1026"/>
      <c r="Q67" s="1026"/>
      <c r="R67" s="1026"/>
      <c r="S67" s="1026"/>
      <c r="T67" s="1081"/>
      <c r="U67" s="1081"/>
      <c r="V67" s="1081"/>
      <c r="W67" s="1081"/>
      <c r="X67" s="90"/>
    </row>
    <row r="68" spans="1:24">
      <c r="A68" s="1081" t="s">
        <v>289</v>
      </c>
      <c r="B68" s="1081"/>
      <c r="C68" s="1081"/>
      <c r="D68" s="1091"/>
      <c r="E68" s="1091"/>
      <c r="F68" s="1091"/>
      <c r="G68" s="1026"/>
      <c r="H68" s="1026"/>
      <c r="I68" s="1026"/>
      <c r="J68" s="1026"/>
      <c r="K68" s="1026"/>
      <c r="L68" s="1026"/>
      <c r="M68" s="1026"/>
      <c r="N68" s="1026"/>
      <c r="O68" s="1026"/>
      <c r="P68" s="1026"/>
      <c r="Q68" s="1026"/>
      <c r="R68" s="1026"/>
      <c r="S68" s="1026"/>
      <c r="T68" s="1081"/>
      <c r="U68" s="1081"/>
      <c r="V68" s="1081"/>
      <c r="W68" s="1081"/>
      <c r="X68" s="90"/>
    </row>
    <row r="69" spans="1:24">
      <c r="A69" s="1081" t="s">
        <v>289</v>
      </c>
      <c r="B69" s="1081"/>
      <c r="C69" s="1081"/>
      <c r="D69" s="1091"/>
      <c r="E69" s="1091"/>
      <c r="F69" s="1091"/>
      <c r="G69" s="1026"/>
      <c r="H69" s="1026"/>
      <c r="I69" s="1026"/>
      <c r="J69" s="1026"/>
      <c r="K69" s="1026"/>
      <c r="L69" s="1026"/>
      <c r="M69" s="1026"/>
      <c r="N69" s="1026"/>
      <c r="O69" s="1026"/>
      <c r="P69" s="1026"/>
      <c r="Q69" s="1026"/>
      <c r="R69" s="1026"/>
      <c r="S69" s="1026"/>
      <c r="T69" s="1081"/>
      <c r="U69" s="1081"/>
      <c r="V69" s="1081"/>
      <c r="W69" s="1081"/>
      <c r="X69" s="90"/>
    </row>
    <row r="70" spans="1:24">
      <c r="A70" s="1081" t="s">
        <v>289</v>
      </c>
      <c r="B70" s="1081"/>
      <c r="C70" s="1081"/>
      <c r="D70" s="1091"/>
      <c r="E70" s="1091"/>
      <c r="F70" s="1091"/>
      <c r="G70" s="1026"/>
      <c r="H70" s="1026"/>
      <c r="I70" s="1026"/>
      <c r="J70" s="1026"/>
      <c r="K70" s="1026"/>
      <c r="L70" s="1026"/>
      <c r="M70" s="1026"/>
      <c r="N70" s="1026"/>
      <c r="O70" s="1026"/>
      <c r="P70" s="1026"/>
      <c r="Q70" s="1026"/>
      <c r="R70" s="1026"/>
      <c r="S70" s="1026"/>
      <c r="T70" s="1081"/>
      <c r="U70" s="1081"/>
      <c r="V70" s="1081"/>
      <c r="W70" s="1081"/>
      <c r="X70" s="90"/>
    </row>
    <row r="71" spans="1:24">
      <c r="A71" s="1081" t="s">
        <v>289</v>
      </c>
      <c r="B71" s="1081"/>
      <c r="C71" s="1081"/>
      <c r="D71" s="1091"/>
      <c r="E71" s="1091"/>
      <c r="F71" s="1091"/>
      <c r="G71" s="1026"/>
      <c r="H71" s="1026"/>
      <c r="I71" s="1026"/>
      <c r="J71" s="1026"/>
      <c r="K71" s="1026"/>
      <c r="L71" s="1026"/>
      <c r="M71" s="1026"/>
      <c r="N71" s="1026"/>
      <c r="O71" s="1026"/>
      <c r="P71" s="1026"/>
      <c r="Q71" s="1026"/>
      <c r="R71" s="1026"/>
      <c r="S71" s="1026"/>
      <c r="T71" s="1081"/>
      <c r="U71" s="1081"/>
      <c r="V71" s="1081"/>
      <c r="W71" s="1081"/>
      <c r="X71" s="90"/>
    </row>
    <row r="72" spans="1:24">
      <c r="A72" s="1081" t="s">
        <v>289</v>
      </c>
      <c r="B72" s="1081"/>
      <c r="C72" s="1081"/>
      <c r="D72" s="1091"/>
      <c r="E72" s="1091"/>
      <c r="F72" s="1091"/>
      <c r="G72" s="1026"/>
      <c r="H72" s="1026"/>
      <c r="I72" s="1026"/>
      <c r="J72" s="1026"/>
      <c r="K72" s="1026"/>
      <c r="L72" s="1026"/>
      <c r="M72" s="1026"/>
      <c r="N72" s="1026"/>
      <c r="O72" s="1026"/>
      <c r="P72" s="1026"/>
      <c r="Q72" s="1026"/>
      <c r="R72" s="1026"/>
      <c r="S72" s="1026"/>
      <c r="T72" s="1081"/>
      <c r="U72" s="1081"/>
      <c r="V72" s="1081"/>
      <c r="W72" s="1081"/>
      <c r="X72" s="90"/>
    </row>
    <row r="73" spans="1:24">
      <c r="A73" s="91"/>
      <c r="B73" s="91"/>
      <c r="C73" s="91"/>
      <c r="D73" s="91"/>
      <c r="E73" s="91"/>
      <c r="F73" s="91"/>
      <c r="G73" s="91"/>
      <c r="H73" s="91"/>
      <c r="I73" s="91"/>
      <c r="J73" s="91"/>
      <c r="K73" s="91"/>
      <c r="L73" s="91"/>
      <c r="M73" s="91"/>
      <c r="N73" s="91"/>
      <c r="O73" s="91"/>
      <c r="P73" s="91"/>
      <c r="Q73" s="91"/>
      <c r="R73" s="91"/>
      <c r="S73" s="91"/>
      <c r="T73" s="91"/>
      <c r="U73" s="91"/>
      <c r="V73" s="91"/>
      <c r="W73" s="91"/>
      <c r="X73" s="88"/>
    </row>
    <row r="74" spans="1:24" hidden="1"/>
    <row r="75" spans="1:24" hidden="1"/>
    <row r="76" spans="1:24" hidden="1"/>
    <row r="77" spans="1:24" hidden="1"/>
    <row r="78" spans="1:24" hidden="1"/>
    <row r="79" spans="1:24" hidden="1"/>
    <row r="80" spans="1:24" hidden="1"/>
    <row r="81" hidden="1"/>
    <row r="82" hidden="1"/>
    <row r="83" hidden="1"/>
    <row r="84" hidden="1"/>
    <row r="85" hidden="1"/>
  </sheetData>
  <mergeCells count="364">
    <mergeCell ref="R18:T18"/>
    <mergeCell ref="A1:X1"/>
    <mergeCell ref="A3:V3"/>
    <mergeCell ref="A9:E9"/>
    <mergeCell ref="F9:I9"/>
    <mergeCell ref="J9:M9"/>
    <mergeCell ref="J16:L16"/>
    <mergeCell ref="M16:O16"/>
    <mergeCell ref="P16:Q16"/>
    <mergeCell ref="R16:T16"/>
    <mergeCell ref="U16:W16"/>
    <mergeCell ref="A11:E11"/>
    <mergeCell ref="F11:I11"/>
    <mergeCell ref="J11:M11"/>
    <mergeCell ref="N11:Q11"/>
    <mergeCell ref="R11:W11"/>
    <mergeCell ref="N9:Q9"/>
    <mergeCell ref="R9:W9"/>
    <mergeCell ref="A10:E10"/>
    <mergeCell ref="F10:I10"/>
    <mergeCell ref="J10:M10"/>
    <mergeCell ref="N10:Q10"/>
    <mergeCell ref="R10:W10"/>
    <mergeCell ref="A12:E12"/>
    <mergeCell ref="A13:E13"/>
    <mergeCell ref="F13:I13"/>
    <mergeCell ref="J13:M13"/>
    <mergeCell ref="N13:Q13"/>
    <mergeCell ref="R13:W13"/>
    <mergeCell ref="F12:I12"/>
    <mergeCell ref="J12:M12"/>
    <mergeCell ref="N12:Q12"/>
    <mergeCell ref="R12:W12"/>
    <mergeCell ref="A15:W15"/>
    <mergeCell ref="A16:C16"/>
    <mergeCell ref="D16:F16"/>
    <mergeCell ref="G16:I16"/>
    <mergeCell ref="P22:Q22"/>
    <mergeCell ref="R22:T22"/>
    <mergeCell ref="U20:W20"/>
    <mergeCell ref="A17:C17"/>
    <mergeCell ref="D17:F17"/>
    <mergeCell ref="G17:I17"/>
    <mergeCell ref="J17:L17"/>
    <mergeCell ref="M17:O17"/>
    <mergeCell ref="P17:Q17"/>
    <mergeCell ref="R17:T17"/>
    <mergeCell ref="U17:W17"/>
    <mergeCell ref="A18:C18"/>
    <mergeCell ref="D20:F20"/>
    <mergeCell ref="G20:I20"/>
    <mergeCell ref="J20:L20"/>
    <mergeCell ref="M20:O20"/>
    <mergeCell ref="P20:Q20"/>
    <mergeCell ref="R20:T20"/>
    <mergeCell ref="U18:W18"/>
    <mergeCell ref="D18:F18"/>
    <mergeCell ref="G18:I18"/>
    <mergeCell ref="J18:L18"/>
    <mergeCell ref="M18:O18"/>
    <mergeCell ref="P18:Q18"/>
    <mergeCell ref="A19:C19"/>
    <mergeCell ref="D19:F19"/>
    <mergeCell ref="G19:I19"/>
    <mergeCell ref="J19:L19"/>
    <mergeCell ref="M19:O19"/>
    <mergeCell ref="P19:Q19"/>
    <mergeCell ref="R19:T19"/>
    <mergeCell ref="U19:W19"/>
    <mergeCell ref="A20:C20"/>
    <mergeCell ref="M26:O26"/>
    <mergeCell ref="P26:Q26"/>
    <mergeCell ref="R26:T26"/>
    <mergeCell ref="U24:W24"/>
    <mergeCell ref="A21:C21"/>
    <mergeCell ref="D21:F21"/>
    <mergeCell ref="G21:I21"/>
    <mergeCell ref="J21:L21"/>
    <mergeCell ref="M21:O21"/>
    <mergeCell ref="P21:Q21"/>
    <mergeCell ref="R21:T21"/>
    <mergeCell ref="U21:W21"/>
    <mergeCell ref="A22:C22"/>
    <mergeCell ref="D24:F24"/>
    <mergeCell ref="G24:I24"/>
    <mergeCell ref="J24:L24"/>
    <mergeCell ref="M24:O24"/>
    <mergeCell ref="P24:Q24"/>
    <mergeCell ref="R24:T24"/>
    <mergeCell ref="U22:W22"/>
    <mergeCell ref="D22:F22"/>
    <mergeCell ref="G22:I22"/>
    <mergeCell ref="J22:L22"/>
    <mergeCell ref="M22:O22"/>
    <mergeCell ref="A23:C23"/>
    <mergeCell ref="D23:F23"/>
    <mergeCell ref="G23:I23"/>
    <mergeCell ref="J23:L23"/>
    <mergeCell ref="M23:O23"/>
    <mergeCell ref="P23:Q23"/>
    <mergeCell ref="R23:T23"/>
    <mergeCell ref="U23:W23"/>
    <mergeCell ref="A24:C24"/>
    <mergeCell ref="J30:L30"/>
    <mergeCell ref="M30:O30"/>
    <mergeCell ref="P30:Q30"/>
    <mergeCell ref="R30:T30"/>
    <mergeCell ref="U28:W28"/>
    <mergeCell ref="A25:C25"/>
    <mergeCell ref="D25:F25"/>
    <mergeCell ref="G25:I25"/>
    <mergeCell ref="J25:L25"/>
    <mergeCell ref="M25:O25"/>
    <mergeCell ref="P25:Q25"/>
    <mergeCell ref="R25:T25"/>
    <mergeCell ref="U25:W25"/>
    <mergeCell ref="A26:C26"/>
    <mergeCell ref="D28:F28"/>
    <mergeCell ref="G28:I28"/>
    <mergeCell ref="J28:L28"/>
    <mergeCell ref="M28:O28"/>
    <mergeCell ref="P28:Q28"/>
    <mergeCell ref="R28:T28"/>
    <mergeCell ref="U26:W26"/>
    <mergeCell ref="D26:F26"/>
    <mergeCell ref="G26:I26"/>
    <mergeCell ref="J26:L26"/>
    <mergeCell ref="A27:C27"/>
    <mergeCell ref="D27:F27"/>
    <mergeCell ref="G27:I27"/>
    <mergeCell ref="J27:L27"/>
    <mergeCell ref="M27:O27"/>
    <mergeCell ref="P27:Q27"/>
    <mergeCell ref="R27:T27"/>
    <mergeCell ref="U27:W27"/>
    <mergeCell ref="A28:C28"/>
    <mergeCell ref="G34:I34"/>
    <mergeCell ref="J34:L34"/>
    <mergeCell ref="M34:O34"/>
    <mergeCell ref="P34:Q34"/>
    <mergeCell ref="R34:T34"/>
    <mergeCell ref="U32:W32"/>
    <mergeCell ref="A29:C29"/>
    <mergeCell ref="D29:F29"/>
    <mergeCell ref="G29:I29"/>
    <mergeCell ref="J29:L29"/>
    <mergeCell ref="M29:O29"/>
    <mergeCell ref="P29:Q29"/>
    <mergeCell ref="R29:T29"/>
    <mergeCell ref="U29:W29"/>
    <mergeCell ref="A30:C30"/>
    <mergeCell ref="D32:F32"/>
    <mergeCell ref="G32:I32"/>
    <mergeCell ref="J32:L32"/>
    <mergeCell ref="M32:O32"/>
    <mergeCell ref="P32:Q32"/>
    <mergeCell ref="R32:T32"/>
    <mergeCell ref="U30:W30"/>
    <mergeCell ref="D30:F30"/>
    <mergeCell ref="G30:I30"/>
    <mergeCell ref="A31:C31"/>
    <mergeCell ref="D31:F31"/>
    <mergeCell ref="G31:I31"/>
    <mergeCell ref="J31:L31"/>
    <mergeCell ref="M31:O31"/>
    <mergeCell ref="P31:Q31"/>
    <mergeCell ref="R31:T31"/>
    <mergeCell ref="U31:W31"/>
    <mergeCell ref="A32:C32"/>
    <mergeCell ref="D38:F38"/>
    <mergeCell ref="G38:I38"/>
    <mergeCell ref="J38:L38"/>
    <mergeCell ref="M38:O38"/>
    <mergeCell ref="P38:Q38"/>
    <mergeCell ref="R38:T38"/>
    <mergeCell ref="U36:W36"/>
    <mergeCell ref="A33:C33"/>
    <mergeCell ref="D33:F33"/>
    <mergeCell ref="G33:I33"/>
    <mergeCell ref="J33:L33"/>
    <mergeCell ref="M33:O33"/>
    <mergeCell ref="P33:Q33"/>
    <mergeCell ref="R33:T33"/>
    <mergeCell ref="U33:W33"/>
    <mergeCell ref="A34:C34"/>
    <mergeCell ref="D36:F36"/>
    <mergeCell ref="G36:I36"/>
    <mergeCell ref="J36:L36"/>
    <mergeCell ref="M36:O36"/>
    <mergeCell ref="P36:Q36"/>
    <mergeCell ref="R36:T36"/>
    <mergeCell ref="U34:W34"/>
    <mergeCell ref="D34:F34"/>
    <mergeCell ref="A35:C35"/>
    <mergeCell ref="D35:F35"/>
    <mergeCell ref="G35:I35"/>
    <mergeCell ref="J35:L35"/>
    <mergeCell ref="M35:O35"/>
    <mergeCell ref="P35:Q35"/>
    <mergeCell ref="R35:T35"/>
    <mergeCell ref="U35:W35"/>
    <mergeCell ref="A36:C36"/>
    <mergeCell ref="U42:W42"/>
    <mergeCell ref="A41:C41"/>
    <mergeCell ref="D41:F41"/>
    <mergeCell ref="G41:I41"/>
    <mergeCell ref="J41:L41"/>
    <mergeCell ref="M41:O41"/>
    <mergeCell ref="P41:Q41"/>
    <mergeCell ref="U40:W40"/>
    <mergeCell ref="A37:C37"/>
    <mergeCell ref="D37:F37"/>
    <mergeCell ref="G37:I37"/>
    <mergeCell ref="J37:L37"/>
    <mergeCell ref="M37:O37"/>
    <mergeCell ref="P37:Q37"/>
    <mergeCell ref="R37:T37"/>
    <mergeCell ref="U37:W37"/>
    <mergeCell ref="A38:C38"/>
    <mergeCell ref="D40:F40"/>
    <mergeCell ref="G40:I40"/>
    <mergeCell ref="J40:L40"/>
    <mergeCell ref="M40:O40"/>
    <mergeCell ref="P40:Q40"/>
    <mergeCell ref="R40:T40"/>
    <mergeCell ref="U38:W38"/>
    <mergeCell ref="A39:C39"/>
    <mergeCell ref="D39:F39"/>
    <mergeCell ref="G39:I39"/>
    <mergeCell ref="J39:L39"/>
    <mergeCell ref="M39:O39"/>
    <mergeCell ref="P39:Q39"/>
    <mergeCell ref="R39:T39"/>
    <mergeCell ref="U39:W39"/>
    <mergeCell ref="A40:C40"/>
    <mergeCell ref="A48:C48"/>
    <mergeCell ref="D48:F48"/>
    <mergeCell ref="G48:S48"/>
    <mergeCell ref="T48:W48"/>
    <mergeCell ref="R41:T41"/>
    <mergeCell ref="U41:W41"/>
    <mergeCell ref="A43:C43"/>
    <mergeCell ref="D43:F43"/>
    <mergeCell ref="G43:I43"/>
    <mergeCell ref="J43:L43"/>
    <mergeCell ref="A46:C46"/>
    <mergeCell ref="D46:F46"/>
    <mergeCell ref="G46:S46"/>
    <mergeCell ref="M43:O43"/>
    <mergeCell ref="P43:Q43"/>
    <mergeCell ref="R43:T43"/>
    <mergeCell ref="U43:W43"/>
    <mergeCell ref="A42:C42"/>
    <mergeCell ref="D42:F42"/>
    <mergeCell ref="G42:I42"/>
    <mergeCell ref="J42:L42"/>
    <mergeCell ref="M42:O42"/>
    <mergeCell ref="P42:Q42"/>
    <mergeCell ref="R42:T42"/>
    <mergeCell ref="A45:C45"/>
    <mergeCell ref="D45:F45"/>
    <mergeCell ref="G45:S45"/>
    <mergeCell ref="T45:W45"/>
    <mergeCell ref="T46:W46"/>
    <mergeCell ref="A47:C47"/>
    <mergeCell ref="D47:F47"/>
    <mergeCell ref="G47:S47"/>
    <mergeCell ref="T47:W47"/>
    <mergeCell ref="A55:C55"/>
    <mergeCell ref="D55:F55"/>
    <mergeCell ref="G55:S55"/>
    <mergeCell ref="T55:W55"/>
    <mergeCell ref="A54:C54"/>
    <mergeCell ref="D54:F54"/>
    <mergeCell ref="G54:S54"/>
    <mergeCell ref="T54:W54"/>
    <mergeCell ref="A49:C49"/>
    <mergeCell ref="D49:F49"/>
    <mergeCell ref="G49:S49"/>
    <mergeCell ref="T49:W49"/>
    <mergeCell ref="A61:C61"/>
    <mergeCell ref="D61:F61"/>
    <mergeCell ref="G61:S61"/>
    <mergeCell ref="T61:W61"/>
    <mergeCell ref="A60:C60"/>
    <mergeCell ref="D60:F60"/>
    <mergeCell ref="G60:S60"/>
    <mergeCell ref="T60:W60"/>
    <mergeCell ref="A50:C50"/>
    <mergeCell ref="D50:F50"/>
    <mergeCell ref="G50:S50"/>
    <mergeCell ref="T50:W50"/>
    <mergeCell ref="A51:C51"/>
    <mergeCell ref="D51:F51"/>
    <mergeCell ref="A53:C53"/>
    <mergeCell ref="D53:F53"/>
    <mergeCell ref="G53:S53"/>
    <mergeCell ref="T53:W53"/>
    <mergeCell ref="G51:S51"/>
    <mergeCell ref="T51:W51"/>
    <mergeCell ref="A52:C52"/>
    <mergeCell ref="D52:F52"/>
    <mergeCell ref="G52:S52"/>
    <mergeCell ref="T52:W52"/>
    <mergeCell ref="A67:C67"/>
    <mergeCell ref="D67:F67"/>
    <mergeCell ref="G67:S67"/>
    <mergeCell ref="T67:W67"/>
    <mergeCell ref="A66:C66"/>
    <mergeCell ref="D66:F66"/>
    <mergeCell ref="G66:S66"/>
    <mergeCell ref="T66:W66"/>
    <mergeCell ref="A56:C56"/>
    <mergeCell ref="D56:F56"/>
    <mergeCell ref="G56:S56"/>
    <mergeCell ref="T56:W56"/>
    <mergeCell ref="A57:C57"/>
    <mergeCell ref="D57:F57"/>
    <mergeCell ref="A59:C59"/>
    <mergeCell ref="D59:F59"/>
    <mergeCell ref="G59:S59"/>
    <mergeCell ref="T59:W59"/>
    <mergeCell ref="G57:S57"/>
    <mergeCell ref="T57:W57"/>
    <mergeCell ref="A58:C58"/>
    <mergeCell ref="D58:F58"/>
    <mergeCell ref="G58:S58"/>
    <mergeCell ref="T58:W58"/>
    <mergeCell ref="A68:C68"/>
    <mergeCell ref="D68:F68"/>
    <mergeCell ref="G68:S68"/>
    <mergeCell ref="T68:W68"/>
    <mergeCell ref="A69:C69"/>
    <mergeCell ref="D69:F69"/>
    <mergeCell ref="G69:S69"/>
    <mergeCell ref="T69:W69"/>
    <mergeCell ref="A62:C62"/>
    <mergeCell ref="D62:F62"/>
    <mergeCell ref="G62:S62"/>
    <mergeCell ref="T62:W62"/>
    <mergeCell ref="A63:C63"/>
    <mergeCell ref="D63:F63"/>
    <mergeCell ref="A65:C65"/>
    <mergeCell ref="D65:F65"/>
    <mergeCell ref="G65:S65"/>
    <mergeCell ref="T65:W65"/>
    <mergeCell ref="G63:S63"/>
    <mergeCell ref="T63:W63"/>
    <mergeCell ref="A64:C64"/>
    <mergeCell ref="D64:F64"/>
    <mergeCell ref="G64:S64"/>
    <mergeCell ref="T64:W64"/>
    <mergeCell ref="A72:C72"/>
    <mergeCell ref="D72:F72"/>
    <mergeCell ref="G72:S72"/>
    <mergeCell ref="T72:W72"/>
    <mergeCell ref="A70:C70"/>
    <mergeCell ref="D70:F70"/>
    <mergeCell ref="G70:S70"/>
    <mergeCell ref="T70:W70"/>
    <mergeCell ref="A71:C71"/>
    <mergeCell ref="D71:F71"/>
    <mergeCell ref="G71:S71"/>
    <mergeCell ref="T71:W71"/>
  </mergeCells>
  <conditionalFormatting sqref="F10:W13">
    <cfRule type="containsBlanks" dxfId="101" priority="7" stopIfTrue="1">
      <formula>LEN(TRIM(F10))=0</formula>
    </cfRule>
  </conditionalFormatting>
  <conditionalFormatting sqref="A17:C43">
    <cfRule type="containsBlanks" dxfId="100" priority="6" stopIfTrue="1">
      <formula>LEN(TRIM(A17))=0</formula>
    </cfRule>
  </conditionalFormatting>
  <conditionalFormatting sqref="D17:W43">
    <cfRule type="expression" priority="4" stopIfTrue="1">
      <formula>$A17=""</formula>
    </cfRule>
    <cfRule type="containsBlanks" dxfId="99" priority="5" stopIfTrue="1">
      <formula>LEN(TRIM(D17))=0</formula>
    </cfRule>
  </conditionalFormatting>
  <conditionalFormatting sqref="A46:C72">
    <cfRule type="containsBlanks" dxfId="98" priority="3" stopIfTrue="1">
      <formula>LEN(TRIM(A46))=0</formula>
    </cfRule>
  </conditionalFormatting>
  <conditionalFormatting sqref="D46:W72">
    <cfRule type="expression" priority="1" stopIfTrue="1">
      <formula>$A46=""</formula>
    </cfRule>
    <cfRule type="containsBlanks" dxfId="97" priority="2" stopIfTrue="1">
      <formula>LEN(TRIM(D46))=0</formula>
    </cfRule>
  </conditionalFormatting>
  <pageMargins left="0.7" right="0.7" top="0.75" bottom="0.75" header="0.3" footer="0.3"/>
  <pageSetup orientation="portrait" r:id="rId1"/>
  <drawing r:id="rId2"/>
  <legacyDrawing r:id="rId3"/>
  <controls>
    <mc:AlternateContent xmlns:mc="http://schemas.openxmlformats.org/markup-compatibility/2006">
      <mc:Choice Requires="x14">
        <control shapeId="54281" r:id="rId4" name="CheckBox7">
          <controlPr defaultSize="0" autoLine="0" r:id="rId5">
            <anchor moveWithCells="1">
              <from>
                <xdr:col>16</xdr:col>
                <xdr:colOff>19050</xdr:colOff>
                <xdr:row>5</xdr:row>
                <xdr:rowOff>28575</xdr:rowOff>
              </from>
              <to>
                <xdr:col>19</xdr:col>
                <xdr:colOff>114300</xdr:colOff>
                <xdr:row>6</xdr:row>
                <xdr:rowOff>123825</xdr:rowOff>
              </to>
            </anchor>
          </controlPr>
        </control>
      </mc:Choice>
      <mc:Fallback>
        <control shapeId="54281" r:id="rId4" name="CheckBox7"/>
      </mc:Fallback>
    </mc:AlternateContent>
    <mc:AlternateContent xmlns:mc="http://schemas.openxmlformats.org/markup-compatibility/2006">
      <mc:Choice Requires="x14">
        <control shapeId="54280" r:id="rId6" name="CheckBox6">
          <controlPr defaultSize="0" autoLine="0" r:id="rId7">
            <anchor moveWithCells="1">
              <from>
                <xdr:col>16</xdr:col>
                <xdr:colOff>19050</xdr:colOff>
                <xdr:row>3</xdr:row>
                <xdr:rowOff>123825</xdr:rowOff>
              </from>
              <to>
                <xdr:col>18</xdr:col>
                <xdr:colOff>200025</xdr:colOff>
                <xdr:row>5</xdr:row>
                <xdr:rowOff>57150</xdr:rowOff>
              </to>
            </anchor>
          </controlPr>
        </control>
      </mc:Choice>
      <mc:Fallback>
        <control shapeId="54280" r:id="rId6" name="CheckBox6"/>
      </mc:Fallback>
    </mc:AlternateContent>
    <mc:AlternateContent xmlns:mc="http://schemas.openxmlformats.org/markup-compatibility/2006">
      <mc:Choice Requires="x14">
        <control shapeId="54279" r:id="rId8" name="CheckBox5">
          <controlPr defaultSize="0" autoLine="0" autoPict="0" r:id="rId9">
            <anchor moveWithCells="1">
              <from>
                <xdr:col>13</xdr:col>
                <xdr:colOff>171450</xdr:colOff>
                <xdr:row>3</xdr:row>
                <xdr:rowOff>114300</xdr:rowOff>
              </from>
              <to>
                <xdr:col>15</xdr:col>
                <xdr:colOff>257175</xdr:colOff>
                <xdr:row>5</xdr:row>
                <xdr:rowOff>47625</xdr:rowOff>
              </to>
            </anchor>
          </controlPr>
        </control>
      </mc:Choice>
      <mc:Fallback>
        <control shapeId="54279" r:id="rId8" name="CheckBox5"/>
      </mc:Fallback>
    </mc:AlternateContent>
    <mc:AlternateContent xmlns:mc="http://schemas.openxmlformats.org/markup-compatibility/2006">
      <mc:Choice Requires="x14">
        <control shapeId="54278" r:id="rId10" name="CheckBox4">
          <controlPr defaultSize="0" autoLine="0" autoPict="0" r:id="rId11">
            <anchor moveWithCells="1">
              <from>
                <xdr:col>11</xdr:col>
                <xdr:colOff>95250</xdr:colOff>
                <xdr:row>5</xdr:row>
                <xdr:rowOff>9525</xdr:rowOff>
              </from>
              <to>
                <xdr:col>13</xdr:col>
                <xdr:colOff>104775</xdr:colOff>
                <xdr:row>6</xdr:row>
                <xdr:rowOff>104775</xdr:rowOff>
              </to>
            </anchor>
          </controlPr>
        </control>
      </mc:Choice>
      <mc:Fallback>
        <control shapeId="54278" r:id="rId10" name="CheckBox4"/>
      </mc:Fallback>
    </mc:AlternateContent>
    <mc:AlternateContent xmlns:mc="http://schemas.openxmlformats.org/markup-compatibility/2006">
      <mc:Choice Requires="x14">
        <control shapeId="54277" r:id="rId12" name="CheckBox3">
          <controlPr defaultSize="0" autoLine="0" autoPict="0" r:id="rId13">
            <anchor moveWithCells="1">
              <from>
                <xdr:col>11</xdr:col>
                <xdr:colOff>95250</xdr:colOff>
                <xdr:row>3</xdr:row>
                <xdr:rowOff>114300</xdr:rowOff>
              </from>
              <to>
                <xdr:col>13</xdr:col>
                <xdr:colOff>95250</xdr:colOff>
                <xdr:row>5</xdr:row>
                <xdr:rowOff>47625</xdr:rowOff>
              </to>
            </anchor>
          </controlPr>
        </control>
      </mc:Choice>
      <mc:Fallback>
        <control shapeId="54277" r:id="rId12" name="CheckBox3"/>
      </mc:Fallback>
    </mc:AlternateContent>
    <mc:AlternateContent xmlns:mc="http://schemas.openxmlformats.org/markup-compatibility/2006">
      <mc:Choice Requires="x14">
        <control shapeId="54276" r:id="rId14" name="CheckBox2">
          <controlPr defaultSize="0" autoLine="0" r:id="rId15">
            <anchor moveWithCells="1">
              <from>
                <xdr:col>7</xdr:col>
                <xdr:colOff>190500</xdr:colOff>
                <xdr:row>5</xdr:row>
                <xdr:rowOff>9525</xdr:rowOff>
              </from>
              <to>
                <xdr:col>10</xdr:col>
                <xdr:colOff>76200</xdr:colOff>
                <xdr:row>6</xdr:row>
                <xdr:rowOff>104775</xdr:rowOff>
              </to>
            </anchor>
          </controlPr>
        </control>
      </mc:Choice>
      <mc:Fallback>
        <control shapeId="54276" r:id="rId14" name="CheckBox2"/>
      </mc:Fallback>
    </mc:AlternateContent>
    <mc:AlternateContent xmlns:mc="http://schemas.openxmlformats.org/markup-compatibility/2006">
      <mc:Choice Requires="x14">
        <control shapeId="54275" r:id="rId16" name="CheckBox1">
          <controlPr defaultSize="0" autoLine="0" autoPict="0" r:id="rId17">
            <anchor moveWithCells="1">
              <from>
                <xdr:col>7</xdr:col>
                <xdr:colOff>190500</xdr:colOff>
                <xdr:row>3</xdr:row>
                <xdr:rowOff>133350</xdr:rowOff>
              </from>
              <to>
                <xdr:col>11</xdr:col>
                <xdr:colOff>38100</xdr:colOff>
                <xdr:row>5</xdr:row>
                <xdr:rowOff>47625</xdr:rowOff>
              </to>
            </anchor>
          </controlPr>
        </control>
      </mc:Choice>
      <mc:Fallback>
        <control shapeId="54275" r:id="rId16" name="CheckBox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C000"/>
  </sheetPr>
  <dimension ref="A1:X50"/>
  <sheetViews>
    <sheetView workbookViewId="0">
      <selection activeCell="G37" sqref="G37:I37"/>
    </sheetView>
  </sheetViews>
  <sheetFormatPr defaultColWidth="0" defaultRowHeight="11.25"/>
  <cols>
    <col min="1" max="24" width="4.42578125" style="100" customWidth="1"/>
    <col min="25" max="16384" width="4.42578125" style="100" hidden="1"/>
  </cols>
  <sheetData>
    <row r="1" spans="1:24" ht="20.25">
      <c r="A1" s="1148" t="s">
        <v>290</v>
      </c>
      <c r="B1" s="1148"/>
      <c r="C1" s="1148"/>
      <c r="D1" s="1148"/>
      <c r="E1" s="1148"/>
      <c r="F1" s="1148"/>
      <c r="G1" s="1148"/>
      <c r="H1" s="1148"/>
      <c r="I1" s="1148"/>
      <c r="J1" s="1148"/>
      <c r="K1" s="1148"/>
      <c r="L1" s="1148"/>
      <c r="M1" s="1148"/>
      <c r="N1" s="1148"/>
      <c r="O1" s="1148"/>
      <c r="P1" s="1148"/>
      <c r="Q1" s="1148"/>
      <c r="R1" s="1148"/>
      <c r="S1" s="1148"/>
      <c r="T1" s="1148"/>
      <c r="U1" s="1148"/>
      <c r="V1" s="1148"/>
      <c r="W1" s="1148"/>
      <c r="X1" s="1148"/>
    </row>
    <row r="2" spans="1:24" s="95" customFormat="1" ht="4.5" customHeight="1">
      <c r="A2" s="93"/>
      <c r="B2" s="94"/>
      <c r="C2" s="94"/>
      <c r="D2" s="94"/>
      <c r="E2" s="94"/>
      <c r="H2" s="96"/>
      <c r="I2" s="96"/>
      <c r="J2" s="96"/>
      <c r="K2" s="96"/>
      <c r="N2" s="96"/>
      <c r="O2" s="96"/>
      <c r="P2" s="96"/>
      <c r="Q2" s="96"/>
      <c r="R2" s="96"/>
      <c r="S2" s="96"/>
    </row>
    <row r="3" spans="1:24">
      <c r="A3" s="1149" t="s">
        <v>259</v>
      </c>
      <c r="B3" s="1149"/>
      <c r="C3" s="1149"/>
      <c r="D3" s="1149"/>
      <c r="E3" s="1149"/>
      <c r="F3" s="1149"/>
      <c r="G3" s="1149"/>
      <c r="H3" s="1149"/>
      <c r="I3" s="1149"/>
      <c r="J3" s="1149"/>
      <c r="K3" s="1149"/>
      <c r="L3" s="1149"/>
      <c r="M3" s="1149"/>
      <c r="N3" s="1149"/>
      <c r="O3" s="1149"/>
      <c r="P3" s="1149"/>
      <c r="Q3" s="1149"/>
      <c r="R3" s="1149"/>
      <c r="S3" s="1149"/>
      <c r="T3" s="1149"/>
      <c r="U3" s="1149"/>
      <c r="V3" s="1149"/>
      <c r="W3" s="97"/>
      <c r="X3" s="97"/>
    </row>
    <row r="4" spans="1:24">
      <c r="A4" s="97"/>
      <c r="B4" s="97"/>
      <c r="C4" s="97"/>
      <c r="D4" s="97"/>
      <c r="E4" s="97"/>
      <c r="F4" s="97"/>
      <c r="G4" s="97"/>
      <c r="H4" s="97"/>
      <c r="I4" s="97"/>
      <c r="J4" s="97"/>
      <c r="K4" s="97"/>
      <c r="L4" s="97"/>
      <c r="M4" s="97"/>
      <c r="N4" s="97"/>
      <c r="O4" s="97"/>
      <c r="P4" s="97"/>
      <c r="Q4" s="97"/>
      <c r="R4" s="97"/>
      <c r="S4" s="97"/>
      <c r="T4" s="97"/>
      <c r="U4" s="97"/>
      <c r="V4" s="97"/>
      <c r="W4" s="97"/>
      <c r="X4" s="97"/>
    </row>
    <row r="5" spans="1:24">
      <c r="A5" s="888" t="s">
        <v>291</v>
      </c>
      <c r="B5" s="888"/>
      <c r="C5" s="888"/>
      <c r="D5" s="888"/>
      <c r="E5" s="888"/>
      <c r="F5" s="888"/>
      <c r="G5" s="888"/>
      <c r="H5" s="888"/>
      <c r="I5" s="888"/>
      <c r="J5" s="888"/>
      <c r="K5" s="888"/>
      <c r="L5" s="888"/>
      <c r="M5" s="888"/>
      <c r="N5" s="888"/>
      <c r="O5" s="888"/>
      <c r="P5" s="888"/>
      <c r="Q5" s="888"/>
      <c r="R5" s="888"/>
      <c r="S5" s="888"/>
      <c r="T5" s="888"/>
      <c r="U5" s="888"/>
      <c r="V5" s="888"/>
      <c r="W5" s="888"/>
    </row>
    <row r="6" spans="1:24">
      <c r="A6" s="1150"/>
      <c r="B6" s="1150"/>
      <c r="C6" s="1150"/>
      <c r="D6" s="1150"/>
      <c r="E6" s="1150"/>
      <c r="F6" s="1150"/>
      <c r="G6" s="1150"/>
      <c r="H6" s="1150"/>
      <c r="I6" s="1150"/>
      <c r="J6" s="1150"/>
      <c r="K6" s="1150"/>
      <c r="L6" s="1150"/>
      <c r="M6" s="1150"/>
      <c r="N6" s="1150"/>
      <c r="O6" s="1150"/>
      <c r="P6" s="1150"/>
      <c r="Q6" s="1150"/>
      <c r="R6" s="1150"/>
      <c r="S6" s="1150"/>
      <c r="T6" s="1150"/>
      <c r="U6" s="1150"/>
      <c r="V6" s="1150"/>
      <c r="W6" s="1150"/>
    </row>
    <row r="7" spans="1:24" s="102" customFormat="1">
      <c r="A7" s="101"/>
      <c r="B7" s="101"/>
      <c r="C7" s="101"/>
      <c r="D7" s="101"/>
      <c r="E7" s="101"/>
      <c r="F7" s="101"/>
      <c r="G7" s="101"/>
      <c r="H7" s="101"/>
      <c r="I7" s="101"/>
      <c r="J7" s="101"/>
      <c r="K7" s="101"/>
      <c r="L7" s="101"/>
      <c r="M7" s="101"/>
      <c r="N7" s="101"/>
      <c r="O7" s="101"/>
      <c r="P7" s="101"/>
      <c r="Q7" s="101"/>
      <c r="R7" s="101"/>
      <c r="S7" s="101"/>
      <c r="T7" s="101"/>
      <c r="U7" s="101"/>
      <c r="V7" s="101"/>
      <c r="W7" s="101"/>
    </row>
    <row r="8" spans="1:24">
      <c r="A8" s="103" t="s">
        <v>292</v>
      </c>
      <c r="B8" s="97"/>
      <c r="C8" s="97"/>
      <c r="D8" s="97"/>
      <c r="E8" s="97"/>
      <c r="F8" s="97"/>
      <c r="G8" s="97"/>
      <c r="H8" s="97"/>
      <c r="I8" s="97"/>
      <c r="J8" s="97"/>
      <c r="K8" s="97"/>
      <c r="L8" s="97"/>
      <c r="M8" s="97"/>
      <c r="N8" s="97"/>
      <c r="O8" s="97"/>
      <c r="P8" s="97"/>
      <c r="Q8" s="97"/>
      <c r="R8" s="97"/>
      <c r="S8" s="97"/>
      <c r="T8" s="97"/>
      <c r="U8" s="97"/>
      <c r="V8" s="97"/>
      <c r="W8" s="97"/>
    </row>
    <row r="9" spans="1:24">
      <c r="A9" s="1141" t="s">
        <v>293</v>
      </c>
      <c r="B9" s="1142"/>
      <c r="C9" s="1142"/>
      <c r="D9" s="1142"/>
      <c r="E9" s="1142"/>
      <c r="F9" s="1143"/>
      <c r="G9" s="1144" t="s">
        <v>263</v>
      </c>
      <c r="H9" s="1145"/>
      <c r="I9" s="1145"/>
      <c r="J9" s="1146" t="s">
        <v>294</v>
      </c>
      <c r="K9" s="1146"/>
      <c r="L9" s="1146"/>
      <c r="M9" s="1146"/>
      <c r="N9" s="1146"/>
      <c r="O9" s="1147" t="s">
        <v>295</v>
      </c>
      <c r="P9" s="1147"/>
      <c r="Q9" s="1147"/>
      <c r="R9" s="1147" t="s">
        <v>296</v>
      </c>
      <c r="S9" s="1147"/>
      <c r="T9" s="1147"/>
      <c r="U9" s="1147"/>
      <c r="V9" s="1147"/>
      <c r="W9" s="1147"/>
    </row>
    <row r="10" spans="1:24">
      <c r="A10" s="1135"/>
      <c r="B10" s="1135"/>
      <c r="C10" s="1135"/>
      <c r="D10" s="1135"/>
      <c r="E10" s="1135"/>
      <c r="F10" s="1135"/>
      <c r="G10" s="1136"/>
      <c r="H10" s="1136"/>
      <c r="I10" s="1136"/>
      <c r="J10" s="1135"/>
      <c r="K10" s="1135"/>
      <c r="L10" s="1135"/>
      <c r="M10" s="1135"/>
      <c r="N10" s="1135"/>
      <c r="O10" s="1137"/>
      <c r="P10" s="1137"/>
      <c r="Q10" s="1137"/>
      <c r="R10" s="1138"/>
      <c r="S10" s="1139"/>
      <c r="T10" s="1139"/>
      <c r="U10" s="1139"/>
      <c r="V10" s="1139"/>
      <c r="W10" s="1140"/>
    </row>
    <row r="11" spans="1:24">
      <c r="A11" s="1135"/>
      <c r="B11" s="1135"/>
      <c r="C11" s="1135"/>
      <c r="D11" s="1135"/>
      <c r="E11" s="1135"/>
      <c r="F11" s="1135"/>
      <c r="G11" s="1136"/>
      <c r="H11" s="1136"/>
      <c r="I11" s="1136"/>
      <c r="J11" s="1135"/>
      <c r="K11" s="1135"/>
      <c r="L11" s="1135"/>
      <c r="M11" s="1135"/>
      <c r="N11" s="1135"/>
      <c r="O11" s="1137"/>
      <c r="P11" s="1137"/>
      <c r="Q11" s="1137"/>
      <c r="R11" s="1138"/>
      <c r="S11" s="1139"/>
      <c r="T11" s="1139"/>
      <c r="U11" s="1139"/>
      <c r="V11" s="1139"/>
      <c r="W11" s="1140"/>
    </row>
    <row r="12" spans="1:24">
      <c r="A12" s="1135"/>
      <c r="B12" s="1135"/>
      <c r="C12" s="1135"/>
      <c r="D12" s="1135"/>
      <c r="E12" s="1135"/>
      <c r="F12" s="1135"/>
      <c r="G12" s="1136"/>
      <c r="H12" s="1136"/>
      <c r="I12" s="1136"/>
      <c r="J12" s="1135"/>
      <c r="K12" s="1135"/>
      <c r="L12" s="1135"/>
      <c r="M12" s="1135"/>
      <c r="N12" s="1135"/>
      <c r="O12" s="1137"/>
      <c r="P12" s="1137"/>
      <c r="Q12" s="1137"/>
      <c r="R12" s="1138"/>
      <c r="S12" s="1139"/>
      <c r="T12" s="1139"/>
      <c r="U12" s="1139"/>
      <c r="V12" s="1139"/>
      <c r="W12" s="1140"/>
    </row>
    <row r="13" spans="1:24">
      <c r="A13" s="1135"/>
      <c r="B13" s="1135"/>
      <c r="C13" s="1135"/>
      <c r="D13" s="1135"/>
      <c r="E13" s="1135"/>
      <c r="F13" s="1135"/>
      <c r="G13" s="1136"/>
      <c r="H13" s="1136"/>
      <c r="I13" s="1136"/>
      <c r="J13" s="1135"/>
      <c r="K13" s="1135"/>
      <c r="L13" s="1135"/>
      <c r="M13" s="1135"/>
      <c r="N13" s="1135"/>
      <c r="O13" s="1137"/>
      <c r="P13" s="1137"/>
      <c r="Q13" s="1137"/>
      <c r="R13" s="1138"/>
      <c r="S13" s="1139"/>
      <c r="T13" s="1139"/>
      <c r="U13" s="1139"/>
      <c r="V13" s="1139"/>
      <c r="W13" s="1140"/>
    </row>
    <row r="14" spans="1:24">
      <c r="A14" s="1135"/>
      <c r="B14" s="1135"/>
      <c r="C14" s="1135"/>
      <c r="D14" s="1135"/>
      <c r="E14" s="1135"/>
      <c r="F14" s="1135"/>
      <c r="G14" s="1136"/>
      <c r="H14" s="1136"/>
      <c r="I14" s="1136"/>
      <c r="J14" s="1135"/>
      <c r="K14" s="1135"/>
      <c r="L14" s="1135"/>
      <c r="M14" s="1135"/>
      <c r="N14" s="1135"/>
      <c r="O14" s="1137"/>
      <c r="P14" s="1137"/>
      <c r="Q14" s="1137"/>
      <c r="R14" s="1138"/>
      <c r="S14" s="1139"/>
      <c r="T14" s="1139"/>
      <c r="U14" s="1139"/>
      <c r="V14" s="1139"/>
      <c r="W14" s="1140"/>
    </row>
    <row r="15" spans="1:24">
      <c r="A15" s="1135"/>
      <c r="B15" s="1135"/>
      <c r="C15" s="1135"/>
      <c r="D15" s="1135"/>
      <c r="E15" s="1135"/>
      <c r="F15" s="1135"/>
      <c r="G15" s="1136"/>
      <c r="H15" s="1136"/>
      <c r="I15" s="1136"/>
      <c r="J15" s="1135"/>
      <c r="K15" s="1135"/>
      <c r="L15" s="1135"/>
      <c r="M15" s="1135"/>
      <c r="N15" s="1135"/>
      <c r="O15" s="1137"/>
      <c r="P15" s="1137"/>
      <c r="Q15" s="1137"/>
      <c r="R15" s="1138"/>
      <c r="S15" s="1139"/>
      <c r="T15" s="1139"/>
      <c r="U15" s="1139"/>
      <c r="V15" s="1139"/>
      <c r="W15" s="1140"/>
    </row>
    <row r="16" spans="1:24">
      <c r="A16" s="1135"/>
      <c r="B16" s="1135"/>
      <c r="C16" s="1135"/>
      <c r="D16" s="1135"/>
      <c r="E16" s="1135"/>
      <c r="F16" s="1135"/>
      <c r="G16" s="1136"/>
      <c r="H16" s="1136"/>
      <c r="I16" s="1136"/>
      <c r="J16" s="1135"/>
      <c r="K16" s="1135"/>
      <c r="L16" s="1135"/>
      <c r="M16" s="1135"/>
      <c r="N16" s="1135"/>
      <c r="O16" s="1137"/>
      <c r="P16" s="1137"/>
      <c r="Q16" s="1137"/>
      <c r="R16" s="1138"/>
      <c r="S16" s="1139"/>
      <c r="T16" s="1139"/>
      <c r="U16" s="1139"/>
      <c r="V16" s="1139"/>
      <c r="W16" s="1140"/>
    </row>
    <row r="17" spans="1:23">
      <c r="A17" s="1135"/>
      <c r="B17" s="1135"/>
      <c r="C17" s="1135"/>
      <c r="D17" s="1135"/>
      <c r="E17" s="1135"/>
      <c r="F17" s="1135"/>
      <c r="G17" s="1136"/>
      <c r="H17" s="1136"/>
      <c r="I17" s="1136"/>
      <c r="J17" s="1135"/>
      <c r="K17" s="1135"/>
      <c r="L17" s="1135"/>
      <c r="M17" s="1135"/>
      <c r="N17" s="1135"/>
      <c r="O17" s="1137"/>
      <c r="P17" s="1137"/>
      <c r="Q17" s="1137"/>
      <c r="R17" s="1138"/>
      <c r="S17" s="1139"/>
      <c r="T17" s="1139"/>
      <c r="U17" s="1139"/>
      <c r="V17" s="1139"/>
      <c r="W17" s="1140"/>
    </row>
    <row r="18" spans="1:23">
      <c r="A18" s="1135"/>
      <c r="B18" s="1135"/>
      <c r="C18" s="1135"/>
      <c r="D18" s="1135"/>
      <c r="E18" s="1135"/>
      <c r="F18" s="1135"/>
      <c r="G18" s="1136"/>
      <c r="H18" s="1136"/>
      <c r="I18" s="1136"/>
      <c r="J18" s="1135"/>
      <c r="K18" s="1135"/>
      <c r="L18" s="1135"/>
      <c r="M18" s="1135"/>
      <c r="N18" s="1135"/>
      <c r="O18" s="1137"/>
      <c r="P18" s="1137"/>
      <c r="Q18" s="1137"/>
      <c r="R18" s="1138"/>
      <c r="S18" s="1139"/>
      <c r="T18" s="1139"/>
      <c r="U18" s="1139"/>
      <c r="V18" s="1139"/>
      <c r="W18" s="1140"/>
    </row>
    <row r="19" spans="1:23">
      <c r="A19" s="1135"/>
      <c r="B19" s="1135"/>
      <c r="C19" s="1135"/>
      <c r="D19" s="1135"/>
      <c r="E19" s="1135"/>
      <c r="F19" s="1135"/>
      <c r="G19" s="1136"/>
      <c r="H19" s="1136"/>
      <c r="I19" s="1136"/>
      <c r="J19" s="1135"/>
      <c r="K19" s="1135"/>
      <c r="L19" s="1135"/>
      <c r="M19" s="1135"/>
      <c r="N19" s="1135"/>
      <c r="O19" s="1137"/>
      <c r="P19" s="1137"/>
      <c r="Q19" s="1137"/>
      <c r="R19" s="1138"/>
      <c r="S19" s="1139"/>
      <c r="T19" s="1139"/>
      <c r="U19" s="1139"/>
      <c r="V19" s="1139"/>
      <c r="W19" s="1140"/>
    </row>
    <row r="20" spans="1:23">
      <c r="A20" s="1135"/>
      <c r="B20" s="1135"/>
      <c r="C20" s="1135"/>
      <c r="D20" s="1135"/>
      <c r="E20" s="1135"/>
      <c r="F20" s="1135"/>
      <c r="G20" s="1136"/>
      <c r="H20" s="1136"/>
      <c r="I20" s="1136"/>
      <c r="J20" s="1135"/>
      <c r="K20" s="1135"/>
      <c r="L20" s="1135"/>
      <c r="M20" s="1135"/>
      <c r="N20" s="1135"/>
      <c r="O20" s="1137"/>
      <c r="P20" s="1137"/>
      <c r="Q20" s="1137"/>
      <c r="R20" s="1138"/>
      <c r="S20" s="1139"/>
      <c r="T20" s="1139"/>
      <c r="U20" s="1139"/>
      <c r="V20" s="1139"/>
      <c r="W20" s="1140"/>
    </row>
    <row r="21" spans="1:23">
      <c r="A21" s="1135"/>
      <c r="B21" s="1135"/>
      <c r="C21" s="1135"/>
      <c r="D21" s="1135"/>
      <c r="E21" s="1135"/>
      <c r="F21" s="1135"/>
      <c r="G21" s="1136"/>
      <c r="H21" s="1136"/>
      <c r="I21" s="1136"/>
      <c r="J21" s="1135"/>
      <c r="K21" s="1135"/>
      <c r="L21" s="1135"/>
      <c r="M21" s="1135"/>
      <c r="N21" s="1135"/>
      <c r="O21" s="1137"/>
      <c r="P21" s="1137"/>
      <c r="Q21" s="1137"/>
      <c r="R21" s="1138"/>
      <c r="S21" s="1139"/>
      <c r="T21" s="1139"/>
      <c r="U21" s="1139"/>
      <c r="V21" s="1139"/>
      <c r="W21" s="1140"/>
    </row>
    <row r="22" spans="1:23">
      <c r="A22" s="1135"/>
      <c r="B22" s="1135"/>
      <c r="C22" s="1135"/>
      <c r="D22" s="1135"/>
      <c r="E22" s="1135"/>
      <c r="F22" s="1135"/>
      <c r="G22" s="1136"/>
      <c r="H22" s="1136"/>
      <c r="I22" s="1136"/>
      <c r="J22" s="1135"/>
      <c r="K22" s="1135"/>
      <c r="L22" s="1135"/>
      <c r="M22" s="1135"/>
      <c r="N22" s="1135"/>
      <c r="O22" s="1137"/>
      <c r="P22" s="1137"/>
      <c r="Q22" s="1137"/>
      <c r="R22" s="1138"/>
      <c r="S22" s="1139"/>
      <c r="T22" s="1139"/>
      <c r="U22" s="1139"/>
      <c r="V22" s="1139"/>
      <c r="W22" s="1140"/>
    </row>
    <row r="23" spans="1:23">
      <c r="A23" s="1135"/>
      <c r="B23" s="1135"/>
      <c r="C23" s="1135"/>
      <c r="D23" s="1135"/>
      <c r="E23" s="1135"/>
      <c r="F23" s="1135"/>
      <c r="G23" s="1136"/>
      <c r="H23" s="1136"/>
      <c r="I23" s="1136"/>
      <c r="J23" s="1135"/>
      <c r="K23" s="1135"/>
      <c r="L23" s="1135"/>
      <c r="M23" s="1135"/>
      <c r="N23" s="1135"/>
      <c r="O23" s="1137"/>
      <c r="P23" s="1137"/>
      <c r="Q23" s="1137"/>
      <c r="R23" s="1138"/>
      <c r="S23" s="1139"/>
      <c r="T23" s="1139"/>
      <c r="U23" s="1139"/>
      <c r="V23" s="1139"/>
      <c r="W23" s="1140"/>
    </row>
    <row r="24" spans="1:23">
      <c r="A24" s="1135"/>
      <c r="B24" s="1135"/>
      <c r="C24" s="1135"/>
      <c r="D24" s="1135"/>
      <c r="E24" s="1135"/>
      <c r="F24" s="1135"/>
      <c r="G24" s="1136"/>
      <c r="H24" s="1136"/>
      <c r="I24" s="1136"/>
      <c r="J24" s="1135"/>
      <c r="K24" s="1135"/>
      <c r="L24" s="1135"/>
      <c r="M24" s="1135"/>
      <c r="N24" s="1135"/>
      <c r="O24" s="1137"/>
      <c r="P24" s="1137"/>
      <c r="Q24" s="1137"/>
      <c r="R24" s="1138"/>
      <c r="S24" s="1139"/>
      <c r="T24" s="1139"/>
      <c r="U24" s="1139"/>
      <c r="V24" s="1139"/>
      <c r="W24" s="1140"/>
    </row>
    <row r="25" spans="1:23">
      <c r="A25" s="1135"/>
      <c r="B25" s="1135"/>
      <c r="C25" s="1135"/>
      <c r="D25" s="1135"/>
      <c r="E25" s="1135"/>
      <c r="F25" s="1135"/>
      <c r="G25" s="1136"/>
      <c r="H25" s="1136"/>
      <c r="I25" s="1136"/>
      <c r="J25" s="1135"/>
      <c r="K25" s="1135"/>
      <c r="L25" s="1135"/>
      <c r="M25" s="1135"/>
      <c r="N25" s="1135"/>
      <c r="O25" s="1137"/>
      <c r="P25" s="1137"/>
      <c r="Q25" s="1137"/>
      <c r="R25" s="1138"/>
      <c r="S25" s="1139"/>
      <c r="T25" s="1139"/>
      <c r="U25" s="1139"/>
      <c r="V25" s="1139"/>
      <c r="W25" s="1140"/>
    </row>
    <row r="26" spans="1:23">
      <c r="A26" s="1135"/>
      <c r="B26" s="1135"/>
      <c r="C26" s="1135"/>
      <c r="D26" s="1135"/>
      <c r="E26" s="1135"/>
      <c r="F26" s="1135"/>
      <c r="G26" s="1136"/>
      <c r="H26" s="1136"/>
      <c r="I26" s="1136"/>
      <c r="J26" s="1135"/>
      <c r="K26" s="1135"/>
      <c r="L26" s="1135"/>
      <c r="M26" s="1135"/>
      <c r="N26" s="1135"/>
      <c r="O26" s="1137"/>
      <c r="P26" s="1137"/>
      <c r="Q26" s="1137"/>
      <c r="R26" s="1138"/>
      <c r="S26" s="1139"/>
      <c r="T26" s="1139"/>
      <c r="U26" s="1139"/>
      <c r="V26" s="1139"/>
      <c r="W26" s="1140"/>
    </row>
    <row r="27" spans="1:23">
      <c r="A27" s="1135"/>
      <c r="B27" s="1135"/>
      <c r="C27" s="1135"/>
      <c r="D27" s="1135"/>
      <c r="E27" s="1135"/>
      <c r="F27" s="1135"/>
      <c r="G27" s="1136"/>
      <c r="H27" s="1136"/>
      <c r="I27" s="1136"/>
      <c r="J27" s="1135"/>
      <c r="K27" s="1135"/>
      <c r="L27" s="1135"/>
      <c r="M27" s="1135"/>
      <c r="N27" s="1135"/>
      <c r="O27" s="1137"/>
      <c r="P27" s="1137"/>
      <c r="Q27" s="1137"/>
      <c r="R27" s="1138"/>
      <c r="S27" s="1139"/>
      <c r="T27" s="1139"/>
      <c r="U27" s="1139"/>
      <c r="V27" s="1139"/>
      <c r="W27" s="1140"/>
    </row>
    <row r="28" spans="1:23">
      <c r="A28" s="97" t="s">
        <v>45</v>
      </c>
      <c r="B28" s="97"/>
      <c r="C28" s="97"/>
      <c r="D28" s="97"/>
      <c r="E28" s="97"/>
      <c r="F28" s="97"/>
      <c r="G28" s="97"/>
      <c r="H28" s="97"/>
      <c r="I28" s="97"/>
      <c r="J28" s="97"/>
      <c r="K28" s="97"/>
      <c r="L28" s="97"/>
      <c r="M28" s="97"/>
      <c r="N28" s="97"/>
      <c r="O28" s="97"/>
      <c r="P28" s="97"/>
      <c r="Q28" s="97"/>
      <c r="R28" s="97"/>
      <c r="S28" s="97"/>
      <c r="T28" s="97"/>
      <c r="U28" s="97"/>
      <c r="V28" s="97"/>
      <c r="W28" s="97"/>
    </row>
    <row r="29" spans="1:23">
      <c r="A29" s="103" t="s">
        <v>297</v>
      </c>
      <c r="B29" s="97"/>
      <c r="C29" s="97"/>
      <c r="D29" s="97"/>
      <c r="E29" s="97"/>
      <c r="F29" s="97"/>
      <c r="G29" s="97"/>
      <c r="H29" s="97"/>
      <c r="I29" s="97"/>
      <c r="J29" s="97"/>
      <c r="K29" s="97"/>
      <c r="L29" s="97"/>
      <c r="M29" s="97"/>
      <c r="N29" s="97"/>
      <c r="O29" s="97"/>
      <c r="P29" s="97"/>
      <c r="Q29" s="97"/>
      <c r="R29" s="97"/>
      <c r="S29" s="97"/>
      <c r="T29" s="97"/>
      <c r="U29" s="97"/>
      <c r="V29" s="97"/>
      <c r="W29" s="97"/>
    </row>
    <row r="30" spans="1:23">
      <c r="A30" s="1141" t="s">
        <v>293</v>
      </c>
      <c r="B30" s="1142"/>
      <c r="C30" s="1142"/>
      <c r="D30" s="1142"/>
      <c r="E30" s="1142"/>
      <c r="F30" s="1143"/>
      <c r="G30" s="1144" t="s">
        <v>263</v>
      </c>
      <c r="H30" s="1145"/>
      <c r="I30" s="1145"/>
      <c r="J30" s="1146" t="s">
        <v>223</v>
      </c>
      <c r="K30" s="1146"/>
      <c r="L30" s="1146"/>
      <c r="M30" s="1146"/>
      <c r="N30" s="1146"/>
      <c r="O30" s="1147" t="s">
        <v>298</v>
      </c>
      <c r="P30" s="1147"/>
      <c r="Q30" s="1147"/>
      <c r="R30" s="1147" t="s">
        <v>299</v>
      </c>
      <c r="S30" s="1147"/>
      <c r="T30" s="1147"/>
      <c r="U30" s="1147"/>
      <c r="V30" s="1147"/>
      <c r="W30" s="1147"/>
    </row>
    <row r="31" spans="1:23">
      <c r="A31" s="1135"/>
      <c r="B31" s="1135"/>
      <c r="C31" s="1135"/>
      <c r="D31" s="1135"/>
      <c r="E31" s="1135"/>
      <c r="F31" s="1135"/>
      <c r="G31" s="1136"/>
      <c r="H31" s="1136"/>
      <c r="I31" s="1136"/>
      <c r="J31" s="1135"/>
      <c r="K31" s="1135"/>
      <c r="L31" s="1135"/>
      <c r="M31" s="1135"/>
      <c r="N31" s="1135"/>
      <c r="O31" s="1137"/>
      <c r="P31" s="1137"/>
      <c r="Q31" s="1137"/>
      <c r="R31" s="1138"/>
      <c r="S31" s="1139"/>
      <c r="T31" s="1139"/>
      <c r="U31" s="1139"/>
      <c r="V31" s="1139"/>
      <c r="W31" s="1140"/>
    </row>
    <row r="32" spans="1:23">
      <c r="A32" s="1135"/>
      <c r="B32" s="1135"/>
      <c r="C32" s="1135"/>
      <c r="D32" s="1135"/>
      <c r="E32" s="1135"/>
      <c r="F32" s="1135"/>
      <c r="G32" s="1136"/>
      <c r="H32" s="1136"/>
      <c r="I32" s="1136"/>
      <c r="J32" s="1135"/>
      <c r="K32" s="1135"/>
      <c r="L32" s="1135"/>
      <c r="M32" s="1135"/>
      <c r="N32" s="1135"/>
      <c r="O32" s="1137"/>
      <c r="P32" s="1137"/>
      <c r="Q32" s="1137"/>
      <c r="R32" s="1138"/>
      <c r="S32" s="1139"/>
      <c r="T32" s="1139"/>
      <c r="U32" s="1139"/>
      <c r="V32" s="1139"/>
      <c r="W32" s="1140"/>
    </row>
    <row r="33" spans="1:23">
      <c r="A33" s="1135"/>
      <c r="B33" s="1135"/>
      <c r="C33" s="1135"/>
      <c r="D33" s="1135"/>
      <c r="E33" s="1135"/>
      <c r="F33" s="1135"/>
      <c r="G33" s="1136"/>
      <c r="H33" s="1136"/>
      <c r="I33" s="1136"/>
      <c r="J33" s="1135"/>
      <c r="K33" s="1135"/>
      <c r="L33" s="1135"/>
      <c r="M33" s="1135"/>
      <c r="N33" s="1135"/>
      <c r="O33" s="1137"/>
      <c r="P33" s="1137"/>
      <c r="Q33" s="1137"/>
      <c r="R33" s="1138"/>
      <c r="S33" s="1139"/>
      <c r="T33" s="1139"/>
      <c r="U33" s="1139"/>
      <c r="V33" s="1139"/>
      <c r="W33" s="1140"/>
    </row>
    <row r="34" spans="1:23">
      <c r="A34" s="1135"/>
      <c r="B34" s="1135"/>
      <c r="C34" s="1135"/>
      <c r="D34" s="1135"/>
      <c r="E34" s="1135"/>
      <c r="F34" s="1135"/>
      <c r="G34" s="1136"/>
      <c r="H34" s="1136"/>
      <c r="I34" s="1136"/>
      <c r="J34" s="1135"/>
      <c r="K34" s="1135"/>
      <c r="L34" s="1135"/>
      <c r="M34" s="1135"/>
      <c r="N34" s="1135"/>
      <c r="O34" s="1137"/>
      <c r="P34" s="1137"/>
      <c r="Q34" s="1137"/>
      <c r="R34" s="1138"/>
      <c r="S34" s="1139"/>
      <c r="T34" s="1139"/>
      <c r="U34" s="1139"/>
      <c r="V34" s="1139"/>
      <c r="W34" s="1140"/>
    </row>
    <row r="35" spans="1:23">
      <c r="A35" s="1135"/>
      <c r="B35" s="1135"/>
      <c r="C35" s="1135"/>
      <c r="D35" s="1135"/>
      <c r="E35" s="1135"/>
      <c r="F35" s="1135"/>
      <c r="G35" s="1136"/>
      <c r="H35" s="1136"/>
      <c r="I35" s="1136"/>
      <c r="J35" s="1135"/>
      <c r="K35" s="1135"/>
      <c r="L35" s="1135"/>
      <c r="M35" s="1135"/>
      <c r="N35" s="1135"/>
      <c r="O35" s="1137"/>
      <c r="P35" s="1137"/>
      <c r="Q35" s="1137"/>
      <c r="R35" s="1138"/>
      <c r="S35" s="1139"/>
      <c r="T35" s="1139"/>
      <c r="U35" s="1139"/>
      <c r="V35" s="1139"/>
      <c r="W35" s="1140"/>
    </row>
    <row r="36" spans="1:23">
      <c r="A36" s="1135"/>
      <c r="B36" s="1135"/>
      <c r="C36" s="1135"/>
      <c r="D36" s="1135"/>
      <c r="E36" s="1135"/>
      <c r="F36" s="1135"/>
      <c r="G36" s="1136"/>
      <c r="H36" s="1136"/>
      <c r="I36" s="1136"/>
      <c r="J36" s="1135"/>
      <c r="K36" s="1135"/>
      <c r="L36" s="1135"/>
      <c r="M36" s="1135"/>
      <c r="N36" s="1135"/>
      <c r="O36" s="1137"/>
      <c r="P36" s="1137"/>
      <c r="Q36" s="1137"/>
      <c r="R36" s="1138"/>
      <c r="S36" s="1139"/>
      <c r="T36" s="1139"/>
      <c r="U36" s="1139"/>
      <c r="V36" s="1139"/>
      <c r="W36" s="1140"/>
    </row>
    <row r="37" spans="1:23">
      <c r="A37" s="1135"/>
      <c r="B37" s="1135"/>
      <c r="C37" s="1135"/>
      <c r="D37" s="1135"/>
      <c r="E37" s="1135"/>
      <c r="F37" s="1135"/>
      <c r="G37" s="1136"/>
      <c r="H37" s="1136"/>
      <c r="I37" s="1136"/>
      <c r="J37" s="1135"/>
      <c r="K37" s="1135"/>
      <c r="L37" s="1135"/>
      <c r="M37" s="1135"/>
      <c r="N37" s="1135"/>
      <c r="O37" s="1137"/>
      <c r="P37" s="1137"/>
      <c r="Q37" s="1137"/>
      <c r="R37" s="1138"/>
      <c r="S37" s="1139"/>
      <c r="T37" s="1139"/>
      <c r="U37" s="1139"/>
      <c r="V37" s="1139"/>
      <c r="W37" s="1140"/>
    </row>
    <row r="38" spans="1:23">
      <c r="A38" s="1135"/>
      <c r="B38" s="1135"/>
      <c r="C38" s="1135"/>
      <c r="D38" s="1135"/>
      <c r="E38" s="1135"/>
      <c r="F38" s="1135"/>
      <c r="G38" s="1136"/>
      <c r="H38" s="1136"/>
      <c r="I38" s="1136"/>
      <c r="J38" s="1135"/>
      <c r="K38" s="1135"/>
      <c r="L38" s="1135"/>
      <c r="M38" s="1135"/>
      <c r="N38" s="1135"/>
      <c r="O38" s="1137"/>
      <c r="P38" s="1137"/>
      <c r="Q38" s="1137"/>
      <c r="R38" s="1138"/>
      <c r="S38" s="1139"/>
      <c r="T38" s="1139"/>
      <c r="U38" s="1139"/>
      <c r="V38" s="1139"/>
      <c r="W38" s="1140"/>
    </row>
    <row r="39" spans="1:23">
      <c r="A39" s="1135"/>
      <c r="B39" s="1135"/>
      <c r="C39" s="1135"/>
      <c r="D39" s="1135"/>
      <c r="E39" s="1135"/>
      <c r="F39" s="1135"/>
      <c r="G39" s="1136"/>
      <c r="H39" s="1136"/>
      <c r="I39" s="1136"/>
      <c r="J39" s="1135"/>
      <c r="K39" s="1135"/>
      <c r="L39" s="1135"/>
      <c r="M39" s="1135"/>
      <c r="N39" s="1135"/>
      <c r="O39" s="1137"/>
      <c r="P39" s="1137"/>
      <c r="Q39" s="1137"/>
      <c r="R39" s="1138"/>
      <c r="S39" s="1139"/>
      <c r="T39" s="1139"/>
      <c r="U39" s="1139"/>
      <c r="V39" s="1139"/>
      <c r="W39" s="1140"/>
    </row>
    <row r="40" spans="1:23">
      <c r="A40" s="1135"/>
      <c r="B40" s="1135"/>
      <c r="C40" s="1135"/>
      <c r="D40" s="1135"/>
      <c r="E40" s="1135"/>
      <c r="F40" s="1135"/>
      <c r="G40" s="1136"/>
      <c r="H40" s="1136"/>
      <c r="I40" s="1136"/>
      <c r="J40" s="1135"/>
      <c r="K40" s="1135"/>
      <c r="L40" s="1135"/>
      <c r="M40" s="1135"/>
      <c r="N40" s="1135"/>
      <c r="O40" s="1137"/>
      <c r="P40" s="1137"/>
      <c r="Q40" s="1137"/>
      <c r="R40" s="1138"/>
      <c r="S40" s="1139"/>
      <c r="T40" s="1139"/>
      <c r="U40" s="1139"/>
      <c r="V40" s="1139"/>
      <c r="W40" s="1140"/>
    </row>
    <row r="41" spans="1:23">
      <c r="A41" s="1135"/>
      <c r="B41" s="1135"/>
      <c r="C41" s="1135"/>
      <c r="D41" s="1135"/>
      <c r="E41" s="1135"/>
      <c r="F41" s="1135"/>
      <c r="G41" s="1136"/>
      <c r="H41" s="1136"/>
      <c r="I41" s="1136"/>
      <c r="J41" s="1135"/>
      <c r="K41" s="1135"/>
      <c r="L41" s="1135"/>
      <c r="M41" s="1135"/>
      <c r="N41" s="1135"/>
      <c r="O41" s="1137"/>
      <c r="P41" s="1137"/>
      <c r="Q41" s="1137"/>
      <c r="R41" s="1138"/>
      <c r="S41" s="1139"/>
      <c r="T41" s="1139"/>
      <c r="U41" s="1139"/>
      <c r="V41" s="1139"/>
      <c r="W41" s="1140"/>
    </row>
    <row r="42" spans="1:23">
      <c r="A42" s="1135"/>
      <c r="B42" s="1135"/>
      <c r="C42" s="1135"/>
      <c r="D42" s="1135"/>
      <c r="E42" s="1135"/>
      <c r="F42" s="1135"/>
      <c r="G42" s="1136"/>
      <c r="H42" s="1136"/>
      <c r="I42" s="1136"/>
      <c r="J42" s="1135"/>
      <c r="K42" s="1135"/>
      <c r="L42" s="1135"/>
      <c r="M42" s="1135"/>
      <c r="N42" s="1135"/>
      <c r="O42" s="1137"/>
      <c r="P42" s="1137"/>
      <c r="Q42" s="1137"/>
      <c r="R42" s="1138"/>
      <c r="S42" s="1139"/>
      <c r="T42" s="1139"/>
      <c r="U42" s="1139"/>
      <c r="V42" s="1139"/>
      <c r="W42" s="1140"/>
    </row>
    <row r="43" spans="1:23">
      <c r="A43" s="1135"/>
      <c r="B43" s="1135"/>
      <c r="C43" s="1135"/>
      <c r="D43" s="1135"/>
      <c r="E43" s="1135"/>
      <c r="F43" s="1135"/>
      <c r="G43" s="1136"/>
      <c r="H43" s="1136"/>
      <c r="I43" s="1136"/>
      <c r="J43" s="1135"/>
      <c r="K43" s="1135"/>
      <c r="L43" s="1135"/>
      <c r="M43" s="1135"/>
      <c r="N43" s="1135"/>
      <c r="O43" s="1137"/>
      <c r="P43" s="1137"/>
      <c r="Q43" s="1137"/>
      <c r="R43" s="1138"/>
      <c r="S43" s="1139"/>
      <c r="T43" s="1139"/>
      <c r="U43" s="1139"/>
      <c r="V43" s="1139"/>
      <c r="W43" s="1140"/>
    </row>
    <row r="44" spans="1:23">
      <c r="A44" s="1135"/>
      <c r="B44" s="1135"/>
      <c r="C44" s="1135"/>
      <c r="D44" s="1135"/>
      <c r="E44" s="1135"/>
      <c r="F44" s="1135"/>
      <c r="G44" s="1136"/>
      <c r="H44" s="1136"/>
      <c r="I44" s="1136"/>
      <c r="J44" s="1135"/>
      <c r="K44" s="1135"/>
      <c r="L44" s="1135"/>
      <c r="M44" s="1135"/>
      <c r="N44" s="1135"/>
      <c r="O44" s="1137"/>
      <c r="P44" s="1137"/>
      <c r="Q44" s="1137"/>
      <c r="R44" s="1138"/>
      <c r="S44" s="1139"/>
      <c r="T44" s="1139"/>
      <c r="U44" s="1139"/>
      <c r="V44" s="1139"/>
      <c r="W44" s="1140"/>
    </row>
    <row r="45" spans="1:23">
      <c r="A45" s="1135"/>
      <c r="B45" s="1135"/>
      <c r="C45" s="1135"/>
      <c r="D45" s="1135"/>
      <c r="E45" s="1135"/>
      <c r="F45" s="1135"/>
      <c r="G45" s="1136"/>
      <c r="H45" s="1136"/>
      <c r="I45" s="1136"/>
      <c r="J45" s="1135"/>
      <c r="K45" s="1135"/>
      <c r="L45" s="1135"/>
      <c r="M45" s="1135"/>
      <c r="N45" s="1135"/>
      <c r="O45" s="1137"/>
      <c r="P45" s="1137"/>
      <c r="Q45" s="1137"/>
      <c r="R45" s="1138"/>
      <c r="S45" s="1139"/>
      <c r="T45" s="1139"/>
      <c r="U45" s="1139"/>
      <c r="V45" s="1139"/>
      <c r="W45" s="1140"/>
    </row>
    <row r="46" spans="1:23">
      <c r="A46" s="1135"/>
      <c r="B46" s="1135"/>
      <c r="C46" s="1135"/>
      <c r="D46" s="1135"/>
      <c r="E46" s="1135"/>
      <c r="F46" s="1135"/>
      <c r="G46" s="1136"/>
      <c r="H46" s="1136"/>
      <c r="I46" s="1136"/>
      <c r="J46" s="1135"/>
      <c r="K46" s="1135"/>
      <c r="L46" s="1135"/>
      <c r="M46" s="1135"/>
      <c r="N46" s="1135"/>
      <c r="O46" s="1137"/>
      <c r="P46" s="1137"/>
      <c r="Q46" s="1137"/>
      <c r="R46" s="1138"/>
      <c r="S46" s="1139"/>
      <c r="T46" s="1139"/>
      <c r="U46" s="1139"/>
      <c r="V46" s="1139"/>
      <c r="W46" s="1140"/>
    </row>
    <row r="47" spans="1:23">
      <c r="A47" s="1135"/>
      <c r="B47" s="1135"/>
      <c r="C47" s="1135"/>
      <c r="D47" s="1135"/>
      <c r="E47" s="1135"/>
      <c r="F47" s="1135"/>
      <c r="G47" s="1136"/>
      <c r="H47" s="1136"/>
      <c r="I47" s="1136"/>
      <c r="J47" s="1135"/>
      <c r="K47" s="1135"/>
      <c r="L47" s="1135"/>
      <c r="M47" s="1135"/>
      <c r="N47" s="1135"/>
      <c r="O47" s="1137"/>
      <c r="P47" s="1137"/>
      <c r="Q47" s="1137"/>
      <c r="R47" s="1138"/>
      <c r="S47" s="1139"/>
      <c r="T47" s="1139"/>
      <c r="U47" s="1139"/>
      <c r="V47" s="1139"/>
      <c r="W47" s="1140"/>
    </row>
    <row r="48" spans="1:23">
      <c r="A48" s="1135"/>
      <c r="B48" s="1135"/>
      <c r="C48" s="1135"/>
      <c r="D48" s="1135"/>
      <c r="E48" s="1135"/>
      <c r="F48" s="1135"/>
      <c r="G48" s="1136"/>
      <c r="H48" s="1136"/>
      <c r="I48" s="1136"/>
      <c r="J48" s="1135"/>
      <c r="K48" s="1135"/>
      <c r="L48" s="1135"/>
      <c r="M48" s="1135"/>
      <c r="N48" s="1135"/>
      <c r="O48" s="1137"/>
      <c r="P48" s="1137"/>
      <c r="Q48" s="1137"/>
      <c r="R48" s="1138"/>
      <c r="S48" s="1139"/>
      <c r="T48" s="1139"/>
      <c r="U48" s="1139"/>
      <c r="V48" s="1139"/>
      <c r="W48" s="1140"/>
    </row>
    <row r="49" spans="1:23">
      <c r="A49" s="1135"/>
      <c r="B49" s="1135"/>
      <c r="C49" s="1135"/>
      <c r="D49" s="1135"/>
      <c r="E49" s="1135"/>
      <c r="F49" s="1135"/>
      <c r="G49" s="1136"/>
      <c r="H49" s="1136"/>
      <c r="I49" s="1136"/>
      <c r="J49" s="1135"/>
      <c r="K49" s="1135"/>
      <c r="L49" s="1135"/>
      <c r="M49" s="1135"/>
      <c r="N49" s="1135"/>
      <c r="O49" s="1137"/>
      <c r="P49" s="1137"/>
      <c r="Q49" s="1137"/>
      <c r="R49" s="1138"/>
      <c r="S49" s="1139"/>
      <c r="T49" s="1139"/>
      <c r="U49" s="1139"/>
      <c r="V49" s="1139"/>
      <c r="W49" s="1140"/>
    </row>
    <row r="50" spans="1:23">
      <c r="A50" s="1135"/>
      <c r="B50" s="1135"/>
      <c r="C50" s="1135"/>
      <c r="D50" s="1135"/>
      <c r="E50" s="1135"/>
      <c r="F50" s="1135"/>
      <c r="G50" s="1136"/>
      <c r="H50" s="1136"/>
      <c r="I50" s="1136"/>
      <c r="J50" s="1135"/>
      <c r="K50" s="1135"/>
      <c r="L50" s="1135"/>
      <c r="M50" s="1135"/>
      <c r="N50" s="1135"/>
      <c r="O50" s="1137"/>
      <c r="P50" s="1137"/>
      <c r="Q50" s="1137"/>
      <c r="R50" s="1138"/>
      <c r="S50" s="1139"/>
      <c r="T50" s="1139"/>
      <c r="U50" s="1139"/>
      <c r="V50" s="1139"/>
      <c r="W50" s="1140"/>
    </row>
  </sheetData>
  <mergeCells count="203">
    <mergeCell ref="G12:I12"/>
    <mergeCell ref="J12:N12"/>
    <mergeCell ref="O12:Q12"/>
    <mergeCell ref="R12:W12"/>
    <mergeCell ref="A11:F11"/>
    <mergeCell ref="G11:I11"/>
    <mergeCell ref="J11:N11"/>
    <mergeCell ref="O11:Q11"/>
    <mergeCell ref="R11:W11"/>
    <mergeCell ref="A1:X1"/>
    <mergeCell ref="A3:V3"/>
    <mergeCell ref="A5:W6"/>
    <mergeCell ref="A9:F9"/>
    <mergeCell ref="G9:I9"/>
    <mergeCell ref="A14:F14"/>
    <mergeCell ref="G14:I14"/>
    <mergeCell ref="J14:N14"/>
    <mergeCell ref="O14:Q14"/>
    <mergeCell ref="A10:F10"/>
    <mergeCell ref="G10:I10"/>
    <mergeCell ref="J10:N10"/>
    <mergeCell ref="O10:Q10"/>
    <mergeCell ref="R10:W10"/>
    <mergeCell ref="J9:N9"/>
    <mergeCell ref="O9:Q9"/>
    <mergeCell ref="R9:W9"/>
    <mergeCell ref="R14:W14"/>
    <mergeCell ref="A13:F13"/>
    <mergeCell ref="G13:I13"/>
    <mergeCell ref="J13:N13"/>
    <mergeCell ref="O13:Q13"/>
    <mergeCell ref="R13:W13"/>
    <mergeCell ref="A12:F12"/>
    <mergeCell ref="A15:F15"/>
    <mergeCell ref="G15:I15"/>
    <mergeCell ref="J15:N15"/>
    <mergeCell ref="O15:Q15"/>
    <mergeCell ref="R15:W15"/>
    <mergeCell ref="A16:F16"/>
    <mergeCell ref="G16:I16"/>
    <mergeCell ref="J16:N16"/>
    <mergeCell ref="O16:Q16"/>
    <mergeCell ref="R16:W16"/>
    <mergeCell ref="A17:F17"/>
    <mergeCell ref="G17:I17"/>
    <mergeCell ref="J17:N17"/>
    <mergeCell ref="O17:Q17"/>
    <mergeCell ref="R17:W17"/>
    <mergeCell ref="A18:F18"/>
    <mergeCell ref="G18:I18"/>
    <mergeCell ref="J18:N18"/>
    <mergeCell ref="O18:Q18"/>
    <mergeCell ref="R18:W18"/>
    <mergeCell ref="A19:F19"/>
    <mergeCell ref="G19:I19"/>
    <mergeCell ref="J19:N19"/>
    <mergeCell ref="O19:Q19"/>
    <mergeCell ref="R19:W19"/>
    <mergeCell ref="A20:F20"/>
    <mergeCell ref="G20:I20"/>
    <mergeCell ref="J20:N20"/>
    <mergeCell ref="O20:Q20"/>
    <mergeCell ref="R20:W20"/>
    <mergeCell ref="A21:F21"/>
    <mergeCell ref="G21:I21"/>
    <mergeCell ref="J21:N21"/>
    <mergeCell ref="O21:Q21"/>
    <mergeCell ref="R21:W21"/>
    <mergeCell ref="A22:F22"/>
    <mergeCell ref="G22:I22"/>
    <mergeCell ref="J22:N22"/>
    <mergeCell ref="O22:Q22"/>
    <mergeCell ref="R22:W22"/>
    <mergeCell ref="A23:F23"/>
    <mergeCell ref="G23:I23"/>
    <mergeCell ref="J23:N23"/>
    <mergeCell ref="O23:Q23"/>
    <mergeCell ref="R23:W23"/>
    <mergeCell ref="A24:F24"/>
    <mergeCell ref="G24:I24"/>
    <mergeCell ref="J24:N24"/>
    <mergeCell ref="O24:Q24"/>
    <mergeCell ref="R24:W24"/>
    <mergeCell ref="A25:F25"/>
    <mergeCell ref="G25:I25"/>
    <mergeCell ref="J25:N25"/>
    <mergeCell ref="O25:Q25"/>
    <mergeCell ref="R25:W25"/>
    <mergeCell ref="A26:F26"/>
    <mergeCell ref="G26:I26"/>
    <mergeCell ref="J26:N26"/>
    <mergeCell ref="O26:Q26"/>
    <mergeCell ref="R26:W26"/>
    <mergeCell ref="A27:F27"/>
    <mergeCell ref="G27:I27"/>
    <mergeCell ref="J27:N27"/>
    <mergeCell ref="O27:Q27"/>
    <mergeCell ref="R27:W27"/>
    <mergeCell ref="A30:F30"/>
    <mergeCell ref="G30:I30"/>
    <mergeCell ref="J30:N30"/>
    <mergeCell ref="O30:Q30"/>
    <mergeCell ref="R30:W30"/>
    <mergeCell ref="A31:F31"/>
    <mergeCell ref="G31:I31"/>
    <mergeCell ref="J31:N31"/>
    <mergeCell ref="O31:Q31"/>
    <mergeCell ref="R31:W31"/>
    <mergeCell ref="A32:F32"/>
    <mergeCell ref="G32:I32"/>
    <mergeCell ref="J32:N32"/>
    <mergeCell ref="O32:Q32"/>
    <mergeCell ref="R32:W32"/>
    <mergeCell ref="A33:F33"/>
    <mergeCell ref="G33:I33"/>
    <mergeCell ref="J33:N33"/>
    <mergeCell ref="O33:Q33"/>
    <mergeCell ref="R33:W33"/>
    <mergeCell ref="A34:F34"/>
    <mergeCell ref="G34:I34"/>
    <mergeCell ref="J34:N34"/>
    <mergeCell ref="O34:Q34"/>
    <mergeCell ref="R34:W34"/>
    <mergeCell ref="A35:F35"/>
    <mergeCell ref="G35:I35"/>
    <mergeCell ref="J35:N35"/>
    <mergeCell ref="O35:Q35"/>
    <mergeCell ref="R35:W35"/>
    <mergeCell ref="A36:F36"/>
    <mergeCell ref="G36:I36"/>
    <mergeCell ref="J36:N36"/>
    <mergeCell ref="O36:Q36"/>
    <mergeCell ref="R36:W36"/>
    <mergeCell ref="J41:N41"/>
    <mergeCell ref="O41:Q41"/>
    <mergeCell ref="R40:W40"/>
    <mergeCell ref="A37:F37"/>
    <mergeCell ref="G37:I37"/>
    <mergeCell ref="J37:N37"/>
    <mergeCell ref="O37:Q37"/>
    <mergeCell ref="R37:W37"/>
    <mergeCell ref="A38:F38"/>
    <mergeCell ref="G38:I38"/>
    <mergeCell ref="J38:N38"/>
    <mergeCell ref="O38:Q38"/>
    <mergeCell ref="R38:W38"/>
    <mergeCell ref="A39:F39"/>
    <mergeCell ref="G39:I39"/>
    <mergeCell ref="J39:N39"/>
    <mergeCell ref="O39:Q39"/>
    <mergeCell ref="R39:W39"/>
    <mergeCell ref="A40:F40"/>
    <mergeCell ref="G40:I40"/>
    <mergeCell ref="J40:N40"/>
    <mergeCell ref="O40:Q40"/>
    <mergeCell ref="R41:W41"/>
    <mergeCell ref="A41:F41"/>
    <mergeCell ref="G45:I45"/>
    <mergeCell ref="J45:N45"/>
    <mergeCell ref="O45:Q45"/>
    <mergeCell ref="O43:Q43"/>
    <mergeCell ref="A44:F44"/>
    <mergeCell ref="G44:I44"/>
    <mergeCell ref="J44:N44"/>
    <mergeCell ref="O44:Q44"/>
    <mergeCell ref="R44:W44"/>
    <mergeCell ref="R43:W43"/>
    <mergeCell ref="G41:I41"/>
    <mergeCell ref="A46:F46"/>
    <mergeCell ref="G46:I46"/>
    <mergeCell ref="J48:N48"/>
    <mergeCell ref="O48:Q48"/>
    <mergeCell ref="R48:W48"/>
    <mergeCell ref="J46:N46"/>
    <mergeCell ref="O46:Q46"/>
    <mergeCell ref="R46:W46"/>
    <mergeCell ref="A47:F47"/>
    <mergeCell ref="G47:I47"/>
    <mergeCell ref="J47:N47"/>
    <mergeCell ref="O47:Q47"/>
    <mergeCell ref="R47:W47"/>
    <mergeCell ref="R45:W45"/>
    <mergeCell ref="A42:F42"/>
    <mergeCell ref="G42:I42"/>
    <mergeCell ref="J42:N42"/>
    <mergeCell ref="O42:Q42"/>
    <mergeCell ref="R42:W42"/>
    <mergeCell ref="A43:F43"/>
    <mergeCell ref="G43:I43"/>
    <mergeCell ref="J43:N43"/>
    <mergeCell ref="A45:F45"/>
    <mergeCell ref="A50:F50"/>
    <mergeCell ref="G50:I50"/>
    <mergeCell ref="J50:N50"/>
    <mergeCell ref="O50:Q50"/>
    <mergeCell ref="R50:W50"/>
    <mergeCell ref="A48:F48"/>
    <mergeCell ref="G48:I48"/>
    <mergeCell ref="A49:F49"/>
    <mergeCell ref="G49:I49"/>
    <mergeCell ref="J49:N49"/>
    <mergeCell ref="O49:Q49"/>
    <mergeCell ref="R49:W49"/>
  </mergeCells>
  <conditionalFormatting sqref="A10:F27">
    <cfRule type="containsBlanks" dxfId="96" priority="6" stopIfTrue="1">
      <formula>LEN(TRIM(A10))=0</formula>
    </cfRule>
  </conditionalFormatting>
  <conditionalFormatting sqref="A31:F50">
    <cfRule type="containsBlanks" dxfId="95" priority="5" stopIfTrue="1">
      <formula>LEN(TRIM(A31))=0</formula>
    </cfRule>
  </conditionalFormatting>
  <conditionalFormatting sqref="G10:W27">
    <cfRule type="notContainsBlanks" priority="3" stopIfTrue="1">
      <formula>LEN(TRIM(G10))&gt;0</formula>
    </cfRule>
    <cfRule type="expression" dxfId="94" priority="4" stopIfTrue="1">
      <formula>$A10&lt;&gt;""</formula>
    </cfRule>
  </conditionalFormatting>
  <conditionalFormatting sqref="G31:W50">
    <cfRule type="notContainsBlanks" priority="1" stopIfTrue="1">
      <formula>LEN(TRIM(G31))&gt;0</formula>
    </cfRule>
    <cfRule type="expression" dxfId="93" priority="2" stopIfTrue="1">
      <formula>$A31&lt;&gt;""</formula>
    </cfRule>
  </conditionalFormatting>
  <dataValidations count="1">
    <dataValidation allowBlank="1" showInputMessage="1" showErrorMessage="1" error="Please select correct direction or use undo option to clear selection." sqref="O10:O27 R31:R50 O31:O50 R10:R27"/>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C000"/>
  </sheetPr>
  <dimension ref="A1:X115"/>
  <sheetViews>
    <sheetView workbookViewId="0">
      <selection activeCell="G37" sqref="G37:S37"/>
    </sheetView>
  </sheetViews>
  <sheetFormatPr defaultColWidth="0" defaultRowHeight="12.75" customHeight="1" zeroHeight="1"/>
  <cols>
    <col min="1" max="23" width="4.42578125" style="51" customWidth="1"/>
    <col min="24" max="24" width="4.42578125" style="98" customWidth="1"/>
    <col min="25" max="16384" width="0" style="51" hidden="1"/>
  </cols>
  <sheetData>
    <row r="1" spans="1:24" ht="20.25">
      <c r="A1" s="1148" t="s">
        <v>300</v>
      </c>
      <c r="B1" s="1148"/>
      <c r="C1" s="1148"/>
      <c r="D1" s="1148"/>
      <c r="E1" s="1148"/>
      <c r="F1" s="1148"/>
      <c r="G1" s="1148"/>
      <c r="H1" s="1148"/>
      <c r="I1" s="1148"/>
      <c r="J1" s="1148"/>
      <c r="K1" s="1148"/>
      <c r="L1" s="1148"/>
      <c r="M1" s="1148"/>
      <c r="N1" s="1148"/>
      <c r="O1" s="1148"/>
      <c r="P1" s="1148"/>
      <c r="Q1" s="1148"/>
      <c r="R1" s="1148"/>
      <c r="S1" s="1148"/>
      <c r="T1" s="1148"/>
      <c r="U1" s="1148"/>
      <c r="V1" s="1148"/>
      <c r="W1" s="1148"/>
      <c r="X1" s="1148"/>
    </row>
    <row r="2" spans="1:24" s="95" customFormat="1" ht="4.5" customHeight="1">
      <c r="A2" s="93"/>
      <c r="B2" s="94"/>
      <c r="C2" s="94"/>
      <c r="D2" s="94"/>
      <c r="E2" s="94"/>
      <c r="H2" s="96"/>
      <c r="I2" s="96"/>
      <c r="J2" s="96"/>
      <c r="K2" s="96"/>
      <c r="N2" s="96"/>
      <c r="O2" s="96"/>
      <c r="P2" s="96"/>
      <c r="Q2" s="96"/>
      <c r="R2" s="96"/>
      <c r="S2" s="96"/>
      <c r="X2" s="104"/>
    </row>
    <row r="3" spans="1:24">
      <c r="A3" s="1149" t="s">
        <v>259</v>
      </c>
      <c r="B3" s="1149"/>
      <c r="C3" s="1149"/>
      <c r="D3" s="1149"/>
      <c r="E3" s="1149"/>
      <c r="F3" s="1149"/>
      <c r="G3" s="1149"/>
      <c r="H3" s="1149"/>
      <c r="I3" s="1149"/>
      <c r="J3" s="1149"/>
      <c r="K3" s="1149"/>
      <c r="L3" s="1149"/>
      <c r="M3" s="1149"/>
      <c r="N3" s="1149"/>
      <c r="O3" s="1149"/>
      <c r="P3" s="1149"/>
      <c r="Q3" s="1149"/>
      <c r="R3" s="1149"/>
      <c r="S3" s="1149"/>
      <c r="T3" s="1149"/>
      <c r="U3" s="1149"/>
      <c r="V3" s="1149"/>
      <c r="W3" s="97"/>
      <c r="X3" s="104"/>
    </row>
    <row r="4" spans="1:24">
      <c r="A4" s="105"/>
      <c r="B4" s="105"/>
      <c r="C4" s="105"/>
      <c r="D4" s="105"/>
      <c r="E4" s="105"/>
      <c r="F4" s="105"/>
      <c r="G4" s="105"/>
      <c r="H4" s="105"/>
      <c r="I4" s="105"/>
      <c r="J4" s="97"/>
      <c r="K4" s="97"/>
      <c r="L4" s="97"/>
      <c r="M4" s="97"/>
      <c r="N4" s="97"/>
      <c r="O4" s="97"/>
      <c r="P4" s="97"/>
      <c r="Q4" s="97"/>
      <c r="R4" s="97"/>
      <c r="S4" s="97"/>
      <c r="T4" s="97"/>
      <c r="U4" s="97"/>
      <c r="V4" s="97"/>
      <c r="W4" s="97"/>
    </row>
    <row r="5" spans="1:24">
      <c r="A5" s="1040" t="s">
        <v>301</v>
      </c>
      <c r="B5" s="1051"/>
      <c r="C5" s="1051"/>
      <c r="D5" s="1051"/>
      <c r="E5" s="1051"/>
      <c r="F5" s="1051"/>
      <c r="G5" s="1051"/>
      <c r="H5" s="1051"/>
      <c r="I5" s="1051"/>
      <c r="J5" s="1051"/>
      <c r="K5" s="1051"/>
      <c r="L5" s="1051"/>
      <c r="M5" s="1051"/>
      <c r="N5" s="1051"/>
      <c r="O5" s="1051"/>
      <c r="P5" s="1051"/>
      <c r="Q5" s="1154"/>
      <c r="R5" s="1155"/>
      <c r="S5" s="1156"/>
      <c r="T5" s="105"/>
      <c r="U5" s="107"/>
      <c r="V5" s="108">
        <f>IF(Q5="1-96",2,IF(Q5="97-192",4,IF(Q5="193-288",6,0)))</f>
        <v>0</v>
      </c>
      <c r="W5" s="107"/>
      <c r="X5" s="99"/>
    </row>
    <row r="6" spans="1:24">
      <c r="A6" s="1051"/>
      <c r="B6" s="1051"/>
      <c r="C6" s="1051"/>
      <c r="D6" s="1051"/>
      <c r="E6" s="1051"/>
      <c r="F6" s="1051"/>
      <c r="G6" s="1051"/>
      <c r="H6" s="1051"/>
      <c r="I6" s="1051"/>
      <c r="J6" s="1051"/>
      <c r="K6" s="1051"/>
      <c r="L6" s="1051"/>
      <c r="M6" s="1051"/>
      <c r="N6" s="1051"/>
      <c r="O6" s="1051"/>
      <c r="P6" s="1051"/>
      <c r="Q6" s="105"/>
      <c r="R6" s="105"/>
      <c r="S6" s="105"/>
      <c r="T6" s="105"/>
      <c r="U6" s="105"/>
      <c r="V6" s="105"/>
      <c r="W6" s="105"/>
    </row>
    <row r="7" spans="1:24">
      <c r="A7" s="106"/>
      <c r="B7" s="106"/>
      <c r="C7" s="106"/>
      <c r="D7" s="106"/>
      <c r="E7" s="106"/>
      <c r="F7" s="106"/>
      <c r="G7" s="106"/>
      <c r="H7" s="106"/>
      <c r="I7" s="106"/>
      <c r="J7" s="106"/>
      <c r="K7" s="106"/>
      <c r="L7" s="106"/>
      <c r="M7" s="106"/>
      <c r="N7" s="106"/>
      <c r="O7" s="106"/>
      <c r="P7" s="106"/>
      <c r="Q7" s="105"/>
      <c r="R7" s="105"/>
      <c r="S7" s="105"/>
      <c r="T7" s="105"/>
      <c r="U7" s="105"/>
      <c r="V7" s="105"/>
      <c r="W7" s="105"/>
    </row>
    <row r="8" spans="1:24">
      <c r="A8" s="1157" t="s">
        <v>277</v>
      </c>
      <c r="B8" s="1149"/>
      <c r="C8" s="1149"/>
      <c r="D8" s="1149"/>
      <c r="E8" s="1149"/>
      <c r="F8" s="1149"/>
      <c r="G8" s="1149"/>
      <c r="H8" s="1149"/>
      <c r="I8" s="1149"/>
      <c r="J8" s="1149"/>
      <c r="K8" s="1149"/>
      <c r="L8" s="1149"/>
      <c r="M8" s="1149"/>
      <c r="N8" s="1149"/>
      <c r="O8" s="1149"/>
      <c r="P8" s="1149"/>
      <c r="Q8" s="1149"/>
      <c r="R8" s="1149"/>
      <c r="S8" s="1149"/>
      <c r="T8" s="1149"/>
      <c r="U8" s="1149"/>
      <c r="V8" s="1149"/>
      <c r="W8" s="1149"/>
    </row>
    <row r="9" spans="1:24" ht="30.75" customHeight="1">
      <c r="A9" s="1144" t="s">
        <v>278</v>
      </c>
      <c r="B9" s="1144"/>
      <c r="C9" s="1144"/>
      <c r="D9" s="1144" t="s">
        <v>279</v>
      </c>
      <c r="E9" s="1145"/>
      <c r="F9" s="1145"/>
      <c r="G9" s="1144" t="s">
        <v>280</v>
      </c>
      <c r="H9" s="1145"/>
      <c r="I9" s="1145"/>
      <c r="J9" s="1146" t="s">
        <v>281</v>
      </c>
      <c r="K9" s="1153"/>
      <c r="L9" s="1153"/>
      <c r="M9" s="1144" t="s">
        <v>282</v>
      </c>
      <c r="N9" s="1144"/>
      <c r="O9" s="1144"/>
      <c r="P9" s="1147" t="s">
        <v>283</v>
      </c>
      <c r="Q9" s="1147"/>
      <c r="R9" s="1144" t="s">
        <v>284</v>
      </c>
      <c r="S9" s="1145"/>
      <c r="T9" s="1145"/>
      <c r="U9" s="1146" t="s">
        <v>285</v>
      </c>
      <c r="V9" s="1153"/>
      <c r="W9" s="1153"/>
    </row>
    <row r="10" spans="1:24">
      <c r="A10" s="1151"/>
      <c r="B10" s="1151"/>
      <c r="C10" s="1151"/>
      <c r="D10" s="1097"/>
      <c r="E10" s="1097"/>
      <c r="F10" s="1097"/>
      <c r="G10" s="1097"/>
      <c r="H10" s="1097"/>
      <c r="I10" s="1097"/>
      <c r="J10" s="1097"/>
      <c r="K10" s="1097"/>
      <c r="L10" s="1097"/>
      <c r="M10" s="1151"/>
      <c r="N10" s="1151"/>
      <c r="O10" s="1151"/>
      <c r="P10" s="1097"/>
      <c r="Q10" s="1097"/>
      <c r="R10" s="1097"/>
      <c r="S10" s="1097"/>
      <c r="T10" s="1097"/>
      <c r="U10" s="1097"/>
      <c r="V10" s="1097"/>
      <c r="W10" s="1097"/>
    </row>
    <row r="11" spans="1:24">
      <c r="A11" s="1151"/>
      <c r="B11" s="1151"/>
      <c r="C11" s="1151"/>
      <c r="D11" s="1097"/>
      <c r="E11" s="1097"/>
      <c r="F11" s="1097"/>
      <c r="G11" s="1097"/>
      <c r="H11" s="1097"/>
      <c r="I11" s="1097"/>
      <c r="J11" s="1097"/>
      <c r="K11" s="1097"/>
      <c r="L11" s="1097"/>
      <c r="M11" s="1151"/>
      <c r="N11" s="1151"/>
      <c r="O11" s="1151"/>
      <c r="P11" s="1097"/>
      <c r="Q11" s="1097"/>
      <c r="R11" s="1097"/>
      <c r="S11" s="1097"/>
      <c r="T11" s="1097"/>
      <c r="U11" s="1097"/>
      <c r="V11" s="1097"/>
      <c r="W11" s="1097"/>
    </row>
    <row r="12" spans="1:24">
      <c r="A12" s="1151"/>
      <c r="B12" s="1151"/>
      <c r="C12" s="1151"/>
      <c r="D12" s="1097"/>
      <c r="E12" s="1097"/>
      <c r="F12" s="1097"/>
      <c r="G12" s="1097"/>
      <c r="H12" s="1097"/>
      <c r="I12" s="1097"/>
      <c r="J12" s="1097"/>
      <c r="K12" s="1097"/>
      <c r="L12" s="1097"/>
      <c r="M12" s="1151"/>
      <c r="N12" s="1151"/>
      <c r="O12" s="1151"/>
      <c r="P12" s="1097"/>
      <c r="Q12" s="1097"/>
      <c r="R12" s="1097"/>
      <c r="S12" s="1097"/>
      <c r="T12" s="1097"/>
      <c r="U12" s="1097"/>
      <c r="V12" s="1097"/>
      <c r="W12" s="1097"/>
    </row>
    <row r="13" spans="1:24">
      <c r="A13" s="1151"/>
      <c r="B13" s="1151"/>
      <c r="C13" s="1151"/>
      <c r="D13" s="1097"/>
      <c r="E13" s="1097"/>
      <c r="F13" s="1097"/>
      <c r="G13" s="1097"/>
      <c r="H13" s="1097"/>
      <c r="I13" s="1097"/>
      <c r="J13" s="1097"/>
      <c r="K13" s="1097"/>
      <c r="L13" s="1097"/>
      <c r="M13" s="1151"/>
      <c r="N13" s="1151"/>
      <c r="O13" s="1151"/>
      <c r="P13" s="1097"/>
      <c r="Q13" s="1097"/>
      <c r="R13" s="1097"/>
      <c r="S13" s="1097"/>
      <c r="T13" s="1097"/>
      <c r="U13" s="1097"/>
      <c r="V13" s="1097"/>
      <c r="W13" s="1097"/>
    </row>
    <row r="14" spans="1:24">
      <c r="A14" s="1151"/>
      <c r="B14" s="1151"/>
      <c r="C14" s="1151"/>
      <c r="D14" s="1097"/>
      <c r="E14" s="1097"/>
      <c r="F14" s="1097"/>
      <c r="G14" s="1097"/>
      <c r="H14" s="1097"/>
      <c r="I14" s="1097"/>
      <c r="J14" s="1097"/>
      <c r="K14" s="1097"/>
      <c r="L14" s="1097"/>
      <c r="M14" s="1151"/>
      <c r="N14" s="1151"/>
      <c r="O14" s="1151"/>
      <c r="P14" s="1097"/>
      <c r="Q14" s="1097"/>
      <c r="R14" s="1097"/>
      <c r="S14" s="1097"/>
      <c r="T14" s="1097"/>
      <c r="U14" s="1097"/>
      <c r="V14" s="1097"/>
      <c r="W14" s="1097"/>
    </row>
    <row r="15" spans="1:24">
      <c r="A15" s="1151"/>
      <c r="B15" s="1151"/>
      <c r="C15" s="1151"/>
      <c r="D15" s="1097"/>
      <c r="E15" s="1097"/>
      <c r="F15" s="1097"/>
      <c r="G15" s="1097"/>
      <c r="H15" s="1097"/>
      <c r="I15" s="1097"/>
      <c r="J15" s="1097"/>
      <c r="K15" s="1097"/>
      <c r="L15" s="1097"/>
      <c r="M15" s="1151"/>
      <c r="N15" s="1151"/>
      <c r="O15" s="1151"/>
      <c r="P15" s="1097"/>
      <c r="Q15" s="1097"/>
      <c r="R15" s="1097"/>
      <c r="S15" s="1097"/>
      <c r="T15" s="1097"/>
      <c r="U15" s="1097"/>
      <c r="V15" s="1097"/>
      <c r="W15" s="1097"/>
    </row>
    <row r="16" spans="1:24">
      <c r="A16" s="1151"/>
      <c r="B16" s="1151"/>
      <c r="C16" s="1151"/>
      <c r="D16" s="1097"/>
      <c r="E16" s="1097"/>
      <c r="F16" s="1097"/>
      <c r="G16" s="1097"/>
      <c r="H16" s="1097"/>
      <c r="I16" s="1097"/>
      <c r="J16" s="1097"/>
      <c r="K16" s="1097"/>
      <c r="L16" s="1097"/>
      <c r="M16" s="1151"/>
      <c r="N16" s="1151"/>
      <c r="O16" s="1151"/>
      <c r="P16" s="1097"/>
      <c r="Q16" s="1097"/>
      <c r="R16" s="1097"/>
      <c r="S16" s="1097"/>
      <c r="T16" s="1097"/>
      <c r="U16" s="1097"/>
      <c r="V16" s="1097"/>
      <c r="W16" s="1097"/>
    </row>
    <row r="17" spans="1:23">
      <c r="A17" s="1151"/>
      <c r="B17" s="1151"/>
      <c r="C17" s="1151"/>
      <c r="D17" s="1097"/>
      <c r="E17" s="1097"/>
      <c r="F17" s="1097"/>
      <c r="G17" s="1097"/>
      <c r="H17" s="1097"/>
      <c r="I17" s="1097"/>
      <c r="J17" s="1097"/>
      <c r="K17" s="1097"/>
      <c r="L17" s="1097"/>
      <c r="M17" s="1151"/>
      <c r="N17" s="1151"/>
      <c r="O17" s="1151"/>
      <c r="P17" s="1097"/>
      <c r="Q17" s="1097"/>
      <c r="R17" s="1097"/>
      <c r="S17" s="1097"/>
      <c r="T17" s="1097"/>
      <c r="U17" s="1097"/>
      <c r="V17" s="1097"/>
      <c r="W17" s="1097"/>
    </row>
    <row r="18" spans="1:23">
      <c r="A18" s="1151"/>
      <c r="B18" s="1151"/>
      <c r="C18" s="1151"/>
      <c r="D18" s="1097"/>
      <c r="E18" s="1097"/>
      <c r="F18" s="1097"/>
      <c r="G18" s="1097"/>
      <c r="H18" s="1097"/>
      <c r="I18" s="1097"/>
      <c r="J18" s="1097"/>
      <c r="K18" s="1097"/>
      <c r="L18" s="1097"/>
      <c r="M18" s="1151"/>
      <c r="N18" s="1151"/>
      <c r="O18" s="1151"/>
      <c r="P18" s="1097"/>
      <c r="Q18" s="1097"/>
      <c r="R18" s="1097"/>
      <c r="S18" s="1097"/>
      <c r="T18" s="1097"/>
      <c r="U18" s="1097"/>
      <c r="V18" s="1097"/>
      <c r="W18" s="1097"/>
    </row>
    <row r="19" spans="1:23">
      <c r="A19" s="1151"/>
      <c r="B19" s="1151"/>
      <c r="C19" s="1151"/>
      <c r="D19" s="1097"/>
      <c r="E19" s="1097"/>
      <c r="F19" s="1097"/>
      <c r="G19" s="1097"/>
      <c r="H19" s="1097"/>
      <c r="I19" s="1097"/>
      <c r="J19" s="1097"/>
      <c r="K19" s="1097"/>
      <c r="L19" s="1097"/>
      <c r="M19" s="1151"/>
      <c r="N19" s="1151"/>
      <c r="O19" s="1151"/>
      <c r="P19" s="1097"/>
      <c r="Q19" s="1097"/>
      <c r="R19" s="1097"/>
      <c r="S19" s="1097"/>
      <c r="T19" s="1097"/>
      <c r="U19" s="1097"/>
      <c r="V19" s="1097"/>
      <c r="W19" s="1097"/>
    </row>
    <row r="20" spans="1:23">
      <c r="A20" s="1151"/>
      <c r="B20" s="1151"/>
      <c r="C20" s="1151"/>
      <c r="D20" s="1097"/>
      <c r="E20" s="1097"/>
      <c r="F20" s="1097"/>
      <c r="G20" s="1097"/>
      <c r="H20" s="1097"/>
      <c r="I20" s="1097"/>
      <c r="J20" s="1097"/>
      <c r="K20" s="1097"/>
      <c r="L20" s="1097"/>
      <c r="M20" s="1151"/>
      <c r="N20" s="1151"/>
      <c r="O20" s="1151"/>
      <c r="P20" s="1097"/>
      <c r="Q20" s="1097"/>
      <c r="R20" s="1097"/>
      <c r="S20" s="1097"/>
      <c r="T20" s="1097"/>
      <c r="U20" s="1097"/>
      <c r="V20" s="1097"/>
      <c r="W20" s="1097"/>
    </row>
    <row r="21" spans="1:23">
      <c r="A21" s="1151"/>
      <c r="B21" s="1151"/>
      <c r="C21" s="1151"/>
      <c r="D21" s="1097"/>
      <c r="E21" s="1097"/>
      <c r="F21" s="1097"/>
      <c r="G21" s="1097"/>
      <c r="H21" s="1097"/>
      <c r="I21" s="1097"/>
      <c r="J21" s="1097"/>
      <c r="K21" s="1097"/>
      <c r="L21" s="1097"/>
      <c r="M21" s="1151"/>
      <c r="N21" s="1151"/>
      <c r="O21" s="1151"/>
      <c r="P21" s="1097"/>
      <c r="Q21" s="1097"/>
      <c r="R21" s="1097"/>
      <c r="S21" s="1097"/>
      <c r="T21" s="1097"/>
      <c r="U21" s="1097"/>
      <c r="V21" s="1097"/>
      <c r="W21" s="1097"/>
    </row>
    <row r="22" spans="1:23">
      <c r="A22" s="1151"/>
      <c r="B22" s="1151"/>
      <c r="C22" s="1151"/>
      <c r="D22" s="1097"/>
      <c r="E22" s="1097"/>
      <c r="F22" s="1097"/>
      <c r="G22" s="1097"/>
      <c r="H22" s="1097"/>
      <c r="I22" s="1097"/>
      <c r="J22" s="1097"/>
      <c r="K22" s="1097"/>
      <c r="L22" s="1097"/>
      <c r="M22" s="1151"/>
      <c r="N22" s="1151"/>
      <c r="O22" s="1151"/>
      <c r="P22" s="1097"/>
      <c r="Q22" s="1097"/>
      <c r="R22" s="1097"/>
      <c r="S22" s="1097"/>
      <c r="T22" s="1097"/>
      <c r="U22" s="1097"/>
      <c r="V22" s="1097"/>
      <c r="W22" s="1097"/>
    </row>
    <row r="23" spans="1:23">
      <c r="A23" s="1151"/>
      <c r="B23" s="1151"/>
      <c r="C23" s="1151"/>
      <c r="D23" s="1097"/>
      <c r="E23" s="1097"/>
      <c r="F23" s="1097"/>
      <c r="G23" s="1097"/>
      <c r="H23" s="1097"/>
      <c r="I23" s="1097"/>
      <c r="J23" s="1097"/>
      <c r="K23" s="1097"/>
      <c r="L23" s="1097"/>
      <c r="M23" s="1151"/>
      <c r="N23" s="1151"/>
      <c r="O23" s="1151"/>
      <c r="P23" s="1097"/>
      <c r="Q23" s="1097"/>
      <c r="R23" s="1097"/>
      <c r="S23" s="1097"/>
      <c r="T23" s="1097"/>
      <c r="U23" s="1097"/>
      <c r="V23" s="1097"/>
      <c r="W23" s="1097"/>
    </row>
    <row r="24" spans="1:23">
      <c r="A24" s="1151"/>
      <c r="B24" s="1151"/>
      <c r="C24" s="1151"/>
      <c r="D24" s="1097"/>
      <c r="E24" s="1097"/>
      <c r="F24" s="1097"/>
      <c r="G24" s="1097"/>
      <c r="H24" s="1097"/>
      <c r="I24" s="1097"/>
      <c r="J24" s="1097"/>
      <c r="K24" s="1097"/>
      <c r="L24" s="1097"/>
      <c r="M24" s="1151"/>
      <c r="N24" s="1151"/>
      <c r="O24" s="1151"/>
      <c r="P24" s="1097"/>
      <c r="Q24" s="1097"/>
      <c r="R24" s="1097"/>
      <c r="S24" s="1097"/>
      <c r="T24" s="1097"/>
      <c r="U24" s="1097"/>
      <c r="V24" s="1097"/>
      <c r="W24" s="1097"/>
    </row>
    <row r="25" spans="1:23">
      <c r="A25" s="1151"/>
      <c r="B25" s="1151"/>
      <c r="C25" s="1151"/>
      <c r="D25" s="1097"/>
      <c r="E25" s="1097"/>
      <c r="F25" s="1097"/>
      <c r="G25" s="1097"/>
      <c r="H25" s="1097"/>
      <c r="I25" s="1097"/>
      <c r="J25" s="1097"/>
      <c r="K25" s="1097"/>
      <c r="L25" s="1097"/>
      <c r="M25" s="1151"/>
      <c r="N25" s="1151"/>
      <c r="O25" s="1151"/>
      <c r="P25" s="1097"/>
      <c r="Q25" s="1097"/>
      <c r="R25" s="1097"/>
      <c r="S25" s="1097"/>
      <c r="T25" s="1097"/>
      <c r="U25" s="1097"/>
      <c r="V25" s="1097"/>
      <c r="W25" s="1097"/>
    </row>
    <row r="26" spans="1:23">
      <c r="A26" s="1151"/>
      <c r="B26" s="1151"/>
      <c r="C26" s="1151"/>
      <c r="D26" s="1097"/>
      <c r="E26" s="1097"/>
      <c r="F26" s="1097"/>
      <c r="G26" s="1097"/>
      <c r="H26" s="1097"/>
      <c r="I26" s="1097"/>
      <c r="J26" s="1097"/>
      <c r="K26" s="1097"/>
      <c r="L26" s="1097"/>
      <c r="M26" s="1151"/>
      <c r="N26" s="1151"/>
      <c r="O26" s="1151"/>
      <c r="P26" s="1097"/>
      <c r="Q26" s="1097"/>
      <c r="R26" s="1097"/>
      <c r="S26" s="1097"/>
      <c r="T26" s="1097"/>
      <c r="U26" s="1097"/>
      <c r="V26" s="1097"/>
      <c r="W26" s="1097"/>
    </row>
    <row r="27" spans="1:23">
      <c r="A27" s="1151"/>
      <c r="B27" s="1151"/>
      <c r="C27" s="1151"/>
      <c r="D27" s="1097"/>
      <c r="E27" s="1097"/>
      <c r="F27" s="1097"/>
      <c r="G27" s="1097"/>
      <c r="H27" s="1097"/>
      <c r="I27" s="1097"/>
      <c r="J27" s="1097"/>
      <c r="K27" s="1097"/>
      <c r="L27" s="1097"/>
      <c r="M27" s="1151"/>
      <c r="N27" s="1151"/>
      <c r="O27" s="1151"/>
      <c r="P27" s="1097"/>
      <c r="Q27" s="1097"/>
      <c r="R27" s="1097"/>
      <c r="S27" s="1097"/>
      <c r="T27" s="1097"/>
      <c r="U27" s="1097"/>
      <c r="V27" s="1097"/>
      <c r="W27" s="1097"/>
    </row>
    <row r="28" spans="1:23">
      <c r="A28" s="1151"/>
      <c r="B28" s="1151"/>
      <c r="C28" s="1151"/>
      <c r="D28" s="1097"/>
      <c r="E28" s="1097"/>
      <c r="F28" s="1097"/>
      <c r="G28" s="1097"/>
      <c r="H28" s="1097"/>
      <c r="I28" s="1097"/>
      <c r="J28" s="1097"/>
      <c r="K28" s="1097"/>
      <c r="L28" s="1097"/>
      <c r="M28" s="1151"/>
      <c r="N28" s="1151"/>
      <c r="O28" s="1151"/>
      <c r="P28" s="1097"/>
      <c r="Q28" s="1097"/>
      <c r="R28" s="1097"/>
      <c r="S28" s="1097"/>
      <c r="T28" s="1097"/>
      <c r="U28" s="1097"/>
      <c r="V28" s="1097"/>
      <c r="W28" s="1097"/>
    </row>
    <row r="29" spans="1:23">
      <c r="A29" s="1151"/>
      <c r="B29" s="1151"/>
      <c r="C29" s="1151"/>
      <c r="D29" s="1097"/>
      <c r="E29" s="1097"/>
      <c r="F29" s="1097"/>
      <c r="G29" s="1097"/>
      <c r="H29" s="1097"/>
      <c r="I29" s="1097"/>
      <c r="J29" s="1097"/>
      <c r="K29" s="1097"/>
      <c r="L29" s="1097"/>
      <c r="M29" s="1151"/>
      <c r="N29" s="1151"/>
      <c r="O29" s="1151"/>
      <c r="P29" s="1097"/>
      <c r="Q29" s="1097"/>
      <c r="R29" s="1097"/>
      <c r="S29" s="1097"/>
      <c r="T29" s="1097"/>
      <c r="U29" s="1097"/>
      <c r="V29" s="1097"/>
      <c r="W29" s="1097"/>
    </row>
    <row r="30" spans="1:23">
      <c r="A30" s="97" t="s">
        <v>45</v>
      </c>
      <c r="B30" s="97"/>
      <c r="C30" s="97"/>
      <c r="D30" s="97"/>
      <c r="E30" s="97"/>
      <c r="F30" s="97"/>
      <c r="G30" s="97"/>
      <c r="H30" s="97"/>
      <c r="I30" s="97"/>
      <c r="J30" s="97"/>
      <c r="K30" s="97"/>
      <c r="L30" s="97"/>
      <c r="M30" s="97"/>
      <c r="N30" s="97"/>
      <c r="O30" s="97"/>
      <c r="P30" s="97"/>
      <c r="Q30" s="97"/>
      <c r="R30" s="97"/>
      <c r="S30" s="97"/>
      <c r="T30" s="97"/>
      <c r="U30" s="97"/>
      <c r="V30" s="97"/>
      <c r="W30" s="97"/>
    </row>
    <row r="31" spans="1:23" ht="33" customHeight="1">
      <c r="A31" s="1144" t="s">
        <v>286</v>
      </c>
      <c r="B31" s="1144"/>
      <c r="C31" s="1144"/>
      <c r="D31" s="1144" t="s">
        <v>287</v>
      </c>
      <c r="E31" s="1145"/>
      <c r="F31" s="1145"/>
      <c r="G31" s="1144" t="s">
        <v>265</v>
      </c>
      <c r="H31" s="1144"/>
      <c r="I31" s="1144"/>
      <c r="J31" s="1144"/>
      <c r="K31" s="1144"/>
      <c r="L31" s="1144"/>
      <c r="M31" s="1144"/>
      <c r="N31" s="1144"/>
      <c r="O31" s="1144"/>
      <c r="P31" s="1144"/>
      <c r="Q31" s="1144"/>
      <c r="R31" s="1144"/>
      <c r="S31" s="1144"/>
      <c r="T31" s="1144" t="s">
        <v>288</v>
      </c>
      <c r="U31" s="1144"/>
      <c r="V31" s="1144"/>
      <c r="W31" s="1144"/>
    </row>
    <row r="32" spans="1:23">
      <c r="A32" s="1152" t="str">
        <f>IF(A10&lt;&gt;"",A10,"")</f>
        <v/>
      </c>
      <c r="B32" s="1152"/>
      <c r="C32" s="1152"/>
      <c r="D32" s="1097"/>
      <c r="E32" s="1097"/>
      <c r="F32" s="1097"/>
      <c r="G32" s="1151"/>
      <c r="H32" s="1151"/>
      <c r="I32" s="1151"/>
      <c r="J32" s="1151"/>
      <c r="K32" s="1151"/>
      <c r="L32" s="1151"/>
      <c r="M32" s="1151"/>
      <c r="N32" s="1151"/>
      <c r="O32" s="1151"/>
      <c r="P32" s="1151"/>
      <c r="Q32" s="1151"/>
      <c r="R32" s="1151"/>
      <c r="S32" s="1151"/>
      <c r="T32" s="1151"/>
      <c r="U32" s="1151"/>
      <c r="V32" s="1151"/>
      <c r="W32" s="1151"/>
    </row>
    <row r="33" spans="1:23">
      <c r="A33" s="1152" t="str">
        <f t="shared" ref="A33:A51" si="0">IF(A11&lt;&gt;"",A11,"")</f>
        <v/>
      </c>
      <c r="B33" s="1152"/>
      <c r="C33" s="1152"/>
      <c r="D33" s="1097"/>
      <c r="E33" s="1097"/>
      <c r="F33" s="1097"/>
      <c r="G33" s="1151"/>
      <c r="H33" s="1151"/>
      <c r="I33" s="1151"/>
      <c r="J33" s="1151"/>
      <c r="K33" s="1151"/>
      <c r="L33" s="1151"/>
      <c r="M33" s="1151"/>
      <c r="N33" s="1151"/>
      <c r="O33" s="1151"/>
      <c r="P33" s="1151"/>
      <c r="Q33" s="1151"/>
      <c r="R33" s="1151"/>
      <c r="S33" s="1151"/>
      <c r="T33" s="1151"/>
      <c r="U33" s="1151"/>
      <c r="V33" s="1151"/>
      <c r="W33" s="1151"/>
    </row>
    <row r="34" spans="1:23">
      <c r="A34" s="1152" t="str">
        <f t="shared" si="0"/>
        <v/>
      </c>
      <c r="B34" s="1152"/>
      <c r="C34" s="1152"/>
      <c r="D34" s="1097"/>
      <c r="E34" s="1097"/>
      <c r="F34" s="1097"/>
      <c r="G34" s="1151"/>
      <c r="H34" s="1151"/>
      <c r="I34" s="1151"/>
      <c r="J34" s="1151"/>
      <c r="K34" s="1151"/>
      <c r="L34" s="1151"/>
      <c r="M34" s="1151"/>
      <c r="N34" s="1151"/>
      <c r="O34" s="1151"/>
      <c r="P34" s="1151"/>
      <c r="Q34" s="1151"/>
      <c r="R34" s="1151"/>
      <c r="S34" s="1151"/>
      <c r="T34" s="1151"/>
      <c r="U34" s="1151"/>
      <c r="V34" s="1151"/>
      <c r="W34" s="1151"/>
    </row>
    <row r="35" spans="1:23">
      <c r="A35" s="1152" t="str">
        <f t="shared" si="0"/>
        <v/>
      </c>
      <c r="B35" s="1152"/>
      <c r="C35" s="1152"/>
      <c r="D35" s="1097"/>
      <c r="E35" s="1097"/>
      <c r="F35" s="1097"/>
      <c r="G35" s="1151"/>
      <c r="H35" s="1151"/>
      <c r="I35" s="1151"/>
      <c r="J35" s="1151"/>
      <c r="K35" s="1151"/>
      <c r="L35" s="1151"/>
      <c r="M35" s="1151"/>
      <c r="N35" s="1151"/>
      <c r="O35" s="1151"/>
      <c r="P35" s="1151"/>
      <c r="Q35" s="1151"/>
      <c r="R35" s="1151"/>
      <c r="S35" s="1151"/>
      <c r="T35" s="1151"/>
      <c r="U35" s="1151"/>
      <c r="V35" s="1151"/>
      <c r="W35" s="1151"/>
    </row>
    <row r="36" spans="1:23">
      <c r="A36" s="1152" t="str">
        <f t="shared" si="0"/>
        <v/>
      </c>
      <c r="B36" s="1152"/>
      <c r="C36" s="1152"/>
      <c r="D36" s="1097"/>
      <c r="E36" s="1097"/>
      <c r="F36" s="1097"/>
      <c r="G36" s="1151"/>
      <c r="H36" s="1151"/>
      <c r="I36" s="1151"/>
      <c r="J36" s="1151"/>
      <c r="K36" s="1151"/>
      <c r="L36" s="1151"/>
      <c r="M36" s="1151"/>
      <c r="N36" s="1151"/>
      <c r="O36" s="1151"/>
      <c r="P36" s="1151"/>
      <c r="Q36" s="1151"/>
      <c r="R36" s="1151"/>
      <c r="S36" s="1151"/>
      <c r="T36" s="1151"/>
      <c r="U36" s="1151"/>
      <c r="V36" s="1151"/>
      <c r="W36" s="1151"/>
    </row>
    <row r="37" spans="1:23">
      <c r="A37" s="1152" t="str">
        <f t="shared" si="0"/>
        <v/>
      </c>
      <c r="B37" s="1152"/>
      <c r="C37" s="1152"/>
      <c r="D37" s="1097"/>
      <c r="E37" s="1097"/>
      <c r="F37" s="1097"/>
      <c r="G37" s="1151"/>
      <c r="H37" s="1151"/>
      <c r="I37" s="1151"/>
      <c r="J37" s="1151"/>
      <c r="K37" s="1151"/>
      <c r="L37" s="1151"/>
      <c r="M37" s="1151"/>
      <c r="N37" s="1151"/>
      <c r="O37" s="1151"/>
      <c r="P37" s="1151"/>
      <c r="Q37" s="1151"/>
      <c r="R37" s="1151"/>
      <c r="S37" s="1151"/>
      <c r="T37" s="1151"/>
      <c r="U37" s="1151"/>
      <c r="V37" s="1151"/>
      <c r="W37" s="1151"/>
    </row>
    <row r="38" spans="1:23">
      <c r="A38" s="1152" t="str">
        <f t="shared" si="0"/>
        <v/>
      </c>
      <c r="B38" s="1152"/>
      <c r="C38" s="1152"/>
      <c r="D38" s="1097"/>
      <c r="E38" s="1097"/>
      <c r="F38" s="1097"/>
      <c r="G38" s="1151"/>
      <c r="H38" s="1151"/>
      <c r="I38" s="1151"/>
      <c r="J38" s="1151"/>
      <c r="K38" s="1151"/>
      <c r="L38" s="1151"/>
      <c r="M38" s="1151"/>
      <c r="N38" s="1151"/>
      <c r="O38" s="1151"/>
      <c r="P38" s="1151"/>
      <c r="Q38" s="1151"/>
      <c r="R38" s="1151"/>
      <c r="S38" s="1151"/>
      <c r="T38" s="1151"/>
      <c r="U38" s="1151"/>
      <c r="V38" s="1151"/>
      <c r="W38" s="1151"/>
    </row>
    <row r="39" spans="1:23">
      <c r="A39" s="1152" t="str">
        <f t="shared" si="0"/>
        <v/>
      </c>
      <c r="B39" s="1152"/>
      <c r="C39" s="1152"/>
      <c r="D39" s="1097"/>
      <c r="E39" s="1097"/>
      <c r="F39" s="1097"/>
      <c r="G39" s="1151"/>
      <c r="H39" s="1151"/>
      <c r="I39" s="1151"/>
      <c r="J39" s="1151"/>
      <c r="K39" s="1151"/>
      <c r="L39" s="1151"/>
      <c r="M39" s="1151"/>
      <c r="N39" s="1151"/>
      <c r="O39" s="1151"/>
      <c r="P39" s="1151"/>
      <c r="Q39" s="1151"/>
      <c r="R39" s="1151"/>
      <c r="S39" s="1151"/>
      <c r="T39" s="1151"/>
      <c r="U39" s="1151"/>
      <c r="V39" s="1151"/>
      <c r="W39" s="1151"/>
    </row>
    <row r="40" spans="1:23">
      <c r="A40" s="1152" t="str">
        <f t="shared" si="0"/>
        <v/>
      </c>
      <c r="B40" s="1152"/>
      <c r="C40" s="1152"/>
      <c r="D40" s="1097"/>
      <c r="E40" s="1097"/>
      <c r="F40" s="1097"/>
      <c r="G40" s="1151"/>
      <c r="H40" s="1151"/>
      <c r="I40" s="1151"/>
      <c r="J40" s="1151"/>
      <c r="K40" s="1151"/>
      <c r="L40" s="1151"/>
      <c r="M40" s="1151"/>
      <c r="N40" s="1151"/>
      <c r="O40" s="1151"/>
      <c r="P40" s="1151"/>
      <c r="Q40" s="1151"/>
      <c r="R40" s="1151"/>
      <c r="S40" s="1151"/>
      <c r="T40" s="1151"/>
      <c r="U40" s="1151"/>
      <c r="V40" s="1151"/>
      <c r="W40" s="1151"/>
    </row>
    <row r="41" spans="1:23">
      <c r="A41" s="1152" t="str">
        <f t="shared" si="0"/>
        <v/>
      </c>
      <c r="B41" s="1152"/>
      <c r="C41" s="1152"/>
      <c r="D41" s="1097"/>
      <c r="E41" s="1097"/>
      <c r="F41" s="1097"/>
      <c r="G41" s="1151"/>
      <c r="H41" s="1151"/>
      <c r="I41" s="1151"/>
      <c r="J41" s="1151"/>
      <c r="K41" s="1151"/>
      <c r="L41" s="1151"/>
      <c r="M41" s="1151"/>
      <c r="N41" s="1151"/>
      <c r="O41" s="1151"/>
      <c r="P41" s="1151"/>
      <c r="Q41" s="1151"/>
      <c r="R41" s="1151"/>
      <c r="S41" s="1151"/>
      <c r="T41" s="1151"/>
      <c r="U41" s="1151"/>
      <c r="V41" s="1151"/>
      <c r="W41" s="1151"/>
    </row>
    <row r="42" spans="1:23">
      <c r="A42" s="1152" t="str">
        <f t="shared" si="0"/>
        <v/>
      </c>
      <c r="B42" s="1152"/>
      <c r="C42" s="1152"/>
      <c r="D42" s="1097"/>
      <c r="E42" s="1097"/>
      <c r="F42" s="1097"/>
      <c r="G42" s="1151"/>
      <c r="H42" s="1151"/>
      <c r="I42" s="1151"/>
      <c r="J42" s="1151"/>
      <c r="K42" s="1151"/>
      <c r="L42" s="1151"/>
      <c r="M42" s="1151"/>
      <c r="N42" s="1151"/>
      <c r="O42" s="1151"/>
      <c r="P42" s="1151"/>
      <c r="Q42" s="1151"/>
      <c r="R42" s="1151"/>
      <c r="S42" s="1151"/>
      <c r="T42" s="1151"/>
      <c r="U42" s="1151"/>
      <c r="V42" s="1151"/>
      <c r="W42" s="1151"/>
    </row>
    <row r="43" spans="1:23">
      <c r="A43" s="1152" t="str">
        <f t="shared" si="0"/>
        <v/>
      </c>
      <c r="B43" s="1152"/>
      <c r="C43" s="1152"/>
      <c r="D43" s="1097"/>
      <c r="E43" s="1097"/>
      <c r="F43" s="1097"/>
      <c r="G43" s="1151"/>
      <c r="H43" s="1151"/>
      <c r="I43" s="1151"/>
      <c r="J43" s="1151"/>
      <c r="K43" s="1151"/>
      <c r="L43" s="1151"/>
      <c r="M43" s="1151"/>
      <c r="N43" s="1151"/>
      <c r="O43" s="1151"/>
      <c r="P43" s="1151"/>
      <c r="Q43" s="1151"/>
      <c r="R43" s="1151"/>
      <c r="S43" s="1151"/>
      <c r="T43" s="1151"/>
      <c r="U43" s="1151"/>
      <c r="V43" s="1151"/>
      <c r="W43" s="1151"/>
    </row>
    <row r="44" spans="1:23">
      <c r="A44" s="1152" t="str">
        <f t="shared" si="0"/>
        <v/>
      </c>
      <c r="B44" s="1152"/>
      <c r="C44" s="1152"/>
      <c r="D44" s="1097"/>
      <c r="E44" s="1097"/>
      <c r="F44" s="1097"/>
      <c r="G44" s="1151"/>
      <c r="H44" s="1151"/>
      <c r="I44" s="1151"/>
      <c r="J44" s="1151"/>
      <c r="K44" s="1151"/>
      <c r="L44" s="1151"/>
      <c r="M44" s="1151"/>
      <c r="N44" s="1151"/>
      <c r="O44" s="1151"/>
      <c r="P44" s="1151"/>
      <c r="Q44" s="1151"/>
      <c r="R44" s="1151"/>
      <c r="S44" s="1151"/>
      <c r="T44" s="1151"/>
      <c r="U44" s="1151"/>
      <c r="V44" s="1151"/>
      <c r="W44" s="1151"/>
    </row>
    <row r="45" spans="1:23">
      <c r="A45" s="1152" t="str">
        <f t="shared" si="0"/>
        <v/>
      </c>
      <c r="B45" s="1152"/>
      <c r="C45" s="1152"/>
      <c r="D45" s="1097"/>
      <c r="E45" s="1097"/>
      <c r="F45" s="1097"/>
      <c r="G45" s="1151"/>
      <c r="H45" s="1151"/>
      <c r="I45" s="1151"/>
      <c r="J45" s="1151"/>
      <c r="K45" s="1151"/>
      <c r="L45" s="1151"/>
      <c r="M45" s="1151"/>
      <c r="N45" s="1151"/>
      <c r="O45" s="1151"/>
      <c r="P45" s="1151"/>
      <c r="Q45" s="1151"/>
      <c r="R45" s="1151"/>
      <c r="S45" s="1151"/>
      <c r="T45" s="1151"/>
      <c r="U45" s="1151"/>
      <c r="V45" s="1151"/>
      <c r="W45" s="1151"/>
    </row>
    <row r="46" spans="1:23">
      <c r="A46" s="1152" t="str">
        <f t="shared" si="0"/>
        <v/>
      </c>
      <c r="B46" s="1152"/>
      <c r="C46" s="1152"/>
      <c r="D46" s="1097"/>
      <c r="E46" s="1097"/>
      <c r="F46" s="1097"/>
      <c r="G46" s="1151"/>
      <c r="H46" s="1151"/>
      <c r="I46" s="1151"/>
      <c r="J46" s="1151"/>
      <c r="K46" s="1151"/>
      <c r="L46" s="1151"/>
      <c r="M46" s="1151"/>
      <c r="N46" s="1151"/>
      <c r="O46" s="1151"/>
      <c r="P46" s="1151"/>
      <c r="Q46" s="1151"/>
      <c r="R46" s="1151"/>
      <c r="S46" s="1151"/>
      <c r="T46" s="1151"/>
      <c r="U46" s="1151"/>
      <c r="V46" s="1151"/>
      <c r="W46" s="1151"/>
    </row>
    <row r="47" spans="1:23">
      <c r="A47" s="1152" t="str">
        <f t="shared" si="0"/>
        <v/>
      </c>
      <c r="B47" s="1152"/>
      <c r="C47" s="1152"/>
      <c r="D47" s="1097"/>
      <c r="E47" s="1097"/>
      <c r="F47" s="1097"/>
      <c r="G47" s="1151"/>
      <c r="H47" s="1151"/>
      <c r="I47" s="1151"/>
      <c r="J47" s="1151"/>
      <c r="K47" s="1151"/>
      <c r="L47" s="1151"/>
      <c r="M47" s="1151"/>
      <c r="N47" s="1151"/>
      <c r="O47" s="1151"/>
      <c r="P47" s="1151"/>
      <c r="Q47" s="1151"/>
      <c r="R47" s="1151"/>
      <c r="S47" s="1151"/>
      <c r="T47" s="1151"/>
      <c r="U47" s="1151"/>
      <c r="V47" s="1151"/>
      <c r="W47" s="1151"/>
    </row>
    <row r="48" spans="1:23">
      <c r="A48" s="1152" t="str">
        <f t="shared" si="0"/>
        <v/>
      </c>
      <c r="B48" s="1152"/>
      <c r="C48" s="1152"/>
      <c r="D48" s="1097"/>
      <c r="E48" s="1097"/>
      <c r="F48" s="1097"/>
      <c r="G48" s="1151"/>
      <c r="H48" s="1151"/>
      <c r="I48" s="1151"/>
      <c r="J48" s="1151"/>
      <c r="K48" s="1151"/>
      <c r="L48" s="1151"/>
      <c r="M48" s="1151"/>
      <c r="N48" s="1151"/>
      <c r="O48" s="1151"/>
      <c r="P48" s="1151"/>
      <c r="Q48" s="1151"/>
      <c r="R48" s="1151"/>
      <c r="S48" s="1151"/>
      <c r="T48" s="1151"/>
      <c r="U48" s="1151"/>
      <c r="V48" s="1151"/>
      <c r="W48" s="1151"/>
    </row>
    <row r="49" spans="1:23">
      <c r="A49" s="1152" t="str">
        <f t="shared" si="0"/>
        <v/>
      </c>
      <c r="B49" s="1152"/>
      <c r="C49" s="1152"/>
      <c r="D49" s="1097"/>
      <c r="E49" s="1097"/>
      <c r="F49" s="1097"/>
      <c r="G49" s="1151"/>
      <c r="H49" s="1151"/>
      <c r="I49" s="1151"/>
      <c r="J49" s="1151"/>
      <c r="K49" s="1151"/>
      <c r="L49" s="1151"/>
      <c r="M49" s="1151"/>
      <c r="N49" s="1151"/>
      <c r="O49" s="1151"/>
      <c r="P49" s="1151"/>
      <c r="Q49" s="1151"/>
      <c r="R49" s="1151"/>
      <c r="S49" s="1151"/>
      <c r="T49" s="1151"/>
      <c r="U49" s="1151"/>
      <c r="V49" s="1151"/>
      <c r="W49" s="1151"/>
    </row>
    <row r="50" spans="1:23">
      <c r="A50" s="1152" t="str">
        <f t="shared" si="0"/>
        <v/>
      </c>
      <c r="B50" s="1152"/>
      <c r="C50" s="1152"/>
      <c r="D50" s="1097"/>
      <c r="E50" s="1097"/>
      <c r="F50" s="1097"/>
      <c r="G50" s="1151"/>
      <c r="H50" s="1151"/>
      <c r="I50" s="1151"/>
      <c r="J50" s="1151"/>
      <c r="K50" s="1151"/>
      <c r="L50" s="1151"/>
      <c r="M50" s="1151"/>
      <c r="N50" s="1151"/>
      <c r="O50" s="1151"/>
      <c r="P50" s="1151"/>
      <c r="Q50" s="1151"/>
      <c r="R50" s="1151"/>
      <c r="S50" s="1151"/>
      <c r="T50" s="1151"/>
      <c r="U50" s="1151"/>
      <c r="V50" s="1151"/>
      <c r="W50" s="1151"/>
    </row>
    <row r="51" spans="1:23">
      <c r="A51" s="1152" t="str">
        <f t="shared" si="0"/>
        <v/>
      </c>
      <c r="B51" s="1152"/>
      <c r="C51" s="1152"/>
      <c r="D51" s="1097"/>
      <c r="E51" s="1097"/>
      <c r="F51" s="1097"/>
      <c r="G51" s="1151"/>
      <c r="H51" s="1151"/>
      <c r="I51" s="1151"/>
      <c r="J51" s="1151"/>
      <c r="K51" s="1151"/>
      <c r="L51" s="1151"/>
      <c r="M51" s="1151"/>
      <c r="N51" s="1151"/>
      <c r="O51" s="1151"/>
      <c r="P51" s="1151"/>
      <c r="Q51" s="1151"/>
      <c r="R51" s="1151"/>
      <c r="S51" s="1151"/>
      <c r="T51" s="1151"/>
      <c r="U51" s="1151"/>
      <c r="V51" s="1151"/>
      <c r="W51" s="1151"/>
    </row>
    <row r="52" spans="1:23" s="98" customFormat="1">
      <c r="A52" s="104"/>
      <c r="B52" s="104"/>
      <c r="C52" s="104"/>
      <c r="D52" s="104"/>
      <c r="E52" s="104"/>
      <c r="F52" s="104"/>
      <c r="G52" s="104"/>
      <c r="H52" s="104"/>
      <c r="I52" s="104"/>
      <c r="J52" s="104"/>
      <c r="K52" s="104"/>
      <c r="L52" s="104"/>
      <c r="M52" s="104"/>
      <c r="N52" s="104"/>
      <c r="O52" s="104"/>
      <c r="P52" s="104"/>
      <c r="Q52" s="104"/>
      <c r="R52" s="104"/>
      <c r="S52" s="104"/>
      <c r="T52" s="104"/>
      <c r="U52" s="104"/>
      <c r="V52" s="104"/>
      <c r="W52" s="104"/>
    </row>
    <row r="53" spans="1:23" hidden="1">
      <c r="A53" s="109"/>
      <c r="B53" s="109"/>
      <c r="C53" s="109"/>
      <c r="D53" s="109"/>
      <c r="E53" s="109"/>
      <c r="F53" s="109"/>
      <c r="G53" s="109"/>
      <c r="H53" s="109"/>
      <c r="I53" s="109"/>
      <c r="J53" s="109"/>
      <c r="K53" s="109"/>
      <c r="L53" s="109"/>
      <c r="M53" s="109"/>
      <c r="N53" s="109"/>
      <c r="O53" s="109"/>
      <c r="P53" s="109"/>
      <c r="Q53" s="109"/>
      <c r="R53" s="109"/>
      <c r="S53" s="109"/>
      <c r="T53" s="109"/>
      <c r="U53" s="109"/>
      <c r="V53" s="109"/>
      <c r="W53" s="109"/>
    </row>
    <row r="54" spans="1:23" hidden="1">
      <c r="A54" s="109"/>
      <c r="B54" s="109"/>
      <c r="C54" s="109"/>
      <c r="D54" s="109"/>
      <c r="E54" s="109"/>
      <c r="F54" s="109"/>
      <c r="G54" s="109"/>
      <c r="H54" s="109"/>
      <c r="I54" s="109"/>
      <c r="J54" s="109"/>
      <c r="K54" s="109"/>
      <c r="L54" s="109"/>
      <c r="M54" s="109"/>
      <c r="N54" s="109"/>
      <c r="O54" s="109"/>
      <c r="P54" s="109"/>
      <c r="Q54" s="109"/>
      <c r="R54" s="109"/>
      <c r="S54" s="109"/>
      <c r="T54" s="109"/>
      <c r="U54" s="109"/>
      <c r="V54" s="109"/>
      <c r="W54" s="109"/>
    </row>
    <row r="55" spans="1:23" hidden="1">
      <c r="A55" s="109"/>
      <c r="B55" s="109"/>
      <c r="C55" s="109"/>
      <c r="D55" s="109"/>
      <c r="E55" s="109"/>
      <c r="F55" s="109"/>
      <c r="G55" s="109"/>
      <c r="H55" s="109"/>
      <c r="I55" s="109"/>
      <c r="J55" s="109"/>
      <c r="K55" s="109"/>
      <c r="L55" s="109"/>
      <c r="M55" s="109"/>
      <c r="N55" s="109"/>
      <c r="O55" s="109"/>
      <c r="P55" s="109"/>
      <c r="Q55" s="109"/>
      <c r="R55" s="109"/>
      <c r="S55" s="109"/>
      <c r="T55" s="109"/>
      <c r="U55" s="109"/>
      <c r="V55" s="109"/>
      <c r="W55" s="109"/>
    </row>
    <row r="56" spans="1:23" hidden="1">
      <c r="A56" s="109"/>
      <c r="B56" s="109"/>
      <c r="C56" s="109"/>
      <c r="D56" s="109"/>
      <c r="E56" s="109"/>
      <c r="F56" s="109"/>
      <c r="G56" s="109"/>
      <c r="H56" s="109"/>
      <c r="I56" s="109"/>
      <c r="J56" s="109"/>
      <c r="K56" s="109"/>
      <c r="L56" s="109"/>
      <c r="M56" s="109"/>
      <c r="N56" s="109"/>
      <c r="O56" s="109"/>
      <c r="P56" s="109"/>
      <c r="Q56" s="109"/>
      <c r="R56" s="109"/>
      <c r="S56" s="109"/>
      <c r="T56" s="109"/>
      <c r="U56" s="109"/>
      <c r="V56" s="109"/>
      <c r="W56" s="109"/>
    </row>
    <row r="57" spans="1:23" hidden="1">
      <c r="A57" s="109"/>
      <c r="B57" s="109"/>
      <c r="C57" s="109"/>
      <c r="D57" s="109"/>
      <c r="E57" s="109"/>
      <c r="F57" s="109"/>
      <c r="G57" s="109"/>
      <c r="H57" s="109"/>
      <c r="I57" s="109"/>
      <c r="J57" s="109"/>
      <c r="K57" s="109"/>
      <c r="L57" s="109"/>
      <c r="M57" s="109"/>
      <c r="N57" s="109"/>
      <c r="O57" s="109"/>
      <c r="P57" s="109"/>
      <c r="Q57" s="109"/>
      <c r="R57" s="109"/>
      <c r="S57" s="109"/>
      <c r="T57" s="109"/>
      <c r="U57" s="109"/>
      <c r="V57" s="109"/>
      <c r="W57" s="109"/>
    </row>
    <row r="58" spans="1:23" hidden="1">
      <c r="A58" s="109"/>
      <c r="B58" s="109"/>
      <c r="C58" s="109"/>
      <c r="D58" s="109"/>
      <c r="E58" s="109"/>
      <c r="F58" s="109"/>
      <c r="G58" s="109"/>
      <c r="H58" s="109"/>
      <c r="I58" s="109"/>
      <c r="J58" s="109"/>
      <c r="K58" s="109"/>
      <c r="L58" s="109"/>
      <c r="M58" s="109"/>
      <c r="N58" s="109"/>
      <c r="O58" s="109"/>
      <c r="P58" s="109"/>
      <c r="Q58" s="109"/>
      <c r="R58" s="109"/>
      <c r="S58" s="109"/>
      <c r="T58" s="109"/>
      <c r="U58" s="109"/>
      <c r="V58" s="109"/>
      <c r="W58" s="109"/>
    </row>
    <row r="59" spans="1:23" hidden="1">
      <c r="A59" s="109"/>
      <c r="B59" s="109"/>
      <c r="C59" s="109"/>
      <c r="D59" s="109"/>
      <c r="E59" s="109"/>
      <c r="F59" s="109"/>
      <c r="G59" s="109"/>
      <c r="H59" s="109"/>
      <c r="I59" s="109"/>
      <c r="J59" s="109"/>
      <c r="K59" s="109"/>
      <c r="L59" s="109"/>
      <c r="M59" s="109"/>
      <c r="N59" s="109"/>
      <c r="O59" s="109"/>
      <c r="P59" s="109"/>
      <c r="Q59" s="109"/>
      <c r="R59" s="109"/>
      <c r="S59" s="109"/>
      <c r="T59" s="109"/>
      <c r="U59" s="109"/>
      <c r="V59" s="109"/>
      <c r="W59" s="109"/>
    </row>
    <row r="60" spans="1:23" hidden="1">
      <c r="A60" s="109"/>
      <c r="B60" s="109"/>
      <c r="C60" s="109"/>
      <c r="D60" s="109"/>
      <c r="E60" s="109"/>
      <c r="F60" s="109"/>
      <c r="G60" s="109"/>
      <c r="H60" s="109"/>
      <c r="I60" s="109"/>
      <c r="J60" s="109"/>
      <c r="K60" s="109"/>
      <c r="L60" s="109"/>
      <c r="M60" s="109"/>
      <c r="N60" s="109"/>
      <c r="O60" s="109"/>
      <c r="P60" s="109"/>
      <c r="Q60" s="109"/>
      <c r="R60" s="109"/>
      <c r="S60" s="109"/>
      <c r="T60" s="109"/>
      <c r="U60" s="109"/>
      <c r="V60" s="109"/>
      <c r="W60" s="109"/>
    </row>
    <row r="61" spans="1:23" hidden="1">
      <c r="A61" s="109"/>
      <c r="B61" s="109"/>
      <c r="C61" s="109"/>
      <c r="D61" s="109"/>
      <c r="E61" s="109"/>
      <c r="F61" s="109"/>
      <c r="G61" s="109"/>
      <c r="H61" s="109"/>
      <c r="I61" s="109"/>
      <c r="J61" s="109"/>
      <c r="K61" s="109"/>
      <c r="L61" s="109"/>
      <c r="M61" s="109"/>
      <c r="N61" s="109"/>
      <c r="O61" s="109"/>
      <c r="P61" s="109"/>
      <c r="Q61" s="109"/>
      <c r="R61" s="109"/>
      <c r="S61" s="109"/>
      <c r="T61" s="109"/>
      <c r="U61" s="109"/>
      <c r="V61" s="109"/>
      <c r="W61" s="109"/>
    </row>
    <row r="62" spans="1:23" hidden="1">
      <c r="A62" s="109"/>
      <c r="B62" s="109"/>
      <c r="C62" s="109"/>
      <c r="D62" s="109"/>
      <c r="E62" s="109"/>
      <c r="F62" s="109"/>
      <c r="G62" s="109"/>
      <c r="H62" s="109"/>
      <c r="I62" s="109"/>
      <c r="J62" s="109"/>
      <c r="K62" s="109"/>
      <c r="L62" s="109"/>
      <c r="M62" s="109"/>
      <c r="N62" s="109"/>
      <c r="O62" s="109"/>
      <c r="P62" s="109"/>
      <c r="Q62" s="109"/>
      <c r="R62" s="109"/>
      <c r="S62" s="109"/>
      <c r="T62" s="109"/>
      <c r="U62" s="109"/>
      <c r="V62" s="109"/>
      <c r="W62" s="109"/>
    </row>
    <row r="63" spans="1:23" hidden="1">
      <c r="A63" s="109"/>
      <c r="B63" s="109"/>
      <c r="C63" s="109"/>
      <c r="D63" s="109"/>
      <c r="E63" s="109"/>
      <c r="F63" s="109"/>
      <c r="G63" s="109"/>
      <c r="H63" s="109"/>
      <c r="I63" s="109"/>
      <c r="J63" s="109"/>
      <c r="K63" s="109"/>
      <c r="L63" s="109"/>
      <c r="M63" s="109"/>
      <c r="N63" s="109"/>
      <c r="O63" s="109"/>
      <c r="P63" s="109"/>
      <c r="Q63" s="109"/>
      <c r="R63" s="109"/>
      <c r="S63" s="109"/>
      <c r="T63" s="109"/>
      <c r="U63" s="109"/>
      <c r="V63" s="109"/>
      <c r="W63" s="109"/>
    </row>
    <row r="64" spans="1:23" hidden="1">
      <c r="A64" s="109"/>
      <c r="B64" s="109"/>
      <c r="C64" s="109"/>
      <c r="D64" s="109"/>
      <c r="E64" s="109"/>
      <c r="F64" s="109"/>
      <c r="G64" s="109"/>
      <c r="H64" s="109"/>
      <c r="I64" s="109"/>
      <c r="J64" s="109"/>
      <c r="K64" s="109"/>
      <c r="L64" s="109"/>
      <c r="M64" s="109"/>
      <c r="N64" s="109"/>
      <c r="O64" s="109"/>
      <c r="P64" s="109"/>
      <c r="Q64" s="109"/>
      <c r="R64" s="109"/>
      <c r="S64" s="109"/>
      <c r="T64" s="109"/>
      <c r="U64" s="109"/>
      <c r="V64" s="109"/>
      <c r="W64" s="109"/>
    </row>
    <row r="65" spans="1:23" hidden="1">
      <c r="A65" s="109"/>
      <c r="B65" s="109"/>
      <c r="C65" s="109"/>
      <c r="D65" s="109"/>
      <c r="E65" s="109"/>
      <c r="F65" s="109"/>
      <c r="G65" s="109"/>
      <c r="H65" s="109"/>
      <c r="I65" s="109"/>
      <c r="J65" s="109"/>
      <c r="K65" s="109"/>
      <c r="L65" s="109"/>
      <c r="M65" s="109"/>
      <c r="N65" s="109"/>
      <c r="O65" s="109"/>
      <c r="P65" s="109"/>
      <c r="Q65" s="109"/>
      <c r="R65" s="109"/>
      <c r="S65" s="109"/>
      <c r="T65" s="109"/>
      <c r="U65" s="109"/>
      <c r="V65" s="109"/>
      <c r="W65" s="109"/>
    </row>
    <row r="66" spans="1:23" hidden="1">
      <c r="A66" s="109"/>
      <c r="B66" s="109"/>
      <c r="C66" s="109"/>
      <c r="D66" s="109"/>
      <c r="E66" s="109"/>
      <c r="F66" s="109"/>
      <c r="G66" s="109"/>
      <c r="H66" s="109"/>
      <c r="I66" s="109"/>
      <c r="J66" s="109"/>
      <c r="K66" s="109"/>
      <c r="L66" s="109"/>
      <c r="M66" s="109"/>
      <c r="N66" s="109"/>
      <c r="O66" s="109"/>
      <c r="P66" s="109"/>
      <c r="Q66" s="109"/>
      <c r="R66" s="109"/>
      <c r="S66" s="109"/>
      <c r="T66" s="109"/>
      <c r="U66" s="109"/>
      <c r="V66" s="109"/>
      <c r="W66" s="109"/>
    </row>
    <row r="67" spans="1:23" hidden="1">
      <c r="A67" s="109"/>
      <c r="B67" s="109"/>
      <c r="C67" s="109"/>
      <c r="D67" s="109"/>
      <c r="E67" s="109"/>
      <c r="F67" s="109"/>
      <c r="G67" s="109"/>
      <c r="H67" s="109"/>
      <c r="I67" s="109"/>
      <c r="J67" s="109"/>
      <c r="K67" s="109"/>
      <c r="L67" s="109"/>
      <c r="M67" s="109"/>
      <c r="N67" s="109"/>
      <c r="O67" s="109"/>
      <c r="P67" s="109"/>
      <c r="Q67" s="109"/>
      <c r="R67" s="109"/>
      <c r="S67" s="109"/>
      <c r="T67" s="109"/>
      <c r="U67" s="109"/>
      <c r="V67" s="109"/>
      <c r="W67" s="109"/>
    </row>
    <row r="68" spans="1:23" hidden="1">
      <c r="A68" s="109"/>
      <c r="B68" s="109"/>
      <c r="C68" s="109"/>
      <c r="D68" s="109"/>
      <c r="E68" s="109"/>
      <c r="F68" s="109"/>
      <c r="G68" s="109"/>
      <c r="H68" s="109"/>
      <c r="I68" s="109"/>
      <c r="J68" s="109"/>
      <c r="K68" s="109"/>
      <c r="L68" s="109"/>
      <c r="M68" s="109"/>
      <c r="N68" s="109"/>
      <c r="O68" s="109"/>
      <c r="P68" s="109"/>
      <c r="Q68" s="109"/>
      <c r="R68" s="109"/>
      <c r="S68" s="109"/>
      <c r="T68" s="109"/>
      <c r="U68" s="109"/>
      <c r="V68" s="109"/>
      <c r="W68" s="109"/>
    </row>
    <row r="69" spans="1:23" hidden="1">
      <c r="A69" s="109"/>
      <c r="B69" s="109"/>
      <c r="C69" s="109"/>
      <c r="D69" s="109"/>
      <c r="E69" s="109"/>
      <c r="F69" s="109"/>
      <c r="G69" s="109"/>
      <c r="H69" s="109"/>
      <c r="I69" s="109"/>
      <c r="J69" s="109"/>
      <c r="K69" s="109"/>
      <c r="L69" s="109"/>
      <c r="M69" s="109"/>
      <c r="N69" s="109"/>
      <c r="O69" s="109"/>
      <c r="P69" s="109"/>
      <c r="Q69" s="109"/>
      <c r="R69" s="109"/>
      <c r="S69" s="109"/>
      <c r="T69" s="109"/>
      <c r="U69" s="109"/>
      <c r="V69" s="109"/>
      <c r="W69" s="109"/>
    </row>
    <row r="70" spans="1:23" hidden="1">
      <c r="A70" s="109"/>
      <c r="B70" s="109"/>
      <c r="C70" s="109"/>
      <c r="D70" s="109"/>
      <c r="E70" s="109"/>
      <c r="F70" s="109"/>
      <c r="G70" s="109"/>
      <c r="H70" s="109"/>
      <c r="I70" s="109"/>
      <c r="J70" s="109"/>
      <c r="K70" s="109"/>
      <c r="L70" s="109"/>
      <c r="M70" s="109"/>
      <c r="N70" s="109"/>
      <c r="O70" s="109"/>
      <c r="P70" s="109"/>
      <c r="Q70" s="109"/>
      <c r="R70" s="109"/>
      <c r="S70" s="109"/>
      <c r="T70" s="109"/>
      <c r="U70" s="109"/>
      <c r="V70" s="109"/>
      <c r="W70" s="109"/>
    </row>
    <row r="71" spans="1:23" hidden="1">
      <c r="A71" s="109"/>
      <c r="B71" s="109"/>
      <c r="C71" s="109"/>
      <c r="D71" s="109"/>
      <c r="E71" s="109"/>
      <c r="F71" s="109"/>
      <c r="G71" s="109"/>
      <c r="H71" s="109"/>
      <c r="I71" s="109"/>
      <c r="J71" s="109"/>
      <c r="K71" s="109"/>
      <c r="L71" s="109"/>
      <c r="M71" s="109"/>
      <c r="N71" s="109"/>
      <c r="O71" s="109"/>
      <c r="P71" s="109"/>
      <c r="Q71" s="109"/>
      <c r="R71" s="109"/>
      <c r="S71" s="109"/>
      <c r="T71" s="109"/>
      <c r="U71" s="109"/>
      <c r="V71" s="109"/>
      <c r="W71" s="109"/>
    </row>
    <row r="72" spans="1:23" hidden="1">
      <c r="A72" s="109"/>
      <c r="B72" s="109"/>
      <c r="C72" s="109"/>
      <c r="D72" s="109"/>
      <c r="E72" s="109"/>
      <c r="F72" s="109"/>
      <c r="G72" s="109"/>
      <c r="H72" s="109"/>
      <c r="I72" s="109"/>
      <c r="J72" s="109"/>
      <c r="K72" s="109"/>
      <c r="L72" s="109"/>
      <c r="M72" s="109"/>
      <c r="N72" s="109"/>
      <c r="O72" s="109"/>
      <c r="P72" s="109"/>
      <c r="Q72" s="109"/>
      <c r="R72" s="109"/>
      <c r="S72" s="109"/>
      <c r="T72" s="109"/>
      <c r="U72" s="109"/>
      <c r="V72" s="109"/>
      <c r="W72" s="109"/>
    </row>
    <row r="73" spans="1:23" hidden="1">
      <c r="A73" s="109"/>
      <c r="B73" s="109"/>
      <c r="C73" s="109"/>
      <c r="D73" s="109"/>
      <c r="E73" s="109"/>
      <c r="F73" s="109"/>
      <c r="G73" s="109"/>
      <c r="H73" s="109"/>
      <c r="I73" s="109"/>
      <c r="J73" s="109"/>
      <c r="K73" s="109"/>
      <c r="L73" s="109"/>
      <c r="M73" s="109"/>
      <c r="N73" s="109"/>
      <c r="O73" s="109"/>
      <c r="P73" s="109"/>
      <c r="Q73" s="109"/>
      <c r="R73" s="109"/>
      <c r="S73" s="109"/>
      <c r="T73" s="109"/>
      <c r="U73" s="109"/>
      <c r="V73" s="109"/>
      <c r="W73" s="109"/>
    </row>
    <row r="74" spans="1:23" hidden="1">
      <c r="A74" s="109"/>
      <c r="B74" s="109"/>
      <c r="C74" s="109"/>
      <c r="D74" s="109"/>
      <c r="E74" s="109"/>
      <c r="F74" s="109"/>
      <c r="G74" s="109"/>
      <c r="H74" s="109"/>
      <c r="I74" s="109"/>
      <c r="J74" s="109"/>
      <c r="K74" s="109"/>
      <c r="L74" s="109"/>
      <c r="M74" s="109"/>
      <c r="N74" s="109"/>
      <c r="O74" s="109"/>
      <c r="P74" s="109"/>
      <c r="Q74" s="109"/>
      <c r="R74" s="109"/>
      <c r="S74" s="109"/>
      <c r="T74" s="109"/>
      <c r="U74" s="109"/>
      <c r="V74" s="109"/>
      <c r="W74" s="109"/>
    </row>
    <row r="75" spans="1:23" hidden="1">
      <c r="A75" s="109"/>
      <c r="B75" s="109"/>
      <c r="C75" s="109"/>
      <c r="D75" s="109"/>
      <c r="E75" s="109"/>
      <c r="F75" s="109"/>
      <c r="G75" s="109"/>
      <c r="H75" s="109"/>
      <c r="I75" s="109"/>
      <c r="J75" s="109"/>
      <c r="K75" s="109"/>
      <c r="L75" s="109"/>
      <c r="M75" s="109"/>
      <c r="N75" s="109"/>
      <c r="O75" s="109"/>
      <c r="P75" s="109"/>
      <c r="Q75" s="109"/>
      <c r="R75" s="109"/>
      <c r="S75" s="109"/>
      <c r="T75" s="109"/>
      <c r="U75" s="109"/>
      <c r="V75" s="109"/>
      <c r="W75" s="109"/>
    </row>
    <row r="76" spans="1:23" hidden="1">
      <c r="A76" s="109"/>
      <c r="B76" s="109"/>
      <c r="C76" s="109"/>
      <c r="D76" s="109"/>
      <c r="E76" s="109"/>
      <c r="F76" s="109"/>
      <c r="G76" s="109"/>
      <c r="H76" s="109"/>
      <c r="I76" s="109"/>
      <c r="J76" s="109"/>
      <c r="K76" s="109"/>
      <c r="L76" s="109"/>
      <c r="M76" s="109"/>
      <c r="N76" s="109"/>
      <c r="O76" s="109"/>
      <c r="P76" s="109"/>
      <c r="Q76" s="109"/>
      <c r="R76" s="109"/>
      <c r="S76" s="109"/>
      <c r="T76" s="109"/>
      <c r="U76" s="109"/>
      <c r="V76" s="109"/>
      <c r="W76" s="109"/>
    </row>
    <row r="77" spans="1:23" hidden="1">
      <c r="A77" s="109"/>
      <c r="B77" s="109"/>
      <c r="C77" s="109"/>
      <c r="D77" s="109"/>
      <c r="E77" s="109"/>
      <c r="F77" s="109"/>
      <c r="G77" s="109"/>
      <c r="H77" s="109"/>
      <c r="I77" s="109"/>
      <c r="J77" s="109"/>
      <c r="K77" s="109"/>
      <c r="L77" s="109"/>
      <c r="M77" s="109"/>
      <c r="N77" s="109"/>
      <c r="O77" s="109"/>
      <c r="P77" s="109"/>
      <c r="Q77" s="109"/>
      <c r="R77" s="109"/>
      <c r="S77" s="109"/>
      <c r="T77" s="109"/>
      <c r="U77" s="109"/>
      <c r="V77" s="109"/>
      <c r="W77" s="109"/>
    </row>
    <row r="78" spans="1:23" hidden="1">
      <c r="A78" s="109"/>
      <c r="B78" s="109"/>
      <c r="C78" s="109"/>
      <c r="D78" s="109"/>
      <c r="E78" s="109"/>
      <c r="F78" s="109"/>
      <c r="G78" s="109"/>
      <c r="H78" s="109"/>
      <c r="I78" s="109"/>
      <c r="J78" s="109"/>
      <c r="K78" s="109"/>
      <c r="L78" s="109"/>
      <c r="M78" s="109"/>
      <c r="N78" s="109"/>
      <c r="O78" s="109"/>
      <c r="P78" s="109"/>
      <c r="Q78" s="109"/>
      <c r="R78" s="109"/>
      <c r="S78" s="109"/>
      <c r="T78" s="109"/>
      <c r="U78" s="109"/>
      <c r="V78" s="109"/>
      <c r="W78" s="109"/>
    </row>
    <row r="79" spans="1:23" hidden="1">
      <c r="A79" s="109"/>
      <c r="B79" s="109"/>
      <c r="C79" s="109"/>
      <c r="D79" s="109"/>
      <c r="E79" s="109"/>
      <c r="F79" s="109"/>
      <c r="G79" s="109"/>
      <c r="H79" s="109"/>
      <c r="I79" s="109"/>
      <c r="J79" s="109"/>
      <c r="K79" s="109"/>
      <c r="L79" s="109"/>
      <c r="M79" s="109"/>
      <c r="N79" s="109"/>
      <c r="O79" s="109"/>
      <c r="P79" s="109"/>
      <c r="Q79" s="109"/>
      <c r="R79" s="109"/>
      <c r="S79" s="109"/>
      <c r="T79" s="109"/>
      <c r="U79" s="109"/>
      <c r="V79" s="109"/>
      <c r="W79" s="109"/>
    </row>
    <row r="80" spans="1:23" hidden="1">
      <c r="A80" s="109"/>
      <c r="B80" s="109"/>
      <c r="C80" s="109"/>
      <c r="D80" s="109"/>
      <c r="E80" s="109"/>
      <c r="F80" s="109"/>
      <c r="G80" s="109"/>
      <c r="H80" s="109"/>
      <c r="I80" s="109"/>
      <c r="J80" s="109"/>
      <c r="K80" s="109"/>
      <c r="L80" s="109"/>
      <c r="M80" s="109"/>
      <c r="N80" s="109"/>
      <c r="O80" s="109"/>
      <c r="P80" s="109"/>
      <c r="Q80" s="109"/>
      <c r="R80" s="109"/>
      <c r="S80" s="109"/>
      <c r="T80" s="109"/>
      <c r="U80" s="109"/>
      <c r="V80" s="109"/>
      <c r="W80" s="109"/>
    </row>
    <row r="81" spans="1:23" hidden="1">
      <c r="A81" s="109"/>
      <c r="B81" s="109"/>
      <c r="C81" s="109"/>
      <c r="D81" s="109"/>
      <c r="E81" s="109"/>
      <c r="F81" s="109"/>
      <c r="G81" s="109"/>
      <c r="H81" s="109"/>
      <c r="I81" s="109"/>
      <c r="J81" s="109"/>
      <c r="K81" s="109"/>
      <c r="L81" s="109"/>
      <c r="M81" s="109"/>
      <c r="N81" s="109"/>
      <c r="O81" s="109"/>
      <c r="P81" s="109"/>
      <c r="Q81" s="109"/>
      <c r="R81" s="109"/>
      <c r="S81" s="109"/>
      <c r="T81" s="109"/>
      <c r="U81" s="109"/>
      <c r="V81" s="109"/>
      <c r="W81" s="109"/>
    </row>
    <row r="82" spans="1:23" hidden="1">
      <c r="A82" s="109"/>
      <c r="B82" s="109"/>
      <c r="C82" s="109"/>
      <c r="D82" s="109"/>
      <c r="E82" s="109"/>
      <c r="F82" s="109"/>
      <c r="G82" s="109"/>
      <c r="H82" s="109"/>
      <c r="I82" s="109"/>
      <c r="J82" s="109"/>
      <c r="K82" s="109"/>
      <c r="L82" s="109"/>
      <c r="M82" s="109"/>
      <c r="N82" s="109"/>
      <c r="O82" s="109"/>
      <c r="P82" s="109"/>
      <c r="Q82" s="109"/>
      <c r="R82" s="109"/>
      <c r="S82" s="109"/>
      <c r="T82" s="109"/>
      <c r="U82" s="109"/>
      <c r="V82" s="109"/>
      <c r="W82" s="109"/>
    </row>
    <row r="83" spans="1:23" hidden="1">
      <c r="A83" s="109"/>
      <c r="B83" s="109"/>
      <c r="C83" s="109"/>
      <c r="D83" s="109"/>
      <c r="E83" s="109"/>
      <c r="F83" s="109"/>
      <c r="G83" s="109"/>
      <c r="H83" s="109"/>
      <c r="I83" s="109"/>
      <c r="J83" s="109"/>
      <c r="K83" s="109"/>
      <c r="L83" s="109"/>
      <c r="M83" s="109"/>
      <c r="N83" s="109"/>
      <c r="O83" s="109"/>
      <c r="P83" s="109"/>
      <c r="Q83" s="109"/>
      <c r="R83" s="109"/>
      <c r="S83" s="109"/>
      <c r="T83" s="109"/>
      <c r="U83" s="109"/>
      <c r="V83" s="109"/>
      <c r="W83" s="109"/>
    </row>
    <row r="84" spans="1:23" hidden="1">
      <c r="A84" s="109"/>
      <c r="B84" s="109"/>
      <c r="C84" s="109"/>
      <c r="D84" s="109"/>
      <c r="E84" s="109"/>
      <c r="F84" s="109"/>
      <c r="G84" s="109"/>
      <c r="H84" s="109"/>
      <c r="I84" s="109"/>
      <c r="J84" s="109"/>
      <c r="K84" s="109"/>
      <c r="L84" s="109"/>
      <c r="M84" s="109"/>
      <c r="N84" s="109"/>
      <c r="O84" s="109"/>
      <c r="P84" s="109"/>
      <c r="Q84" s="109"/>
      <c r="R84" s="109"/>
      <c r="S84" s="109"/>
      <c r="T84" s="109"/>
      <c r="U84" s="109"/>
      <c r="V84" s="109"/>
      <c r="W84" s="109"/>
    </row>
    <row r="85" spans="1:23" hidden="1">
      <c r="A85" s="109"/>
      <c r="B85" s="109"/>
      <c r="C85" s="109"/>
      <c r="D85" s="109"/>
      <c r="E85" s="109"/>
      <c r="F85" s="109"/>
      <c r="G85" s="109"/>
      <c r="H85" s="109"/>
      <c r="I85" s="109"/>
      <c r="J85" s="109"/>
      <c r="K85" s="109"/>
      <c r="L85" s="109"/>
      <c r="M85" s="109"/>
      <c r="N85" s="109"/>
      <c r="O85" s="109"/>
      <c r="P85" s="109"/>
      <c r="Q85" s="109"/>
      <c r="R85" s="109"/>
      <c r="S85" s="109"/>
      <c r="T85" s="109"/>
      <c r="U85" s="109"/>
      <c r="V85" s="109"/>
      <c r="W85" s="109"/>
    </row>
    <row r="86" spans="1:23" hidden="1">
      <c r="A86" s="109"/>
      <c r="B86" s="109"/>
      <c r="C86" s="109"/>
      <c r="D86" s="109"/>
      <c r="E86" s="109"/>
      <c r="F86" s="109"/>
      <c r="G86" s="109"/>
      <c r="H86" s="109"/>
      <c r="I86" s="109"/>
      <c r="J86" s="109"/>
      <c r="K86" s="109"/>
      <c r="L86" s="109"/>
      <c r="M86" s="109"/>
      <c r="N86" s="109"/>
      <c r="O86" s="109"/>
      <c r="P86" s="109"/>
      <c r="Q86" s="109"/>
      <c r="R86" s="109"/>
      <c r="S86" s="109"/>
      <c r="T86" s="109"/>
      <c r="U86" s="109"/>
      <c r="V86" s="109"/>
      <c r="W86" s="109"/>
    </row>
    <row r="87" spans="1:23" hidden="1">
      <c r="A87" s="109"/>
      <c r="B87" s="109"/>
      <c r="C87" s="109"/>
      <c r="D87" s="109"/>
      <c r="E87" s="109"/>
      <c r="F87" s="109"/>
      <c r="G87" s="109"/>
      <c r="H87" s="109"/>
      <c r="I87" s="109"/>
      <c r="J87" s="109"/>
      <c r="K87" s="109"/>
      <c r="L87" s="109"/>
      <c r="M87" s="109"/>
      <c r="N87" s="109"/>
      <c r="O87" s="109"/>
      <c r="P87" s="109"/>
      <c r="Q87" s="109"/>
      <c r="R87" s="109"/>
      <c r="S87" s="109"/>
      <c r="T87" s="109"/>
      <c r="U87" s="109"/>
      <c r="V87" s="109"/>
      <c r="W87" s="109"/>
    </row>
    <row r="88" spans="1:23" hidden="1">
      <c r="A88" s="109"/>
      <c r="B88" s="109"/>
      <c r="C88" s="109"/>
      <c r="D88" s="109"/>
      <c r="E88" s="109"/>
      <c r="F88" s="109"/>
      <c r="G88" s="109"/>
      <c r="H88" s="109"/>
      <c r="I88" s="109"/>
      <c r="J88" s="109"/>
      <c r="K88" s="109"/>
      <c r="L88" s="109"/>
      <c r="M88" s="109"/>
      <c r="N88" s="109"/>
      <c r="O88" s="109"/>
      <c r="P88" s="109"/>
      <c r="Q88" s="109"/>
      <c r="R88" s="109"/>
      <c r="S88" s="109"/>
      <c r="T88" s="109"/>
      <c r="U88" s="109"/>
      <c r="V88" s="109"/>
      <c r="W88" s="109"/>
    </row>
    <row r="89" spans="1:23" hidden="1">
      <c r="A89" s="109"/>
      <c r="B89" s="109"/>
      <c r="C89" s="109"/>
      <c r="D89" s="109"/>
      <c r="E89" s="109"/>
      <c r="F89" s="109"/>
      <c r="G89" s="109"/>
      <c r="H89" s="109"/>
      <c r="I89" s="109"/>
      <c r="J89" s="109"/>
      <c r="K89" s="109"/>
      <c r="L89" s="109"/>
      <c r="M89" s="109"/>
      <c r="N89" s="109"/>
      <c r="O89" s="109"/>
      <c r="P89" s="109"/>
      <c r="Q89" s="109"/>
      <c r="R89" s="109"/>
      <c r="S89" s="109"/>
      <c r="T89" s="109"/>
      <c r="U89" s="109"/>
      <c r="V89" s="109"/>
      <c r="W89" s="109"/>
    </row>
    <row r="90" spans="1:23" hidden="1">
      <c r="A90" s="109"/>
      <c r="B90" s="109"/>
      <c r="C90" s="109"/>
      <c r="D90" s="109"/>
      <c r="E90" s="109"/>
      <c r="F90" s="109"/>
      <c r="G90" s="109"/>
      <c r="H90" s="109"/>
      <c r="I90" s="109"/>
      <c r="J90" s="109"/>
      <c r="K90" s="109"/>
      <c r="L90" s="109"/>
      <c r="M90" s="109"/>
      <c r="N90" s="109"/>
      <c r="O90" s="109"/>
      <c r="P90" s="109"/>
      <c r="Q90" s="109"/>
      <c r="R90" s="109"/>
      <c r="S90" s="109"/>
      <c r="T90" s="109"/>
      <c r="U90" s="109"/>
      <c r="V90" s="109"/>
      <c r="W90" s="109"/>
    </row>
    <row r="91" spans="1:23" hidden="1">
      <c r="A91" s="109"/>
      <c r="B91" s="109"/>
      <c r="C91" s="109"/>
      <c r="D91" s="109"/>
      <c r="E91" s="109"/>
      <c r="F91" s="109"/>
      <c r="G91" s="109"/>
      <c r="H91" s="109"/>
      <c r="I91" s="109"/>
      <c r="J91" s="109"/>
      <c r="K91" s="109"/>
      <c r="L91" s="109"/>
      <c r="M91" s="109"/>
      <c r="N91" s="109"/>
      <c r="O91" s="109"/>
      <c r="P91" s="109"/>
      <c r="Q91" s="109"/>
      <c r="R91" s="109"/>
      <c r="S91" s="109"/>
      <c r="T91" s="109"/>
      <c r="U91" s="109"/>
      <c r="V91" s="109"/>
      <c r="W91" s="109"/>
    </row>
    <row r="92" spans="1:23" hidden="1">
      <c r="A92" s="109"/>
      <c r="B92" s="109"/>
      <c r="C92" s="109"/>
      <c r="D92" s="109"/>
      <c r="E92" s="109"/>
      <c r="F92" s="109"/>
      <c r="G92" s="109"/>
      <c r="H92" s="109"/>
      <c r="I92" s="109"/>
      <c r="J92" s="109"/>
      <c r="K92" s="109"/>
      <c r="L92" s="109"/>
      <c r="M92" s="109"/>
      <c r="N92" s="109"/>
      <c r="O92" s="109"/>
      <c r="P92" s="109"/>
      <c r="Q92" s="109"/>
      <c r="R92" s="109"/>
      <c r="S92" s="109"/>
      <c r="T92" s="109"/>
      <c r="U92" s="109"/>
      <c r="V92" s="109"/>
      <c r="W92" s="109"/>
    </row>
    <row r="93" spans="1:23" hidden="1">
      <c r="A93" s="109"/>
      <c r="B93" s="109"/>
      <c r="C93" s="109"/>
      <c r="D93" s="109"/>
      <c r="E93" s="109"/>
      <c r="F93" s="109"/>
      <c r="G93" s="109"/>
      <c r="H93" s="109"/>
      <c r="I93" s="109"/>
      <c r="J93" s="109"/>
      <c r="K93" s="109"/>
      <c r="L93" s="109"/>
      <c r="M93" s="109"/>
      <c r="N93" s="109"/>
      <c r="O93" s="109"/>
      <c r="P93" s="109"/>
      <c r="Q93" s="109"/>
      <c r="R93" s="109"/>
      <c r="S93" s="109"/>
      <c r="T93" s="109"/>
      <c r="U93" s="109"/>
      <c r="V93" s="109"/>
      <c r="W93" s="109"/>
    </row>
    <row r="94" spans="1:23" hidden="1">
      <c r="A94" s="109"/>
      <c r="B94" s="109"/>
      <c r="C94" s="109"/>
      <c r="D94" s="109"/>
      <c r="E94" s="109"/>
      <c r="F94" s="109"/>
      <c r="G94" s="109"/>
      <c r="H94" s="109"/>
      <c r="I94" s="109"/>
      <c r="J94" s="109"/>
      <c r="K94" s="109"/>
      <c r="L94" s="109"/>
      <c r="M94" s="109"/>
      <c r="N94" s="109"/>
      <c r="O94" s="109"/>
      <c r="P94" s="109"/>
      <c r="Q94" s="109"/>
      <c r="R94" s="109"/>
      <c r="S94" s="109"/>
      <c r="T94" s="109"/>
      <c r="U94" s="109"/>
      <c r="V94" s="109"/>
      <c r="W94" s="109"/>
    </row>
    <row r="95" spans="1:23" hidden="1">
      <c r="A95" s="109"/>
      <c r="B95" s="109"/>
      <c r="C95" s="109"/>
      <c r="D95" s="109"/>
      <c r="E95" s="109"/>
      <c r="F95" s="109"/>
      <c r="G95" s="109"/>
      <c r="H95" s="109"/>
      <c r="I95" s="109"/>
      <c r="J95" s="109"/>
      <c r="K95" s="109"/>
      <c r="L95" s="109"/>
      <c r="M95" s="109"/>
      <c r="N95" s="109"/>
      <c r="O95" s="109"/>
      <c r="P95" s="109"/>
      <c r="Q95" s="109"/>
      <c r="R95" s="109"/>
      <c r="S95" s="109"/>
      <c r="T95" s="109"/>
      <c r="U95" s="109"/>
      <c r="V95" s="109"/>
      <c r="W95" s="109"/>
    </row>
    <row r="96" spans="1:23" hidden="1">
      <c r="A96" s="109"/>
      <c r="B96" s="109"/>
      <c r="C96" s="109"/>
      <c r="D96" s="109"/>
      <c r="E96" s="109"/>
      <c r="F96" s="109"/>
      <c r="G96" s="109"/>
      <c r="H96" s="109"/>
      <c r="I96" s="109"/>
      <c r="J96" s="109"/>
      <c r="K96" s="109"/>
      <c r="L96" s="109"/>
      <c r="M96" s="109"/>
      <c r="N96" s="109"/>
      <c r="O96" s="109"/>
      <c r="P96" s="109"/>
      <c r="Q96" s="109"/>
      <c r="R96" s="109"/>
      <c r="S96" s="109"/>
      <c r="T96" s="109"/>
      <c r="U96" s="109"/>
      <c r="V96" s="109"/>
      <c r="W96" s="109"/>
    </row>
    <row r="97" spans="1:23" hidden="1">
      <c r="A97" s="109"/>
      <c r="B97" s="109"/>
      <c r="C97" s="109"/>
      <c r="D97" s="109"/>
      <c r="E97" s="109"/>
      <c r="F97" s="109"/>
      <c r="G97" s="109"/>
      <c r="H97" s="109"/>
      <c r="I97" s="109"/>
      <c r="J97" s="109"/>
      <c r="K97" s="109"/>
      <c r="L97" s="109"/>
      <c r="M97" s="109"/>
      <c r="N97" s="109"/>
      <c r="O97" s="109"/>
      <c r="P97" s="109"/>
      <c r="Q97" s="109"/>
      <c r="R97" s="109"/>
      <c r="S97" s="109"/>
      <c r="T97" s="109"/>
      <c r="U97" s="109"/>
      <c r="V97" s="109"/>
      <c r="W97" s="109"/>
    </row>
    <row r="98" spans="1:23" hidden="1">
      <c r="A98" s="109"/>
      <c r="B98" s="109"/>
      <c r="C98" s="109"/>
      <c r="D98" s="109"/>
      <c r="E98" s="109"/>
      <c r="F98" s="109"/>
      <c r="G98" s="109"/>
      <c r="H98" s="109"/>
      <c r="I98" s="109"/>
      <c r="J98" s="109"/>
      <c r="K98" s="109"/>
      <c r="L98" s="109"/>
      <c r="M98" s="109"/>
      <c r="N98" s="109"/>
      <c r="O98" s="109"/>
      <c r="P98" s="109"/>
      <c r="Q98" s="109"/>
      <c r="R98" s="109"/>
      <c r="S98" s="109"/>
      <c r="T98" s="109"/>
      <c r="U98" s="109"/>
      <c r="V98" s="109"/>
      <c r="W98" s="109"/>
    </row>
    <row r="99" spans="1:23" hidden="1">
      <c r="A99" s="109"/>
      <c r="B99" s="109"/>
      <c r="C99" s="109"/>
      <c r="D99" s="109"/>
      <c r="E99" s="109"/>
      <c r="F99" s="109"/>
      <c r="G99" s="109"/>
      <c r="H99" s="109"/>
      <c r="I99" s="109"/>
      <c r="J99" s="109"/>
      <c r="K99" s="109"/>
      <c r="L99" s="109"/>
      <c r="M99" s="109"/>
      <c r="N99" s="109"/>
      <c r="O99" s="109"/>
      <c r="P99" s="109"/>
      <c r="Q99" s="109"/>
      <c r="R99" s="109"/>
      <c r="S99" s="109"/>
      <c r="T99" s="109"/>
      <c r="U99" s="109"/>
      <c r="V99" s="109"/>
      <c r="W99" s="109"/>
    </row>
    <row r="100" spans="1:23" hidden="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row>
    <row r="101" spans="1:23" hidden="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row>
    <row r="102" spans="1:23" hidden="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row>
    <row r="103" spans="1:23" hidden="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row>
    <row r="104" spans="1:23" hidden="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row>
    <row r="105" spans="1:23" hidden="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row>
    <row r="106" spans="1:23" hidden="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row>
    <row r="107" spans="1:23" hidden="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row>
    <row r="108" spans="1:23" hidden="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row>
    <row r="109" spans="1:23" hidden="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row>
    <row r="110" spans="1:23" hidden="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row>
    <row r="111" spans="1:23" hidden="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row>
    <row r="112" spans="1:23" hidden="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row>
    <row r="113" spans="1:23" hidden="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row>
    <row r="114" spans="1:23" hidden="1"/>
    <row r="115" spans="1:23" hidden="1"/>
  </sheetData>
  <sheetProtection password="EDBC" sheet="1"/>
  <mergeCells count="257">
    <mergeCell ref="P9:Q9"/>
    <mergeCell ref="R9:T9"/>
    <mergeCell ref="U9:W9"/>
    <mergeCell ref="A1:X1"/>
    <mergeCell ref="A3:V3"/>
    <mergeCell ref="A5:P6"/>
    <mergeCell ref="Q5:S5"/>
    <mergeCell ref="A8:W8"/>
    <mergeCell ref="A9:C9"/>
    <mergeCell ref="D9:F9"/>
    <mergeCell ref="G9:I9"/>
    <mergeCell ref="J9:L9"/>
    <mergeCell ref="M9:O9"/>
    <mergeCell ref="R10:T10"/>
    <mergeCell ref="U10:W10"/>
    <mergeCell ref="A11:C11"/>
    <mergeCell ref="D11:F11"/>
    <mergeCell ref="G11:I11"/>
    <mergeCell ref="J11:L11"/>
    <mergeCell ref="M11:O11"/>
    <mergeCell ref="P11:Q11"/>
    <mergeCell ref="R11:T11"/>
    <mergeCell ref="U11:W11"/>
    <mergeCell ref="A10:C10"/>
    <mergeCell ref="D10:F10"/>
    <mergeCell ref="G10:I10"/>
    <mergeCell ref="J10:L10"/>
    <mergeCell ref="M10:O10"/>
    <mergeCell ref="P10:Q10"/>
    <mergeCell ref="R12:T12"/>
    <mergeCell ref="U12:W12"/>
    <mergeCell ref="A13:C13"/>
    <mergeCell ref="D13:F13"/>
    <mergeCell ref="G13:I13"/>
    <mergeCell ref="J13:L13"/>
    <mergeCell ref="M13:O13"/>
    <mergeCell ref="P13:Q13"/>
    <mergeCell ref="R13:T13"/>
    <mergeCell ref="U13:W13"/>
    <mergeCell ref="A12:C12"/>
    <mergeCell ref="D12:F12"/>
    <mergeCell ref="G12:I12"/>
    <mergeCell ref="J12:L12"/>
    <mergeCell ref="M12:O12"/>
    <mergeCell ref="P12:Q12"/>
    <mergeCell ref="R14:T14"/>
    <mergeCell ref="U14:W14"/>
    <mergeCell ref="A15:C15"/>
    <mergeCell ref="D15:F15"/>
    <mergeCell ref="G15:I15"/>
    <mergeCell ref="J15:L15"/>
    <mergeCell ref="M15:O15"/>
    <mergeCell ref="P15:Q15"/>
    <mergeCell ref="R15:T15"/>
    <mergeCell ref="U15:W15"/>
    <mergeCell ref="A14:C14"/>
    <mergeCell ref="D14:F14"/>
    <mergeCell ref="G14:I14"/>
    <mergeCell ref="J14:L14"/>
    <mergeCell ref="M14:O14"/>
    <mergeCell ref="P14:Q14"/>
    <mergeCell ref="R16:T16"/>
    <mergeCell ref="U16:W16"/>
    <mergeCell ref="A17:C17"/>
    <mergeCell ref="D17:F17"/>
    <mergeCell ref="G17:I17"/>
    <mergeCell ref="J17:L17"/>
    <mergeCell ref="M17:O17"/>
    <mergeCell ref="P17:Q17"/>
    <mergeCell ref="R17:T17"/>
    <mergeCell ref="U17:W17"/>
    <mergeCell ref="A16:C16"/>
    <mergeCell ref="D16:F16"/>
    <mergeCell ref="G16:I16"/>
    <mergeCell ref="J16:L16"/>
    <mergeCell ref="M16:O16"/>
    <mergeCell ref="P16:Q16"/>
    <mergeCell ref="R18:T18"/>
    <mergeCell ref="U18:W18"/>
    <mergeCell ref="A19:C19"/>
    <mergeCell ref="D19:F19"/>
    <mergeCell ref="G19:I19"/>
    <mergeCell ref="J19:L19"/>
    <mergeCell ref="M19:O19"/>
    <mergeCell ref="P19:Q19"/>
    <mergeCell ref="R19:T19"/>
    <mergeCell ref="U19:W19"/>
    <mergeCell ref="A18:C18"/>
    <mergeCell ref="D18:F18"/>
    <mergeCell ref="G18:I18"/>
    <mergeCell ref="J18:L18"/>
    <mergeCell ref="M18:O18"/>
    <mergeCell ref="P18:Q18"/>
    <mergeCell ref="R20:T20"/>
    <mergeCell ref="U20:W20"/>
    <mergeCell ref="A21:C21"/>
    <mergeCell ref="D21:F21"/>
    <mergeCell ref="G21:I21"/>
    <mergeCell ref="J21:L21"/>
    <mergeCell ref="M21:O21"/>
    <mergeCell ref="P21:Q21"/>
    <mergeCell ref="R21:T21"/>
    <mergeCell ref="U21:W21"/>
    <mergeCell ref="A20:C20"/>
    <mergeCell ref="D20:F20"/>
    <mergeCell ref="G20:I20"/>
    <mergeCell ref="J20:L20"/>
    <mergeCell ref="M20:O20"/>
    <mergeCell ref="P20:Q20"/>
    <mergeCell ref="R22:T22"/>
    <mergeCell ref="U22:W22"/>
    <mergeCell ref="A23:C23"/>
    <mergeCell ref="D23:F23"/>
    <mergeCell ref="G23:I23"/>
    <mergeCell ref="J23:L23"/>
    <mergeCell ref="M23:O23"/>
    <mergeCell ref="P23:Q23"/>
    <mergeCell ref="R23:T23"/>
    <mergeCell ref="U23:W23"/>
    <mergeCell ref="A22:C22"/>
    <mergeCell ref="D22:F22"/>
    <mergeCell ref="G22:I22"/>
    <mergeCell ref="J22:L22"/>
    <mergeCell ref="M22:O22"/>
    <mergeCell ref="P22:Q22"/>
    <mergeCell ref="R24:T24"/>
    <mergeCell ref="U24:W24"/>
    <mergeCell ref="A25:C25"/>
    <mergeCell ref="D25:F25"/>
    <mergeCell ref="G25:I25"/>
    <mergeCell ref="J25:L25"/>
    <mergeCell ref="M25:O25"/>
    <mergeCell ref="P25:Q25"/>
    <mergeCell ref="R25:T25"/>
    <mergeCell ref="U25:W25"/>
    <mergeCell ref="A24:C24"/>
    <mergeCell ref="D24:F24"/>
    <mergeCell ref="G24:I24"/>
    <mergeCell ref="J24:L24"/>
    <mergeCell ref="M24:O24"/>
    <mergeCell ref="P24:Q24"/>
    <mergeCell ref="R26:T26"/>
    <mergeCell ref="U26:W26"/>
    <mergeCell ref="A27:C27"/>
    <mergeCell ref="D27:F27"/>
    <mergeCell ref="G27:I27"/>
    <mergeCell ref="J27:L27"/>
    <mergeCell ref="M27:O27"/>
    <mergeCell ref="P27:Q27"/>
    <mergeCell ref="R27:T27"/>
    <mergeCell ref="U27:W27"/>
    <mergeCell ref="A26:C26"/>
    <mergeCell ref="D26:F26"/>
    <mergeCell ref="G26:I26"/>
    <mergeCell ref="J26:L26"/>
    <mergeCell ref="M26:O26"/>
    <mergeCell ref="P26:Q26"/>
    <mergeCell ref="A36:C36"/>
    <mergeCell ref="D36:F36"/>
    <mergeCell ref="G36:S36"/>
    <mergeCell ref="T36:W36"/>
    <mergeCell ref="A35:C35"/>
    <mergeCell ref="D35:F35"/>
    <mergeCell ref="G35:S35"/>
    <mergeCell ref="T35:W35"/>
    <mergeCell ref="R28:T28"/>
    <mergeCell ref="U28:W28"/>
    <mergeCell ref="A29:C29"/>
    <mergeCell ref="D29:F29"/>
    <mergeCell ref="G29:I29"/>
    <mergeCell ref="J29:L29"/>
    <mergeCell ref="M29:O29"/>
    <mergeCell ref="P29:Q29"/>
    <mergeCell ref="R29:T29"/>
    <mergeCell ref="U29:W29"/>
    <mergeCell ref="A28:C28"/>
    <mergeCell ref="D28:F28"/>
    <mergeCell ref="G28:I28"/>
    <mergeCell ref="J28:L28"/>
    <mergeCell ref="M28:O28"/>
    <mergeCell ref="P28:Q28"/>
    <mergeCell ref="A42:C42"/>
    <mergeCell ref="D42:F42"/>
    <mergeCell ref="G42:S42"/>
    <mergeCell ref="T42:W42"/>
    <mergeCell ref="A41:C41"/>
    <mergeCell ref="D41:F41"/>
    <mergeCell ref="G41:S41"/>
    <mergeCell ref="T41:W41"/>
    <mergeCell ref="A31:C31"/>
    <mergeCell ref="D31:F31"/>
    <mergeCell ref="G31:S31"/>
    <mergeCell ref="T31:W31"/>
    <mergeCell ref="A32:C32"/>
    <mergeCell ref="D32:F32"/>
    <mergeCell ref="A34:C34"/>
    <mergeCell ref="D34:F34"/>
    <mergeCell ref="G34:S34"/>
    <mergeCell ref="T34:W34"/>
    <mergeCell ref="G32:S32"/>
    <mergeCell ref="T32:W32"/>
    <mergeCell ref="A33:C33"/>
    <mergeCell ref="D33:F33"/>
    <mergeCell ref="G33:S33"/>
    <mergeCell ref="T33:W33"/>
    <mergeCell ref="A37:C37"/>
    <mergeCell ref="D37:F37"/>
    <mergeCell ref="G37:S37"/>
    <mergeCell ref="T37:W37"/>
    <mergeCell ref="A38:C38"/>
    <mergeCell ref="D38:F38"/>
    <mergeCell ref="A40:C40"/>
    <mergeCell ref="D40:F40"/>
    <mergeCell ref="G40:S40"/>
    <mergeCell ref="T40:W40"/>
    <mergeCell ref="G38:S38"/>
    <mergeCell ref="T38:W38"/>
    <mergeCell ref="A39:C39"/>
    <mergeCell ref="D39:F39"/>
    <mergeCell ref="G39:S39"/>
    <mergeCell ref="T39:W39"/>
    <mergeCell ref="A43:C43"/>
    <mergeCell ref="D43:F43"/>
    <mergeCell ref="G43:S43"/>
    <mergeCell ref="T43:W43"/>
    <mergeCell ref="A44:C44"/>
    <mergeCell ref="D44:F44"/>
    <mergeCell ref="A46:C46"/>
    <mergeCell ref="D46:F46"/>
    <mergeCell ref="G46:S46"/>
    <mergeCell ref="T46:W46"/>
    <mergeCell ref="G44:S44"/>
    <mergeCell ref="T44:W44"/>
    <mergeCell ref="A45:C45"/>
    <mergeCell ref="D45:F45"/>
    <mergeCell ref="G45:S45"/>
    <mergeCell ref="T45:W45"/>
    <mergeCell ref="G50:S50"/>
    <mergeCell ref="T50:W50"/>
    <mergeCell ref="A47:C47"/>
    <mergeCell ref="D47:F47"/>
    <mergeCell ref="G47:S47"/>
    <mergeCell ref="T47:W47"/>
    <mergeCell ref="A51:C51"/>
    <mergeCell ref="D51:F51"/>
    <mergeCell ref="G51:S51"/>
    <mergeCell ref="T51:W51"/>
    <mergeCell ref="A49:C49"/>
    <mergeCell ref="D49:F49"/>
    <mergeCell ref="G49:S49"/>
    <mergeCell ref="T49:W49"/>
    <mergeCell ref="A50:C50"/>
    <mergeCell ref="D50:F50"/>
    <mergeCell ref="A48:C48"/>
    <mergeCell ref="D48:F48"/>
    <mergeCell ref="G48:S48"/>
    <mergeCell ref="T48:W48"/>
  </mergeCells>
  <conditionalFormatting sqref="D10:F29">
    <cfRule type="expression" priority="20" stopIfTrue="1">
      <formula>A10=""</formula>
    </cfRule>
    <cfRule type="expression" dxfId="92" priority="21" stopIfTrue="1">
      <formula>D10=""</formula>
    </cfRule>
  </conditionalFormatting>
  <conditionalFormatting sqref="D32:F51">
    <cfRule type="expression" priority="18" stopIfTrue="1">
      <formula>A10=""</formula>
    </cfRule>
    <cfRule type="expression" dxfId="91" priority="19" stopIfTrue="1">
      <formula>D32=""</formula>
    </cfRule>
  </conditionalFormatting>
  <conditionalFormatting sqref="G10:I29 G32:S51">
    <cfRule type="expression" priority="16" stopIfTrue="1">
      <formula>A10=""</formula>
    </cfRule>
    <cfRule type="expression" dxfId="90" priority="17" stopIfTrue="1">
      <formula>G10=""</formula>
    </cfRule>
  </conditionalFormatting>
  <conditionalFormatting sqref="T32:W51">
    <cfRule type="expression" priority="14" stopIfTrue="1">
      <formula>A32=""</formula>
    </cfRule>
    <cfRule type="expression" dxfId="89" priority="15" stopIfTrue="1">
      <formula>T32=""</formula>
    </cfRule>
  </conditionalFormatting>
  <conditionalFormatting sqref="M10:O29">
    <cfRule type="expression" priority="12" stopIfTrue="1">
      <formula>A10=""</formula>
    </cfRule>
    <cfRule type="expression" dxfId="88" priority="13" stopIfTrue="1">
      <formula>M10=""</formula>
    </cfRule>
  </conditionalFormatting>
  <conditionalFormatting sqref="P10:Q29">
    <cfRule type="expression" priority="10" stopIfTrue="1">
      <formula>A10=""</formula>
    </cfRule>
    <cfRule type="expression" dxfId="87" priority="11" stopIfTrue="1">
      <formula>P10=""</formula>
    </cfRule>
  </conditionalFormatting>
  <conditionalFormatting sqref="R10:T29">
    <cfRule type="expression" priority="8" stopIfTrue="1">
      <formula>A10=""</formula>
    </cfRule>
    <cfRule type="expression" dxfId="86" priority="9" stopIfTrue="1">
      <formula>R10=""</formula>
    </cfRule>
  </conditionalFormatting>
  <conditionalFormatting sqref="U10:W29">
    <cfRule type="expression" priority="6" stopIfTrue="1">
      <formula>A10=""</formula>
    </cfRule>
    <cfRule type="expression" dxfId="85" priority="7" stopIfTrue="1">
      <formula>U10=""</formula>
    </cfRule>
  </conditionalFormatting>
  <conditionalFormatting sqref="J10:L29">
    <cfRule type="expression" priority="4" stopIfTrue="1">
      <formula>A10=""</formula>
    </cfRule>
    <cfRule type="expression" dxfId="84" priority="5" stopIfTrue="1">
      <formula>J10=""</formula>
    </cfRule>
  </conditionalFormatting>
  <conditionalFormatting sqref="Q5:S5">
    <cfRule type="expression" dxfId="83" priority="3" stopIfTrue="1">
      <formula>Q5=""</formula>
    </cfRule>
  </conditionalFormatting>
  <conditionalFormatting sqref="A10:C29">
    <cfRule type="expression" dxfId="82" priority="1" stopIfTrue="1">
      <formula>A10=""</formula>
    </cfRule>
    <cfRule type="expression" priority="2" stopIfTrue="1">
      <formula>A10=""</formula>
    </cfRule>
  </conditionalFormatting>
  <dataValidations count="5">
    <dataValidation type="list" allowBlank="1" showInputMessage="1" showErrorMessage="1" error="Please select correct direction or use undo option to clear selection." sqref="U10:W29">
      <formula1>"Initiating,Responding,Both,"</formula1>
    </dataValidation>
    <dataValidation type="list" allowBlank="1" showInputMessage="1" showErrorMessage="1" sqref="M10:O29">
      <formula1>"PBX Admin,PBX CLAN Admin,Symphony CDR,PAETEC CDR,Voice Mail,IP Agent,Toll Bypass,Avaya VAL,NICE LOG,MAPD,CMS-ODBC Access,Div Mon Access,CMS Push,Remote PBX Records Push,Other"</formula1>
    </dataValidation>
    <dataValidation type="list" allowBlank="1" showInputMessage="1" showErrorMessage="1" sqref="P10:Q29">
      <formula1>"tcp,udp,icmp,other"</formula1>
    </dataValidation>
    <dataValidation type="list" allowBlank="1" showInputMessage="1" showErrorMessage="1" sqref="D32:F51">
      <formula1>"Client,Server"</formula1>
    </dataValidation>
    <dataValidation type="list" allowBlank="1" showInputMessage="1" showErrorMessage="1" sqref="Q5:S5">
      <formula1>"1-96,97-192,193-288"</formula1>
    </dataValidation>
  </dataValidation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tabColor rgb="FFFFC000"/>
    <outlinePr summaryBelow="0" summaryRight="0"/>
  </sheetPr>
  <dimension ref="A1:IA292"/>
  <sheetViews>
    <sheetView zoomScaleNormal="100" workbookViewId="0">
      <selection activeCell="A7" sqref="A7:IV7"/>
    </sheetView>
  </sheetViews>
  <sheetFormatPr defaultColWidth="0" defaultRowHeight="12.75" outlineLevelRow="1"/>
  <cols>
    <col min="1" max="24" width="4.42578125" customWidth="1"/>
  </cols>
  <sheetData>
    <row r="1" spans="1:24" s="75" customFormat="1" ht="20.25">
      <c r="A1" s="1072" t="s">
        <v>355</v>
      </c>
      <c r="B1" s="1072"/>
      <c r="C1" s="1072"/>
      <c r="D1" s="1072"/>
      <c r="E1" s="1072"/>
      <c r="F1" s="1072"/>
      <c r="G1" s="1072"/>
      <c r="H1" s="1072"/>
      <c r="I1" s="1072"/>
      <c r="J1" s="1072"/>
      <c r="K1" s="1072"/>
      <c r="L1" s="1072"/>
      <c r="M1" s="1072"/>
      <c r="N1" s="1072"/>
      <c r="O1" s="1072"/>
      <c r="P1" s="1072"/>
      <c r="Q1" s="1072"/>
      <c r="R1" s="1072"/>
      <c r="S1" s="1072"/>
      <c r="T1" s="1072"/>
      <c r="U1" s="1072"/>
      <c r="V1" s="1072"/>
      <c r="W1" s="1072"/>
      <c r="X1" s="1072"/>
    </row>
    <row r="2" spans="1:24" s="78" customFormat="1" ht="4.5" customHeight="1">
      <c r="A2" s="76"/>
      <c r="B2" s="77"/>
      <c r="C2" s="77"/>
      <c r="D2" s="77"/>
      <c r="E2" s="77"/>
      <c r="H2" s="79"/>
      <c r="I2" s="79"/>
      <c r="J2" s="79"/>
      <c r="K2" s="79"/>
      <c r="N2" s="79"/>
      <c r="O2" s="79"/>
      <c r="P2" s="79"/>
      <c r="Q2" s="79"/>
      <c r="R2" s="79"/>
      <c r="S2" s="79"/>
    </row>
    <row r="3" spans="1:24" s="75" customFormat="1">
      <c r="A3" s="1073" t="s">
        <v>259</v>
      </c>
      <c r="B3" s="1073"/>
      <c r="C3" s="1073"/>
      <c r="D3" s="1073"/>
      <c r="E3" s="1073"/>
      <c r="F3" s="1073"/>
      <c r="G3" s="1073"/>
      <c r="H3" s="1073"/>
      <c r="I3" s="1073"/>
      <c r="J3" s="1073"/>
      <c r="K3" s="1073"/>
      <c r="L3" s="1073"/>
      <c r="M3" s="1073"/>
      <c r="N3" s="1073"/>
      <c r="O3" s="1073"/>
      <c r="P3" s="1073"/>
      <c r="Q3" s="1073"/>
      <c r="R3" s="1073"/>
      <c r="S3" s="1073"/>
      <c r="T3" s="1073"/>
      <c r="U3" s="1073"/>
      <c r="V3" s="1073"/>
      <c r="W3" s="137"/>
      <c r="X3" s="137"/>
    </row>
    <row r="4" spans="1:24" s="75" customFormat="1">
      <c r="A4" s="164"/>
      <c r="B4" s="164"/>
      <c r="C4" s="164"/>
      <c r="D4" s="164"/>
      <c r="E4" s="164"/>
      <c r="F4" s="164"/>
      <c r="G4" s="164"/>
      <c r="H4" s="164"/>
      <c r="I4" s="164"/>
      <c r="J4" s="164"/>
      <c r="K4" s="164"/>
      <c r="L4" s="164"/>
      <c r="M4" s="164"/>
      <c r="N4" s="164"/>
      <c r="O4" s="164"/>
      <c r="P4" s="164"/>
      <c r="Q4" s="164"/>
      <c r="R4" s="164"/>
      <c r="S4" s="164"/>
      <c r="T4" s="164"/>
      <c r="U4" s="164"/>
      <c r="V4" s="164"/>
      <c r="W4" s="164"/>
      <c r="X4" s="164"/>
    </row>
    <row r="5" spans="1:24" s="136" customFormat="1" ht="12.75" customHeight="1">
      <c r="A5" s="1079" t="s">
        <v>1222</v>
      </c>
      <c r="B5" s="1079"/>
      <c r="C5" s="1079"/>
      <c r="D5" s="1079"/>
      <c r="E5" s="1079"/>
      <c r="F5" s="1079"/>
      <c r="G5" s="1079"/>
      <c r="H5" s="1079"/>
      <c r="I5" s="1079"/>
      <c r="J5" s="1079"/>
      <c r="K5" s="1079"/>
      <c r="L5" s="1079"/>
      <c r="M5" s="1079"/>
      <c r="N5" s="1079"/>
      <c r="O5" s="1079"/>
      <c r="P5" s="1079"/>
      <c r="Q5" s="1079"/>
      <c r="R5" s="1079"/>
      <c r="S5" s="1079"/>
      <c r="T5" s="1079"/>
      <c r="U5" s="1079"/>
      <c r="V5" s="1079"/>
      <c r="W5" s="1079"/>
      <c r="X5" s="1079"/>
    </row>
    <row r="6" spans="1:24" s="136" customFormat="1">
      <c r="A6" s="1080"/>
      <c r="B6" s="1080"/>
      <c r="C6" s="1080"/>
      <c r="D6" s="1080"/>
      <c r="E6" s="1080"/>
      <c r="F6" s="1080"/>
      <c r="G6" s="1080"/>
      <c r="H6" s="1080"/>
      <c r="I6" s="1080"/>
      <c r="J6" s="1080"/>
      <c r="K6" s="1080"/>
      <c r="L6" s="1080"/>
      <c r="M6" s="1080"/>
      <c r="N6" s="1080"/>
      <c r="O6" s="1080"/>
      <c r="P6" s="1080"/>
      <c r="Q6" s="1080"/>
      <c r="R6" s="1080"/>
      <c r="S6" s="1080"/>
      <c r="T6" s="1080"/>
      <c r="U6" s="1080"/>
      <c r="V6" s="1080"/>
      <c r="W6" s="1080"/>
      <c r="X6" s="1080"/>
    </row>
    <row r="7" spans="1:24" s="136" customFormat="1" collapsed="1">
      <c r="A7" s="1017" t="s">
        <v>449</v>
      </c>
      <c r="B7" s="1018"/>
      <c r="C7" s="1018"/>
      <c r="D7" s="1018"/>
      <c r="E7" s="1018"/>
      <c r="F7" s="1018"/>
      <c r="G7" s="1018"/>
      <c r="H7" s="1018"/>
      <c r="I7" s="1018"/>
      <c r="J7" s="1018"/>
      <c r="K7" s="1018"/>
      <c r="L7" s="1018"/>
      <c r="M7" s="1018"/>
      <c r="N7" s="1018"/>
      <c r="O7" s="1018"/>
      <c r="P7" s="1018"/>
      <c r="Q7" s="1018"/>
      <c r="R7" s="1018"/>
      <c r="S7" s="1018"/>
      <c r="T7" s="1018"/>
      <c r="U7" s="1018"/>
      <c r="V7" s="1018"/>
      <c r="W7" s="1018"/>
      <c r="X7" s="1019"/>
    </row>
    <row r="8" spans="1:24" s="136" customFormat="1" hidden="1" outlineLevel="1">
      <c r="A8" s="1020" t="s">
        <v>92</v>
      </c>
      <c r="B8" s="1021"/>
      <c r="C8" s="1020" t="s">
        <v>93</v>
      </c>
      <c r="D8" s="1022"/>
      <c r="E8" s="1022"/>
      <c r="F8" s="1022"/>
      <c r="G8" s="1022"/>
      <c r="H8" s="1022"/>
      <c r="I8" s="1022"/>
      <c r="J8" s="1022"/>
      <c r="K8" s="1022"/>
      <c r="L8" s="1022"/>
      <c r="M8" s="1022"/>
      <c r="N8" s="1022"/>
      <c r="O8" s="1022"/>
      <c r="P8" s="1022"/>
      <c r="Q8" s="1021"/>
      <c r="R8" s="1020" t="s">
        <v>445</v>
      </c>
      <c r="S8" s="1021"/>
      <c r="T8" s="1008" t="s">
        <v>434</v>
      </c>
      <c r="U8" s="1009"/>
      <c r="V8" s="1008" t="s">
        <v>2</v>
      </c>
      <c r="W8" s="1009"/>
    </row>
    <row r="9" spans="1:24" s="136" customFormat="1" hidden="1" outlineLevel="1">
      <c r="A9" s="1004" t="s">
        <v>446</v>
      </c>
      <c r="B9" s="1005"/>
      <c r="C9" s="1004" t="s">
        <v>1221</v>
      </c>
      <c r="D9" s="1014"/>
      <c r="E9" s="1014"/>
      <c r="F9" s="1014"/>
      <c r="G9" s="1014"/>
      <c r="H9" s="1014"/>
      <c r="I9" s="1014"/>
      <c r="J9" s="1014"/>
      <c r="K9" s="1014"/>
      <c r="L9" s="1014"/>
      <c r="M9" s="1014"/>
      <c r="N9" s="1014"/>
      <c r="O9" s="1014"/>
      <c r="P9" s="1014"/>
      <c r="Q9" s="1005"/>
      <c r="R9" s="1015">
        <v>150</v>
      </c>
      <c r="S9" s="1016"/>
      <c r="T9" s="1004">
        <v>35</v>
      </c>
      <c r="U9" s="1005"/>
      <c r="V9" s="1012">
        <f>T9*R9</f>
        <v>5250</v>
      </c>
      <c r="W9" s="1013"/>
    </row>
    <row r="10" spans="1:24" s="75" customFormat="1">
      <c r="A10" s="137"/>
      <c r="B10" s="137"/>
      <c r="C10" s="137"/>
      <c r="D10" s="137"/>
      <c r="E10" s="137"/>
      <c r="F10" s="137"/>
      <c r="G10" s="137"/>
      <c r="H10" s="137"/>
      <c r="I10" s="137"/>
      <c r="J10" s="137"/>
      <c r="K10" s="137"/>
      <c r="L10" s="137"/>
      <c r="M10" s="137"/>
      <c r="N10" s="137"/>
      <c r="O10" s="137"/>
      <c r="P10" s="137"/>
      <c r="Q10" s="137"/>
      <c r="R10" s="137"/>
      <c r="S10" s="137"/>
      <c r="T10" s="137"/>
      <c r="U10" s="137"/>
      <c r="V10" s="137"/>
      <c r="W10" s="137"/>
      <c r="X10" s="137"/>
    </row>
    <row r="11" spans="1:24" s="144" customFormat="1" ht="11.25">
      <c r="N11" s="145"/>
      <c r="O11" s="145"/>
      <c r="P11" s="145"/>
      <c r="Q11" s="145"/>
      <c r="R11" s="145"/>
      <c r="S11" s="145"/>
      <c r="T11" s="145"/>
      <c r="U11" s="145"/>
      <c r="V11" s="145"/>
    </row>
    <row r="12" spans="1:24" s="144" customFormat="1" ht="11.25">
      <c r="A12" s="1157" t="s">
        <v>381</v>
      </c>
      <c r="B12" s="1157"/>
      <c r="C12" s="1157"/>
      <c r="D12" s="1157"/>
      <c r="E12" s="1157"/>
      <c r="F12" s="1157"/>
      <c r="G12" s="1157"/>
      <c r="H12" s="1157"/>
      <c r="I12" s="1158"/>
      <c r="J12" s="1029"/>
      <c r="K12" s="1030"/>
      <c r="L12" s="1030"/>
      <c r="M12" s="1159"/>
      <c r="N12" s="1160"/>
      <c r="O12" s="1160"/>
      <c r="P12" s="1160"/>
      <c r="Q12" s="1160"/>
      <c r="R12" s="1160"/>
      <c r="S12" s="1160"/>
      <c r="T12" s="1160"/>
      <c r="U12" s="1160"/>
      <c r="V12" s="1160"/>
      <c r="W12" s="1161"/>
    </row>
    <row r="13" spans="1:24" s="144" customFormat="1" ht="11.25">
      <c r="J13" s="1165" t="str">
        <f>IF(J12="Other","Please explain:","")</f>
        <v/>
      </c>
      <c r="K13" s="1165"/>
      <c r="L13" s="1166"/>
      <c r="M13" s="1162"/>
      <c r="N13" s="1163"/>
      <c r="O13" s="1163"/>
      <c r="P13" s="1163"/>
      <c r="Q13" s="1163"/>
      <c r="R13" s="1163"/>
      <c r="S13" s="1163"/>
      <c r="T13" s="1163"/>
      <c r="U13" s="1163"/>
      <c r="V13" s="1163"/>
      <c r="W13" s="1164"/>
    </row>
    <row r="14" spans="1:24" s="144" customFormat="1" ht="11.25">
      <c r="A14" s="103" t="s">
        <v>382</v>
      </c>
      <c r="N14" s="145"/>
      <c r="O14" s="145"/>
      <c r="P14" s="145"/>
      <c r="Q14" s="145"/>
      <c r="R14" s="145"/>
      <c r="S14" s="145"/>
      <c r="T14" s="145"/>
      <c r="U14" s="145"/>
      <c r="V14" s="145"/>
    </row>
    <row r="15" spans="1:24" s="146" customFormat="1" ht="18">
      <c r="B15" s="1167"/>
      <c r="C15" s="1168"/>
      <c r="D15" s="1168"/>
      <c r="E15" s="1168"/>
      <c r="F15" s="1168"/>
      <c r="G15" s="147" t="b">
        <v>1</v>
      </c>
      <c r="I15" s="148"/>
      <c r="J15" s="148"/>
      <c r="K15" s="148"/>
    </row>
    <row r="16" spans="1:24" s="149" customFormat="1">
      <c r="B16" s="150"/>
      <c r="C16" s="1169" t="s">
        <v>383</v>
      </c>
      <c r="D16" s="1169"/>
      <c r="E16" s="1169"/>
      <c r="F16" s="1169"/>
      <c r="G16" s="1169"/>
      <c r="H16" s="1169"/>
      <c r="I16" s="1170"/>
      <c r="J16" s="1171"/>
      <c r="K16" s="151"/>
    </row>
    <row r="17" spans="2:11" s="149" customFormat="1">
      <c r="B17" s="152"/>
      <c r="C17" s="1169" t="s">
        <v>384</v>
      </c>
      <c r="D17" s="1169"/>
      <c r="E17" s="1169"/>
      <c r="F17" s="1169"/>
      <c r="G17" s="1169"/>
      <c r="H17" s="1169"/>
      <c r="I17" s="1170"/>
      <c r="J17" s="1171"/>
      <c r="K17" s="151"/>
    </row>
    <row r="18" spans="2:11" s="149" customFormat="1">
      <c r="B18" s="152"/>
      <c r="C18" s="1169" t="s">
        <v>385</v>
      </c>
      <c r="D18" s="1169"/>
      <c r="E18" s="1169"/>
      <c r="F18" s="1169"/>
      <c r="G18" s="1169"/>
      <c r="H18" s="1169"/>
      <c r="I18" s="1170"/>
      <c r="J18" s="1171"/>
      <c r="K18" s="151"/>
    </row>
    <row r="19" spans="2:11" s="149" customFormat="1">
      <c r="B19" s="152"/>
      <c r="C19" s="1169" t="s">
        <v>386</v>
      </c>
      <c r="D19" s="1169"/>
      <c r="E19" s="1169"/>
      <c r="F19" s="1169"/>
      <c r="G19" s="1169"/>
      <c r="H19" s="1169"/>
      <c r="I19" s="1170"/>
      <c r="J19" s="1171"/>
      <c r="K19" s="151"/>
    </row>
    <row r="20" spans="2:11" s="149" customFormat="1">
      <c r="B20" s="152"/>
      <c r="C20" s="1169" t="s">
        <v>387</v>
      </c>
      <c r="D20" s="1169"/>
      <c r="E20" s="1169"/>
      <c r="F20" s="1169"/>
      <c r="G20" s="1169"/>
      <c r="H20" s="1169"/>
      <c r="I20" s="1170"/>
      <c r="J20" s="1171"/>
      <c r="K20" s="151"/>
    </row>
    <row r="21" spans="2:11" s="146" customFormat="1" ht="18">
      <c r="B21" s="1167"/>
      <c r="C21" s="1168"/>
      <c r="D21" s="1168"/>
      <c r="E21" s="1168"/>
      <c r="F21" s="1168"/>
      <c r="G21" s="147" t="b">
        <v>1</v>
      </c>
      <c r="I21" s="148"/>
      <c r="J21" s="148"/>
      <c r="K21" s="148"/>
    </row>
    <row r="22" spans="2:11" s="149" customFormat="1">
      <c r="B22" s="150"/>
      <c r="C22" s="1169" t="s">
        <v>388</v>
      </c>
      <c r="D22" s="1169"/>
      <c r="E22" s="1169"/>
      <c r="F22" s="1169"/>
      <c r="G22" s="1169"/>
      <c r="H22" s="1169"/>
      <c r="I22" s="1170"/>
      <c r="J22" s="1171"/>
      <c r="K22" s="151"/>
    </row>
    <row r="23" spans="2:11" s="149" customFormat="1">
      <c r="B23" s="152"/>
      <c r="C23" s="1169" t="s">
        <v>389</v>
      </c>
      <c r="D23" s="1169"/>
      <c r="E23" s="1169"/>
      <c r="F23" s="1169"/>
      <c r="G23" s="1169"/>
      <c r="H23" s="1169"/>
      <c r="I23" s="1170"/>
      <c r="J23" s="1171"/>
      <c r="K23" s="151"/>
    </row>
    <row r="24" spans="2:11" s="149" customFormat="1">
      <c r="B24" s="152"/>
      <c r="C24" s="1169" t="s">
        <v>390</v>
      </c>
      <c r="D24" s="1169"/>
      <c r="E24" s="1169"/>
      <c r="F24" s="1169"/>
      <c r="G24" s="1169"/>
      <c r="H24" s="1169"/>
      <c r="I24" s="1170"/>
      <c r="J24" s="1171"/>
      <c r="K24" s="151"/>
    </row>
    <row r="25" spans="2:11" s="146" customFormat="1" ht="18">
      <c r="B25" s="1167"/>
      <c r="C25" s="1168"/>
      <c r="D25" s="1168"/>
      <c r="E25" s="1168"/>
      <c r="F25" s="1168"/>
      <c r="G25" s="147" t="b">
        <v>1</v>
      </c>
      <c r="I25" s="148"/>
      <c r="J25" s="148"/>
      <c r="K25" s="148"/>
    </row>
    <row r="26" spans="2:11" s="149" customFormat="1">
      <c r="B26" s="150"/>
      <c r="C26" s="1169" t="s">
        <v>320</v>
      </c>
      <c r="D26" s="1169"/>
      <c r="E26" s="1169"/>
      <c r="F26" s="1169"/>
      <c r="G26" s="1169"/>
      <c r="H26" s="1169"/>
      <c r="I26" s="1170"/>
      <c r="J26" s="1171"/>
      <c r="K26" s="151"/>
    </row>
    <row r="27" spans="2:11" s="149" customFormat="1">
      <c r="B27" s="152"/>
      <c r="C27" s="1169" t="s">
        <v>391</v>
      </c>
      <c r="D27" s="1169"/>
      <c r="E27" s="1169"/>
      <c r="F27" s="1169"/>
      <c r="G27" s="1169"/>
      <c r="H27" s="1169"/>
      <c r="I27" s="1170"/>
      <c r="J27" s="1171"/>
      <c r="K27" s="151"/>
    </row>
    <row r="28" spans="2:11" s="146" customFormat="1" ht="18">
      <c r="B28" s="1167"/>
      <c r="C28" s="1168"/>
      <c r="D28" s="1168"/>
      <c r="E28" s="1168"/>
      <c r="F28" s="1168"/>
      <c r="G28" s="147" t="b">
        <v>1</v>
      </c>
      <c r="I28" s="148"/>
      <c r="J28" s="148"/>
      <c r="K28" s="148"/>
    </row>
    <row r="29" spans="2:11" s="149" customFormat="1">
      <c r="B29" s="150"/>
      <c r="C29" s="1169" t="s">
        <v>392</v>
      </c>
      <c r="D29" s="1169"/>
      <c r="E29" s="1169"/>
      <c r="F29" s="1169"/>
      <c r="G29" s="1169"/>
      <c r="H29" s="1169"/>
      <c r="I29" s="1170"/>
      <c r="J29" s="1171"/>
      <c r="K29" s="151"/>
    </row>
    <row r="30" spans="2:11" s="149" customFormat="1">
      <c r="B30" s="152"/>
      <c r="C30" s="1169" t="s">
        <v>393</v>
      </c>
      <c r="D30" s="1169"/>
      <c r="E30" s="1169"/>
      <c r="F30" s="1169"/>
      <c r="G30" s="1169"/>
      <c r="H30" s="1169"/>
      <c r="I30" s="1170"/>
      <c r="J30" s="1171"/>
      <c r="K30" s="151"/>
    </row>
    <row r="31" spans="2:11" s="146" customFormat="1" ht="18">
      <c r="B31" s="1167"/>
      <c r="C31" s="1168"/>
      <c r="D31" s="1168"/>
      <c r="E31" s="1168"/>
      <c r="F31" s="1168"/>
      <c r="G31" s="147" t="b">
        <v>1</v>
      </c>
      <c r="I31" s="148"/>
      <c r="J31" s="148"/>
      <c r="K31" s="148"/>
    </row>
    <row r="32" spans="2:11" s="149" customFormat="1">
      <c r="B32" s="150"/>
      <c r="C32" s="1169" t="s">
        <v>394</v>
      </c>
      <c r="D32" s="1169"/>
      <c r="E32" s="1169"/>
      <c r="F32" s="1169"/>
      <c r="G32" s="1169"/>
      <c r="H32" s="1169"/>
      <c r="I32" s="1170"/>
      <c r="J32" s="1171"/>
      <c r="K32" s="151"/>
    </row>
    <row r="33" spans="1:23" s="149" customFormat="1">
      <c r="B33" s="152"/>
      <c r="C33" s="1169" t="s">
        <v>395</v>
      </c>
      <c r="D33" s="1169"/>
      <c r="E33" s="1169"/>
      <c r="F33" s="1169"/>
      <c r="G33" s="1169"/>
      <c r="H33" s="1169"/>
      <c r="I33" s="1170"/>
      <c r="J33" s="1171"/>
      <c r="K33" s="151"/>
    </row>
    <row r="34" spans="1:23" s="149" customFormat="1">
      <c r="B34" s="152"/>
      <c r="C34" s="1169" t="s">
        <v>396</v>
      </c>
      <c r="D34" s="1169"/>
      <c r="E34" s="1169"/>
      <c r="F34" s="1169"/>
      <c r="G34" s="1169"/>
      <c r="H34" s="1169"/>
      <c r="I34" s="1170"/>
      <c r="J34" s="1171"/>
      <c r="K34" s="151"/>
    </row>
    <row r="35" spans="1:23" s="149" customFormat="1">
      <c r="B35" s="152"/>
      <c r="C35" s="1169" t="s">
        <v>397</v>
      </c>
      <c r="D35" s="1169"/>
      <c r="E35" s="1169"/>
      <c r="F35" s="1169"/>
      <c r="G35" s="1169"/>
      <c r="H35" s="1169"/>
      <c r="I35" s="1170"/>
      <c r="J35" s="1171"/>
      <c r="K35" s="151"/>
    </row>
    <row r="36" spans="1:23" s="149" customFormat="1">
      <c r="B36" s="152"/>
      <c r="C36" s="1169" t="s">
        <v>398</v>
      </c>
      <c r="D36" s="1169"/>
      <c r="E36" s="1169"/>
      <c r="F36" s="1169"/>
      <c r="G36" s="1169"/>
      <c r="H36" s="1169"/>
      <c r="I36" s="1170"/>
      <c r="J36" s="1171"/>
      <c r="K36" s="151"/>
    </row>
    <row r="37" spans="1:23" s="146" customFormat="1" ht="18">
      <c r="B37" s="1167"/>
      <c r="C37" s="1168"/>
      <c r="D37" s="1168"/>
      <c r="E37" s="1168"/>
      <c r="F37" s="1168"/>
      <c r="G37" s="147" t="b">
        <v>1</v>
      </c>
      <c r="I37" s="148"/>
      <c r="J37" s="148"/>
      <c r="K37" s="148"/>
    </row>
    <row r="38" spans="1:23" s="146" customFormat="1" ht="18">
      <c r="B38" s="1167"/>
      <c r="C38" s="1168"/>
      <c r="D38" s="1168"/>
      <c r="E38" s="1168"/>
      <c r="F38" s="1168"/>
      <c r="G38" s="147" t="b">
        <v>1</v>
      </c>
      <c r="I38" s="148"/>
      <c r="J38" s="148"/>
      <c r="K38" s="148"/>
    </row>
    <row r="39" spans="1:23" s="149" customFormat="1">
      <c r="B39" s="150"/>
      <c r="C39" s="1169" t="s">
        <v>399</v>
      </c>
      <c r="D39" s="1169"/>
      <c r="E39" s="1169"/>
      <c r="F39" s="1169"/>
      <c r="G39" s="1169"/>
      <c r="H39" s="1169"/>
      <c r="I39" s="1170"/>
      <c r="J39" s="1171"/>
      <c r="K39" s="151"/>
    </row>
    <row r="40" spans="1:23" s="149" customFormat="1">
      <c r="C40" s="1169" t="s">
        <v>400</v>
      </c>
      <c r="D40" s="1169"/>
      <c r="E40" s="1169"/>
      <c r="F40" s="1169"/>
      <c r="G40" s="1169"/>
      <c r="H40" s="1169"/>
      <c r="I40" s="1170"/>
      <c r="J40" s="1171"/>
      <c r="K40" s="151"/>
    </row>
    <row r="41" spans="1:23" s="82" customFormat="1">
      <c r="I41" s="153"/>
      <c r="J41" s="153"/>
      <c r="S41" s="154"/>
      <c r="T41" s="154"/>
      <c r="U41" s="154"/>
      <c r="V41" s="154"/>
    </row>
    <row r="42" spans="1:23" s="82" customFormat="1" ht="11.25">
      <c r="A42" s="155" t="s">
        <v>401</v>
      </c>
      <c r="B42" s="156"/>
      <c r="C42" s="156"/>
      <c r="D42" s="156"/>
      <c r="E42" s="156"/>
      <c r="F42" s="156"/>
      <c r="G42" s="156"/>
      <c r="H42" s="156"/>
      <c r="I42" s="156"/>
      <c r="J42" s="156"/>
      <c r="K42" s="156"/>
      <c r="L42" s="156"/>
      <c r="W42" s="156"/>
    </row>
    <row r="43" spans="1:23" s="82" customFormat="1" ht="11.25" customHeight="1">
      <c r="A43" s="1172" t="s">
        <v>402</v>
      </c>
      <c r="B43" s="1172"/>
      <c r="C43" s="1172"/>
      <c r="D43" s="1172"/>
      <c r="E43" s="1173" t="s">
        <v>403</v>
      </c>
      <c r="F43" s="1174"/>
      <c r="G43" s="1174"/>
      <c r="H43" s="1174"/>
      <c r="I43" s="1174"/>
      <c r="J43" s="1175"/>
      <c r="W43" s="157"/>
    </row>
    <row r="44" spans="1:23" s="82" customFormat="1" ht="22.5" customHeight="1">
      <c r="A44" s="1026"/>
      <c r="B44" s="1026"/>
      <c r="C44" s="1026"/>
      <c r="D44" s="1026"/>
      <c r="E44" s="1029"/>
      <c r="F44" s="1030"/>
      <c r="G44" s="1030"/>
      <c r="H44" s="1030"/>
      <c r="I44" s="1030"/>
      <c r="J44" s="1031"/>
      <c r="W44" s="157"/>
    </row>
    <row r="45" spans="1:23" s="82" customFormat="1" ht="22.5" customHeight="1">
      <c r="A45" s="1026"/>
      <c r="B45" s="1026"/>
      <c r="C45" s="1026"/>
      <c r="D45" s="1026"/>
      <c r="E45" s="1029"/>
      <c r="F45" s="1030"/>
      <c r="G45" s="1030"/>
      <c r="H45" s="1030"/>
      <c r="I45" s="1030"/>
      <c r="J45" s="1031"/>
    </row>
    <row r="46" spans="1:23" s="82" customFormat="1" ht="22.5" customHeight="1">
      <c r="A46" s="1026"/>
      <c r="B46" s="1026"/>
      <c r="C46" s="1026"/>
      <c r="D46" s="1026"/>
      <c r="E46" s="1029"/>
      <c r="F46" s="1030"/>
      <c r="G46" s="1030"/>
      <c r="H46" s="1030"/>
      <c r="I46" s="1030"/>
      <c r="J46" s="1031"/>
    </row>
    <row r="47" spans="1:23" s="82" customFormat="1" ht="22.5" customHeight="1">
      <c r="A47" s="1026"/>
      <c r="B47" s="1026"/>
      <c r="C47" s="1026"/>
      <c r="D47" s="1026"/>
      <c r="E47" s="1029"/>
      <c r="F47" s="1030"/>
      <c r="G47" s="1030"/>
      <c r="H47" s="1030"/>
      <c r="I47" s="1030"/>
      <c r="J47" s="1031"/>
    </row>
    <row r="48" spans="1:23" s="82" customFormat="1" ht="22.5" customHeight="1">
      <c r="A48" s="1026"/>
      <c r="B48" s="1026"/>
      <c r="C48" s="1026"/>
      <c r="D48" s="1026"/>
      <c r="E48" s="1029"/>
      <c r="F48" s="1030"/>
      <c r="G48" s="1030"/>
      <c r="H48" s="1030"/>
      <c r="I48" s="1030"/>
      <c r="J48" s="1031"/>
    </row>
    <row r="49" spans="1:235" s="82" customFormat="1" ht="22.5" customHeight="1">
      <c r="A49" s="1026"/>
      <c r="B49" s="1026"/>
      <c r="C49" s="1026"/>
      <c r="D49" s="1026"/>
      <c r="E49" s="1029"/>
      <c r="F49" s="1030"/>
      <c r="G49" s="1030"/>
      <c r="H49" s="1030"/>
      <c r="I49" s="1030"/>
      <c r="J49" s="1031"/>
      <c r="W49" s="157"/>
    </row>
    <row r="50" spans="1:235" s="82" customFormat="1" ht="22.5" customHeight="1">
      <c r="A50" s="1026"/>
      <c r="B50" s="1026"/>
      <c r="C50" s="1026"/>
      <c r="D50" s="1026"/>
      <c r="E50" s="1029"/>
      <c r="F50" s="1030"/>
      <c r="G50" s="1030"/>
      <c r="H50" s="1030"/>
      <c r="I50" s="1030"/>
      <c r="J50" s="1031"/>
    </row>
    <row r="51" spans="1:235" s="82" customFormat="1" ht="22.5" customHeight="1">
      <c r="A51" s="1026"/>
      <c r="B51" s="1026"/>
      <c r="C51" s="1026"/>
      <c r="D51" s="1026"/>
      <c r="E51" s="1029"/>
      <c r="F51" s="1030"/>
      <c r="G51" s="1030"/>
      <c r="H51" s="1030"/>
      <c r="I51" s="1030"/>
      <c r="J51" s="1031"/>
    </row>
    <row r="52" spans="1:235" s="82" customFormat="1" ht="22.5" customHeight="1">
      <c r="A52" s="1026"/>
      <c r="B52" s="1026"/>
      <c r="C52" s="1026"/>
      <c r="D52" s="1026"/>
      <c r="E52" s="1029"/>
      <c r="F52" s="1030"/>
      <c r="G52" s="1030"/>
      <c r="H52" s="1030"/>
      <c r="I52" s="1030"/>
      <c r="J52" s="1031"/>
    </row>
    <row r="53" spans="1:235" s="82" customFormat="1" ht="22.5" customHeight="1">
      <c r="A53" s="1026"/>
      <c r="B53" s="1026"/>
      <c r="C53" s="1026"/>
      <c r="D53" s="1026"/>
      <c r="E53" s="1029"/>
      <c r="F53" s="1030"/>
      <c r="G53" s="1030"/>
      <c r="H53" s="1030"/>
      <c r="I53" s="1030"/>
      <c r="J53" s="1031"/>
    </row>
    <row r="54" spans="1:235" s="82" customFormat="1" ht="11.25">
      <c r="A54" s="1176" t="s">
        <v>404</v>
      </c>
      <c r="B54" s="1177"/>
      <c r="C54" s="1177"/>
      <c r="D54" s="1177"/>
      <c r="E54" s="1177"/>
      <c r="F54" s="1177"/>
      <c r="G54" s="1177"/>
      <c r="H54" s="1177"/>
      <c r="I54" s="1177"/>
      <c r="J54" s="1177"/>
      <c r="K54" s="1177"/>
      <c r="L54" s="1177"/>
      <c r="M54" s="1177"/>
      <c r="N54" s="1177"/>
      <c r="O54" s="1177"/>
      <c r="P54" s="1177"/>
      <c r="Q54" s="1177"/>
      <c r="R54" s="1177"/>
      <c r="S54" s="1177"/>
      <c r="T54" s="1177"/>
      <c r="U54" s="1177"/>
      <c r="V54" s="1177"/>
      <c r="W54" s="1177"/>
    </row>
    <row r="55" spans="1:235" s="82" customFormat="1">
      <c r="A55" s="1178"/>
      <c r="B55" s="1178"/>
      <c r="C55" s="1178"/>
      <c r="D55" s="1178"/>
      <c r="E55" s="1178"/>
      <c r="F55" s="1178"/>
      <c r="G55" s="1178"/>
      <c r="H55" s="1178"/>
      <c r="I55" s="1178"/>
      <c r="J55" s="1178"/>
      <c r="K55" s="1179"/>
      <c r="L55" s="1179"/>
      <c r="M55" s="1179"/>
      <c r="N55" s="1179"/>
      <c r="O55" s="1179"/>
      <c r="P55" s="1179"/>
      <c r="Q55" s="1179"/>
      <c r="R55" s="1179"/>
      <c r="S55" s="1179"/>
      <c r="T55" s="1179"/>
      <c r="U55" s="1179"/>
      <c r="V55" s="1179"/>
      <c r="W55" s="1179"/>
      <c r="X55" s="158"/>
      <c r="Y55" s="158"/>
      <c r="Z55" s="158"/>
      <c r="AA55" s="159"/>
      <c r="AC55" s="150"/>
      <c r="AD55" s="157"/>
      <c r="AE55" s="157"/>
      <c r="AF55" s="157"/>
      <c r="AG55" s="150"/>
      <c r="AH55" s="150"/>
      <c r="AI55" s="150"/>
      <c r="AJ55" s="158"/>
      <c r="AK55" s="158"/>
      <c r="AL55" s="158"/>
      <c r="AM55" s="158"/>
      <c r="AN55" s="158"/>
      <c r="AO55" s="158"/>
      <c r="AP55" s="158"/>
      <c r="AQ55" s="159"/>
      <c r="AS55" s="150"/>
      <c r="AT55" s="157"/>
      <c r="AU55" s="157"/>
      <c r="AV55" s="157"/>
      <c r="AW55" s="150"/>
      <c r="AX55" s="150"/>
      <c r="AY55" s="150"/>
      <c r="AZ55" s="158"/>
      <c r="BA55" s="158"/>
      <c r="BB55" s="158"/>
      <c r="BC55" s="158"/>
      <c r="BD55" s="158"/>
      <c r="BE55" s="158"/>
      <c r="BF55" s="158"/>
      <c r="BG55" s="159"/>
      <c r="BI55" s="150"/>
      <c r="BJ55" s="157"/>
      <c r="BK55" s="157"/>
      <c r="BL55" s="157"/>
      <c r="BM55" s="150"/>
      <c r="BN55" s="150"/>
      <c r="BO55" s="150"/>
      <c r="BP55" s="158"/>
      <c r="BQ55" s="158"/>
      <c r="BR55" s="158"/>
      <c r="BS55" s="158"/>
      <c r="BT55" s="158"/>
      <c r="BU55" s="158"/>
      <c r="BV55" s="158"/>
      <c r="BW55" s="159"/>
      <c r="BY55" s="150"/>
      <c r="BZ55" s="157"/>
      <c r="CA55" s="157"/>
      <c r="CB55" s="157"/>
      <c r="CC55" s="150"/>
      <c r="CD55" s="150"/>
      <c r="CE55" s="150"/>
      <c r="CF55" s="158"/>
      <c r="CG55" s="158"/>
      <c r="CH55" s="158"/>
      <c r="CI55" s="158"/>
      <c r="CJ55" s="158"/>
      <c r="CK55" s="158"/>
      <c r="CL55" s="158"/>
      <c r="CM55" s="159"/>
      <c r="CO55" s="150"/>
      <c r="CP55" s="157"/>
      <c r="CQ55" s="157"/>
      <c r="CR55" s="157"/>
      <c r="CS55" s="150"/>
      <c r="CT55" s="150"/>
      <c r="CU55" s="150"/>
      <c r="CV55" s="158"/>
      <c r="CW55" s="158"/>
      <c r="CX55" s="158"/>
      <c r="CY55" s="158"/>
      <c r="CZ55" s="158"/>
      <c r="DA55" s="158"/>
      <c r="DB55" s="158"/>
      <c r="DC55" s="159"/>
      <c r="DE55" s="150"/>
      <c r="DF55" s="157"/>
      <c r="DG55" s="157"/>
      <c r="DH55" s="157"/>
      <c r="DI55" s="150"/>
      <c r="DJ55" s="150"/>
      <c r="DK55" s="150"/>
      <c r="DL55" s="158"/>
      <c r="DM55" s="158"/>
      <c r="DN55" s="158"/>
      <c r="DO55" s="158"/>
      <c r="DP55" s="158"/>
      <c r="DQ55" s="158"/>
      <c r="DR55" s="158"/>
      <c r="DS55" s="159"/>
      <c r="DU55" s="150"/>
      <c r="DV55" s="157"/>
      <c r="DW55" s="157"/>
      <c r="DX55" s="157"/>
      <c r="DY55" s="150"/>
      <c r="DZ55" s="150"/>
      <c r="EA55" s="150"/>
      <c r="EB55" s="158"/>
      <c r="EC55" s="158"/>
      <c r="ED55" s="158"/>
      <c r="EE55" s="158"/>
      <c r="EF55" s="158"/>
      <c r="EG55" s="158"/>
      <c r="EH55" s="158"/>
      <c r="EI55" s="159"/>
      <c r="EK55" s="150"/>
      <c r="EL55" s="157"/>
      <c r="EM55" s="157"/>
      <c r="EN55" s="157"/>
      <c r="EO55" s="150"/>
      <c r="EP55" s="150"/>
      <c r="EQ55" s="150"/>
      <c r="ER55" s="158"/>
      <c r="ES55" s="158"/>
      <c r="ET55" s="158"/>
      <c r="EU55" s="158"/>
      <c r="EV55" s="158"/>
      <c r="EW55" s="158"/>
      <c r="EX55" s="158"/>
      <c r="EY55" s="159"/>
      <c r="FA55" s="150"/>
      <c r="FB55" s="157"/>
      <c r="FC55" s="157"/>
      <c r="FD55" s="157"/>
      <c r="FE55" s="150"/>
      <c r="FF55" s="150"/>
      <c r="FG55" s="150"/>
      <c r="FH55" s="158"/>
      <c r="FI55" s="158"/>
      <c r="FJ55" s="158"/>
      <c r="FK55" s="158"/>
      <c r="FL55" s="158"/>
      <c r="FM55" s="158"/>
      <c r="FN55" s="158"/>
      <c r="FO55" s="159"/>
      <c r="FQ55" s="150"/>
      <c r="FR55" s="157"/>
      <c r="FS55" s="157"/>
      <c r="FT55" s="157"/>
      <c r="FU55" s="150"/>
      <c r="FV55" s="150"/>
      <c r="FW55" s="150"/>
      <c r="FX55" s="158"/>
      <c r="FY55" s="158"/>
      <c r="FZ55" s="158"/>
      <c r="GA55" s="158"/>
      <c r="GB55" s="158"/>
      <c r="GC55" s="158"/>
      <c r="GD55" s="158"/>
      <c r="GE55" s="159"/>
      <c r="GG55" s="150"/>
      <c r="GH55" s="157"/>
      <c r="GI55" s="157"/>
      <c r="GJ55" s="157"/>
      <c r="GK55" s="150"/>
      <c r="GL55" s="150"/>
      <c r="GM55" s="150"/>
      <c r="GN55" s="158"/>
      <c r="GO55" s="158"/>
      <c r="GP55" s="158"/>
      <c r="GQ55" s="158"/>
      <c r="GR55" s="158"/>
      <c r="GS55" s="158"/>
      <c r="GT55" s="158"/>
      <c r="GU55" s="159"/>
      <c r="GW55" s="150"/>
      <c r="GX55" s="157"/>
      <c r="GY55" s="157"/>
      <c r="GZ55" s="157"/>
      <c r="HA55" s="150"/>
      <c r="HB55" s="150"/>
      <c r="HC55" s="150"/>
      <c r="HD55" s="158"/>
      <c r="HE55" s="158"/>
      <c r="HF55" s="158"/>
      <c r="HG55" s="158"/>
      <c r="HH55" s="158"/>
      <c r="HI55" s="158"/>
      <c r="HJ55" s="158"/>
      <c r="HK55" s="159"/>
      <c r="HM55" s="150"/>
      <c r="HN55" s="157"/>
      <c r="HO55" s="157"/>
      <c r="HP55" s="157"/>
      <c r="HQ55" s="150"/>
      <c r="HR55" s="150"/>
      <c r="HS55" s="150"/>
      <c r="HT55" s="158"/>
      <c r="HU55" s="158"/>
      <c r="HV55" s="158"/>
      <c r="HW55" s="158"/>
      <c r="HX55" s="158"/>
      <c r="HY55" s="158"/>
      <c r="HZ55" s="158"/>
      <c r="IA55" s="159"/>
    </row>
    <row r="56" spans="1:235" s="82" customFormat="1" ht="11.25" customHeight="1">
      <c r="A56" s="1173" t="s">
        <v>405</v>
      </c>
      <c r="B56" s="1174"/>
      <c r="C56" s="1174"/>
      <c r="D56" s="1174"/>
      <c r="E56" s="1174"/>
      <c r="F56" s="1175"/>
      <c r="G56" s="1173" t="s">
        <v>406</v>
      </c>
      <c r="H56" s="1174"/>
      <c r="I56" s="1174"/>
      <c r="J56" s="1174"/>
      <c r="K56" s="1174"/>
      <c r="L56" s="1175"/>
      <c r="M56" s="1173" t="s">
        <v>407</v>
      </c>
      <c r="N56" s="1174"/>
      <c r="O56" s="1174"/>
      <c r="P56" s="1174"/>
      <c r="Q56" s="1174"/>
      <c r="R56" s="1175"/>
    </row>
    <row r="57" spans="1:235" s="82" customFormat="1" ht="21.75" customHeight="1">
      <c r="A57" s="1029"/>
      <c r="B57" s="1030"/>
      <c r="C57" s="1030"/>
      <c r="D57" s="1030"/>
      <c r="E57" s="1030"/>
      <c r="F57" s="1031"/>
      <c r="G57" s="1029"/>
      <c r="H57" s="1030"/>
      <c r="I57" s="1030"/>
      <c r="J57" s="1030"/>
      <c r="K57" s="1030"/>
      <c r="L57" s="1031"/>
      <c r="M57" s="1029"/>
      <c r="N57" s="1030"/>
      <c r="O57" s="1030"/>
      <c r="P57" s="1030"/>
      <c r="Q57" s="1030"/>
      <c r="R57" s="1031"/>
    </row>
    <row r="58" spans="1:235" s="82" customFormat="1" ht="21.75" customHeight="1">
      <c r="A58" s="1029"/>
      <c r="B58" s="1030"/>
      <c r="C58" s="1030"/>
      <c r="D58" s="1030"/>
      <c r="E58" s="1030"/>
      <c r="F58" s="1031"/>
      <c r="G58" s="1029"/>
      <c r="H58" s="1030"/>
      <c r="I58" s="1030"/>
      <c r="J58" s="1030"/>
      <c r="K58" s="1030"/>
      <c r="L58" s="1031"/>
      <c r="M58" s="1029"/>
      <c r="N58" s="1030"/>
      <c r="O58" s="1030"/>
      <c r="P58" s="1030"/>
      <c r="Q58" s="1030"/>
      <c r="R58" s="1031"/>
    </row>
    <row r="59" spans="1:235" s="82" customFormat="1" ht="21.75" customHeight="1">
      <c r="A59" s="1029"/>
      <c r="B59" s="1030"/>
      <c r="C59" s="1030"/>
      <c r="D59" s="1030"/>
      <c r="E59" s="1030"/>
      <c r="F59" s="1031"/>
      <c r="G59" s="1029"/>
      <c r="H59" s="1030"/>
      <c r="I59" s="1030"/>
      <c r="J59" s="1030"/>
      <c r="K59" s="1030"/>
      <c r="L59" s="1031"/>
      <c r="M59" s="1029"/>
      <c r="N59" s="1030"/>
      <c r="O59" s="1030"/>
      <c r="P59" s="1030"/>
      <c r="Q59" s="1030"/>
      <c r="R59" s="1031"/>
    </row>
    <row r="60" spans="1:235" s="82" customFormat="1" ht="21.75" customHeight="1">
      <c r="A60" s="1029"/>
      <c r="B60" s="1030"/>
      <c r="C60" s="1030"/>
      <c r="D60" s="1030"/>
      <c r="E60" s="1030"/>
      <c r="F60" s="1031"/>
      <c r="G60" s="1029"/>
      <c r="H60" s="1030"/>
      <c r="I60" s="1030"/>
      <c r="J60" s="1030"/>
      <c r="K60" s="1030"/>
      <c r="L60" s="1031"/>
      <c r="M60" s="1029"/>
      <c r="N60" s="1030"/>
      <c r="O60" s="1030"/>
      <c r="P60" s="1030"/>
      <c r="Q60" s="1030"/>
      <c r="R60" s="1031"/>
    </row>
    <row r="61" spans="1:235" s="82" customFormat="1" ht="21.75" customHeight="1">
      <c r="A61" s="1029"/>
      <c r="B61" s="1030"/>
      <c r="C61" s="1030"/>
      <c r="D61" s="1030"/>
      <c r="E61" s="1030"/>
      <c r="F61" s="1031"/>
      <c r="G61" s="1029"/>
      <c r="H61" s="1030"/>
      <c r="I61" s="1030"/>
      <c r="J61" s="1030"/>
      <c r="K61" s="1030"/>
      <c r="L61" s="1031"/>
      <c r="M61" s="1029"/>
      <c r="N61" s="1030"/>
      <c r="O61" s="1030"/>
      <c r="P61" s="1030"/>
      <c r="Q61" s="1030"/>
      <c r="R61" s="1031"/>
    </row>
    <row r="62" spans="1:235" s="82" customFormat="1" ht="21.75" customHeight="1">
      <c r="A62" s="1029"/>
      <c r="B62" s="1030"/>
      <c r="C62" s="1030"/>
      <c r="D62" s="1030"/>
      <c r="E62" s="1030"/>
      <c r="F62" s="1031"/>
      <c r="G62" s="1029"/>
      <c r="H62" s="1030"/>
      <c r="I62" s="1030"/>
      <c r="J62" s="1030"/>
      <c r="K62" s="1030"/>
      <c r="L62" s="1031"/>
      <c r="M62" s="1029"/>
      <c r="N62" s="1030"/>
      <c r="O62" s="1030"/>
      <c r="P62" s="1030"/>
      <c r="Q62" s="1030"/>
      <c r="R62" s="1031"/>
    </row>
    <row r="63" spans="1:235" s="82" customFormat="1" ht="21.75" customHeight="1">
      <c r="A63" s="1029"/>
      <c r="B63" s="1030"/>
      <c r="C63" s="1030"/>
      <c r="D63" s="1030"/>
      <c r="E63" s="1030"/>
      <c r="F63" s="1031"/>
      <c r="G63" s="1029"/>
      <c r="H63" s="1030"/>
      <c r="I63" s="1030"/>
      <c r="J63" s="1030"/>
      <c r="K63" s="1030"/>
      <c r="L63" s="1031"/>
      <c r="M63" s="1029"/>
      <c r="N63" s="1030"/>
      <c r="O63" s="1030"/>
      <c r="P63" s="1030"/>
      <c r="Q63" s="1030"/>
      <c r="R63" s="1031"/>
    </row>
    <row r="64" spans="1:235" s="82" customFormat="1" ht="21.75" customHeight="1">
      <c r="A64" s="1029"/>
      <c r="B64" s="1030"/>
      <c r="C64" s="1030"/>
      <c r="D64" s="1030"/>
      <c r="E64" s="1030"/>
      <c r="F64" s="1031"/>
      <c r="G64" s="1029"/>
      <c r="H64" s="1030"/>
      <c r="I64" s="1030"/>
      <c r="J64" s="1030"/>
      <c r="K64" s="1030"/>
      <c r="L64" s="1031"/>
      <c r="M64" s="1029"/>
      <c r="N64" s="1030"/>
      <c r="O64" s="1030"/>
      <c r="P64" s="1030"/>
      <c r="Q64" s="1030"/>
      <c r="R64" s="1031"/>
    </row>
    <row r="65" spans="1:235" s="82" customFormat="1" ht="21.75" customHeight="1">
      <c r="A65" s="1029"/>
      <c r="B65" s="1030"/>
      <c r="C65" s="1030"/>
      <c r="D65" s="1030"/>
      <c r="E65" s="1030"/>
      <c r="F65" s="1031"/>
      <c r="G65" s="1029"/>
      <c r="H65" s="1030"/>
      <c r="I65" s="1030"/>
      <c r="J65" s="1030"/>
      <c r="K65" s="1030"/>
      <c r="L65" s="1031"/>
      <c r="M65" s="1029"/>
      <c r="N65" s="1030"/>
      <c r="O65" s="1030"/>
      <c r="P65" s="1030"/>
      <c r="Q65" s="1030"/>
      <c r="R65" s="1031"/>
    </row>
    <row r="66" spans="1:235" s="82" customFormat="1" ht="21.75" customHeight="1">
      <c r="A66" s="1029"/>
      <c r="B66" s="1030"/>
      <c r="C66" s="1030"/>
      <c r="D66" s="1030"/>
      <c r="E66" s="1030"/>
      <c r="F66" s="1031"/>
      <c r="G66" s="1029"/>
      <c r="H66" s="1030"/>
      <c r="I66" s="1030"/>
      <c r="J66" s="1030"/>
      <c r="K66" s="1030"/>
      <c r="L66" s="1031"/>
      <c r="M66" s="1029"/>
      <c r="N66" s="1030"/>
      <c r="O66" s="1030"/>
      <c r="P66" s="1030"/>
      <c r="Q66" s="1030"/>
      <c r="R66" s="1031"/>
    </row>
    <row r="67" spans="1:235" s="82" customFormat="1">
      <c r="A67" s="150"/>
      <c r="B67" s="157"/>
      <c r="C67" s="157"/>
      <c r="D67" s="157"/>
      <c r="E67" s="157"/>
      <c r="F67" s="157"/>
      <c r="G67" s="150"/>
      <c r="H67" s="150"/>
      <c r="I67" s="150"/>
      <c r="J67" s="158"/>
      <c r="K67" s="158"/>
      <c r="L67" s="158"/>
      <c r="M67" s="158"/>
      <c r="N67" s="158"/>
      <c r="O67" s="158"/>
      <c r="P67" s="158"/>
      <c r="Q67" s="159"/>
      <c r="T67" s="158"/>
      <c r="U67" s="158"/>
      <c r="V67" s="158"/>
      <c r="W67" s="158"/>
      <c r="X67" s="158"/>
      <c r="Y67" s="158"/>
      <c r="Z67" s="158"/>
      <c r="AA67" s="159"/>
      <c r="AC67" s="150"/>
      <c r="AD67" s="157"/>
      <c r="AE67" s="157"/>
      <c r="AF67" s="157"/>
      <c r="AG67" s="150"/>
      <c r="AH67" s="150"/>
      <c r="AI67" s="150"/>
      <c r="AJ67" s="158"/>
      <c r="AK67" s="158"/>
      <c r="AL67" s="158"/>
      <c r="AM67" s="158"/>
      <c r="AN67" s="158"/>
      <c r="AO67" s="158"/>
      <c r="AP67" s="158"/>
      <c r="AQ67" s="159"/>
      <c r="AS67" s="150"/>
      <c r="AT67" s="157"/>
      <c r="AU67" s="157"/>
      <c r="AV67" s="157"/>
      <c r="AW67" s="150"/>
      <c r="AX67" s="150"/>
      <c r="AY67" s="150"/>
      <c r="AZ67" s="158"/>
      <c r="BA67" s="158"/>
      <c r="BB67" s="158"/>
      <c r="BC67" s="158"/>
      <c r="BD67" s="158"/>
      <c r="BE67" s="158"/>
      <c r="BF67" s="158"/>
      <c r="BG67" s="159"/>
      <c r="BI67" s="150"/>
      <c r="BJ67" s="157"/>
      <c r="BK67" s="157"/>
      <c r="BL67" s="157"/>
      <c r="BM67" s="150"/>
      <c r="BN67" s="150"/>
      <c r="BO67" s="150"/>
      <c r="BP67" s="158"/>
      <c r="BQ67" s="158"/>
      <c r="BR67" s="158"/>
      <c r="BS67" s="158"/>
      <c r="BT67" s="158"/>
      <c r="BU67" s="158"/>
      <c r="BV67" s="158"/>
      <c r="BW67" s="159"/>
      <c r="BY67" s="150"/>
      <c r="BZ67" s="157"/>
      <c r="CA67" s="157"/>
      <c r="CB67" s="157"/>
      <c r="CC67" s="150"/>
      <c r="CD67" s="150"/>
      <c r="CE67" s="150"/>
      <c r="CF67" s="158"/>
      <c r="CG67" s="158"/>
      <c r="CH67" s="158"/>
      <c r="CI67" s="158"/>
      <c r="CJ67" s="158"/>
      <c r="CK67" s="158"/>
      <c r="CL67" s="158"/>
      <c r="CM67" s="159"/>
      <c r="CO67" s="150"/>
      <c r="CP67" s="157"/>
      <c r="CQ67" s="157"/>
      <c r="CR67" s="157"/>
      <c r="CS67" s="150"/>
      <c r="CT67" s="150"/>
      <c r="CU67" s="150"/>
      <c r="CV67" s="158"/>
      <c r="CW67" s="158"/>
      <c r="CX67" s="158"/>
      <c r="CY67" s="158"/>
      <c r="CZ67" s="158"/>
      <c r="DA67" s="158"/>
      <c r="DB67" s="158"/>
      <c r="DC67" s="159"/>
      <c r="DE67" s="150"/>
      <c r="DF67" s="157"/>
      <c r="DG67" s="157"/>
      <c r="DH67" s="157"/>
      <c r="DI67" s="150"/>
      <c r="DJ67" s="150"/>
      <c r="DK67" s="150"/>
      <c r="DL67" s="158"/>
      <c r="DM67" s="158"/>
      <c r="DN67" s="158"/>
      <c r="DO67" s="158"/>
      <c r="DP67" s="158"/>
      <c r="DQ67" s="158"/>
      <c r="DR67" s="158"/>
      <c r="DS67" s="159"/>
      <c r="DU67" s="150"/>
      <c r="DV67" s="157"/>
      <c r="DW67" s="157"/>
      <c r="DX67" s="157"/>
      <c r="DY67" s="150"/>
      <c r="DZ67" s="150"/>
      <c r="EA67" s="150"/>
      <c r="EB67" s="158"/>
      <c r="EC67" s="158"/>
      <c r="ED67" s="158"/>
      <c r="EE67" s="158"/>
      <c r="EF67" s="158"/>
      <c r="EG67" s="158"/>
      <c r="EH67" s="158"/>
      <c r="EI67" s="159"/>
      <c r="EK67" s="150"/>
      <c r="EL67" s="157"/>
      <c r="EM67" s="157"/>
      <c r="EN67" s="157"/>
      <c r="EO67" s="150"/>
      <c r="EP67" s="150"/>
      <c r="EQ67" s="150"/>
      <c r="ER67" s="158"/>
      <c r="ES67" s="158"/>
      <c r="ET67" s="158"/>
      <c r="EU67" s="158"/>
      <c r="EV67" s="158"/>
      <c r="EW67" s="158"/>
      <c r="EX67" s="158"/>
      <c r="EY67" s="159"/>
      <c r="FA67" s="150"/>
      <c r="FB67" s="157"/>
      <c r="FC67" s="157"/>
      <c r="FD67" s="157"/>
      <c r="FE67" s="150"/>
      <c r="FF67" s="150"/>
      <c r="FG67" s="150"/>
      <c r="FH67" s="158"/>
      <c r="FI67" s="158"/>
      <c r="FJ67" s="158"/>
      <c r="FK67" s="158"/>
      <c r="FL67" s="158"/>
      <c r="FM67" s="158"/>
      <c r="FN67" s="158"/>
      <c r="FO67" s="159"/>
      <c r="FQ67" s="150"/>
      <c r="FR67" s="157"/>
      <c r="FS67" s="157"/>
      <c r="FT67" s="157"/>
      <c r="FU67" s="150"/>
      <c r="FV67" s="150"/>
      <c r="FW67" s="150"/>
      <c r="FX67" s="158"/>
      <c r="FY67" s="158"/>
      <c r="FZ67" s="158"/>
      <c r="GA67" s="158"/>
      <c r="GB67" s="158"/>
      <c r="GC67" s="158"/>
      <c r="GD67" s="158"/>
      <c r="GE67" s="159"/>
      <c r="GG67" s="150"/>
      <c r="GH67" s="157"/>
      <c r="GI67" s="157"/>
      <c r="GJ67" s="157"/>
      <c r="GK67" s="150"/>
      <c r="GL67" s="150"/>
      <c r="GM67" s="150"/>
      <c r="GN67" s="158"/>
      <c r="GO67" s="158"/>
      <c r="GP67" s="158"/>
      <c r="GQ67" s="158"/>
      <c r="GR67" s="158"/>
      <c r="GS67" s="158"/>
      <c r="GT67" s="158"/>
      <c r="GU67" s="159"/>
      <c r="GW67" s="150"/>
      <c r="GX67" s="157"/>
      <c r="GY67" s="157"/>
      <c r="GZ67" s="157"/>
      <c r="HA67" s="150"/>
      <c r="HB67" s="150"/>
      <c r="HC67" s="150"/>
      <c r="HD67" s="158"/>
      <c r="HE67" s="158"/>
      <c r="HF67" s="158"/>
      <c r="HG67" s="158"/>
      <c r="HH67" s="158"/>
      <c r="HI67" s="158"/>
      <c r="HJ67" s="158"/>
      <c r="HK67" s="159"/>
      <c r="HM67" s="150"/>
      <c r="HN67" s="157"/>
      <c r="HO67" s="157"/>
      <c r="HP67" s="157"/>
      <c r="HQ67" s="150"/>
      <c r="HR67" s="150"/>
      <c r="HS67" s="150"/>
      <c r="HT67" s="158"/>
      <c r="HU67" s="158"/>
      <c r="HV67" s="158"/>
      <c r="HW67" s="158"/>
      <c r="HX67" s="158"/>
      <c r="HY67" s="158"/>
      <c r="HZ67" s="158"/>
      <c r="IA67" s="159"/>
    </row>
    <row r="68" spans="1:235" s="82" customFormat="1" ht="11.25">
      <c r="A68" s="139" t="s">
        <v>408</v>
      </c>
    </row>
    <row r="69" spans="1:235" s="159" customFormat="1">
      <c r="A69" s="1172" t="s">
        <v>409</v>
      </c>
      <c r="B69" s="1180"/>
      <c r="C69" s="1180"/>
      <c r="D69" s="1180"/>
      <c r="E69" s="1172" t="s">
        <v>410</v>
      </c>
      <c r="F69" s="1172"/>
      <c r="G69" s="1172"/>
      <c r="H69" s="1172"/>
      <c r="I69" s="1172" t="s">
        <v>411</v>
      </c>
      <c r="J69" s="1172"/>
      <c r="K69" s="1172"/>
      <c r="L69" s="1172"/>
    </row>
    <row r="70" spans="1:235" s="82" customFormat="1" ht="22.5" customHeight="1">
      <c r="A70" s="1026"/>
      <c r="B70" s="1026"/>
      <c r="C70" s="1026"/>
      <c r="D70" s="1026"/>
      <c r="E70" s="1026"/>
      <c r="F70" s="1026"/>
      <c r="G70" s="1026"/>
      <c r="H70" s="1026"/>
      <c r="I70" s="1026"/>
      <c r="J70" s="1026"/>
      <c r="K70" s="1026"/>
      <c r="L70" s="1026"/>
    </row>
    <row r="71" spans="1:235" s="82" customFormat="1" ht="22.5" customHeight="1">
      <c r="A71" s="1026"/>
      <c r="B71" s="1026"/>
      <c r="C71" s="1026"/>
      <c r="D71" s="1026"/>
      <c r="E71" s="1026"/>
      <c r="F71" s="1026"/>
      <c r="G71" s="1026"/>
      <c r="H71" s="1026"/>
      <c r="I71" s="1026"/>
      <c r="J71" s="1026"/>
      <c r="K71" s="1026"/>
      <c r="L71" s="1026"/>
    </row>
    <row r="72" spans="1:235" s="82" customFormat="1" ht="22.5" customHeight="1">
      <c r="A72" s="1026"/>
      <c r="B72" s="1026"/>
      <c r="C72" s="1026"/>
      <c r="D72" s="1026"/>
      <c r="E72" s="1026"/>
      <c r="F72" s="1026"/>
      <c r="G72" s="1026"/>
      <c r="H72" s="1026"/>
      <c r="I72" s="1026"/>
      <c r="J72" s="1026"/>
      <c r="K72" s="1026"/>
      <c r="L72" s="1026"/>
    </row>
    <row r="73" spans="1:235" s="82" customFormat="1" ht="22.5" customHeight="1">
      <c r="A73" s="1026"/>
      <c r="B73" s="1026"/>
      <c r="C73" s="1026"/>
      <c r="D73" s="1026"/>
      <c r="E73" s="1026"/>
      <c r="F73" s="1026"/>
      <c r="G73" s="1026"/>
      <c r="H73" s="1026"/>
      <c r="I73" s="1026"/>
      <c r="J73" s="1026"/>
      <c r="K73" s="1026"/>
      <c r="L73" s="1026"/>
    </row>
    <row r="74" spans="1:235" s="153" customFormat="1"/>
    <row r="75" spans="1:235" s="82" customFormat="1">
      <c r="A75" s="1106" t="s">
        <v>412</v>
      </c>
      <c r="B75" s="1181"/>
      <c r="C75" s="1181"/>
      <c r="D75" s="1181"/>
      <c r="E75" s="1181"/>
      <c r="F75" s="1181"/>
      <c r="G75" s="1181"/>
      <c r="H75" s="1181"/>
      <c r="I75" s="1181"/>
      <c r="J75" s="1181"/>
      <c r="K75" s="1181"/>
      <c r="L75" s="1181"/>
      <c r="M75" s="1181"/>
      <c r="N75" s="1181"/>
      <c r="O75" s="1181"/>
      <c r="P75" s="1181"/>
      <c r="Q75" s="1181"/>
      <c r="R75" s="1181"/>
      <c r="S75" s="1181"/>
      <c r="T75" s="1181"/>
      <c r="U75" s="1181"/>
      <c r="V75" s="1181"/>
      <c r="W75" s="1181"/>
      <c r="X75" s="158"/>
      <c r="Y75" s="158"/>
      <c r="Z75" s="158"/>
      <c r="AA75" s="159"/>
      <c r="AC75" s="150"/>
      <c r="AD75" s="157"/>
      <c r="AE75" s="157"/>
      <c r="AF75" s="157"/>
      <c r="AG75" s="150"/>
      <c r="AH75" s="150"/>
      <c r="AI75" s="150"/>
      <c r="AJ75" s="158"/>
      <c r="AK75" s="158"/>
      <c r="AL75" s="158"/>
      <c r="AM75" s="158"/>
      <c r="AN75" s="158"/>
      <c r="AO75" s="158"/>
      <c r="AP75" s="158"/>
      <c r="AQ75" s="159"/>
      <c r="AS75" s="150"/>
      <c r="AT75" s="157"/>
      <c r="AU75" s="157"/>
      <c r="AV75" s="157"/>
      <c r="AW75" s="150"/>
      <c r="AX75" s="150"/>
      <c r="AY75" s="150"/>
      <c r="AZ75" s="158"/>
      <c r="BA75" s="158"/>
      <c r="BB75" s="158"/>
      <c r="BC75" s="158"/>
      <c r="BD75" s="158"/>
      <c r="BE75" s="158"/>
      <c r="BF75" s="158"/>
      <c r="BG75" s="159"/>
      <c r="BI75" s="150"/>
      <c r="BJ75" s="157"/>
      <c r="BK75" s="157"/>
      <c r="BL75" s="157"/>
      <c r="BM75" s="150"/>
      <c r="BN75" s="150"/>
      <c r="BO75" s="150"/>
      <c r="BP75" s="158"/>
      <c r="BQ75" s="158"/>
      <c r="BR75" s="158"/>
      <c r="BS75" s="158"/>
      <c r="BT75" s="158"/>
      <c r="BU75" s="158"/>
      <c r="BV75" s="158"/>
      <c r="BW75" s="159"/>
      <c r="BY75" s="150"/>
      <c r="BZ75" s="157"/>
      <c r="CA75" s="157"/>
      <c r="CB75" s="157"/>
      <c r="CC75" s="150"/>
      <c r="CD75" s="150"/>
      <c r="CE75" s="150"/>
      <c r="CF75" s="158"/>
      <c r="CG75" s="158"/>
      <c r="CH75" s="158"/>
      <c r="CI75" s="158"/>
      <c r="CJ75" s="158"/>
      <c r="CK75" s="158"/>
      <c r="CL75" s="158"/>
      <c r="CM75" s="159"/>
      <c r="CO75" s="150"/>
      <c r="CP75" s="157"/>
      <c r="CQ75" s="157"/>
      <c r="CR75" s="157"/>
      <c r="CS75" s="150"/>
      <c r="CT75" s="150"/>
      <c r="CU75" s="150"/>
      <c r="CV75" s="158"/>
      <c r="CW75" s="158"/>
      <c r="CX75" s="158"/>
      <c r="CY75" s="158"/>
      <c r="CZ75" s="158"/>
      <c r="DA75" s="158"/>
      <c r="DB75" s="158"/>
      <c r="DC75" s="159"/>
      <c r="DE75" s="150"/>
      <c r="DF75" s="157"/>
      <c r="DG75" s="157"/>
      <c r="DH75" s="157"/>
      <c r="DI75" s="150"/>
      <c r="DJ75" s="150"/>
      <c r="DK75" s="150"/>
      <c r="DL75" s="158"/>
      <c r="DM75" s="158"/>
      <c r="DN75" s="158"/>
      <c r="DO75" s="158"/>
      <c r="DP75" s="158"/>
      <c r="DQ75" s="158"/>
      <c r="DR75" s="158"/>
      <c r="DS75" s="159"/>
      <c r="DU75" s="150"/>
      <c r="DV75" s="157"/>
      <c r="DW75" s="157"/>
      <c r="DX75" s="157"/>
      <c r="DY75" s="150"/>
      <c r="DZ75" s="150"/>
      <c r="EA75" s="150"/>
      <c r="EB75" s="158"/>
      <c r="EC75" s="158"/>
      <c r="ED75" s="158"/>
      <c r="EE75" s="158"/>
      <c r="EF75" s="158"/>
      <c r="EG75" s="158"/>
      <c r="EH75" s="158"/>
      <c r="EI75" s="159"/>
      <c r="EK75" s="150"/>
      <c r="EL75" s="157"/>
      <c r="EM75" s="157"/>
      <c r="EN75" s="157"/>
      <c r="EO75" s="150"/>
      <c r="EP75" s="150"/>
      <c r="EQ75" s="150"/>
      <c r="ER75" s="158"/>
      <c r="ES75" s="158"/>
      <c r="ET75" s="158"/>
      <c r="EU75" s="158"/>
      <c r="EV75" s="158"/>
      <c r="EW75" s="158"/>
      <c r="EX75" s="158"/>
      <c r="EY75" s="159"/>
      <c r="FA75" s="150"/>
      <c r="FB75" s="157"/>
      <c r="FC75" s="157"/>
      <c r="FD75" s="157"/>
      <c r="FE75" s="150"/>
      <c r="FF75" s="150"/>
      <c r="FG75" s="150"/>
      <c r="FH75" s="158"/>
      <c r="FI75" s="158"/>
      <c r="FJ75" s="158"/>
      <c r="FK75" s="158"/>
      <c r="FL75" s="158"/>
      <c r="FM75" s="158"/>
      <c r="FN75" s="158"/>
      <c r="FO75" s="159"/>
      <c r="FQ75" s="150"/>
      <c r="FR75" s="157"/>
      <c r="FS75" s="157"/>
      <c r="FT75" s="157"/>
      <c r="FU75" s="150"/>
      <c r="FV75" s="150"/>
      <c r="FW75" s="150"/>
      <c r="FX75" s="158"/>
      <c r="FY75" s="158"/>
      <c r="FZ75" s="158"/>
      <c r="GA75" s="158"/>
      <c r="GB75" s="158"/>
      <c r="GC75" s="158"/>
      <c r="GD75" s="158"/>
      <c r="GE75" s="159"/>
      <c r="GG75" s="150"/>
      <c r="GH75" s="157"/>
      <c r="GI75" s="157"/>
      <c r="GJ75" s="157"/>
      <c r="GK75" s="150"/>
      <c r="GL75" s="150"/>
      <c r="GM75" s="150"/>
      <c r="GN75" s="158"/>
      <c r="GO75" s="158"/>
      <c r="GP75" s="158"/>
      <c r="GQ75" s="158"/>
      <c r="GR75" s="158"/>
      <c r="GS75" s="158"/>
      <c r="GT75" s="158"/>
      <c r="GU75" s="159"/>
      <c r="GW75" s="150"/>
      <c r="GX75" s="157"/>
      <c r="GY75" s="157"/>
      <c r="GZ75" s="157"/>
      <c r="HA75" s="150"/>
      <c r="HB75" s="150"/>
      <c r="HC75" s="150"/>
      <c r="HD75" s="158"/>
      <c r="HE75" s="158"/>
      <c r="HF75" s="158"/>
      <c r="HG75" s="158"/>
      <c r="HH75" s="158"/>
      <c r="HI75" s="158"/>
      <c r="HJ75" s="158"/>
      <c r="HK75" s="159"/>
      <c r="HM75" s="150"/>
      <c r="HN75" s="157"/>
      <c r="HO75" s="157"/>
      <c r="HP75" s="157"/>
      <c r="HQ75" s="150"/>
      <c r="HR75" s="150"/>
      <c r="HS75" s="150"/>
      <c r="HT75" s="158"/>
      <c r="HU75" s="158"/>
      <c r="HV75" s="158"/>
      <c r="HW75" s="158"/>
      <c r="HX75" s="158"/>
      <c r="HY75" s="158"/>
      <c r="HZ75" s="158"/>
      <c r="IA75" s="159"/>
    </row>
    <row r="76" spans="1:235" s="82" customFormat="1" ht="11.25" customHeight="1">
      <c r="A76" s="1173" t="s">
        <v>413</v>
      </c>
      <c r="B76" s="1174"/>
      <c r="C76" s="1174"/>
      <c r="D76" s="1174"/>
      <c r="E76" s="1174"/>
      <c r="F76" s="1175"/>
      <c r="G76" s="1173" t="s">
        <v>414</v>
      </c>
      <c r="H76" s="1174"/>
      <c r="I76" s="1174"/>
      <c r="J76" s="1174"/>
      <c r="K76" s="1174"/>
      <c r="L76" s="1175"/>
      <c r="M76" s="1173" t="s">
        <v>415</v>
      </c>
      <c r="N76" s="1174"/>
      <c r="O76" s="1174"/>
      <c r="P76" s="1174"/>
      <c r="Q76" s="1174"/>
      <c r="R76" s="1175"/>
    </row>
    <row r="77" spans="1:235" s="82" customFormat="1" ht="22.5" customHeight="1">
      <c r="A77" s="1029"/>
      <c r="B77" s="1030"/>
      <c r="C77" s="1030"/>
      <c r="D77" s="1030"/>
      <c r="E77" s="1030"/>
      <c r="F77" s="1031"/>
      <c r="G77" s="1029"/>
      <c r="H77" s="1030"/>
      <c r="I77" s="1030"/>
      <c r="J77" s="1030"/>
      <c r="K77" s="1030"/>
      <c r="L77" s="1031"/>
      <c r="M77" s="1029"/>
      <c r="N77" s="1030"/>
      <c r="O77" s="1030"/>
      <c r="P77" s="1030"/>
      <c r="Q77" s="1030"/>
      <c r="R77" s="1031"/>
    </row>
    <row r="78" spans="1:235" s="82" customFormat="1" ht="22.5" customHeight="1">
      <c r="A78" s="1029"/>
      <c r="B78" s="1030"/>
      <c r="C78" s="1030"/>
      <c r="D78" s="1030"/>
      <c r="E78" s="1030"/>
      <c r="F78" s="1031"/>
      <c r="G78" s="1029"/>
      <c r="H78" s="1030"/>
      <c r="I78" s="1030"/>
      <c r="J78" s="1030"/>
      <c r="K78" s="1030"/>
      <c r="L78" s="1031"/>
      <c r="M78" s="1029"/>
      <c r="N78" s="1030"/>
      <c r="O78" s="1030"/>
      <c r="P78" s="1030"/>
      <c r="Q78" s="1030"/>
      <c r="R78" s="1031"/>
    </row>
    <row r="79" spans="1:235" s="82" customFormat="1" ht="22.5" customHeight="1">
      <c r="A79" s="1029"/>
      <c r="B79" s="1030"/>
      <c r="C79" s="1030"/>
      <c r="D79" s="1030"/>
      <c r="E79" s="1030"/>
      <c r="F79" s="1031"/>
      <c r="G79" s="1029"/>
      <c r="H79" s="1030"/>
      <c r="I79" s="1030"/>
      <c r="J79" s="1030"/>
      <c r="K79" s="1030"/>
      <c r="L79" s="1031"/>
      <c r="M79" s="1029"/>
      <c r="N79" s="1030"/>
      <c r="O79" s="1030"/>
      <c r="P79" s="1030"/>
      <c r="Q79" s="1030"/>
      <c r="R79" s="1031"/>
    </row>
    <row r="80" spans="1:235" s="82" customFormat="1" ht="22.5" customHeight="1">
      <c r="A80" s="1029"/>
      <c r="B80" s="1030"/>
      <c r="C80" s="1030"/>
      <c r="D80" s="1030"/>
      <c r="E80" s="1030"/>
      <c r="F80" s="1031"/>
      <c r="G80" s="1029"/>
      <c r="H80" s="1030"/>
      <c r="I80" s="1030"/>
      <c r="J80" s="1030"/>
      <c r="K80" s="1030"/>
      <c r="L80" s="1031"/>
      <c r="M80" s="1029"/>
      <c r="N80" s="1030"/>
      <c r="O80" s="1030"/>
      <c r="P80" s="1030"/>
      <c r="Q80" s="1030"/>
      <c r="R80" s="1031"/>
    </row>
    <row r="81" spans="1:235" s="82" customFormat="1" ht="22.5" customHeight="1">
      <c r="A81" s="1029"/>
      <c r="B81" s="1030"/>
      <c r="C81" s="1030"/>
      <c r="D81" s="1030"/>
      <c r="E81" s="1030"/>
      <c r="F81" s="1031"/>
      <c r="G81" s="1029"/>
      <c r="H81" s="1030"/>
      <c r="I81" s="1030"/>
      <c r="J81" s="1030"/>
      <c r="K81" s="1030"/>
      <c r="L81" s="1031"/>
      <c r="M81" s="1029"/>
      <c r="N81" s="1030"/>
      <c r="O81" s="1030"/>
      <c r="P81" s="1030"/>
      <c r="Q81" s="1030"/>
      <c r="R81" s="1031"/>
    </row>
    <row r="82" spans="1:235" s="82" customFormat="1" ht="22.5" customHeight="1">
      <c r="A82" s="1029"/>
      <c r="B82" s="1030"/>
      <c r="C82" s="1030"/>
      <c r="D82" s="1030"/>
      <c r="E82" s="1030"/>
      <c r="F82" s="1031"/>
      <c r="G82" s="1029"/>
      <c r="H82" s="1030"/>
      <c r="I82" s="1030"/>
      <c r="J82" s="1030"/>
      <c r="K82" s="1030"/>
      <c r="L82" s="1031"/>
      <c r="M82" s="1029"/>
      <c r="N82" s="1030"/>
      <c r="O82" s="1030"/>
      <c r="P82" s="1030"/>
      <c r="Q82" s="1030"/>
      <c r="R82" s="1031"/>
    </row>
    <row r="83" spans="1:235" s="82" customFormat="1" ht="22.5" customHeight="1">
      <c r="A83" s="1029"/>
      <c r="B83" s="1030"/>
      <c r="C83" s="1030"/>
      <c r="D83" s="1030"/>
      <c r="E83" s="1030"/>
      <c r="F83" s="1031"/>
      <c r="G83" s="1029"/>
      <c r="H83" s="1030"/>
      <c r="I83" s="1030"/>
      <c r="J83" s="1030"/>
      <c r="K83" s="1030"/>
      <c r="L83" s="1031"/>
      <c r="M83" s="1029"/>
      <c r="N83" s="1030"/>
      <c r="O83" s="1030"/>
      <c r="P83" s="1030"/>
      <c r="Q83" s="1030"/>
      <c r="R83" s="1031"/>
    </row>
    <row r="84" spans="1:235" s="82" customFormat="1" ht="22.5" customHeight="1">
      <c r="A84" s="1029"/>
      <c r="B84" s="1030"/>
      <c r="C84" s="1030"/>
      <c r="D84" s="1030"/>
      <c r="E84" s="1030"/>
      <c r="F84" s="1031"/>
      <c r="G84" s="1029"/>
      <c r="H84" s="1030"/>
      <c r="I84" s="1030"/>
      <c r="J84" s="1030"/>
      <c r="K84" s="1030"/>
      <c r="L84" s="1031"/>
      <c r="M84" s="1029"/>
      <c r="N84" s="1030"/>
      <c r="O84" s="1030"/>
      <c r="P84" s="1030"/>
      <c r="Q84" s="1030"/>
      <c r="R84" s="1031"/>
    </row>
    <row r="85" spans="1:235" s="82" customFormat="1" ht="22.5" customHeight="1">
      <c r="A85" s="1029"/>
      <c r="B85" s="1030"/>
      <c r="C85" s="1030"/>
      <c r="D85" s="1030"/>
      <c r="E85" s="1030"/>
      <c r="F85" s="1031"/>
      <c r="G85" s="1029"/>
      <c r="H85" s="1030"/>
      <c r="I85" s="1030"/>
      <c r="J85" s="1030"/>
      <c r="K85" s="1030"/>
      <c r="L85" s="1031"/>
      <c r="M85" s="1029"/>
      <c r="N85" s="1030"/>
      <c r="O85" s="1030"/>
      <c r="P85" s="1030"/>
      <c r="Q85" s="1030"/>
      <c r="R85" s="1031"/>
    </row>
    <row r="86" spans="1:235" s="82" customFormat="1" ht="22.5" customHeight="1">
      <c r="A86" s="1029"/>
      <c r="B86" s="1030"/>
      <c r="C86" s="1030"/>
      <c r="D86" s="1030"/>
      <c r="E86" s="1030"/>
      <c r="F86" s="1031"/>
      <c r="G86" s="1029"/>
      <c r="H86" s="1030"/>
      <c r="I86" s="1030"/>
      <c r="J86" s="1030"/>
      <c r="K86" s="1030"/>
      <c r="L86" s="1031"/>
      <c r="M86" s="1029"/>
      <c r="N86" s="1030"/>
      <c r="O86" s="1030"/>
      <c r="P86" s="1030"/>
      <c r="Q86" s="1030"/>
      <c r="R86" s="1031"/>
    </row>
    <row r="87" spans="1:235" s="82" customFormat="1">
      <c r="A87" s="160"/>
    </row>
    <row r="88" spans="1:235" s="82" customFormat="1">
      <c r="A88" s="1106" t="s">
        <v>416</v>
      </c>
      <c r="B88" s="1181"/>
      <c r="C88" s="1181"/>
      <c r="D88" s="1181"/>
      <c r="E88" s="1181"/>
      <c r="F88" s="1181"/>
      <c r="G88" s="1181"/>
      <c r="H88" s="1181"/>
      <c r="I88" s="1181"/>
      <c r="J88" s="1181"/>
      <c r="K88" s="1181"/>
      <c r="L88" s="1181"/>
      <c r="M88" s="1181"/>
      <c r="N88" s="1181"/>
      <c r="O88" s="1181"/>
      <c r="P88" s="1181"/>
      <c r="Q88" s="1181"/>
      <c r="R88" s="1181"/>
      <c r="S88" s="1181"/>
      <c r="T88" s="1181"/>
      <c r="U88" s="1181"/>
      <c r="V88" s="1181"/>
      <c r="W88" s="1181"/>
      <c r="X88" s="158"/>
      <c r="Y88" s="158"/>
      <c r="Z88" s="158"/>
      <c r="AA88" s="159"/>
      <c r="AC88" s="150"/>
      <c r="AD88" s="157"/>
      <c r="AE88" s="157"/>
      <c r="AF88" s="157"/>
      <c r="AG88" s="150"/>
      <c r="AH88" s="150"/>
      <c r="AI88" s="150"/>
      <c r="AJ88" s="158"/>
      <c r="AK88" s="158"/>
      <c r="AL88" s="158"/>
      <c r="AM88" s="158"/>
      <c r="AN88" s="158"/>
      <c r="AO88" s="158"/>
      <c r="AP88" s="158"/>
      <c r="AQ88" s="159"/>
      <c r="AS88" s="150"/>
      <c r="AT88" s="157"/>
      <c r="AU88" s="157"/>
      <c r="AV88" s="157"/>
      <c r="AW88" s="150"/>
      <c r="AX88" s="150"/>
      <c r="AY88" s="150"/>
      <c r="AZ88" s="158"/>
      <c r="BA88" s="158"/>
      <c r="BB88" s="158"/>
      <c r="BC88" s="158"/>
      <c r="BD88" s="158"/>
      <c r="BE88" s="158"/>
      <c r="BF88" s="158"/>
      <c r="BG88" s="159"/>
      <c r="BI88" s="150"/>
      <c r="BJ88" s="157"/>
      <c r="BK88" s="157"/>
      <c r="BL88" s="157"/>
      <c r="BM88" s="150"/>
      <c r="BN88" s="150"/>
      <c r="BO88" s="150"/>
      <c r="BP88" s="158"/>
      <c r="BQ88" s="158"/>
      <c r="BR88" s="158"/>
      <c r="BS88" s="158"/>
      <c r="BT88" s="158"/>
      <c r="BU88" s="158"/>
      <c r="BV88" s="158"/>
      <c r="BW88" s="159"/>
      <c r="BY88" s="150"/>
      <c r="BZ88" s="157"/>
      <c r="CA88" s="157"/>
      <c r="CB88" s="157"/>
      <c r="CC88" s="150"/>
      <c r="CD88" s="150"/>
      <c r="CE88" s="150"/>
      <c r="CF88" s="158"/>
      <c r="CG88" s="158"/>
      <c r="CH88" s="158"/>
      <c r="CI88" s="158"/>
      <c r="CJ88" s="158"/>
      <c r="CK88" s="158"/>
      <c r="CL88" s="158"/>
      <c r="CM88" s="159"/>
      <c r="CO88" s="150"/>
      <c r="CP88" s="157"/>
      <c r="CQ88" s="157"/>
      <c r="CR88" s="157"/>
      <c r="CS88" s="150"/>
      <c r="CT88" s="150"/>
      <c r="CU88" s="150"/>
      <c r="CV88" s="158"/>
      <c r="CW88" s="158"/>
      <c r="CX88" s="158"/>
      <c r="CY88" s="158"/>
      <c r="CZ88" s="158"/>
      <c r="DA88" s="158"/>
      <c r="DB88" s="158"/>
      <c r="DC88" s="159"/>
      <c r="DE88" s="150"/>
      <c r="DF88" s="157"/>
      <c r="DG88" s="157"/>
      <c r="DH88" s="157"/>
      <c r="DI88" s="150"/>
      <c r="DJ88" s="150"/>
      <c r="DK88" s="150"/>
      <c r="DL88" s="158"/>
      <c r="DM88" s="158"/>
      <c r="DN88" s="158"/>
      <c r="DO88" s="158"/>
      <c r="DP88" s="158"/>
      <c r="DQ88" s="158"/>
      <c r="DR88" s="158"/>
      <c r="DS88" s="159"/>
      <c r="DU88" s="150"/>
      <c r="DV88" s="157"/>
      <c r="DW88" s="157"/>
      <c r="DX88" s="157"/>
      <c r="DY88" s="150"/>
      <c r="DZ88" s="150"/>
      <c r="EA88" s="150"/>
      <c r="EB88" s="158"/>
      <c r="EC88" s="158"/>
      <c r="ED88" s="158"/>
      <c r="EE88" s="158"/>
      <c r="EF88" s="158"/>
      <c r="EG88" s="158"/>
      <c r="EH88" s="158"/>
      <c r="EI88" s="159"/>
      <c r="EK88" s="150"/>
      <c r="EL88" s="157"/>
      <c r="EM88" s="157"/>
      <c r="EN88" s="157"/>
      <c r="EO88" s="150"/>
      <c r="EP88" s="150"/>
      <c r="EQ88" s="150"/>
      <c r="ER88" s="158"/>
      <c r="ES88" s="158"/>
      <c r="ET88" s="158"/>
      <c r="EU88" s="158"/>
      <c r="EV88" s="158"/>
      <c r="EW88" s="158"/>
      <c r="EX88" s="158"/>
      <c r="EY88" s="159"/>
      <c r="FA88" s="150"/>
      <c r="FB88" s="157"/>
      <c r="FC88" s="157"/>
      <c r="FD88" s="157"/>
      <c r="FE88" s="150"/>
      <c r="FF88" s="150"/>
      <c r="FG88" s="150"/>
      <c r="FH88" s="158"/>
      <c r="FI88" s="158"/>
      <c r="FJ88" s="158"/>
      <c r="FK88" s="158"/>
      <c r="FL88" s="158"/>
      <c r="FM88" s="158"/>
      <c r="FN88" s="158"/>
      <c r="FO88" s="159"/>
      <c r="FQ88" s="150"/>
      <c r="FR88" s="157"/>
      <c r="FS88" s="157"/>
      <c r="FT88" s="157"/>
      <c r="FU88" s="150"/>
      <c r="FV88" s="150"/>
      <c r="FW88" s="150"/>
      <c r="FX88" s="158"/>
      <c r="FY88" s="158"/>
      <c r="FZ88" s="158"/>
      <c r="GA88" s="158"/>
      <c r="GB88" s="158"/>
      <c r="GC88" s="158"/>
      <c r="GD88" s="158"/>
      <c r="GE88" s="159"/>
      <c r="GG88" s="150"/>
      <c r="GH88" s="157"/>
      <c r="GI88" s="157"/>
      <c r="GJ88" s="157"/>
      <c r="GK88" s="150"/>
      <c r="GL88" s="150"/>
      <c r="GM88" s="150"/>
      <c r="GN88" s="158"/>
      <c r="GO88" s="158"/>
      <c r="GP88" s="158"/>
      <c r="GQ88" s="158"/>
      <c r="GR88" s="158"/>
      <c r="GS88" s="158"/>
      <c r="GT88" s="158"/>
      <c r="GU88" s="159"/>
      <c r="GW88" s="150"/>
      <c r="GX88" s="157"/>
      <c r="GY88" s="157"/>
      <c r="GZ88" s="157"/>
      <c r="HA88" s="150"/>
      <c r="HB88" s="150"/>
      <c r="HC88" s="150"/>
      <c r="HD88" s="158"/>
      <c r="HE88" s="158"/>
      <c r="HF88" s="158"/>
      <c r="HG88" s="158"/>
      <c r="HH88" s="158"/>
      <c r="HI88" s="158"/>
      <c r="HJ88" s="158"/>
      <c r="HK88" s="159"/>
      <c r="HM88" s="150"/>
      <c r="HN88" s="157"/>
      <c r="HO88" s="157"/>
      <c r="HP88" s="157"/>
      <c r="HQ88" s="150"/>
      <c r="HR88" s="150"/>
      <c r="HS88" s="150"/>
      <c r="HT88" s="158"/>
      <c r="HU88" s="158"/>
      <c r="HV88" s="158"/>
      <c r="HW88" s="158"/>
      <c r="HX88" s="158"/>
      <c r="HY88" s="158"/>
      <c r="HZ88" s="158"/>
      <c r="IA88" s="159"/>
    </row>
    <row r="89" spans="1:235" s="82" customFormat="1" ht="11.25">
      <c r="A89" s="1173" t="s">
        <v>417</v>
      </c>
      <c r="B89" s="1174"/>
      <c r="C89" s="1174"/>
      <c r="D89" s="1174"/>
      <c r="E89" s="1174"/>
      <c r="F89" s="1175"/>
      <c r="G89" s="1173" t="s">
        <v>418</v>
      </c>
      <c r="H89" s="1174"/>
      <c r="I89" s="1174"/>
      <c r="J89" s="1174"/>
      <c r="K89" s="1174"/>
      <c r="L89" s="1175"/>
      <c r="M89" s="1173" t="s">
        <v>419</v>
      </c>
      <c r="N89" s="1174"/>
      <c r="O89" s="1174"/>
      <c r="P89" s="1174"/>
      <c r="Q89" s="1174"/>
      <c r="R89" s="1175"/>
      <c r="S89" s="1173" t="s">
        <v>420</v>
      </c>
      <c r="T89" s="1184"/>
      <c r="U89" s="1184"/>
      <c r="V89" s="1185"/>
    </row>
    <row r="90" spans="1:235" s="82" customFormat="1" ht="22.5" customHeight="1">
      <c r="A90" s="1029"/>
      <c r="B90" s="1030"/>
      <c r="C90" s="1030"/>
      <c r="D90" s="1030"/>
      <c r="E90" s="1030"/>
      <c r="F90" s="1031"/>
      <c r="G90" s="1029"/>
      <c r="H90" s="1030"/>
      <c r="I90" s="1030"/>
      <c r="J90" s="1030"/>
      <c r="K90" s="1030"/>
      <c r="L90" s="1031"/>
      <c r="M90" s="1029"/>
      <c r="N90" s="1030"/>
      <c r="O90" s="1030"/>
      <c r="P90" s="1030"/>
      <c r="Q90" s="1030"/>
      <c r="R90" s="1031"/>
      <c r="S90" s="1029"/>
      <c r="T90" s="1182"/>
      <c r="U90" s="1182"/>
      <c r="V90" s="1183"/>
    </row>
    <row r="91" spans="1:235" s="82" customFormat="1" ht="22.5" customHeight="1">
      <c r="A91" s="1029"/>
      <c r="B91" s="1030"/>
      <c r="C91" s="1030"/>
      <c r="D91" s="1030"/>
      <c r="E91" s="1030"/>
      <c r="F91" s="1031"/>
      <c r="G91" s="1029" t="b">
        <v>0</v>
      </c>
      <c r="H91" s="1030"/>
      <c r="I91" s="1030"/>
      <c r="J91" s="1030"/>
      <c r="K91" s="1030"/>
      <c r="L91" s="1031"/>
      <c r="M91" s="1029"/>
      <c r="N91" s="1030"/>
      <c r="O91" s="1030"/>
      <c r="P91" s="1030"/>
      <c r="Q91" s="1030"/>
      <c r="R91" s="1031"/>
      <c r="S91" s="1029"/>
      <c r="T91" s="1182"/>
      <c r="U91" s="1182"/>
      <c r="V91" s="1183"/>
    </row>
    <row r="92" spans="1:235" s="82" customFormat="1" ht="22.5" customHeight="1">
      <c r="A92" s="1029"/>
      <c r="B92" s="1030"/>
      <c r="C92" s="1030"/>
      <c r="D92" s="1030"/>
      <c r="E92" s="1030"/>
      <c r="F92" s="1031"/>
      <c r="G92" s="1029"/>
      <c r="H92" s="1030"/>
      <c r="I92" s="1030"/>
      <c r="J92" s="1030"/>
      <c r="K92" s="1030"/>
      <c r="L92" s="1031"/>
      <c r="M92" s="1029"/>
      <c r="N92" s="1030"/>
      <c r="O92" s="1030"/>
      <c r="P92" s="1030"/>
      <c r="Q92" s="1030"/>
      <c r="R92" s="1031"/>
      <c r="S92" s="1029"/>
      <c r="T92" s="1182"/>
      <c r="U92" s="1182"/>
      <c r="V92" s="1183"/>
    </row>
    <row r="93" spans="1:235" s="82" customFormat="1" ht="22.5" customHeight="1">
      <c r="A93" s="1029"/>
      <c r="B93" s="1030"/>
      <c r="C93" s="1030"/>
      <c r="D93" s="1030"/>
      <c r="E93" s="1030"/>
      <c r="F93" s="1031"/>
      <c r="G93" s="1029"/>
      <c r="H93" s="1030"/>
      <c r="I93" s="1030"/>
      <c r="J93" s="1030"/>
      <c r="K93" s="1030"/>
      <c r="L93" s="1031"/>
      <c r="M93" s="1029"/>
      <c r="N93" s="1030"/>
      <c r="O93" s="1030"/>
      <c r="P93" s="1030"/>
      <c r="Q93" s="1030"/>
      <c r="R93" s="1031"/>
      <c r="S93" s="1029"/>
      <c r="T93" s="1182"/>
      <c r="U93" s="1182"/>
      <c r="V93" s="1183"/>
    </row>
    <row r="94" spans="1:235" s="82" customFormat="1" ht="22.5" customHeight="1">
      <c r="A94" s="1029"/>
      <c r="B94" s="1030"/>
      <c r="C94" s="1030"/>
      <c r="D94" s="1030"/>
      <c r="E94" s="1030"/>
      <c r="F94" s="1031"/>
      <c r="G94" s="1029"/>
      <c r="H94" s="1030"/>
      <c r="I94" s="1030"/>
      <c r="J94" s="1030"/>
      <c r="K94" s="1030"/>
      <c r="L94" s="1031"/>
      <c r="M94" s="1029"/>
      <c r="N94" s="1030"/>
      <c r="O94" s="1030"/>
      <c r="P94" s="1030"/>
      <c r="Q94" s="1030"/>
      <c r="R94" s="1031"/>
      <c r="S94" s="1029"/>
      <c r="T94" s="1182"/>
      <c r="U94" s="1182"/>
      <c r="V94" s="1183"/>
    </row>
    <row r="95" spans="1:235" s="82" customFormat="1" ht="22.5" customHeight="1">
      <c r="A95" s="1029"/>
      <c r="B95" s="1030"/>
      <c r="C95" s="1030"/>
      <c r="D95" s="1030"/>
      <c r="E95" s="1030"/>
      <c r="F95" s="1031"/>
      <c r="G95" s="1029"/>
      <c r="H95" s="1030"/>
      <c r="I95" s="1030"/>
      <c r="J95" s="1030"/>
      <c r="K95" s="1030"/>
      <c r="L95" s="1031"/>
      <c r="M95" s="1029"/>
      <c r="N95" s="1030"/>
      <c r="O95" s="1030"/>
      <c r="P95" s="1030"/>
      <c r="Q95" s="1030"/>
      <c r="R95" s="1031"/>
      <c r="S95" s="1029"/>
      <c r="T95" s="1182"/>
      <c r="U95" s="1182"/>
      <c r="V95" s="1183"/>
    </row>
    <row r="96" spans="1:235" s="82" customFormat="1" ht="22.5" customHeight="1">
      <c r="A96" s="1029"/>
      <c r="B96" s="1030"/>
      <c r="C96" s="1030"/>
      <c r="D96" s="1030"/>
      <c r="E96" s="1030"/>
      <c r="F96" s="1031"/>
      <c r="G96" s="1029"/>
      <c r="H96" s="1030"/>
      <c r="I96" s="1030"/>
      <c r="J96" s="1030"/>
      <c r="K96" s="1030"/>
      <c r="L96" s="1031"/>
      <c r="M96" s="1029"/>
      <c r="N96" s="1030"/>
      <c r="O96" s="1030"/>
      <c r="P96" s="1030"/>
      <c r="Q96" s="1030"/>
      <c r="R96" s="1031"/>
      <c r="S96" s="1029"/>
      <c r="T96" s="1182"/>
      <c r="U96" s="1182"/>
      <c r="V96" s="1183"/>
    </row>
    <row r="97" spans="1:23" s="82" customFormat="1" ht="22.5" customHeight="1">
      <c r="A97" s="1029"/>
      <c r="B97" s="1030"/>
      <c r="C97" s="1030"/>
      <c r="D97" s="1030"/>
      <c r="E97" s="1030"/>
      <c r="F97" s="1031"/>
      <c r="G97" s="1029"/>
      <c r="H97" s="1030"/>
      <c r="I97" s="1030"/>
      <c r="J97" s="1030"/>
      <c r="K97" s="1030"/>
      <c r="L97" s="1031"/>
      <c r="M97" s="1029"/>
      <c r="N97" s="1030"/>
      <c r="O97" s="1030"/>
      <c r="P97" s="1030"/>
      <c r="Q97" s="1030"/>
      <c r="R97" s="1031"/>
      <c r="S97" s="1029"/>
      <c r="T97" s="1182"/>
      <c r="U97" s="1182"/>
      <c r="V97" s="1183"/>
    </row>
    <row r="98" spans="1:23" s="82" customFormat="1" ht="22.5" customHeight="1">
      <c r="A98" s="1029"/>
      <c r="B98" s="1030"/>
      <c r="C98" s="1030"/>
      <c r="D98" s="1030"/>
      <c r="E98" s="1030"/>
      <c r="F98" s="1031"/>
      <c r="G98" s="1029"/>
      <c r="H98" s="1030"/>
      <c r="I98" s="1030"/>
      <c r="J98" s="1030"/>
      <c r="K98" s="1030"/>
      <c r="L98" s="1031"/>
      <c r="M98" s="1029"/>
      <c r="N98" s="1030"/>
      <c r="O98" s="1030"/>
      <c r="P98" s="1030"/>
      <c r="Q98" s="1030"/>
      <c r="R98" s="1031"/>
      <c r="S98" s="1029"/>
      <c r="T98" s="1182"/>
      <c r="U98" s="1182"/>
      <c r="V98" s="1183"/>
    </row>
    <row r="99" spans="1:23" s="82" customFormat="1" ht="22.5" customHeight="1">
      <c r="A99" s="1029"/>
      <c r="B99" s="1030"/>
      <c r="C99" s="1030"/>
      <c r="D99" s="1030"/>
      <c r="E99" s="1030"/>
      <c r="F99" s="1031"/>
      <c r="G99" s="1029"/>
      <c r="H99" s="1030"/>
      <c r="I99" s="1030"/>
      <c r="J99" s="1030"/>
      <c r="K99" s="1030"/>
      <c r="L99" s="1031"/>
      <c r="M99" s="1029"/>
      <c r="N99" s="1030"/>
      <c r="O99" s="1030"/>
      <c r="P99" s="1030"/>
      <c r="Q99" s="1030"/>
      <c r="R99" s="1031"/>
      <c r="S99" s="1029"/>
      <c r="T99" s="1182"/>
      <c r="U99" s="1182"/>
      <c r="V99" s="1183"/>
    </row>
    <row r="100" spans="1:23" s="82" customFormat="1">
      <c r="A100" s="160"/>
    </row>
    <row r="101" spans="1:23" s="82" customFormat="1">
      <c r="A101" s="1106" t="s">
        <v>421</v>
      </c>
      <c r="B101" s="1181"/>
      <c r="C101" s="1181"/>
      <c r="D101" s="1181"/>
      <c r="E101" s="1181"/>
      <c r="F101" s="1181"/>
      <c r="G101" s="1181"/>
      <c r="H101" s="1181"/>
      <c r="I101" s="1181"/>
      <c r="J101" s="1181"/>
      <c r="K101" s="1181"/>
      <c r="L101" s="1181"/>
      <c r="M101" s="1181"/>
      <c r="N101" s="1181"/>
      <c r="O101" s="1181"/>
      <c r="P101" s="1181"/>
      <c r="Q101" s="1181"/>
      <c r="R101" s="1181"/>
      <c r="S101" s="1181"/>
      <c r="T101" s="1181"/>
      <c r="U101" s="1181"/>
      <c r="V101" s="1181"/>
      <c r="W101" s="1181"/>
    </row>
    <row r="102" spans="1:23" s="82" customFormat="1" ht="11.25">
      <c r="A102" s="1173" t="s">
        <v>405</v>
      </c>
      <c r="B102" s="1174"/>
      <c r="C102" s="1174"/>
      <c r="D102" s="1174"/>
      <c r="E102" s="1174"/>
      <c r="F102" s="1175"/>
      <c r="G102" s="1173" t="s">
        <v>406</v>
      </c>
      <c r="H102" s="1174"/>
      <c r="I102" s="1174"/>
      <c r="J102" s="1174"/>
      <c r="K102" s="1174"/>
      <c r="L102" s="1175"/>
    </row>
    <row r="103" spans="1:23" s="82" customFormat="1" ht="22.5" customHeight="1">
      <c r="A103" s="1029"/>
      <c r="B103" s="1030"/>
      <c r="C103" s="1030"/>
      <c r="D103" s="1030"/>
      <c r="E103" s="1030"/>
      <c r="F103" s="1031"/>
      <c r="G103" s="1029"/>
      <c r="H103" s="1030"/>
      <c r="I103" s="1030"/>
      <c r="J103" s="1030"/>
      <c r="K103" s="1030"/>
      <c r="L103" s="1031"/>
    </row>
    <row r="104" spans="1:23" s="82" customFormat="1" ht="22.5" customHeight="1">
      <c r="A104" s="1029"/>
      <c r="B104" s="1030"/>
      <c r="C104" s="1030"/>
      <c r="D104" s="1030"/>
      <c r="E104" s="1030"/>
      <c r="F104" s="1031"/>
      <c r="G104" s="1029"/>
      <c r="H104" s="1030"/>
      <c r="I104" s="1030"/>
      <c r="J104" s="1030"/>
      <c r="K104" s="1030"/>
      <c r="L104" s="1031"/>
    </row>
    <row r="105" spans="1:23" s="82" customFormat="1" ht="22.5" customHeight="1">
      <c r="A105" s="1029"/>
      <c r="B105" s="1030"/>
      <c r="C105" s="1030"/>
      <c r="D105" s="1030"/>
      <c r="E105" s="1030"/>
      <c r="F105" s="1031"/>
      <c r="G105" s="1029"/>
      <c r="H105" s="1030"/>
      <c r="I105" s="1030"/>
      <c r="J105" s="1030"/>
      <c r="K105" s="1030"/>
      <c r="L105" s="1031"/>
    </row>
    <row r="106" spans="1:23" s="82" customFormat="1" ht="22.5" customHeight="1">
      <c r="A106" s="1029"/>
      <c r="B106" s="1030"/>
      <c r="C106" s="1030"/>
      <c r="D106" s="1030"/>
      <c r="E106" s="1030"/>
      <c r="F106" s="1031"/>
      <c r="G106" s="1029"/>
      <c r="H106" s="1030"/>
      <c r="I106" s="1030"/>
      <c r="J106" s="1030"/>
      <c r="K106" s="1030"/>
      <c r="L106" s="1031"/>
    </row>
    <row r="107" spans="1:23" s="82" customFormat="1" ht="22.5" customHeight="1">
      <c r="A107" s="1029"/>
      <c r="B107" s="1030"/>
      <c r="C107" s="1030"/>
      <c r="D107" s="1030"/>
      <c r="E107" s="1030"/>
      <c r="F107" s="1031"/>
      <c r="G107" s="1029"/>
      <c r="H107" s="1030"/>
      <c r="I107" s="1030"/>
      <c r="J107" s="1030"/>
      <c r="K107" s="1030"/>
      <c r="L107" s="1031"/>
    </row>
    <row r="108" spans="1:23" s="82" customFormat="1" ht="22.5" customHeight="1">
      <c r="A108" s="1029"/>
      <c r="B108" s="1030"/>
      <c r="C108" s="1030"/>
      <c r="D108" s="1030"/>
      <c r="E108" s="1030"/>
      <c r="F108" s="1031"/>
      <c r="G108" s="1029" t="b">
        <v>0</v>
      </c>
      <c r="H108" s="1030"/>
      <c r="I108" s="1030"/>
      <c r="J108" s="1030"/>
      <c r="K108" s="1030"/>
      <c r="L108" s="1031"/>
    </row>
    <row r="109" spans="1:23" s="82" customFormat="1" ht="22.5" customHeight="1">
      <c r="A109" s="1029"/>
      <c r="B109" s="1030"/>
      <c r="C109" s="1030"/>
      <c r="D109" s="1030"/>
      <c r="E109" s="1030"/>
      <c r="F109" s="1031"/>
      <c r="G109" s="1029"/>
      <c r="H109" s="1030"/>
      <c r="I109" s="1030"/>
      <c r="J109" s="1030"/>
      <c r="K109" s="1030"/>
      <c r="L109" s="1031"/>
    </row>
    <row r="110" spans="1:23" s="82" customFormat="1" ht="22.5" customHeight="1">
      <c r="A110" s="1029"/>
      <c r="B110" s="1030"/>
      <c r="C110" s="1030"/>
      <c r="D110" s="1030"/>
      <c r="E110" s="1030"/>
      <c r="F110" s="1031"/>
      <c r="G110" s="1029"/>
      <c r="H110" s="1030"/>
      <c r="I110" s="1030"/>
      <c r="J110" s="1030"/>
      <c r="K110" s="1030"/>
      <c r="L110" s="1031"/>
    </row>
    <row r="111" spans="1:23" s="82" customFormat="1" ht="22.5" customHeight="1">
      <c r="A111" s="1029"/>
      <c r="B111" s="1030"/>
      <c r="C111" s="1030"/>
      <c r="D111" s="1030"/>
      <c r="E111" s="1030"/>
      <c r="F111" s="1031"/>
      <c r="G111" s="1029"/>
      <c r="H111" s="1030"/>
      <c r="I111" s="1030"/>
      <c r="J111" s="1030"/>
      <c r="K111" s="1030"/>
      <c r="L111" s="1031"/>
    </row>
    <row r="112" spans="1:23" s="82" customFormat="1" ht="22.5" customHeight="1">
      <c r="A112" s="1029"/>
      <c r="B112" s="1030"/>
      <c r="C112" s="1030"/>
      <c r="D112" s="1030"/>
      <c r="E112" s="1030"/>
      <c r="F112" s="1031"/>
      <c r="G112" s="1029"/>
      <c r="H112" s="1030"/>
      <c r="I112" s="1030"/>
      <c r="J112" s="1030"/>
      <c r="K112" s="1030"/>
      <c r="L112" s="1031"/>
    </row>
    <row r="113" spans="1:49" s="82" customFormat="1">
      <c r="A113" s="160"/>
    </row>
    <row r="114" spans="1:49" s="82" customFormat="1">
      <c r="A114" s="1106" t="s">
        <v>422</v>
      </c>
      <c r="B114" s="1181"/>
      <c r="C114" s="1181"/>
      <c r="D114" s="1181"/>
      <c r="E114" s="1181"/>
      <c r="F114" s="1181"/>
      <c r="G114" s="1181"/>
      <c r="H114" s="1181"/>
      <c r="I114" s="1181"/>
      <c r="J114" s="1181"/>
      <c r="K114" s="1181"/>
      <c r="L114" s="1181"/>
      <c r="M114" s="1181"/>
      <c r="N114" s="1181"/>
      <c r="O114" s="1181"/>
      <c r="P114" s="1181"/>
      <c r="Q114" s="1181"/>
      <c r="R114" s="1181"/>
      <c r="S114" s="1181"/>
      <c r="T114" s="1181"/>
      <c r="U114" s="1181"/>
      <c r="V114" s="1181"/>
      <c r="W114" s="1181"/>
    </row>
    <row r="115" spans="1:49" s="82" customFormat="1" ht="11.25">
      <c r="A115" s="1173" t="s">
        <v>423</v>
      </c>
      <c r="B115" s="1174"/>
      <c r="C115" s="1174"/>
      <c r="D115" s="1174"/>
      <c r="E115" s="1174"/>
      <c r="F115" s="1175"/>
      <c r="G115" s="1173" t="s">
        <v>424</v>
      </c>
      <c r="H115" s="1174"/>
      <c r="I115" s="1174"/>
      <c r="J115" s="1174"/>
      <c r="K115" s="1174"/>
      <c r="L115" s="1175"/>
      <c r="M115" s="1173" t="s">
        <v>425</v>
      </c>
      <c r="N115" s="1174"/>
      <c r="O115" s="1174"/>
      <c r="P115" s="1174"/>
      <c r="Q115" s="1174"/>
      <c r="R115" s="1174"/>
      <c r="S115" s="1174"/>
      <c r="T115" s="1175"/>
    </row>
    <row r="116" spans="1:49" s="82" customFormat="1" ht="22.5" customHeight="1">
      <c r="A116" s="1029"/>
      <c r="B116" s="1030"/>
      <c r="C116" s="1030"/>
      <c r="D116" s="1030"/>
      <c r="E116" s="1030"/>
      <c r="F116" s="1031"/>
      <c r="G116" s="1029"/>
      <c r="H116" s="1030"/>
      <c r="I116" s="1030"/>
      <c r="J116" s="1030"/>
      <c r="K116" s="1030"/>
      <c r="L116" s="1031"/>
      <c r="M116" s="1029"/>
      <c r="N116" s="1182"/>
      <c r="O116" s="1182"/>
      <c r="P116" s="1182"/>
      <c r="Q116" s="1182"/>
      <c r="R116" s="1182"/>
      <c r="S116" s="1182"/>
      <c r="T116" s="1183"/>
    </row>
    <row r="117" spans="1:49" s="82" customFormat="1" ht="22.5" customHeight="1">
      <c r="A117" s="1029"/>
      <c r="B117" s="1030"/>
      <c r="C117" s="1030"/>
      <c r="D117" s="1030"/>
      <c r="E117" s="1030"/>
      <c r="F117" s="1031"/>
      <c r="G117" s="1029"/>
      <c r="H117" s="1030"/>
      <c r="I117" s="1030"/>
      <c r="J117" s="1030"/>
      <c r="K117" s="1030"/>
      <c r="L117" s="1031"/>
      <c r="M117" s="1029"/>
      <c r="N117" s="1182"/>
      <c r="O117" s="1182"/>
      <c r="P117" s="1182"/>
      <c r="Q117" s="1182"/>
      <c r="R117" s="1182"/>
      <c r="S117" s="1182"/>
      <c r="T117" s="1183"/>
    </row>
    <row r="118" spans="1:49" s="82" customFormat="1" ht="22.5" customHeight="1">
      <c r="A118" s="1029"/>
      <c r="B118" s="1030"/>
      <c r="C118" s="1030"/>
      <c r="D118" s="1030"/>
      <c r="E118" s="1030"/>
      <c r="F118" s="1031"/>
      <c r="G118" s="1029"/>
      <c r="H118" s="1030"/>
      <c r="I118" s="1030"/>
      <c r="J118" s="1030"/>
      <c r="K118" s="1030"/>
      <c r="L118" s="1031"/>
      <c r="M118" s="1029"/>
      <c r="N118" s="1182"/>
      <c r="O118" s="1182"/>
      <c r="P118" s="1182"/>
      <c r="Q118" s="1182"/>
      <c r="R118" s="1182"/>
      <c r="S118" s="1182"/>
      <c r="T118" s="1183"/>
    </row>
    <row r="119" spans="1:49" s="82" customFormat="1" ht="22.5" customHeight="1">
      <c r="A119" s="1029"/>
      <c r="B119" s="1030"/>
      <c r="C119" s="1030"/>
      <c r="D119" s="1030"/>
      <c r="E119" s="1030"/>
      <c r="F119" s="1031"/>
      <c r="G119" s="1029"/>
      <c r="H119" s="1030"/>
      <c r="I119" s="1030"/>
      <c r="J119" s="1030"/>
      <c r="K119" s="1030"/>
      <c r="L119" s="1031"/>
      <c r="M119" s="1029"/>
      <c r="N119" s="1182"/>
      <c r="O119" s="1182"/>
      <c r="P119" s="1182"/>
      <c r="Q119" s="1182"/>
      <c r="R119" s="1182"/>
      <c r="S119" s="1182"/>
      <c r="T119" s="1183"/>
    </row>
    <row r="120" spans="1:49" s="82" customFormat="1" ht="22.5" customHeight="1">
      <c r="A120" s="1029"/>
      <c r="B120" s="1030"/>
      <c r="C120" s="1030"/>
      <c r="D120" s="1030"/>
      <c r="E120" s="1030"/>
      <c r="F120" s="1031"/>
      <c r="G120" s="1029"/>
      <c r="H120" s="1030"/>
      <c r="I120" s="1030"/>
      <c r="J120" s="1030"/>
      <c r="K120" s="1030"/>
      <c r="L120" s="1031"/>
      <c r="M120" s="1029"/>
      <c r="N120" s="1182"/>
      <c r="O120" s="1182"/>
      <c r="P120" s="1182"/>
      <c r="Q120" s="1182"/>
      <c r="R120" s="1182"/>
      <c r="S120" s="1182"/>
      <c r="T120" s="1183"/>
    </row>
    <row r="121" spans="1:49" s="82" customFormat="1" ht="22.5" customHeight="1">
      <c r="A121" s="1029"/>
      <c r="B121" s="1030"/>
      <c r="C121" s="1030"/>
      <c r="D121" s="1030"/>
      <c r="E121" s="1030"/>
      <c r="F121" s="1031"/>
      <c r="G121" s="1029"/>
      <c r="H121" s="1030"/>
      <c r="I121" s="1030"/>
      <c r="J121" s="1030"/>
      <c r="K121" s="1030"/>
      <c r="L121" s="1031"/>
      <c r="M121" s="1029"/>
      <c r="N121" s="1182"/>
      <c r="O121" s="1182"/>
      <c r="P121" s="1182"/>
      <c r="Q121" s="1182"/>
      <c r="R121" s="1182"/>
      <c r="S121" s="1182"/>
      <c r="T121" s="1183"/>
    </row>
    <row r="122" spans="1:49" s="82" customFormat="1" ht="22.5" customHeight="1">
      <c r="A122" s="1029"/>
      <c r="B122" s="1030"/>
      <c r="C122" s="1030"/>
      <c r="D122" s="1030"/>
      <c r="E122" s="1030"/>
      <c r="F122" s="1031"/>
      <c r="G122" s="1029"/>
      <c r="H122" s="1030"/>
      <c r="I122" s="1030"/>
      <c r="J122" s="1030"/>
      <c r="K122" s="1030"/>
      <c r="L122" s="1031"/>
      <c r="M122" s="1029"/>
      <c r="N122" s="1182"/>
      <c r="O122" s="1182"/>
      <c r="P122" s="1182"/>
      <c r="Q122" s="1182"/>
      <c r="R122" s="1182"/>
      <c r="S122" s="1182"/>
      <c r="T122" s="1183"/>
    </row>
    <row r="123" spans="1:49" s="82" customFormat="1" ht="22.5" customHeight="1">
      <c r="A123" s="1029"/>
      <c r="B123" s="1030"/>
      <c r="C123" s="1030"/>
      <c r="D123" s="1030"/>
      <c r="E123" s="1030"/>
      <c r="F123" s="1031"/>
      <c r="G123" s="1029"/>
      <c r="H123" s="1030"/>
      <c r="I123" s="1030"/>
      <c r="J123" s="1030"/>
      <c r="K123" s="1030"/>
      <c r="L123" s="1031"/>
      <c r="M123" s="1029"/>
      <c r="N123" s="1182"/>
      <c r="O123" s="1182"/>
      <c r="P123" s="1182"/>
      <c r="Q123" s="1182"/>
      <c r="R123" s="1182"/>
      <c r="S123" s="1182"/>
      <c r="T123" s="1183"/>
    </row>
    <row r="124" spans="1:49" s="82" customFormat="1" ht="22.5" customHeight="1">
      <c r="A124" s="1029"/>
      <c r="B124" s="1030"/>
      <c r="C124" s="1030"/>
      <c r="D124" s="1030"/>
      <c r="E124" s="1030"/>
      <c r="F124" s="1031"/>
      <c r="G124" s="1029"/>
      <c r="H124" s="1030"/>
      <c r="I124" s="1030"/>
      <c r="J124" s="1030"/>
      <c r="K124" s="1030"/>
      <c r="L124" s="1031"/>
      <c r="M124" s="1029"/>
      <c r="N124" s="1182"/>
      <c r="O124" s="1182"/>
      <c r="P124" s="1182"/>
      <c r="Q124" s="1182"/>
      <c r="R124" s="1182"/>
      <c r="S124" s="1182"/>
      <c r="T124" s="1183"/>
    </row>
    <row r="125" spans="1:49" s="82" customFormat="1" ht="22.5" customHeight="1">
      <c r="A125" s="1029"/>
      <c r="B125" s="1030"/>
      <c r="C125" s="1030"/>
      <c r="D125" s="1030"/>
      <c r="E125" s="1030"/>
      <c r="F125" s="1031"/>
      <c r="G125" s="1029"/>
      <c r="H125" s="1030"/>
      <c r="I125" s="1030"/>
      <c r="J125" s="1030"/>
      <c r="K125" s="1030"/>
      <c r="L125" s="1031"/>
      <c r="M125" s="1029"/>
      <c r="N125" s="1182"/>
      <c r="O125" s="1182"/>
      <c r="P125" s="1182"/>
      <c r="Q125" s="1182"/>
      <c r="R125" s="1182"/>
      <c r="S125" s="1182"/>
      <c r="T125" s="1183"/>
    </row>
    <row r="126" spans="1:49" s="134" customFormat="1" ht="11.25"/>
    <row r="127" spans="1:49" s="109" customFormat="1" ht="11.25">
      <c r="X127" s="161"/>
      <c r="AW127" s="162"/>
    </row>
    <row r="128" spans="1:49" s="109" customFormat="1" ht="11.25">
      <c r="X128" s="161"/>
      <c r="AW128" s="162"/>
    </row>
    <row r="129" spans="24:49" s="109" customFormat="1" ht="11.25">
      <c r="X129" s="161"/>
      <c r="AW129" s="162"/>
    </row>
    <row r="130" spans="24:49" s="109" customFormat="1" ht="11.25">
      <c r="X130" s="161"/>
      <c r="AW130" s="162"/>
    </row>
    <row r="131" spans="24:49" s="109" customFormat="1" ht="11.25">
      <c r="X131" s="161"/>
      <c r="AW131" s="162"/>
    </row>
    <row r="132" spans="24:49" s="109" customFormat="1" ht="11.25">
      <c r="X132" s="161"/>
      <c r="AW132" s="162"/>
    </row>
    <row r="133" spans="24:49" s="109" customFormat="1" ht="11.25">
      <c r="X133" s="161"/>
      <c r="AW133" s="162"/>
    </row>
    <row r="134" spans="24:49" s="109" customFormat="1" ht="11.25">
      <c r="X134" s="161"/>
      <c r="AW134" s="162"/>
    </row>
    <row r="135" spans="24:49" s="109" customFormat="1" ht="11.25">
      <c r="X135" s="161"/>
      <c r="AW135" s="162"/>
    </row>
    <row r="136" spans="24:49" s="109" customFormat="1" ht="11.25">
      <c r="X136" s="161"/>
      <c r="AW136" s="162"/>
    </row>
    <row r="137" spans="24:49" s="109" customFormat="1" ht="11.25">
      <c r="X137" s="161"/>
      <c r="AW137" s="162"/>
    </row>
    <row r="138" spans="24:49" s="109" customFormat="1" ht="11.25">
      <c r="X138" s="161"/>
      <c r="AW138" s="162"/>
    </row>
    <row r="139" spans="24:49" s="109" customFormat="1" ht="11.25">
      <c r="X139" s="161"/>
      <c r="AW139" s="162"/>
    </row>
    <row r="140" spans="24:49" s="109" customFormat="1" ht="11.25">
      <c r="X140" s="161"/>
      <c r="AW140" s="162"/>
    </row>
    <row r="141" spans="24:49" s="109" customFormat="1" ht="11.25">
      <c r="X141" s="161"/>
      <c r="AW141" s="162"/>
    </row>
    <row r="142" spans="24:49" s="109" customFormat="1" ht="11.25">
      <c r="X142" s="161"/>
      <c r="AW142" s="162"/>
    </row>
    <row r="143" spans="24:49" s="109" customFormat="1" ht="11.25">
      <c r="X143" s="161"/>
      <c r="AW143" s="162"/>
    </row>
    <row r="144" spans="24:49" s="109" customFormat="1" ht="11.25">
      <c r="X144" s="161"/>
      <c r="AW144" s="162"/>
    </row>
    <row r="145" spans="24:49" s="109" customFormat="1" ht="11.25">
      <c r="X145" s="161"/>
      <c r="AW145" s="162"/>
    </row>
    <row r="146" spans="24:49" s="109" customFormat="1" ht="11.25">
      <c r="X146" s="161"/>
      <c r="AW146" s="162"/>
    </row>
    <row r="147" spans="24:49" s="109" customFormat="1" ht="11.25">
      <c r="X147" s="161"/>
      <c r="AW147" s="162"/>
    </row>
    <row r="148" spans="24:49" s="109" customFormat="1" ht="11.25">
      <c r="X148" s="161"/>
      <c r="AW148" s="162"/>
    </row>
    <row r="149" spans="24:49" s="109" customFormat="1" ht="11.25">
      <c r="X149" s="161"/>
      <c r="AW149" s="162"/>
    </row>
    <row r="150" spans="24:49" s="109" customFormat="1" ht="11.25">
      <c r="X150" s="161"/>
      <c r="AW150" s="162"/>
    </row>
    <row r="151" spans="24:49" s="109" customFormat="1" ht="11.25">
      <c r="X151" s="161"/>
      <c r="AW151" s="162"/>
    </row>
    <row r="152" spans="24:49" s="109" customFormat="1" ht="11.25">
      <c r="X152" s="161"/>
      <c r="AW152" s="162"/>
    </row>
    <row r="153" spans="24:49" s="109" customFormat="1" ht="11.25">
      <c r="X153" s="161"/>
      <c r="AW153" s="162"/>
    </row>
    <row r="154" spans="24:49" s="109" customFormat="1" ht="11.25">
      <c r="X154" s="161"/>
      <c r="AW154" s="162"/>
    </row>
    <row r="155" spans="24:49" s="109" customFormat="1" ht="11.25">
      <c r="X155" s="161"/>
      <c r="AW155" s="162"/>
    </row>
    <row r="156" spans="24:49" s="109" customFormat="1" ht="11.25">
      <c r="X156" s="161"/>
      <c r="AW156" s="162"/>
    </row>
    <row r="157" spans="24:49" s="109" customFormat="1" ht="11.25">
      <c r="X157" s="161"/>
      <c r="AW157" s="162"/>
    </row>
    <row r="158" spans="24:49" s="109" customFormat="1" ht="11.25">
      <c r="X158" s="161"/>
      <c r="AW158" s="162"/>
    </row>
    <row r="159" spans="24:49" s="109" customFormat="1" ht="11.25">
      <c r="X159" s="161"/>
      <c r="AW159" s="162"/>
    </row>
    <row r="160" spans="24:49" s="109" customFormat="1" ht="11.25">
      <c r="X160" s="161"/>
      <c r="AW160" s="162"/>
    </row>
    <row r="161" spans="24:49" s="109" customFormat="1" ht="11.25">
      <c r="X161" s="161"/>
      <c r="AW161" s="162"/>
    </row>
    <row r="162" spans="24:49" s="109" customFormat="1" ht="11.25">
      <c r="X162" s="161"/>
      <c r="AW162" s="162"/>
    </row>
    <row r="163" spans="24:49" s="109" customFormat="1" ht="11.25">
      <c r="X163" s="161"/>
      <c r="AW163" s="162"/>
    </row>
    <row r="164" spans="24:49" s="109" customFormat="1" ht="11.25">
      <c r="X164" s="161"/>
      <c r="AW164" s="162"/>
    </row>
    <row r="165" spans="24:49" s="109" customFormat="1" ht="11.25">
      <c r="X165" s="161"/>
      <c r="AW165" s="162"/>
    </row>
    <row r="166" spans="24:49" s="109" customFormat="1" ht="11.25">
      <c r="X166" s="161"/>
      <c r="AW166" s="162"/>
    </row>
    <row r="167" spans="24:49" s="109" customFormat="1" ht="11.25">
      <c r="X167" s="161"/>
      <c r="AW167" s="162"/>
    </row>
    <row r="168" spans="24:49" s="109" customFormat="1" ht="11.25">
      <c r="X168" s="161"/>
      <c r="AW168" s="162"/>
    </row>
    <row r="169" spans="24:49" s="109" customFormat="1" ht="11.25">
      <c r="X169" s="161"/>
      <c r="AW169" s="162"/>
    </row>
    <row r="170" spans="24:49" s="109" customFormat="1" ht="11.25">
      <c r="X170" s="161"/>
      <c r="AW170" s="162"/>
    </row>
    <row r="171" spans="24:49" s="109" customFormat="1" ht="11.25">
      <c r="X171" s="161"/>
      <c r="AW171" s="162"/>
    </row>
    <row r="172" spans="24:49" s="109" customFormat="1" ht="11.25">
      <c r="X172" s="161"/>
      <c r="AW172" s="162"/>
    </row>
    <row r="173" spans="24:49" s="109" customFormat="1" ht="11.25">
      <c r="X173" s="161"/>
      <c r="AW173" s="162"/>
    </row>
    <row r="174" spans="24:49" s="109" customFormat="1" ht="11.25">
      <c r="X174" s="161"/>
      <c r="AW174" s="162"/>
    </row>
    <row r="175" spans="24:49" s="109" customFormat="1" ht="11.25">
      <c r="X175" s="161"/>
      <c r="AW175" s="162"/>
    </row>
    <row r="176" spans="24:49" s="109" customFormat="1" ht="11.25">
      <c r="X176" s="161"/>
      <c r="AW176" s="162"/>
    </row>
    <row r="177" spans="24:49" s="109" customFormat="1" ht="11.25">
      <c r="X177" s="161"/>
      <c r="AW177" s="162"/>
    </row>
    <row r="178" spans="24:49" s="109" customFormat="1" ht="11.25">
      <c r="X178" s="161"/>
      <c r="AW178" s="162"/>
    </row>
    <row r="179" spans="24:49" s="109" customFormat="1" ht="11.25">
      <c r="X179" s="161"/>
      <c r="AW179" s="162"/>
    </row>
    <row r="180" spans="24:49" s="109" customFormat="1" ht="11.25">
      <c r="X180" s="161"/>
      <c r="AW180" s="162"/>
    </row>
    <row r="181" spans="24:49" s="109" customFormat="1" ht="11.25">
      <c r="X181" s="161"/>
      <c r="AW181" s="162"/>
    </row>
    <row r="182" spans="24:49" s="109" customFormat="1" ht="11.25">
      <c r="X182" s="161"/>
      <c r="AW182" s="162"/>
    </row>
    <row r="183" spans="24:49" s="109" customFormat="1" ht="11.25">
      <c r="X183" s="161"/>
      <c r="AW183" s="162"/>
    </row>
    <row r="184" spans="24:49" s="109" customFormat="1" ht="11.25">
      <c r="X184" s="161"/>
      <c r="AW184" s="162"/>
    </row>
    <row r="185" spans="24:49" s="109" customFormat="1" ht="11.25">
      <c r="X185" s="161"/>
      <c r="AW185" s="162"/>
    </row>
    <row r="186" spans="24:49" s="109" customFormat="1" ht="11.25">
      <c r="X186" s="161"/>
      <c r="AW186" s="162"/>
    </row>
    <row r="187" spans="24:49" s="109" customFormat="1" ht="11.25">
      <c r="X187" s="161"/>
      <c r="AW187" s="162"/>
    </row>
    <row r="188" spans="24:49" s="109" customFormat="1" ht="11.25">
      <c r="X188" s="161"/>
      <c r="AW188" s="162"/>
    </row>
    <row r="189" spans="24:49" s="109" customFormat="1" ht="11.25">
      <c r="X189" s="161"/>
      <c r="AW189" s="162"/>
    </row>
    <row r="190" spans="24:49" s="109" customFormat="1" ht="11.25">
      <c r="X190" s="161"/>
      <c r="AW190" s="162"/>
    </row>
    <row r="191" spans="24:49" s="109" customFormat="1" ht="11.25">
      <c r="X191" s="161"/>
      <c r="AW191" s="162"/>
    </row>
    <row r="192" spans="24:49" s="109" customFormat="1" ht="11.25">
      <c r="X192" s="161"/>
      <c r="AW192" s="162"/>
    </row>
    <row r="193" spans="24:49" s="109" customFormat="1" ht="11.25">
      <c r="X193" s="161"/>
      <c r="AW193" s="162"/>
    </row>
    <row r="194" spans="24:49" s="109" customFormat="1" ht="11.25">
      <c r="X194" s="161"/>
      <c r="AW194" s="162"/>
    </row>
    <row r="195" spans="24:49" s="109" customFormat="1" ht="11.25">
      <c r="X195" s="161"/>
      <c r="AW195" s="162"/>
    </row>
    <row r="196" spans="24:49" s="109" customFormat="1" ht="11.25">
      <c r="X196" s="161"/>
      <c r="AW196" s="162"/>
    </row>
    <row r="197" spans="24:49" s="109" customFormat="1" ht="11.25">
      <c r="X197" s="161"/>
      <c r="AW197" s="162"/>
    </row>
    <row r="198" spans="24:49" s="109" customFormat="1" ht="11.25">
      <c r="X198" s="161"/>
      <c r="AW198" s="162"/>
    </row>
    <row r="199" spans="24:49" s="109" customFormat="1" ht="11.25">
      <c r="X199" s="161"/>
      <c r="AW199" s="162"/>
    </row>
    <row r="200" spans="24:49" s="109" customFormat="1" ht="11.25">
      <c r="X200" s="161"/>
      <c r="AW200" s="162"/>
    </row>
    <row r="201" spans="24:49" s="109" customFormat="1" ht="11.25">
      <c r="X201" s="161"/>
      <c r="AW201" s="162"/>
    </row>
    <row r="202" spans="24:49" s="109" customFormat="1" ht="11.25">
      <c r="X202" s="161"/>
      <c r="AW202" s="162"/>
    </row>
    <row r="203" spans="24:49" s="109" customFormat="1" ht="11.25">
      <c r="X203" s="161"/>
      <c r="AW203" s="162"/>
    </row>
    <row r="204" spans="24:49" s="109" customFormat="1" ht="11.25">
      <c r="X204" s="161"/>
      <c r="AW204" s="162"/>
    </row>
    <row r="205" spans="24:49" s="109" customFormat="1" ht="11.25">
      <c r="X205" s="161"/>
      <c r="AW205" s="143" t="s">
        <v>52</v>
      </c>
    </row>
    <row r="206" spans="24:49" s="109" customFormat="1" ht="11.25">
      <c r="X206" s="161"/>
      <c r="AW206" s="143" t="s">
        <v>53</v>
      </c>
    </row>
    <row r="207" spans="24:49" s="109" customFormat="1" ht="11.25">
      <c r="X207" s="161"/>
      <c r="AW207" s="143" t="s">
        <v>48</v>
      </c>
    </row>
    <row r="208" spans="24:49" s="109" customFormat="1" ht="11.25">
      <c r="X208" s="161"/>
      <c r="AW208" s="143" t="s">
        <v>49</v>
      </c>
    </row>
    <row r="209" spans="24:49" s="109" customFormat="1" ht="11.25">
      <c r="X209" s="161"/>
      <c r="AW209" s="143" t="s">
        <v>50</v>
      </c>
    </row>
    <row r="210" spans="24:49" s="109" customFormat="1" ht="11.25">
      <c r="X210" s="161"/>
      <c r="AW210" s="143" t="s">
        <v>54</v>
      </c>
    </row>
    <row r="211" spans="24:49" s="109" customFormat="1" ht="11.25">
      <c r="X211" s="161"/>
      <c r="AW211" s="143" t="s">
        <v>55</v>
      </c>
    </row>
    <row r="212" spans="24:49" s="109" customFormat="1" ht="11.25">
      <c r="X212" s="161"/>
      <c r="AW212" s="143" t="s">
        <v>56</v>
      </c>
    </row>
    <row r="213" spans="24:49" s="109" customFormat="1" ht="11.25">
      <c r="X213" s="161"/>
      <c r="AW213" s="143" t="s">
        <v>57</v>
      </c>
    </row>
    <row r="214" spans="24:49" s="109" customFormat="1" ht="11.25">
      <c r="X214" s="161"/>
      <c r="AW214" s="143" t="s">
        <v>51</v>
      </c>
    </row>
    <row r="215" spans="24:49" s="109" customFormat="1" ht="11.25">
      <c r="X215" s="161"/>
      <c r="AW215" s="143" t="s">
        <v>58</v>
      </c>
    </row>
    <row r="216" spans="24:49" s="109" customFormat="1" ht="11.25">
      <c r="X216" s="161"/>
      <c r="AW216" s="143" t="s">
        <v>21</v>
      </c>
    </row>
    <row r="217" spans="24:49" s="109" customFormat="1" ht="11.25">
      <c r="X217" s="161"/>
      <c r="AW217" s="143" t="s">
        <v>20</v>
      </c>
    </row>
    <row r="218" spans="24:49" s="109" customFormat="1" ht="11.25">
      <c r="X218" s="161"/>
      <c r="AW218" s="143" t="s">
        <v>22</v>
      </c>
    </row>
    <row r="219" spans="24:49" s="109" customFormat="1" ht="11.25">
      <c r="X219" s="161"/>
      <c r="AW219" s="143" t="s">
        <v>59</v>
      </c>
    </row>
    <row r="220" spans="24:49" s="109" customFormat="1" ht="11.25">
      <c r="X220" s="161"/>
      <c r="AW220" s="143" t="s">
        <v>60</v>
      </c>
    </row>
    <row r="221" spans="24:49" s="109" customFormat="1" ht="11.25">
      <c r="X221" s="161"/>
      <c r="AW221" s="143" t="s">
        <v>61</v>
      </c>
    </row>
    <row r="222" spans="24:49" s="109" customFormat="1" ht="11.25">
      <c r="X222" s="161"/>
      <c r="AW222" s="143" t="s">
        <v>62</v>
      </c>
    </row>
    <row r="223" spans="24:49" s="109" customFormat="1" ht="11.25">
      <c r="X223" s="161"/>
      <c r="AW223" s="143" t="s">
        <v>23</v>
      </c>
    </row>
    <row r="224" spans="24:49" s="109" customFormat="1" ht="11.25">
      <c r="X224" s="161"/>
      <c r="AW224" s="143" t="s">
        <v>24</v>
      </c>
    </row>
    <row r="225" spans="24:49" s="109" customFormat="1" ht="11.25">
      <c r="X225" s="161"/>
      <c r="AW225" s="143" t="s">
        <v>31</v>
      </c>
    </row>
    <row r="226" spans="24:49" s="109" customFormat="1" ht="11.25">
      <c r="X226" s="161"/>
      <c r="AW226" s="143" t="s">
        <v>30</v>
      </c>
    </row>
    <row r="227" spans="24:49" s="109" customFormat="1" ht="11.25">
      <c r="X227" s="161"/>
      <c r="AW227" s="143" t="s">
        <v>28</v>
      </c>
    </row>
    <row r="228" spans="24:49" s="109" customFormat="1" ht="11.25">
      <c r="X228" s="161"/>
      <c r="AW228" s="143" t="s">
        <v>63</v>
      </c>
    </row>
    <row r="229" spans="24:49" s="109" customFormat="1" ht="11.25">
      <c r="X229" s="161"/>
      <c r="AW229" s="143" t="s">
        <v>27</v>
      </c>
    </row>
    <row r="230" spans="24:49" s="109" customFormat="1" ht="11.25">
      <c r="X230" s="161"/>
      <c r="AW230" s="143" t="s">
        <v>26</v>
      </c>
    </row>
    <row r="231" spans="24:49" s="109" customFormat="1" ht="11.25">
      <c r="X231" s="161"/>
      <c r="AW231" s="143" t="s">
        <v>25</v>
      </c>
    </row>
    <row r="232" spans="24:49" s="109" customFormat="1" ht="11.25">
      <c r="X232" s="161"/>
      <c r="AW232" s="143" t="s">
        <v>64</v>
      </c>
    </row>
    <row r="233" spans="24:49" s="109" customFormat="1" ht="11.25">
      <c r="X233" s="161"/>
      <c r="AW233" s="143" t="s">
        <v>65</v>
      </c>
    </row>
    <row r="234" spans="24:49" s="109" customFormat="1" ht="11.25">
      <c r="X234" s="161"/>
      <c r="AW234" s="143" t="s">
        <v>66</v>
      </c>
    </row>
    <row r="235" spans="24:49" s="109" customFormat="1" ht="11.25">
      <c r="X235" s="161"/>
      <c r="AW235" s="143" t="s">
        <v>67</v>
      </c>
    </row>
    <row r="236" spans="24:49" s="109" customFormat="1" ht="11.25">
      <c r="X236" s="161"/>
      <c r="AW236" s="143" t="s">
        <v>68</v>
      </c>
    </row>
    <row r="237" spans="24:49" s="109" customFormat="1" ht="11.25">
      <c r="X237" s="161"/>
      <c r="AW237" s="143" t="s">
        <v>69</v>
      </c>
    </row>
    <row r="238" spans="24:49" s="109" customFormat="1" ht="11.25">
      <c r="X238" s="161"/>
      <c r="AW238" s="143" t="s">
        <v>70</v>
      </c>
    </row>
    <row r="239" spans="24:49" s="109" customFormat="1" ht="11.25">
      <c r="X239" s="161"/>
      <c r="AW239" s="143" t="s">
        <v>71</v>
      </c>
    </row>
    <row r="240" spans="24:49" s="109" customFormat="1" ht="11.25">
      <c r="X240" s="161"/>
      <c r="AW240" s="143" t="s">
        <v>72</v>
      </c>
    </row>
    <row r="241" spans="24:49" s="109" customFormat="1" ht="11.25">
      <c r="X241" s="161"/>
      <c r="AW241" s="143" t="s">
        <v>29</v>
      </c>
    </row>
    <row r="242" spans="24:49" s="109" customFormat="1" ht="11.25">
      <c r="X242" s="161"/>
      <c r="AW242" s="162"/>
    </row>
    <row r="243" spans="24:49" s="109" customFormat="1" ht="11.25">
      <c r="X243" s="161"/>
      <c r="AW243" s="162"/>
    </row>
    <row r="244" spans="24:49" s="109" customFormat="1" ht="11.25">
      <c r="X244" s="161"/>
      <c r="AW244" s="162"/>
    </row>
    <row r="245" spans="24:49" s="109" customFormat="1" ht="11.25">
      <c r="X245" s="161"/>
      <c r="AW245" s="162"/>
    </row>
    <row r="246" spans="24:49" s="109" customFormat="1" ht="11.25">
      <c r="X246" s="161"/>
      <c r="AW246" s="162"/>
    </row>
    <row r="247" spans="24:49" s="109" customFormat="1" ht="11.25">
      <c r="X247" s="161"/>
      <c r="AW247" s="162"/>
    </row>
    <row r="248" spans="24:49" s="109" customFormat="1" ht="11.25">
      <c r="X248" s="161"/>
      <c r="AW248" s="162"/>
    </row>
    <row r="249" spans="24:49" s="109" customFormat="1" ht="11.25">
      <c r="X249" s="161"/>
      <c r="AW249" s="162"/>
    </row>
    <row r="250" spans="24:49" s="109" customFormat="1" ht="11.25">
      <c r="X250" s="161"/>
      <c r="AW250" s="162"/>
    </row>
    <row r="251" spans="24:49" s="109" customFormat="1" ht="11.25">
      <c r="X251" s="161"/>
      <c r="AW251" s="162"/>
    </row>
    <row r="252" spans="24:49" s="109" customFormat="1" ht="11.25">
      <c r="X252" s="161"/>
      <c r="AW252" s="162"/>
    </row>
    <row r="253" spans="24:49" s="109" customFormat="1" ht="11.25">
      <c r="X253" s="161"/>
      <c r="AW253" s="162"/>
    </row>
    <row r="254" spans="24:49" s="109" customFormat="1" ht="11.25">
      <c r="X254" s="161"/>
      <c r="AW254" s="162"/>
    </row>
    <row r="255" spans="24:49" s="109" customFormat="1" ht="11.25">
      <c r="X255" s="161"/>
      <c r="AW255" s="162"/>
    </row>
    <row r="256" spans="24:49" s="109" customFormat="1" ht="11.25">
      <c r="X256" s="161"/>
      <c r="AW256" s="162"/>
    </row>
    <row r="257" spans="24:49" s="109" customFormat="1" ht="11.25">
      <c r="X257" s="161"/>
      <c r="AW257" s="162"/>
    </row>
    <row r="258" spans="24:49" s="109" customFormat="1" ht="11.25">
      <c r="X258" s="161"/>
      <c r="AW258" s="162"/>
    </row>
    <row r="259" spans="24:49" s="109" customFormat="1" ht="11.25">
      <c r="X259" s="161"/>
      <c r="AW259" s="162"/>
    </row>
    <row r="260" spans="24:49" s="109" customFormat="1" ht="11.25">
      <c r="X260" s="161"/>
      <c r="AW260" s="162"/>
    </row>
    <row r="261" spans="24:49" s="109" customFormat="1" ht="11.25">
      <c r="X261" s="161"/>
      <c r="AW261" s="162"/>
    </row>
    <row r="262" spans="24:49" s="109" customFormat="1" ht="11.25">
      <c r="X262" s="161"/>
      <c r="AW262" s="162"/>
    </row>
    <row r="263" spans="24:49" s="109" customFormat="1" ht="11.25">
      <c r="X263" s="161"/>
      <c r="AW263" s="162"/>
    </row>
    <row r="264" spans="24:49" s="109" customFormat="1" ht="11.25">
      <c r="X264" s="161"/>
      <c r="AW264" s="162"/>
    </row>
    <row r="265" spans="24:49" s="109" customFormat="1" ht="11.25">
      <c r="X265" s="161"/>
      <c r="AW265" s="162"/>
    </row>
    <row r="266" spans="24:49" s="109" customFormat="1" ht="11.25">
      <c r="X266" s="161"/>
      <c r="AW266" s="162"/>
    </row>
    <row r="267" spans="24:49" s="109" customFormat="1" ht="11.25">
      <c r="X267" s="161"/>
      <c r="AW267" s="162"/>
    </row>
    <row r="268" spans="24:49" s="109" customFormat="1" ht="11.25">
      <c r="X268" s="161"/>
      <c r="AW268" s="162"/>
    </row>
    <row r="269" spans="24:49" s="109" customFormat="1" ht="11.25">
      <c r="X269" s="161"/>
      <c r="AW269" s="162"/>
    </row>
    <row r="270" spans="24:49" s="109" customFormat="1" ht="11.25">
      <c r="X270" s="161"/>
      <c r="AW270" s="162"/>
    </row>
    <row r="271" spans="24:49" s="109" customFormat="1" ht="11.25">
      <c r="X271" s="161"/>
      <c r="AW271" s="162"/>
    </row>
    <row r="272" spans="24:49" s="109" customFormat="1" ht="11.25">
      <c r="X272" s="161"/>
      <c r="AW272" s="162"/>
    </row>
    <row r="273" spans="24:49" s="109" customFormat="1" ht="11.25">
      <c r="X273" s="161"/>
      <c r="AW273" s="162"/>
    </row>
    <row r="274" spans="24:49" s="109" customFormat="1" ht="11.25">
      <c r="X274" s="161"/>
      <c r="AW274" s="162"/>
    </row>
    <row r="275" spans="24:49" s="109" customFormat="1" ht="11.25">
      <c r="X275" s="161"/>
      <c r="AW275" s="162"/>
    </row>
    <row r="276" spans="24:49" s="109" customFormat="1" ht="11.25">
      <c r="X276" s="161"/>
      <c r="AW276" s="162"/>
    </row>
    <row r="277" spans="24:49" s="109" customFormat="1" ht="11.25">
      <c r="X277" s="161"/>
      <c r="AW277" s="162"/>
    </row>
    <row r="278" spans="24:49" s="109" customFormat="1" ht="11.25">
      <c r="X278" s="161"/>
      <c r="AW278" s="162"/>
    </row>
    <row r="279" spans="24:49" s="109" customFormat="1" ht="11.25">
      <c r="X279" s="161"/>
      <c r="AW279" s="162"/>
    </row>
    <row r="280" spans="24:49" s="109" customFormat="1" ht="11.25">
      <c r="X280" s="161"/>
      <c r="AW280" s="162"/>
    </row>
    <row r="281" spans="24:49" s="109" customFormat="1" ht="11.25">
      <c r="X281" s="161"/>
      <c r="AW281" s="162"/>
    </row>
    <row r="282" spans="24:49" s="109" customFormat="1" ht="11.25">
      <c r="X282" s="161"/>
      <c r="AW282" s="162"/>
    </row>
    <row r="283" spans="24:49" s="109" customFormat="1" ht="11.25">
      <c r="X283" s="161"/>
      <c r="AW283" s="162"/>
    </row>
    <row r="284" spans="24:49" s="109" customFormat="1" ht="11.25">
      <c r="X284" s="161"/>
      <c r="AW284" s="162"/>
    </row>
    <row r="285" spans="24:49" s="109" customFormat="1" ht="11.25">
      <c r="X285" s="161"/>
      <c r="AW285" s="162"/>
    </row>
    <row r="286" spans="24:49" s="109" customFormat="1" ht="11.25">
      <c r="X286" s="161"/>
      <c r="AW286" s="162"/>
    </row>
    <row r="287" spans="24:49" s="109" customFormat="1" ht="11.25">
      <c r="X287" s="161"/>
      <c r="AW287" s="162"/>
    </row>
    <row r="288" spans="24:49" s="109" customFormat="1" ht="11.25">
      <c r="X288" s="161"/>
      <c r="AW288" s="162"/>
    </row>
    <row r="289" spans="24:49" s="109" customFormat="1" ht="11.25">
      <c r="X289" s="161"/>
      <c r="AW289" s="162"/>
    </row>
    <row r="290" spans="24:49" s="109" customFormat="1" ht="11.25">
      <c r="X290" s="161"/>
      <c r="AW290" s="162"/>
    </row>
    <row r="291" spans="24:49" s="109" customFormat="1" ht="11.25">
      <c r="X291" s="161"/>
      <c r="AW291" s="162"/>
    </row>
    <row r="292" spans="24:49" s="109" customFormat="1" ht="11.25">
      <c r="X292" s="161"/>
      <c r="AW292" s="162"/>
    </row>
  </sheetData>
  <mergeCells count="270">
    <mergeCell ref="A125:F125"/>
    <mergeCell ref="G125:L125"/>
    <mergeCell ref="M125:T125"/>
    <mergeCell ref="A118:F118"/>
    <mergeCell ref="G118:L118"/>
    <mergeCell ref="M118:T118"/>
    <mergeCell ref="A119:F119"/>
    <mergeCell ref="G119:L119"/>
    <mergeCell ref="M119:T119"/>
    <mergeCell ref="A120:F120"/>
    <mergeCell ref="G120:L120"/>
    <mergeCell ref="M120:T120"/>
    <mergeCell ref="A121:F121"/>
    <mergeCell ref="G121:L121"/>
    <mergeCell ref="M121:T121"/>
    <mergeCell ref="A122:F122"/>
    <mergeCell ref="G122:L122"/>
    <mergeCell ref="M122:T122"/>
    <mergeCell ref="A123:F123"/>
    <mergeCell ref="G123:L123"/>
    <mergeCell ref="M123:T123"/>
    <mergeCell ref="A124:F124"/>
    <mergeCell ref="G124:L124"/>
    <mergeCell ref="M124:T124"/>
    <mergeCell ref="A117:F117"/>
    <mergeCell ref="G117:L117"/>
    <mergeCell ref="M117:T117"/>
    <mergeCell ref="A110:F110"/>
    <mergeCell ref="G110:L110"/>
    <mergeCell ref="A111:F111"/>
    <mergeCell ref="G111:L111"/>
    <mergeCell ref="A106:F106"/>
    <mergeCell ref="G106:L106"/>
    <mergeCell ref="A107:F107"/>
    <mergeCell ref="G107:L107"/>
    <mergeCell ref="A108:F108"/>
    <mergeCell ref="G108:L108"/>
    <mergeCell ref="A112:F112"/>
    <mergeCell ref="G112:L112"/>
    <mergeCell ref="A114:W114"/>
    <mergeCell ref="A115:F115"/>
    <mergeCell ref="G115:L115"/>
    <mergeCell ref="M115:T115"/>
    <mergeCell ref="A116:F116"/>
    <mergeCell ref="G116:L116"/>
    <mergeCell ref="M116:T116"/>
    <mergeCell ref="A105:F105"/>
    <mergeCell ref="G105:L105"/>
    <mergeCell ref="A99:F99"/>
    <mergeCell ref="G99:L99"/>
    <mergeCell ref="M99:R99"/>
    <mergeCell ref="A109:F109"/>
    <mergeCell ref="G109:L109"/>
    <mergeCell ref="A103:F103"/>
    <mergeCell ref="G103:L103"/>
    <mergeCell ref="A104:F104"/>
    <mergeCell ref="G104:L104"/>
    <mergeCell ref="S99:V99"/>
    <mergeCell ref="A101:W101"/>
    <mergeCell ref="A102:F102"/>
    <mergeCell ref="G102:L102"/>
    <mergeCell ref="A97:F97"/>
    <mergeCell ref="G97:L97"/>
    <mergeCell ref="M97:R97"/>
    <mergeCell ref="S97:V97"/>
    <mergeCell ref="A98:F98"/>
    <mergeCell ref="G98:L98"/>
    <mergeCell ref="M98:R98"/>
    <mergeCell ref="S98:V98"/>
    <mergeCell ref="G93:L93"/>
    <mergeCell ref="M93:R93"/>
    <mergeCell ref="S93:V93"/>
    <mergeCell ref="A94:F94"/>
    <mergeCell ref="G94:L94"/>
    <mergeCell ref="M94:R94"/>
    <mergeCell ref="S94:V94"/>
    <mergeCell ref="A95:F95"/>
    <mergeCell ref="G95:L95"/>
    <mergeCell ref="M95:R95"/>
    <mergeCell ref="S95:V95"/>
    <mergeCell ref="G85:L85"/>
    <mergeCell ref="M85:R85"/>
    <mergeCell ref="A96:F96"/>
    <mergeCell ref="G96:L96"/>
    <mergeCell ref="M96:R96"/>
    <mergeCell ref="S96:V96"/>
    <mergeCell ref="A88:W88"/>
    <mergeCell ref="A89:F89"/>
    <mergeCell ref="G89:L89"/>
    <mergeCell ref="M89:R89"/>
    <mergeCell ref="S89:V89"/>
    <mergeCell ref="A90:F90"/>
    <mergeCell ref="G90:L90"/>
    <mergeCell ref="M90:R90"/>
    <mergeCell ref="S90:V90"/>
    <mergeCell ref="A91:F91"/>
    <mergeCell ref="G91:L91"/>
    <mergeCell ref="M91:R91"/>
    <mergeCell ref="S91:V91"/>
    <mergeCell ref="A92:F92"/>
    <mergeCell ref="G92:L92"/>
    <mergeCell ref="M92:R92"/>
    <mergeCell ref="S92:V92"/>
    <mergeCell ref="A93:F93"/>
    <mergeCell ref="G77:L77"/>
    <mergeCell ref="M77:R77"/>
    <mergeCell ref="A86:F86"/>
    <mergeCell ref="G86:L86"/>
    <mergeCell ref="M86:R86"/>
    <mergeCell ref="A79:F79"/>
    <mergeCell ref="G79:L79"/>
    <mergeCell ref="M79:R79"/>
    <mergeCell ref="A80:F80"/>
    <mergeCell ref="G80:L80"/>
    <mergeCell ref="M80:R80"/>
    <mergeCell ref="A81:F81"/>
    <mergeCell ref="G81:L81"/>
    <mergeCell ref="M81:R81"/>
    <mergeCell ref="A82:F82"/>
    <mergeCell ref="G82:L82"/>
    <mergeCell ref="M82:R82"/>
    <mergeCell ref="A83:F83"/>
    <mergeCell ref="G83:L83"/>
    <mergeCell ref="M83:R83"/>
    <mergeCell ref="A84:F84"/>
    <mergeCell ref="G84:L84"/>
    <mergeCell ref="M84:R84"/>
    <mergeCell ref="A85:F85"/>
    <mergeCell ref="M65:R65"/>
    <mergeCell ref="A78:F78"/>
    <mergeCell ref="G78:L78"/>
    <mergeCell ref="M78:R78"/>
    <mergeCell ref="A69:D69"/>
    <mergeCell ref="E69:H69"/>
    <mergeCell ref="I69:L69"/>
    <mergeCell ref="A70:D70"/>
    <mergeCell ref="E70:H70"/>
    <mergeCell ref="I70:L70"/>
    <mergeCell ref="A71:D71"/>
    <mergeCell ref="E71:H71"/>
    <mergeCell ref="I71:L71"/>
    <mergeCell ref="A72:D72"/>
    <mergeCell ref="E72:H72"/>
    <mergeCell ref="I72:L72"/>
    <mergeCell ref="A73:D73"/>
    <mergeCell ref="E73:H73"/>
    <mergeCell ref="I73:L73"/>
    <mergeCell ref="A75:W75"/>
    <mergeCell ref="A76:F76"/>
    <mergeCell ref="G76:L76"/>
    <mergeCell ref="M76:R76"/>
    <mergeCell ref="A77:F77"/>
    <mergeCell ref="M57:R57"/>
    <mergeCell ref="A66:F66"/>
    <mergeCell ref="G66:L66"/>
    <mergeCell ref="M66:R66"/>
    <mergeCell ref="A59:F59"/>
    <mergeCell ref="G59:L59"/>
    <mergeCell ref="M59:R59"/>
    <mergeCell ref="A60:F60"/>
    <mergeCell ref="G60:L60"/>
    <mergeCell ref="M60:R60"/>
    <mergeCell ref="A61:F61"/>
    <mergeCell ref="G61:L61"/>
    <mergeCell ref="M61:R61"/>
    <mergeCell ref="A62:F62"/>
    <mergeCell ref="G62:L62"/>
    <mergeCell ref="M62:R62"/>
    <mergeCell ref="A63:F63"/>
    <mergeCell ref="G63:L63"/>
    <mergeCell ref="M63:R63"/>
    <mergeCell ref="A64:F64"/>
    <mergeCell ref="G64:L64"/>
    <mergeCell ref="M64:R64"/>
    <mergeCell ref="A65:F65"/>
    <mergeCell ref="G65:L65"/>
    <mergeCell ref="E45:J45"/>
    <mergeCell ref="A58:F58"/>
    <mergeCell ref="G58:L58"/>
    <mergeCell ref="M58:R58"/>
    <mergeCell ref="A47:D47"/>
    <mergeCell ref="E47:J47"/>
    <mergeCell ref="A48:D48"/>
    <mergeCell ref="E48:J48"/>
    <mergeCell ref="A49:D49"/>
    <mergeCell ref="E49:J49"/>
    <mergeCell ref="A50:D50"/>
    <mergeCell ref="E50:J50"/>
    <mergeCell ref="A51:D51"/>
    <mergeCell ref="E51:J51"/>
    <mergeCell ref="A52:D52"/>
    <mergeCell ref="E52:J52"/>
    <mergeCell ref="A53:D53"/>
    <mergeCell ref="E53:J53"/>
    <mergeCell ref="A54:W55"/>
    <mergeCell ref="A56:F56"/>
    <mergeCell ref="G56:L56"/>
    <mergeCell ref="M56:R56"/>
    <mergeCell ref="A57:F57"/>
    <mergeCell ref="G57:L57"/>
    <mergeCell ref="A46:D46"/>
    <mergeCell ref="E46:J46"/>
    <mergeCell ref="B31:F31"/>
    <mergeCell ref="C32:H32"/>
    <mergeCell ref="I32:J32"/>
    <mergeCell ref="C33:H33"/>
    <mergeCell ref="I33:J33"/>
    <mergeCell ref="C34:H34"/>
    <mergeCell ref="I34:J34"/>
    <mergeCell ref="C35:H35"/>
    <mergeCell ref="I35:J35"/>
    <mergeCell ref="C36:H36"/>
    <mergeCell ref="I36:J36"/>
    <mergeCell ref="B37:F37"/>
    <mergeCell ref="B38:F38"/>
    <mergeCell ref="C39:H39"/>
    <mergeCell ref="I39:J39"/>
    <mergeCell ref="C40:H40"/>
    <mergeCell ref="I40:J40"/>
    <mergeCell ref="A43:D43"/>
    <mergeCell ref="E43:J43"/>
    <mergeCell ref="A44:D44"/>
    <mergeCell ref="E44:J44"/>
    <mergeCell ref="A45:D45"/>
    <mergeCell ref="C23:H23"/>
    <mergeCell ref="I23:J23"/>
    <mergeCell ref="C24:H24"/>
    <mergeCell ref="I24:J24"/>
    <mergeCell ref="B25:F25"/>
    <mergeCell ref="C26:H26"/>
    <mergeCell ref="I26:J26"/>
    <mergeCell ref="C27:H27"/>
    <mergeCell ref="I27:J27"/>
    <mergeCell ref="A1:X1"/>
    <mergeCell ref="A3:V3"/>
    <mergeCell ref="A7:X7"/>
    <mergeCell ref="A8:B8"/>
    <mergeCell ref="C8:Q8"/>
    <mergeCell ref="B28:F28"/>
    <mergeCell ref="C29:H29"/>
    <mergeCell ref="I29:J29"/>
    <mergeCell ref="C30:H30"/>
    <mergeCell ref="I30:J30"/>
    <mergeCell ref="B15:F15"/>
    <mergeCell ref="C16:H16"/>
    <mergeCell ref="I16:J16"/>
    <mergeCell ref="C17:H17"/>
    <mergeCell ref="I17:J17"/>
    <mergeCell ref="C18:H18"/>
    <mergeCell ref="I18:J18"/>
    <mergeCell ref="C19:H19"/>
    <mergeCell ref="I19:J19"/>
    <mergeCell ref="C20:H20"/>
    <mergeCell ref="I20:J20"/>
    <mergeCell ref="B21:F21"/>
    <mergeCell ref="C22:H22"/>
    <mergeCell ref="I22:J22"/>
    <mergeCell ref="A12:I12"/>
    <mergeCell ref="J12:L12"/>
    <mergeCell ref="M12:W13"/>
    <mergeCell ref="J13:L13"/>
    <mergeCell ref="A5:X6"/>
    <mergeCell ref="R8:S8"/>
    <mergeCell ref="T8:U8"/>
    <mergeCell ref="V8:W8"/>
    <mergeCell ref="A9:B9"/>
    <mergeCell ref="C9:Q9"/>
    <mergeCell ref="R9:S9"/>
    <mergeCell ref="T9:U9"/>
    <mergeCell ref="V9:W9"/>
  </mergeCells>
  <conditionalFormatting sqref="E54:J54">
    <cfRule type="expression" priority="10" stopIfTrue="1">
      <formula>A54=""</formula>
    </cfRule>
    <cfRule type="expression" dxfId="81" priority="11" stopIfTrue="1">
      <formula>E54=""</formula>
    </cfRule>
  </conditionalFormatting>
  <conditionalFormatting sqref="A87:F87 A67:F67 A101 A113:F113 A100:F100">
    <cfRule type="expression" priority="8" stopIfTrue="1">
      <formula>#REF!=""</formula>
    </cfRule>
    <cfRule type="expression" dxfId="80" priority="9" stopIfTrue="1">
      <formula>A67=""</formula>
    </cfRule>
  </conditionalFormatting>
  <conditionalFormatting sqref="A126:F126 A88">
    <cfRule type="expression" priority="6" stopIfTrue="1">
      <formula>#REF!=""</formula>
    </cfRule>
    <cfRule type="expression" dxfId="79" priority="7" stopIfTrue="1">
      <formula>A88=""</formula>
    </cfRule>
  </conditionalFormatting>
  <conditionalFormatting sqref="M12:W13">
    <cfRule type="expression" dxfId="78" priority="4" stopIfTrue="1">
      <formula>M12&lt;&gt;""</formula>
    </cfRule>
    <cfRule type="expression" dxfId="77" priority="5" stopIfTrue="1">
      <formula>J12="Other"</formula>
    </cfRule>
  </conditionalFormatting>
  <conditionalFormatting sqref="E44:J53">
    <cfRule type="expression" dxfId="76" priority="3" stopIfTrue="1">
      <formula>A44=""</formula>
    </cfRule>
  </conditionalFormatting>
  <conditionalFormatting sqref="G57:R66">
    <cfRule type="expression" dxfId="75" priority="2" stopIfTrue="1">
      <formula>A57=""</formula>
    </cfRule>
  </conditionalFormatting>
  <conditionalFormatting sqref="A116:T125 J12:L12 I16:J20 I22:J24 I26:J27 I29:J30 I32:J36 I39:J40 A44:D54 A57:F66 A70:L73 A77:R86 A103:L112 A90:V99">
    <cfRule type="expression" dxfId="74" priority="1" stopIfTrue="1">
      <formula>A12=""</formula>
    </cfRule>
  </conditionalFormatting>
  <dataValidations count="4">
    <dataValidation type="list" allowBlank="1" showInputMessage="1" showErrorMessage="1" sqref="S90:V99">
      <formula1>"Enable,Disable,Add,Remove"</formula1>
    </dataValidation>
    <dataValidation type="list" allowBlank="1" showInputMessage="1" showErrorMessage="1" sqref="M90:R99">
      <formula1>"Dynamic,Static"</formula1>
    </dataValidation>
    <dataValidation type="list" allowBlank="1" showInputMessage="1" showErrorMessage="1" sqref="J12:L12">
      <formula1>"VPN,Private Line,Ethernet Handoff,Other"</formula1>
    </dataValidation>
    <dataValidation type="list" allowBlank="1" showInputMessage="1" showErrorMessage="1" sqref="I16:J20 I32:J36 I22:J24 I26:J27 I29:J30 I39:J40">
      <formula1>"Yes,No"</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0675" r:id="rId4" name="Check Box 19">
              <controlPr locked="0" defaultSize="0" autoFill="0" autoLine="0" autoPict="0">
                <anchor moveWithCells="1">
                  <from>
                    <xdr:col>1</xdr:col>
                    <xdr:colOff>0</xdr:colOff>
                    <xdr:row>14</xdr:row>
                    <xdr:rowOff>0</xdr:rowOff>
                  </from>
                  <to>
                    <xdr:col>4</xdr:col>
                    <xdr:colOff>238125</xdr:colOff>
                    <xdr:row>14</xdr:row>
                    <xdr:rowOff>219075</xdr:rowOff>
                  </to>
                </anchor>
              </controlPr>
            </control>
          </mc:Choice>
        </mc:AlternateContent>
        <mc:AlternateContent xmlns:mc="http://schemas.openxmlformats.org/markup-compatibility/2006">
          <mc:Choice Requires="x14">
            <control shapeId="70676" r:id="rId5" name="Check Box 20">
              <controlPr defaultSize="0" autoFill="0" autoLine="0" autoPict="0">
                <anchor moveWithCells="1">
                  <from>
                    <xdr:col>1</xdr:col>
                    <xdr:colOff>0</xdr:colOff>
                    <xdr:row>20</xdr:row>
                    <xdr:rowOff>0</xdr:rowOff>
                  </from>
                  <to>
                    <xdr:col>4</xdr:col>
                    <xdr:colOff>123825</xdr:colOff>
                    <xdr:row>20</xdr:row>
                    <xdr:rowOff>219075</xdr:rowOff>
                  </to>
                </anchor>
              </controlPr>
            </control>
          </mc:Choice>
        </mc:AlternateContent>
        <mc:AlternateContent xmlns:mc="http://schemas.openxmlformats.org/markup-compatibility/2006">
          <mc:Choice Requires="x14">
            <control shapeId="70677" r:id="rId6" name="Check Box 21">
              <controlPr defaultSize="0" autoFill="0" autoLine="0" autoPict="0">
                <anchor moveWithCells="1">
                  <from>
                    <xdr:col>1</xdr:col>
                    <xdr:colOff>0</xdr:colOff>
                    <xdr:row>24</xdr:row>
                    <xdr:rowOff>0</xdr:rowOff>
                  </from>
                  <to>
                    <xdr:col>4</xdr:col>
                    <xdr:colOff>257175</xdr:colOff>
                    <xdr:row>24</xdr:row>
                    <xdr:rowOff>219075</xdr:rowOff>
                  </to>
                </anchor>
              </controlPr>
            </control>
          </mc:Choice>
        </mc:AlternateContent>
        <mc:AlternateContent xmlns:mc="http://schemas.openxmlformats.org/markup-compatibility/2006">
          <mc:Choice Requires="x14">
            <control shapeId="70678" r:id="rId7" name="Check Box 22">
              <controlPr defaultSize="0" autoFill="0" autoLine="0" autoPict="0">
                <anchor moveWithCells="1">
                  <from>
                    <xdr:col>1</xdr:col>
                    <xdr:colOff>0</xdr:colOff>
                    <xdr:row>27</xdr:row>
                    <xdr:rowOff>0</xdr:rowOff>
                  </from>
                  <to>
                    <xdr:col>5</xdr:col>
                    <xdr:colOff>133350</xdr:colOff>
                    <xdr:row>27</xdr:row>
                    <xdr:rowOff>219075</xdr:rowOff>
                  </to>
                </anchor>
              </controlPr>
            </control>
          </mc:Choice>
        </mc:AlternateContent>
        <mc:AlternateContent xmlns:mc="http://schemas.openxmlformats.org/markup-compatibility/2006">
          <mc:Choice Requires="x14">
            <control shapeId="70679" r:id="rId8" name="Check Box 23">
              <controlPr defaultSize="0" autoFill="0" autoLine="0" autoPict="0">
                <anchor moveWithCells="1">
                  <from>
                    <xdr:col>1</xdr:col>
                    <xdr:colOff>0</xdr:colOff>
                    <xdr:row>30</xdr:row>
                    <xdr:rowOff>0</xdr:rowOff>
                  </from>
                  <to>
                    <xdr:col>4</xdr:col>
                    <xdr:colOff>123825</xdr:colOff>
                    <xdr:row>30</xdr:row>
                    <xdr:rowOff>219075</xdr:rowOff>
                  </to>
                </anchor>
              </controlPr>
            </control>
          </mc:Choice>
        </mc:AlternateContent>
        <mc:AlternateContent xmlns:mc="http://schemas.openxmlformats.org/markup-compatibility/2006">
          <mc:Choice Requires="x14">
            <control shapeId="70680" r:id="rId9" name="Check Box 24">
              <controlPr defaultSize="0" autoFill="0" autoLine="0" autoPict="0">
                <anchor moveWithCells="1">
                  <from>
                    <xdr:col>1</xdr:col>
                    <xdr:colOff>0</xdr:colOff>
                    <xdr:row>36</xdr:row>
                    <xdr:rowOff>0</xdr:rowOff>
                  </from>
                  <to>
                    <xdr:col>5</xdr:col>
                    <xdr:colOff>47625</xdr:colOff>
                    <xdr:row>36</xdr:row>
                    <xdr:rowOff>219075</xdr:rowOff>
                  </to>
                </anchor>
              </controlPr>
            </control>
          </mc:Choice>
        </mc:AlternateContent>
        <mc:AlternateContent xmlns:mc="http://schemas.openxmlformats.org/markup-compatibility/2006">
          <mc:Choice Requires="x14">
            <control shapeId="70681" r:id="rId10" name="Check Box 25">
              <controlPr defaultSize="0" autoFill="0" autoLine="0" autoPict="0">
                <anchor moveWithCells="1">
                  <from>
                    <xdr:col>1</xdr:col>
                    <xdr:colOff>0</xdr:colOff>
                    <xdr:row>37</xdr:row>
                    <xdr:rowOff>0</xdr:rowOff>
                  </from>
                  <to>
                    <xdr:col>5</xdr:col>
                    <xdr:colOff>123825</xdr:colOff>
                    <xdr:row>37</xdr:row>
                    <xdr:rowOff>219075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tabColor rgb="FFFFC000"/>
  </sheetPr>
  <dimension ref="A1:AW97"/>
  <sheetViews>
    <sheetView zoomScaleNormal="100" workbookViewId="0">
      <selection activeCell="Q13" sqref="Q13:T13"/>
    </sheetView>
  </sheetViews>
  <sheetFormatPr defaultColWidth="0" defaultRowHeight="12.75" customHeight="1" zeroHeight="1"/>
  <cols>
    <col min="1" max="24" width="4.42578125" style="75" customWidth="1"/>
    <col min="25" max="16384" width="0" style="75" hidden="1"/>
  </cols>
  <sheetData>
    <row r="1" spans="1:24" ht="20.25">
      <c r="A1" s="1072" t="s">
        <v>349</v>
      </c>
      <c r="B1" s="1072"/>
      <c r="C1" s="1072"/>
      <c r="D1" s="1072"/>
      <c r="E1" s="1072"/>
      <c r="F1" s="1072"/>
      <c r="G1" s="1072"/>
      <c r="H1" s="1072"/>
      <c r="I1" s="1072"/>
      <c r="J1" s="1072"/>
      <c r="K1" s="1072"/>
      <c r="L1" s="1072"/>
      <c r="M1" s="1072"/>
      <c r="N1" s="1072"/>
      <c r="O1" s="1072"/>
      <c r="P1" s="1072"/>
      <c r="Q1" s="1072"/>
      <c r="R1" s="1072"/>
      <c r="S1" s="1072"/>
      <c r="T1" s="1072"/>
      <c r="U1" s="1072"/>
      <c r="V1" s="1072"/>
      <c r="W1" s="1072"/>
      <c r="X1" s="1072"/>
    </row>
    <row r="2" spans="1:24" s="78" customFormat="1" ht="4.5" customHeight="1">
      <c r="A2" s="76"/>
      <c r="B2" s="77"/>
      <c r="C2" s="77"/>
      <c r="D2" s="77"/>
      <c r="E2" s="77"/>
      <c r="H2" s="79"/>
      <c r="I2" s="79"/>
      <c r="J2" s="79"/>
      <c r="K2" s="79"/>
      <c r="N2" s="79"/>
      <c r="O2" s="79"/>
      <c r="P2" s="79"/>
      <c r="Q2" s="79"/>
      <c r="R2" s="79"/>
      <c r="S2" s="79"/>
    </row>
    <row r="3" spans="1:24">
      <c r="A3" s="1073" t="s">
        <v>259</v>
      </c>
      <c r="B3" s="1073"/>
      <c r="C3" s="1073"/>
      <c r="D3" s="1073"/>
      <c r="E3" s="1073"/>
      <c r="F3" s="1073"/>
      <c r="G3" s="1073"/>
      <c r="H3" s="1073"/>
      <c r="I3" s="1073"/>
      <c r="J3" s="1073"/>
      <c r="K3" s="1073"/>
      <c r="L3" s="1073"/>
      <c r="M3" s="1073"/>
      <c r="N3" s="1073"/>
      <c r="O3" s="1073"/>
      <c r="P3" s="1073"/>
      <c r="Q3" s="1073"/>
      <c r="R3" s="1073"/>
      <c r="S3" s="1073"/>
      <c r="T3" s="1073"/>
      <c r="U3" s="1073"/>
      <c r="V3" s="1073"/>
      <c r="W3" s="115"/>
      <c r="X3" s="115"/>
    </row>
    <row r="4" spans="1:24" s="125" customFormat="1" ht="11.25">
      <c r="A4" s="126"/>
      <c r="B4" s="126"/>
      <c r="C4" s="126"/>
      <c r="D4" s="126"/>
      <c r="E4" s="126"/>
      <c r="F4" s="126"/>
      <c r="G4" s="126"/>
      <c r="H4" s="126"/>
      <c r="I4" s="126"/>
      <c r="J4" s="126"/>
      <c r="K4" s="126"/>
      <c r="L4" s="126"/>
      <c r="M4" s="126"/>
      <c r="N4" s="126"/>
      <c r="O4" s="126"/>
      <c r="P4" s="126"/>
      <c r="Q4" s="126"/>
    </row>
    <row r="5" spans="1:24" s="125" customFormat="1" ht="11.25">
      <c r="A5" s="1188" t="s">
        <v>306</v>
      </c>
      <c r="B5" s="1189"/>
      <c r="C5" s="1189"/>
      <c r="D5" s="1189"/>
      <c r="E5" s="1189"/>
      <c r="F5" s="1189"/>
      <c r="G5" s="1189"/>
      <c r="H5" s="1189"/>
      <c r="I5" s="1189"/>
      <c r="J5" s="1189"/>
      <c r="K5" s="1189"/>
      <c r="L5" s="1189"/>
      <c r="M5" s="1189"/>
      <c r="N5" s="1189"/>
      <c r="O5" s="1189"/>
      <c r="P5" s="1189"/>
      <c r="Q5" s="1189"/>
      <c r="R5" s="1189"/>
      <c r="S5" s="1189"/>
      <c r="T5" s="1189"/>
      <c r="U5" s="1189"/>
      <c r="V5" s="1189"/>
      <c r="W5" s="1189"/>
    </row>
    <row r="6" spans="1:24" s="125" customFormat="1" ht="57.75" customHeight="1">
      <c r="A6" s="1189"/>
      <c r="B6" s="1189"/>
      <c r="C6" s="1189"/>
      <c r="D6" s="1189"/>
      <c r="E6" s="1189"/>
      <c r="F6" s="1189"/>
      <c r="G6" s="1189"/>
      <c r="H6" s="1189"/>
      <c r="I6" s="1189"/>
      <c r="J6" s="1189"/>
      <c r="K6" s="1189"/>
      <c r="L6" s="1189"/>
      <c r="M6" s="1189"/>
      <c r="N6" s="1189"/>
      <c r="O6" s="1189"/>
      <c r="P6" s="1189"/>
      <c r="Q6" s="1189"/>
      <c r="R6" s="1189"/>
      <c r="S6" s="1189"/>
      <c r="T6" s="1189"/>
      <c r="U6" s="1189"/>
      <c r="V6" s="1189"/>
      <c r="W6" s="1189"/>
    </row>
    <row r="7" spans="1:24" s="128" customFormat="1" ht="20.25" customHeight="1">
      <c r="A7" s="1190" t="s">
        <v>655</v>
      </c>
      <c r="B7" s="1190"/>
      <c r="C7" s="1190"/>
      <c r="D7" s="1190"/>
      <c r="E7" s="1190"/>
      <c r="F7" s="1190"/>
      <c r="G7" s="1190"/>
      <c r="H7" s="1190"/>
      <c r="I7" s="1190"/>
      <c r="J7" s="1190"/>
      <c r="K7" s="1190"/>
      <c r="L7" s="1190"/>
      <c r="M7" s="1190"/>
      <c r="N7" s="1190"/>
      <c r="O7" s="1190"/>
      <c r="P7" s="1190"/>
      <c r="Q7" s="1190"/>
      <c r="R7" s="1190"/>
      <c r="S7" s="1190"/>
      <c r="T7" s="1190"/>
      <c r="U7" s="127"/>
      <c r="V7" s="127"/>
      <c r="W7" s="127"/>
    </row>
    <row r="8" spans="1:24" s="125" customFormat="1" ht="11.25" customHeight="1">
      <c r="A8" s="1187" t="s">
        <v>307</v>
      </c>
      <c r="B8" s="1187"/>
      <c r="C8" s="1187"/>
      <c r="D8" s="1187"/>
      <c r="E8" s="1187"/>
      <c r="F8" s="1187"/>
      <c r="G8" s="1187"/>
      <c r="H8" s="1187"/>
      <c r="I8" s="1187"/>
      <c r="J8" s="1187"/>
      <c r="K8" s="1187"/>
      <c r="L8" s="1187"/>
      <c r="M8" s="1187"/>
      <c r="N8" s="1187"/>
      <c r="O8" s="1187"/>
      <c r="P8" s="1187"/>
      <c r="Q8" s="1187"/>
      <c r="R8" s="1187"/>
      <c r="S8" s="1187"/>
      <c r="T8" s="1187"/>
      <c r="U8" s="1187"/>
      <c r="V8" s="1187"/>
      <c r="W8" s="1187"/>
    </row>
    <row r="9" spans="1:24" s="125" customFormat="1" ht="11.25" customHeight="1">
      <c r="A9" s="1187"/>
      <c r="B9" s="1187"/>
      <c r="C9" s="1187"/>
      <c r="D9" s="1187"/>
      <c r="E9" s="1187"/>
      <c r="F9" s="1187"/>
      <c r="G9" s="1187"/>
      <c r="H9" s="1187"/>
      <c r="I9" s="1187"/>
      <c r="J9" s="1187"/>
      <c r="K9" s="1187"/>
      <c r="L9" s="1187"/>
      <c r="M9" s="1187"/>
      <c r="N9" s="1187"/>
      <c r="O9" s="1187"/>
      <c r="P9" s="1187"/>
      <c r="Q9" s="1187"/>
      <c r="R9" s="1187"/>
      <c r="S9" s="1187"/>
      <c r="T9" s="1187"/>
      <c r="U9" s="1187"/>
      <c r="V9" s="1187"/>
      <c r="W9" s="1187"/>
    </row>
    <row r="10" spans="1:24" s="129" customFormat="1" ht="11.25">
      <c r="A10" s="1191" t="s">
        <v>308</v>
      </c>
      <c r="B10" s="1191"/>
      <c r="C10" s="1191"/>
      <c r="D10" s="1191"/>
      <c r="E10" s="1191" t="s">
        <v>309</v>
      </c>
      <c r="F10" s="1191"/>
      <c r="G10" s="1191"/>
      <c r="H10" s="1191"/>
      <c r="I10" s="1191"/>
      <c r="J10" s="1191"/>
      <c r="K10" s="1191" t="s">
        <v>310</v>
      </c>
      <c r="L10" s="1191"/>
      <c r="M10" s="1191"/>
      <c r="N10" s="1191"/>
      <c r="O10" s="1191"/>
      <c r="P10" s="1191"/>
      <c r="Q10" s="1191" t="s">
        <v>311</v>
      </c>
      <c r="R10" s="1191"/>
      <c r="S10" s="1191"/>
      <c r="T10" s="1191"/>
      <c r="U10" s="1191" t="s">
        <v>312</v>
      </c>
      <c r="V10" s="1191"/>
      <c r="W10" s="1191"/>
      <c r="X10" s="1027"/>
    </row>
    <row r="11" spans="1:24" s="130" customFormat="1" ht="22.5" customHeight="1">
      <c r="A11" s="1034"/>
      <c r="B11" s="1034"/>
      <c r="C11" s="1034"/>
      <c r="D11" s="1034"/>
      <c r="E11" s="1034"/>
      <c r="F11" s="1034"/>
      <c r="G11" s="1034"/>
      <c r="H11" s="1034"/>
      <c r="I11" s="1034"/>
      <c r="J11" s="1034"/>
      <c r="K11" s="1034"/>
      <c r="L11" s="1034"/>
      <c r="M11" s="1034"/>
      <c r="N11" s="1034"/>
      <c r="O11" s="1034"/>
      <c r="P11" s="1034"/>
      <c r="Q11" s="1034"/>
      <c r="R11" s="1034"/>
      <c r="S11" s="1034"/>
      <c r="T11" s="1034"/>
      <c r="U11" s="1034"/>
      <c r="V11" s="1034"/>
      <c r="W11" s="1034"/>
      <c r="X11" s="1034"/>
    </row>
    <row r="12" spans="1:24" s="130" customFormat="1" ht="22.5" customHeight="1">
      <c r="A12" s="1034"/>
      <c r="B12" s="1034"/>
      <c r="C12" s="1034"/>
      <c r="D12" s="1034"/>
      <c r="E12" s="1034"/>
      <c r="F12" s="1034"/>
      <c r="G12" s="1034"/>
      <c r="H12" s="1034"/>
      <c r="I12" s="1034"/>
      <c r="J12" s="1034"/>
      <c r="K12" s="1034"/>
      <c r="L12" s="1034"/>
      <c r="M12" s="1034"/>
      <c r="N12" s="1034"/>
      <c r="O12" s="1034"/>
      <c r="P12" s="1034"/>
      <c r="Q12" s="1034"/>
      <c r="R12" s="1034"/>
      <c r="S12" s="1034"/>
      <c r="T12" s="1034"/>
      <c r="U12" s="1034"/>
      <c r="V12" s="1034"/>
      <c r="W12" s="1034"/>
      <c r="X12" s="1034"/>
    </row>
    <row r="13" spans="1:24" s="130" customFormat="1" ht="22.5" customHeight="1">
      <c r="A13" s="1034"/>
      <c r="B13" s="1034"/>
      <c r="C13" s="1034"/>
      <c r="D13" s="1034"/>
      <c r="E13" s="1034"/>
      <c r="F13" s="1034"/>
      <c r="G13" s="1034"/>
      <c r="H13" s="1034"/>
      <c r="I13" s="1034"/>
      <c r="J13" s="1034"/>
      <c r="K13" s="1034"/>
      <c r="L13" s="1034"/>
      <c r="M13" s="1034"/>
      <c r="N13" s="1034"/>
      <c r="O13" s="1034"/>
      <c r="P13" s="1034"/>
      <c r="Q13" s="1034"/>
      <c r="R13" s="1034"/>
      <c r="S13" s="1034"/>
      <c r="T13" s="1034"/>
      <c r="U13" s="1034"/>
      <c r="V13" s="1034"/>
      <c r="W13" s="1034"/>
      <c r="X13" s="1034"/>
    </row>
    <row r="14" spans="1:24" s="130" customFormat="1" ht="22.5" customHeight="1">
      <c r="A14" s="1034"/>
      <c r="B14" s="1034"/>
      <c r="C14" s="1034"/>
      <c r="D14" s="1034"/>
      <c r="E14" s="1034"/>
      <c r="F14" s="1034"/>
      <c r="G14" s="1034"/>
      <c r="H14" s="1034"/>
      <c r="I14" s="1034"/>
      <c r="J14" s="1034"/>
      <c r="K14" s="1034"/>
      <c r="L14" s="1034"/>
      <c r="M14" s="1034"/>
      <c r="N14" s="1034"/>
      <c r="O14" s="1034"/>
      <c r="P14" s="1034"/>
      <c r="Q14" s="1034"/>
      <c r="R14" s="1034"/>
      <c r="S14" s="1034"/>
      <c r="T14" s="1034"/>
      <c r="U14" s="1034"/>
      <c r="V14" s="1034"/>
      <c r="W14" s="1034"/>
      <c r="X14" s="1034"/>
    </row>
    <row r="15" spans="1:24" s="130" customFormat="1" ht="22.5" customHeight="1">
      <c r="A15" s="1034"/>
      <c r="B15" s="1034"/>
      <c r="C15" s="1034"/>
      <c r="D15" s="1034"/>
      <c r="E15" s="1034"/>
      <c r="F15" s="1034"/>
      <c r="G15" s="1034"/>
      <c r="H15" s="1034"/>
      <c r="I15" s="1034"/>
      <c r="J15" s="1034"/>
      <c r="K15" s="1034"/>
      <c r="L15" s="1034"/>
      <c r="M15" s="1034"/>
      <c r="N15" s="1034"/>
      <c r="O15" s="1034"/>
      <c r="P15" s="1034"/>
      <c r="Q15" s="1034"/>
      <c r="R15" s="1034"/>
      <c r="S15" s="1034"/>
      <c r="T15" s="1034"/>
      <c r="U15" s="1034"/>
      <c r="V15" s="1034"/>
      <c r="W15" s="1034"/>
      <c r="X15" s="1034"/>
    </row>
    <row r="16" spans="1:24" s="125" customFormat="1" ht="11.25">
      <c r="A16" s="1040" t="s">
        <v>313</v>
      </c>
      <c r="B16" s="888"/>
      <c r="C16" s="888"/>
      <c r="D16" s="888"/>
      <c r="E16" s="888"/>
      <c r="F16" s="888"/>
      <c r="G16" s="888"/>
      <c r="H16" s="888"/>
      <c r="I16" s="888"/>
      <c r="J16" s="888"/>
      <c r="K16" s="888"/>
      <c r="L16" s="888"/>
      <c r="M16" s="888"/>
      <c r="N16" s="888"/>
      <c r="O16" s="888"/>
      <c r="P16" s="888"/>
      <c r="Q16" s="888"/>
      <c r="R16" s="888"/>
      <c r="S16" s="888"/>
      <c r="T16" s="888"/>
      <c r="U16" s="888"/>
      <c r="V16" s="888"/>
      <c r="W16" s="888"/>
    </row>
    <row r="17" spans="1:49" s="125" customFormat="1" ht="11.25">
      <c r="A17" s="1047"/>
      <c r="B17" s="1047"/>
      <c r="C17" s="1047"/>
      <c r="D17" s="1047"/>
      <c r="E17" s="1047"/>
      <c r="F17" s="1047"/>
      <c r="G17" s="1047"/>
      <c r="H17" s="1047"/>
      <c r="I17" s="1047"/>
      <c r="J17" s="1047"/>
      <c r="K17" s="1047"/>
      <c r="L17" s="1047"/>
      <c r="M17" s="1047"/>
      <c r="N17" s="1047"/>
      <c r="O17" s="1047"/>
      <c r="P17" s="1047"/>
      <c r="Q17" s="1047"/>
      <c r="R17" s="1047"/>
      <c r="S17" s="1047"/>
      <c r="T17" s="1047"/>
      <c r="U17" s="1047"/>
      <c r="V17" s="1047"/>
      <c r="W17" s="1047"/>
    </row>
    <row r="18" spans="1:49" s="131" customFormat="1" ht="11.25" customHeight="1">
      <c r="A18" s="1027" t="s">
        <v>308</v>
      </c>
      <c r="B18" s="1027"/>
      <c r="C18" s="1027"/>
      <c r="D18" s="1027"/>
      <c r="E18" s="1048" t="s">
        <v>309</v>
      </c>
      <c r="F18" s="1049"/>
      <c r="G18" s="1049"/>
      <c r="H18" s="1049"/>
      <c r="I18" s="1049"/>
      <c r="J18" s="1050"/>
      <c r="K18" s="1048" t="s">
        <v>310</v>
      </c>
      <c r="L18" s="1049"/>
      <c r="M18" s="1049"/>
      <c r="N18" s="1049"/>
      <c r="O18" s="1049"/>
      <c r="P18" s="1050"/>
      <c r="Q18" s="1044" t="s">
        <v>311</v>
      </c>
      <c r="R18" s="1045"/>
      <c r="S18" s="1045"/>
      <c r="T18" s="1046"/>
      <c r="U18" s="1027" t="s">
        <v>312</v>
      </c>
      <c r="V18" s="1027"/>
      <c r="W18" s="1027"/>
      <c r="X18" s="1027"/>
    </row>
    <row r="19" spans="1:49" s="132" customFormat="1" ht="21.75" customHeight="1">
      <c r="A19" s="1034"/>
      <c r="B19" s="1034"/>
      <c r="C19" s="1034"/>
      <c r="D19" s="1034"/>
      <c r="E19" s="1037"/>
      <c r="F19" s="1038"/>
      <c r="G19" s="1038"/>
      <c r="H19" s="1038"/>
      <c r="I19" s="1038"/>
      <c r="J19" s="1039"/>
      <c r="K19" s="1037"/>
      <c r="L19" s="1038"/>
      <c r="M19" s="1038"/>
      <c r="N19" s="1038"/>
      <c r="O19" s="1038"/>
      <c r="P19" s="1039"/>
      <c r="Q19" s="1037"/>
      <c r="R19" s="1038"/>
      <c r="S19" s="1038"/>
      <c r="T19" s="1039"/>
      <c r="U19" s="1034"/>
      <c r="V19" s="1034"/>
      <c r="W19" s="1034"/>
      <c r="X19" s="1034"/>
    </row>
    <row r="20" spans="1:49" s="132" customFormat="1" ht="21.75" customHeight="1">
      <c r="A20" s="1034"/>
      <c r="B20" s="1034"/>
      <c r="C20" s="1034"/>
      <c r="D20" s="1034"/>
      <c r="E20" s="1037"/>
      <c r="F20" s="1038"/>
      <c r="G20" s="1038"/>
      <c r="H20" s="1038"/>
      <c r="I20" s="1038"/>
      <c r="J20" s="1039"/>
      <c r="K20" s="1037"/>
      <c r="L20" s="1038"/>
      <c r="M20" s="1038"/>
      <c r="N20" s="1038"/>
      <c r="O20" s="1038"/>
      <c r="P20" s="1039"/>
      <c r="Q20" s="1037"/>
      <c r="R20" s="1038"/>
      <c r="S20" s="1038"/>
      <c r="T20" s="1039"/>
      <c r="U20" s="1034"/>
      <c r="V20" s="1034"/>
      <c r="W20" s="1034"/>
      <c r="X20" s="1034"/>
    </row>
    <row r="21" spans="1:49" s="132" customFormat="1" ht="21.75" customHeight="1">
      <c r="A21" s="1034"/>
      <c r="B21" s="1034"/>
      <c r="C21" s="1034"/>
      <c r="D21" s="1034"/>
      <c r="E21" s="1037"/>
      <c r="F21" s="1038"/>
      <c r="G21" s="1038"/>
      <c r="H21" s="1038"/>
      <c r="I21" s="1038"/>
      <c r="J21" s="1039"/>
      <c r="K21" s="1037"/>
      <c r="L21" s="1038"/>
      <c r="M21" s="1038"/>
      <c r="N21" s="1038"/>
      <c r="O21" s="1038"/>
      <c r="P21" s="1039"/>
      <c r="Q21" s="1037"/>
      <c r="R21" s="1038"/>
      <c r="S21" s="1038"/>
      <c r="T21" s="1039"/>
      <c r="U21" s="1034"/>
      <c r="V21" s="1034"/>
      <c r="W21" s="1034"/>
      <c r="X21" s="1034"/>
    </row>
    <row r="22" spans="1:49" s="132" customFormat="1" ht="21.75" customHeight="1">
      <c r="A22" s="1034"/>
      <c r="B22" s="1034"/>
      <c r="C22" s="1034"/>
      <c r="D22" s="1034"/>
      <c r="E22" s="1037"/>
      <c r="F22" s="1038"/>
      <c r="G22" s="1038"/>
      <c r="H22" s="1038"/>
      <c r="I22" s="1038"/>
      <c r="J22" s="1039"/>
      <c r="K22" s="1037"/>
      <c r="L22" s="1038"/>
      <c r="M22" s="1038"/>
      <c r="N22" s="1038"/>
      <c r="O22" s="1038"/>
      <c r="P22" s="1039"/>
      <c r="Q22" s="1037"/>
      <c r="R22" s="1038"/>
      <c r="S22" s="1038"/>
      <c r="T22" s="1039"/>
      <c r="U22" s="1034"/>
      <c r="V22" s="1034"/>
      <c r="W22" s="1034"/>
      <c r="X22" s="1034"/>
    </row>
    <row r="23" spans="1:49" s="125" customFormat="1" ht="11.25"/>
    <row r="24" spans="1:49" s="129" customFormat="1" ht="15.75" customHeight="1">
      <c r="A24" s="1186" t="s">
        <v>314</v>
      </c>
      <c r="B24" s="1186"/>
      <c r="C24" s="1186"/>
      <c r="D24" s="1186"/>
      <c r="E24" s="1186"/>
      <c r="F24" s="1186"/>
      <c r="G24" s="1186"/>
      <c r="H24" s="1186"/>
      <c r="I24" s="1186"/>
      <c r="J24" s="1186"/>
      <c r="K24" s="1186"/>
      <c r="L24" s="1186"/>
      <c r="M24" s="1186"/>
      <c r="N24" s="1186"/>
      <c r="O24" s="1186"/>
      <c r="P24" s="1186"/>
      <c r="Q24" s="1186"/>
      <c r="R24" s="1186"/>
      <c r="S24" s="1186"/>
      <c r="T24" s="1186"/>
      <c r="U24" s="1186"/>
      <c r="V24" s="1186"/>
      <c r="W24" s="1186"/>
      <c r="X24" s="1186"/>
    </row>
    <row r="25" spans="1:49" s="133" customFormat="1" ht="21.75" customHeight="1">
      <c r="A25" s="1186"/>
      <c r="B25" s="1186"/>
      <c r="C25" s="1186"/>
      <c r="D25" s="1186"/>
      <c r="E25" s="1186"/>
      <c r="F25" s="1186"/>
      <c r="G25" s="1186"/>
      <c r="H25" s="1186"/>
      <c r="I25" s="1186"/>
      <c r="J25" s="1186"/>
      <c r="K25" s="1186"/>
      <c r="L25" s="1186"/>
      <c r="M25" s="1186"/>
      <c r="N25" s="1186"/>
      <c r="O25" s="1186"/>
      <c r="P25" s="1186"/>
      <c r="Q25" s="1186"/>
      <c r="R25" s="1186"/>
      <c r="S25" s="1186"/>
      <c r="T25" s="1186"/>
      <c r="U25" s="1186"/>
      <c r="V25" s="1186"/>
      <c r="W25" s="1186"/>
      <c r="X25" s="1186"/>
    </row>
    <row r="26" spans="1:49" s="129" customFormat="1" ht="11.25">
      <c r="A26" s="1032" t="s">
        <v>315</v>
      </c>
      <c r="B26" s="1032"/>
      <c r="C26" s="1032"/>
      <c r="D26" s="1032"/>
      <c r="E26" s="1032"/>
      <c r="F26" s="1032"/>
      <c r="G26" s="1032"/>
      <c r="H26" s="1032"/>
      <c r="I26" s="1032"/>
      <c r="J26" s="1032"/>
      <c r="K26" s="1032"/>
      <c r="L26" s="1032"/>
      <c r="M26" s="1032"/>
      <c r="N26" s="1032"/>
      <c r="O26" s="1032"/>
      <c r="P26" s="1032"/>
      <c r="Q26" s="1032"/>
      <c r="R26" s="1032"/>
      <c r="S26" s="1032"/>
      <c r="T26" s="1032"/>
      <c r="U26" s="127"/>
      <c r="V26" s="127"/>
      <c r="W26" s="127"/>
      <c r="X26" s="127"/>
    </row>
    <row r="27" spans="1:49" s="125" customFormat="1" ht="11.25">
      <c r="A27" s="1032" t="s">
        <v>316</v>
      </c>
      <c r="B27" s="1032"/>
      <c r="C27" s="1032"/>
      <c r="D27" s="1032"/>
      <c r="E27" s="1032"/>
      <c r="F27" s="1032"/>
      <c r="G27" s="1032"/>
      <c r="H27" s="1032"/>
      <c r="I27" s="1032"/>
      <c r="J27" s="1032"/>
      <c r="K27" s="1032"/>
      <c r="L27" s="1032"/>
      <c r="M27" s="1032"/>
      <c r="N27" s="1032"/>
      <c r="O27" s="1032"/>
      <c r="P27" s="1032"/>
      <c r="Q27" s="1032"/>
      <c r="R27" s="1032"/>
      <c r="S27" s="1032"/>
      <c r="T27" s="1032"/>
      <c r="U27" s="1032"/>
      <c r="V27" s="1032"/>
      <c r="W27" s="1032"/>
      <c r="X27" s="1032"/>
      <c r="AW27" s="134"/>
    </row>
    <row r="28" spans="1:49" s="129" customFormat="1" ht="22.5" customHeight="1">
      <c r="A28" s="1027" t="s">
        <v>317</v>
      </c>
      <c r="B28" s="1033"/>
      <c r="C28" s="1033"/>
      <c r="D28" s="1033"/>
      <c r="E28" s="1027" t="s">
        <v>318</v>
      </c>
      <c r="F28" s="1027"/>
      <c r="G28" s="1027"/>
      <c r="H28" s="1027"/>
      <c r="I28" s="1027" t="s">
        <v>319</v>
      </c>
      <c r="J28" s="1027"/>
      <c r="K28" s="1027"/>
      <c r="L28" s="1027"/>
      <c r="M28" s="135"/>
      <c r="N28" s="135"/>
      <c r="O28" s="135"/>
      <c r="P28" s="135"/>
      <c r="Q28" s="135"/>
      <c r="R28" s="135"/>
      <c r="S28" s="135"/>
      <c r="T28" s="135"/>
      <c r="U28" s="135"/>
      <c r="V28" s="135"/>
      <c r="W28" s="135"/>
      <c r="X28" s="135"/>
      <c r="AW28" s="134"/>
    </row>
    <row r="29" spans="1:49" s="129" customFormat="1" ht="22.5" customHeight="1">
      <c r="A29" s="1028" t="s">
        <v>320</v>
      </c>
      <c r="B29" s="1028"/>
      <c r="C29" s="1028"/>
      <c r="D29" s="1028"/>
      <c r="E29" s="1026"/>
      <c r="F29" s="1026"/>
      <c r="G29" s="1026"/>
      <c r="H29" s="1026"/>
      <c r="I29" s="1029"/>
      <c r="J29" s="1030"/>
      <c r="K29" s="1030"/>
      <c r="L29" s="1031"/>
      <c r="M29" s="134"/>
      <c r="N29" s="134"/>
      <c r="O29" s="125"/>
      <c r="P29" s="125"/>
      <c r="Q29" s="125"/>
      <c r="R29" s="125"/>
      <c r="S29" s="125"/>
      <c r="T29" s="125"/>
      <c r="U29" s="125"/>
      <c r="V29" s="125"/>
      <c r="W29" s="125"/>
      <c r="X29" s="125"/>
      <c r="AW29" s="134"/>
    </row>
    <row r="30" spans="1:49" s="129" customFormat="1" ht="22.5" customHeight="1">
      <c r="A30" s="1028" t="s">
        <v>321</v>
      </c>
      <c r="B30" s="1028"/>
      <c r="C30" s="1028"/>
      <c r="D30" s="1028"/>
      <c r="E30" s="1026"/>
      <c r="F30" s="1026"/>
      <c r="G30" s="1026"/>
      <c r="H30" s="1026"/>
      <c r="I30" s="1029"/>
      <c r="J30" s="1030"/>
      <c r="K30" s="1030"/>
      <c r="L30" s="1031"/>
      <c r="M30" s="134"/>
      <c r="N30" s="134"/>
      <c r="O30" s="134"/>
      <c r="P30" s="125"/>
      <c r="Q30" s="125"/>
      <c r="R30" s="125"/>
      <c r="S30" s="125"/>
      <c r="T30" s="125"/>
      <c r="U30" s="125"/>
      <c r="V30" s="125"/>
      <c r="W30" s="125"/>
      <c r="X30" s="125"/>
      <c r="AW30" s="134"/>
    </row>
    <row r="31" spans="1:49" s="129" customFormat="1" ht="22.5" customHeight="1">
      <c r="A31" s="1028" t="s">
        <v>322</v>
      </c>
      <c r="B31" s="1028"/>
      <c r="C31" s="1028"/>
      <c r="D31" s="1028"/>
      <c r="E31" s="1026"/>
      <c r="F31" s="1026"/>
      <c r="G31" s="1026"/>
      <c r="H31" s="1026"/>
      <c r="I31" s="1029"/>
      <c r="J31" s="1030"/>
      <c r="K31" s="1030"/>
      <c r="L31" s="1031"/>
      <c r="M31" s="134"/>
      <c r="N31" s="134"/>
      <c r="O31" s="134"/>
      <c r="P31" s="125"/>
      <c r="Q31" s="125"/>
      <c r="R31" s="125"/>
      <c r="S31" s="125"/>
      <c r="T31" s="125"/>
      <c r="U31" s="125"/>
      <c r="V31" s="125"/>
      <c r="W31" s="125"/>
      <c r="X31" s="125"/>
      <c r="AW31" s="134"/>
    </row>
    <row r="32" spans="1:49" s="129" customFormat="1" ht="9" customHeight="1">
      <c r="A32" s="125"/>
      <c r="B32" s="125"/>
      <c r="C32" s="125"/>
      <c r="D32" s="125"/>
      <c r="E32" s="125"/>
      <c r="F32" s="125"/>
      <c r="G32" s="125"/>
      <c r="H32" s="125"/>
      <c r="I32" s="105"/>
      <c r="J32" s="105"/>
      <c r="K32" s="105"/>
      <c r="L32" s="105"/>
      <c r="M32" s="105"/>
      <c r="N32" s="105"/>
      <c r="O32" s="105"/>
      <c r="P32" s="125"/>
      <c r="Q32" s="125"/>
      <c r="R32" s="125"/>
      <c r="S32" s="125"/>
      <c r="T32" s="125"/>
      <c r="U32" s="125"/>
      <c r="V32" s="125"/>
      <c r="W32" s="125"/>
      <c r="X32" s="125"/>
      <c r="AW32" s="134"/>
    </row>
    <row r="33" spans="1:49" s="129" customFormat="1" ht="22.5" customHeight="1">
      <c r="A33" s="103" t="s">
        <v>323</v>
      </c>
      <c r="B33" s="125"/>
      <c r="C33" s="125"/>
      <c r="D33" s="125"/>
      <c r="E33" s="125"/>
      <c r="F33" s="125"/>
      <c r="G33" s="125"/>
      <c r="H33" s="125"/>
      <c r="I33" s="125"/>
      <c r="J33" s="125"/>
      <c r="K33" s="125"/>
      <c r="L33" s="125"/>
      <c r="M33" s="125"/>
      <c r="N33" s="125"/>
      <c r="O33" s="125"/>
      <c r="P33" s="125"/>
      <c r="Q33" s="125"/>
      <c r="R33" s="125"/>
      <c r="S33" s="125"/>
      <c r="T33" s="125"/>
      <c r="U33" s="125"/>
      <c r="V33" s="125"/>
      <c r="W33" s="125"/>
      <c r="X33" s="125"/>
      <c r="AW33" s="134"/>
    </row>
    <row r="34" spans="1:49" s="129" customFormat="1" ht="22.5" customHeight="1">
      <c r="A34" s="1027" t="s">
        <v>324</v>
      </c>
      <c r="B34" s="1027"/>
      <c r="C34" s="1027"/>
      <c r="D34" s="1027"/>
      <c r="E34" s="1027"/>
      <c r="F34" s="1027" t="s">
        <v>325</v>
      </c>
      <c r="G34" s="1027"/>
      <c r="H34" s="1027"/>
      <c r="I34" s="1027"/>
      <c r="J34" s="1027" t="s">
        <v>326</v>
      </c>
      <c r="K34" s="1027"/>
      <c r="L34" s="1027"/>
      <c r="M34" s="1027"/>
      <c r="N34" s="125"/>
      <c r="O34" s="125"/>
      <c r="P34" s="125"/>
      <c r="Q34" s="125"/>
      <c r="R34" s="125"/>
      <c r="S34" s="125"/>
      <c r="T34" s="125"/>
      <c r="U34" s="125"/>
      <c r="V34" s="125"/>
      <c r="W34" s="125"/>
      <c r="X34" s="125"/>
      <c r="AW34" s="134"/>
    </row>
    <row r="35" spans="1:49" s="129" customFormat="1" ht="22.5" customHeight="1">
      <c r="A35" s="1023" t="s">
        <v>327</v>
      </c>
      <c r="B35" s="1024"/>
      <c r="C35" s="1024"/>
      <c r="D35" s="1024"/>
      <c r="E35" s="1025"/>
      <c r="F35" s="1026" t="s">
        <v>328</v>
      </c>
      <c r="G35" s="1026"/>
      <c r="H35" s="1026"/>
      <c r="I35" s="1026"/>
      <c r="J35" s="1026"/>
      <c r="K35" s="1026"/>
      <c r="L35" s="1026"/>
      <c r="M35" s="1026"/>
      <c r="N35" s="125"/>
      <c r="O35" s="125"/>
      <c r="P35" s="125"/>
      <c r="Q35" s="125"/>
      <c r="R35" s="125"/>
      <c r="S35" s="125"/>
      <c r="T35" s="125"/>
      <c r="U35" s="125"/>
      <c r="V35" s="125"/>
      <c r="W35" s="125"/>
      <c r="X35" s="125"/>
      <c r="AW35" s="134"/>
    </row>
    <row r="36" spans="1:49" s="129" customFormat="1" ht="22.5" customHeight="1">
      <c r="A36" s="1023" t="s">
        <v>329</v>
      </c>
      <c r="B36" s="1024"/>
      <c r="C36" s="1024"/>
      <c r="D36" s="1024"/>
      <c r="E36" s="1025"/>
      <c r="F36" s="1026" t="s">
        <v>330</v>
      </c>
      <c r="G36" s="1026"/>
      <c r="H36" s="1026"/>
      <c r="I36" s="1026"/>
      <c r="J36" s="1026"/>
      <c r="K36" s="1026"/>
      <c r="L36" s="1026"/>
      <c r="M36" s="1026"/>
      <c r="N36" s="125"/>
      <c r="O36" s="125"/>
      <c r="P36" s="125"/>
      <c r="Q36" s="125"/>
      <c r="R36" s="125"/>
      <c r="S36" s="125"/>
      <c r="T36" s="125"/>
      <c r="U36" s="125"/>
      <c r="V36" s="125"/>
      <c r="W36" s="125"/>
      <c r="X36" s="125"/>
      <c r="AW36" s="134"/>
    </row>
    <row r="37" spans="1:49" s="129" customFormat="1" ht="22.5" customHeight="1">
      <c r="A37" s="1023" t="s">
        <v>331</v>
      </c>
      <c r="B37" s="1024"/>
      <c r="C37" s="1024"/>
      <c r="D37" s="1024"/>
      <c r="E37" s="1025"/>
      <c r="F37" s="1026" t="s">
        <v>332</v>
      </c>
      <c r="G37" s="1026"/>
      <c r="H37" s="1026"/>
      <c r="I37" s="1026"/>
      <c r="J37" s="1026"/>
      <c r="K37" s="1026"/>
      <c r="L37" s="1026"/>
      <c r="M37" s="1026"/>
      <c r="N37" s="125"/>
      <c r="O37" s="125"/>
      <c r="P37" s="125"/>
      <c r="Q37" s="125"/>
      <c r="R37" s="125"/>
      <c r="S37" s="125"/>
      <c r="T37" s="125"/>
      <c r="U37" s="125"/>
      <c r="V37" s="125"/>
      <c r="W37" s="125"/>
      <c r="X37" s="125"/>
      <c r="AW37" s="134"/>
    </row>
    <row r="38" spans="1:49" s="129" customFormat="1" ht="22.5" customHeight="1">
      <c r="A38" s="1023" t="s">
        <v>333</v>
      </c>
      <c r="B38" s="1024"/>
      <c r="C38" s="1024"/>
      <c r="D38" s="1024"/>
      <c r="E38" s="1025"/>
      <c r="F38" s="1026">
        <v>2</v>
      </c>
      <c r="G38" s="1026"/>
      <c r="H38" s="1026"/>
      <c r="I38" s="1026"/>
      <c r="J38" s="1026"/>
      <c r="K38" s="1026"/>
      <c r="L38" s="1026"/>
      <c r="M38" s="1026"/>
      <c r="N38" s="125"/>
      <c r="O38" s="125"/>
      <c r="P38" s="125"/>
      <c r="Q38" s="125"/>
      <c r="R38" s="125"/>
      <c r="S38" s="125"/>
      <c r="T38" s="125"/>
      <c r="U38" s="125"/>
      <c r="V38" s="125"/>
      <c r="W38" s="125"/>
      <c r="X38" s="125"/>
      <c r="AW38" s="134"/>
    </row>
    <row r="39" spans="1:49" s="129" customFormat="1" ht="22.5" customHeight="1">
      <c r="A39" s="1023" t="s">
        <v>334</v>
      </c>
      <c r="B39" s="1024"/>
      <c r="C39" s="1024"/>
      <c r="D39" s="1024"/>
      <c r="E39" s="1025"/>
      <c r="F39" s="1026" t="s">
        <v>335</v>
      </c>
      <c r="G39" s="1026"/>
      <c r="H39" s="1026"/>
      <c r="I39" s="1026"/>
      <c r="J39" s="1026"/>
      <c r="K39" s="1026"/>
      <c r="L39" s="1026"/>
      <c r="M39" s="1026"/>
      <c r="N39" s="125"/>
      <c r="O39" s="125"/>
      <c r="P39" s="125"/>
      <c r="Q39" s="125"/>
      <c r="R39" s="125"/>
      <c r="S39" s="125"/>
      <c r="T39" s="125"/>
      <c r="U39" s="125"/>
      <c r="V39" s="125"/>
      <c r="W39" s="125"/>
      <c r="X39" s="125"/>
      <c r="AW39" s="134"/>
    </row>
    <row r="40" spans="1:49" s="129" customFormat="1" ht="22.5" customHeight="1">
      <c r="A40" s="125"/>
      <c r="B40" s="125"/>
      <c r="C40" s="125"/>
      <c r="D40" s="125"/>
      <c r="E40" s="125"/>
      <c r="F40" s="125"/>
      <c r="G40" s="125"/>
      <c r="H40" s="125"/>
      <c r="I40" s="125"/>
      <c r="J40" s="125"/>
      <c r="K40" s="125"/>
      <c r="L40" s="125"/>
      <c r="M40" s="125"/>
      <c r="N40" s="125"/>
      <c r="O40" s="125"/>
      <c r="P40" s="125"/>
      <c r="Q40" s="125"/>
      <c r="R40" s="125"/>
      <c r="S40" s="125"/>
      <c r="T40" s="125"/>
      <c r="U40" s="125"/>
      <c r="V40" s="125"/>
      <c r="W40" s="125"/>
      <c r="X40" s="125"/>
      <c r="AW40" s="134"/>
    </row>
    <row r="41" spans="1:49" s="129" customFormat="1" ht="22.5" customHeight="1">
      <c r="A41" s="103" t="s">
        <v>336</v>
      </c>
      <c r="B41" s="125"/>
      <c r="C41" s="125"/>
      <c r="D41" s="125"/>
      <c r="E41" s="125"/>
      <c r="F41" s="125" t="s">
        <v>337</v>
      </c>
      <c r="G41" s="125"/>
      <c r="H41" s="125"/>
      <c r="I41" s="125"/>
      <c r="J41" s="125"/>
      <c r="K41" s="125"/>
      <c r="L41" s="125"/>
      <c r="M41" s="125"/>
      <c r="N41" s="125"/>
      <c r="O41" s="125"/>
      <c r="P41" s="125"/>
      <c r="Q41" s="125"/>
      <c r="R41" s="125"/>
      <c r="S41" s="125"/>
      <c r="T41" s="125"/>
      <c r="U41" s="125"/>
      <c r="V41" s="125"/>
      <c r="W41" s="125"/>
      <c r="X41" s="125"/>
      <c r="AW41" s="134"/>
    </row>
    <row r="42" spans="1:49" s="129" customFormat="1" ht="22.5" customHeight="1">
      <c r="A42" s="1027" t="s">
        <v>324</v>
      </c>
      <c r="B42" s="1027"/>
      <c r="C42" s="1027"/>
      <c r="D42" s="1027"/>
      <c r="E42" s="1027"/>
      <c r="F42" s="1027" t="s">
        <v>325</v>
      </c>
      <c r="G42" s="1027"/>
      <c r="H42" s="1027"/>
      <c r="I42" s="1027"/>
      <c r="J42" s="1027" t="s">
        <v>326</v>
      </c>
      <c r="K42" s="1027"/>
      <c r="L42" s="1027"/>
      <c r="M42" s="1027"/>
      <c r="N42" s="125"/>
      <c r="O42" s="125"/>
      <c r="P42" s="125"/>
      <c r="Q42" s="125"/>
      <c r="R42" s="125"/>
      <c r="S42" s="125"/>
      <c r="T42" s="125"/>
      <c r="U42" s="125"/>
      <c r="V42" s="125"/>
      <c r="W42" s="125"/>
      <c r="X42" s="125"/>
      <c r="AW42" s="134"/>
    </row>
    <row r="43" spans="1:49" s="129" customFormat="1" ht="22.5" customHeight="1">
      <c r="A43" s="1023" t="s">
        <v>327</v>
      </c>
      <c r="B43" s="1024"/>
      <c r="C43" s="1024"/>
      <c r="D43" s="1024"/>
      <c r="E43" s="1025"/>
      <c r="F43" s="1026" t="s">
        <v>338</v>
      </c>
      <c r="G43" s="1026"/>
      <c r="H43" s="1026"/>
      <c r="I43" s="1026"/>
      <c r="J43" s="1026"/>
      <c r="K43" s="1026"/>
      <c r="L43" s="1026"/>
      <c r="M43" s="1026"/>
      <c r="N43" s="125"/>
      <c r="O43" s="125"/>
      <c r="P43" s="125"/>
      <c r="Q43" s="125"/>
      <c r="R43" s="125"/>
      <c r="S43" s="125"/>
      <c r="T43" s="125"/>
      <c r="U43" s="125"/>
      <c r="V43" s="125"/>
      <c r="W43" s="125"/>
      <c r="X43" s="125"/>
      <c r="AW43" s="134"/>
    </row>
    <row r="44" spans="1:49" s="129" customFormat="1" ht="22.5" customHeight="1">
      <c r="A44" s="1023" t="s">
        <v>339</v>
      </c>
      <c r="B44" s="1024"/>
      <c r="C44" s="1024"/>
      <c r="D44" s="1024"/>
      <c r="E44" s="1025"/>
      <c r="F44" s="1026" t="s">
        <v>340</v>
      </c>
      <c r="G44" s="1026"/>
      <c r="H44" s="1026"/>
      <c r="I44" s="1026"/>
      <c r="J44" s="1026"/>
      <c r="K44" s="1026"/>
      <c r="L44" s="1026"/>
      <c r="M44" s="1026"/>
      <c r="N44" s="125"/>
      <c r="O44" s="125"/>
      <c r="P44" s="125"/>
      <c r="Q44" s="125"/>
      <c r="R44" s="125"/>
      <c r="S44" s="125"/>
      <c r="T44" s="125"/>
      <c r="U44" s="125"/>
      <c r="V44" s="125"/>
      <c r="W44" s="125"/>
      <c r="X44" s="125"/>
      <c r="AW44" s="134"/>
    </row>
    <row r="45" spans="1:49" s="129" customFormat="1" ht="22.5" customHeight="1">
      <c r="A45" s="1023" t="s">
        <v>341</v>
      </c>
      <c r="B45" s="1024"/>
      <c r="C45" s="1024"/>
      <c r="D45" s="1024"/>
      <c r="E45" s="1025"/>
      <c r="F45" s="1026" t="s">
        <v>342</v>
      </c>
      <c r="G45" s="1026"/>
      <c r="H45" s="1026"/>
      <c r="I45" s="1026"/>
      <c r="J45" s="1026"/>
      <c r="K45" s="1026"/>
      <c r="L45" s="1026"/>
      <c r="M45" s="1026"/>
      <c r="N45" s="125"/>
      <c r="O45" s="125"/>
      <c r="P45" s="125"/>
      <c r="Q45" s="125"/>
      <c r="R45" s="125"/>
      <c r="S45" s="125"/>
      <c r="T45" s="125"/>
      <c r="U45" s="125"/>
      <c r="V45" s="125"/>
      <c r="W45" s="125"/>
      <c r="X45" s="125"/>
      <c r="AW45" s="134"/>
    </row>
    <row r="46" spans="1:49" s="129" customFormat="1" ht="22.5" customHeight="1">
      <c r="A46" s="1023" t="s">
        <v>343</v>
      </c>
      <c r="B46" s="1024"/>
      <c r="C46" s="1024"/>
      <c r="D46" s="1024"/>
      <c r="E46" s="1025"/>
      <c r="F46" s="1026" t="s">
        <v>344</v>
      </c>
      <c r="G46" s="1026"/>
      <c r="H46" s="1026"/>
      <c r="I46" s="1026"/>
      <c r="J46" s="1026"/>
      <c r="K46" s="1026"/>
      <c r="L46" s="1026"/>
      <c r="M46" s="1026"/>
      <c r="N46" s="125"/>
      <c r="O46" s="125"/>
      <c r="P46" s="125"/>
      <c r="Q46" s="125"/>
      <c r="R46" s="125"/>
      <c r="S46" s="125"/>
      <c r="T46" s="125"/>
      <c r="U46" s="125"/>
      <c r="V46" s="125"/>
      <c r="W46" s="125"/>
      <c r="X46" s="125"/>
      <c r="AW46" s="134"/>
    </row>
    <row r="47" spans="1:49" s="129" customFormat="1" ht="22.5" customHeight="1">
      <c r="A47" s="1023" t="s">
        <v>345</v>
      </c>
      <c r="B47" s="1024"/>
      <c r="C47" s="1024"/>
      <c r="D47" s="1024"/>
      <c r="E47" s="1025"/>
      <c r="F47" s="1026" t="s">
        <v>346</v>
      </c>
      <c r="G47" s="1026"/>
      <c r="H47" s="1026"/>
      <c r="I47" s="1026"/>
      <c r="J47" s="1026"/>
      <c r="K47" s="1026"/>
      <c r="L47" s="1026"/>
      <c r="M47" s="1026"/>
      <c r="N47" s="125"/>
      <c r="O47" s="125"/>
      <c r="P47" s="125"/>
      <c r="Q47" s="125"/>
      <c r="R47" s="125"/>
      <c r="S47" s="125"/>
      <c r="T47" s="125"/>
      <c r="U47" s="125"/>
      <c r="V47" s="125"/>
      <c r="W47" s="125"/>
      <c r="X47" s="125"/>
      <c r="AW47" s="134"/>
    </row>
    <row r="48" spans="1:49" s="129" customFormat="1" ht="22.5" customHeight="1">
      <c r="A48" s="1023" t="s">
        <v>347</v>
      </c>
      <c r="B48" s="1024"/>
      <c r="C48" s="1024"/>
      <c r="D48" s="1024"/>
      <c r="E48" s="1025"/>
      <c r="F48" s="1026" t="s">
        <v>348</v>
      </c>
      <c r="G48" s="1026"/>
      <c r="H48" s="1026"/>
      <c r="I48" s="1026"/>
      <c r="J48" s="1026"/>
      <c r="K48" s="1026"/>
      <c r="L48" s="1026"/>
      <c r="M48" s="1026"/>
      <c r="N48" s="125"/>
      <c r="O48" s="125"/>
      <c r="P48" s="125"/>
      <c r="Q48" s="125"/>
      <c r="R48" s="125"/>
      <c r="S48" s="125"/>
      <c r="T48" s="125"/>
      <c r="U48" s="125"/>
      <c r="V48" s="125"/>
      <c r="W48" s="125"/>
      <c r="X48" s="125"/>
      <c r="AW48" s="134"/>
    </row>
    <row r="49" spans="1:49" s="129" customFormat="1" ht="11.25">
      <c r="A49" s="109"/>
      <c r="B49" s="109"/>
      <c r="C49" s="109"/>
      <c r="D49" s="109"/>
      <c r="E49" s="109"/>
      <c r="F49" s="109"/>
      <c r="G49" s="109"/>
      <c r="H49" s="109"/>
      <c r="I49" s="109"/>
      <c r="J49" s="109"/>
      <c r="K49" s="109"/>
      <c r="L49" s="109"/>
      <c r="M49" s="109"/>
      <c r="N49" s="109"/>
      <c r="O49" s="109"/>
      <c r="P49" s="109"/>
      <c r="Q49" s="109"/>
      <c r="R49" s="109"/>
      <c r="S49" s="109"/>
      <c r="T49" s="109"/>
      <c r="U49" s="109"/>
      <c r="V49" s="109"/>
      <c r="W49" s="109"/>
      <c r="AW49" s="134"/>
    </row>
    <row r="50" spans="1:49" ht="12.75" customHeight="1"/>
    <row r="51" spans="1:49" ht="12.75" customHeight="1"/>
    <row r="52" spans="1:49" ht="12.75" customHeight="1"/>
    <row r="53" spans="1:49" ht="12.75" customHeight="1"/>
    <row r="54" spans="1:49" ht="12.75" customHeight="1"/>
    <row r="55" spans="1:49" ht="12.75" customHeight="1"/>
    <row r="56" spans="1:49" ht="12.75" customHeight="1"/>
    <row r="57" spans="1:49" ht="12.75" customHeight="1"/>
    <row r="58" spans="1:49" ht="12.75" customHeight="1"/>
    <row r="59" spans="1:49" ht="12.75" customHeight="1"/>
    <row r="60" spans="1:49" ht="12.75" customHeight="1"/>
    <row r="61" spans="1:49" ht="12.75" customHeight="1"/>
    <row r="62" spans="1:49" ht="12.75" customHeight="1"/>
    <row r="63" spans="1:49" ht="12.75" customHeight="1"/>
    <row r="64" spans="1:49"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sheetData>
  <mergeCells count="115">
    <mergeCell ref="A11:D11"/>
    <mergeCell ref="E11:J11"/>
    <mergeCell ref="K11:P11"/>
    <mergeCell ref="Q11:T11"/>
    <mergeCell ref="U11:X11"/>
    <mergeCell ref="K12:P12"/>
    <mergeCell ref="Q12:T12"/>
    <mergeCell ref="U12:X12"/>
    <mergeCell ref="A12:D12"/>
    <mergeCell ref="E12:J12"/>
    <mergeCell ref="A1:X1"/>
    <mergeCell ref="A3:V3"/>
    <mergeCell ref="A8:W9"/>
    <mergeCell ref="A5:W6"/>
    <mergeCell ref="A7:T7"/>
    <mergeCell ref="A10:D10"/>
    <mergeCell ref="E10:J10"/>
    <mergeCell ref="K10:P10"/>
    <mergeCell ref="Q10:T10"/>
    <mergeCell ref="U10:X10"/>
    <mergeCell ref="A39:E39"/>
    <mergeCell ref="F39:I39"/>
    <mergeCell ref="J39:M39"/>
    <mergeCell ref="Q15:T15"/>
    <mergeCell ref="U15:X15"/>
    <mergeCell ref="Q18:T18"/>
    <mergeCell ref="U18:X18"/>
    <mergeCell ref="A21:D21"/>
    <mergeCell ref="E21:J21"/>
    <mergeCell ref="K21:P21"/>
    <mergeCell ref="F38:I38"/>
    <mergeCell ref="J38:M38"/>
    <mergeCell ref="I31:L31"/>
    <mergeCell ref="Q21:T21"/>
    <mergeCell ref="U21:X21"/>
    <mergeCell ref="A20:D20"/>
    <mergeCell ref="Q22:T22"/>
    <mergeCell ref="U22:X22"/>
    <mergeCell ref="A34:E34"/>
    <mergeCell ref="F34:I34"/>
    <mergeCell ref="A26:T26"/>
    <mergeCell ref="A27:X27"/>
    <mergeCell ref="A22:D22"/>
    <mergeCell ref="E22:J22"/>
    <mergeCell ref="A13:D13"/>
    <mergeCell ref="E13:J13"/>
    <mergeCell ref="K13:P13"/>
    <mergeCell ref="Q13:T13"/>
    <mergeCell ref="U13:X13"/>
    <mergeCell ref="K14:P14"/>
    <mergeCell ref="Q14:T14"/>
    <mergeCell ref="U14:X14"/>
    <mergeCell ref="A31:D31"/>
    <mergeCell ref="E31:H31"/>
    <mergeCell ref="K15:P15"/>
    <mergeCell ref="K18:P18"/>
    <mergeCell ref="A16:W17"/>
    <mergeCell ref="A19:D19"/>
    <mergeCell ref="E19:J19"/>
    <mergeCell ref="K19:P19"/>
    <mergeCell ref="Q19:T19"/>
    <mergeCell ref="U19:X19"/>
    <mergeCell ref="A18:D18"/>
    <mergeCell ref="E18:J18"/>
    <mergeCell ref="K20:P20"/>
    <mergeCell ref="Q20:T20"/>
    <mergeCell ref="U20:X20"/>
    <mergeCell ref="A24:X25"/>
    <mergeCell ref="F35:I35"/>
    <mergeCell ref="J35:M35"/>
    <mergeCell ref="J36:M36"/>
    <mergeCell ref="A37:E37"/>
    <mergeCell ref="F37:I37"/>
    <mergeCell ref="J37:M37"/>
    <mergeCell ref="A38:E38"/>
    <mergeCell ref="A35:E35"/>
    <mergeCell ref="A36:E36"/>
    <mergeCell ref="F36:I36"/>
    <mergeCell ref="A14:D14"/>
    <mergeCell ref="E14:J14"/>
    <mergeCell ref="A15:D15"/>
    <mergeCell ref="E15:J15"/>
    <mergeCell ref="J34:M34"/>
    <mergeCell ref="I28:L28"/>
    <mergeCell ref="A29:D29"/>
    <mergeCell ref="E29:H29"/>
    <mergeCell ref="I29:L29"/>
    <mergeCell ref="A30:D30"/>
    <mergeCell ref="E30:H30"/>
    <mergeCell ref="I30:L30"/>
    <mergeCell ref="A28:D28"/>
    <mergeCell ref="E28:H28"/>
    <mergeCell ref="E20:J20"/>
    <mergeCell ref="K22:P22"/>
    <mergeCell ref="F43:I43"/>
    <mergeCell ref="J43:M43"/>
    <mergeCell ref="A44:E44"/>
    <mergeCell ref="A45:E45"/>
    <mergeCell ref="F45:I45"/>
    <mergeCell ref="J45:M45"/>
    <mergeCell ref="A42:E42"/>
    <mergeCell ref="F42:I42"/>
    <mergeCell ref="J42:M42"/>
    <mergeCell ref="A43:E43"/>
    <mergeCell ref="F44:I44"/>
    <mergeCell ref="J44:M44"/>
    <mergeCell ref="J48:M48"/>
    <mergeCell ref="A46:E46"/>
    <mergeCell ref="F46:I46"/>
    <mergeCell ref="J46:M46"/>
    <mergeCell ref="A47:E47"/>
    <mergeCell ref="F47:I47"/>
    <mergeCell ref="A48:E48"/>
    <mergeCell ref="F48:I48"/>
    <mergeCell ref="J47:M47"/>
  </mergeCells>
  <conditionalFormatting sqref="E11:J15 E19:J22">
    <cfRule type="expression" priority="13" stopIfTrue="1">
      <formula>A11=""</formula>
    </cfRule>
    <cfRule type="expression" dxfId="73" priority="14" stopIfTrue="1">
      <formula>E11=""</formula>
    </cfRule>
  </conditionalFormatting>
  <conditionalFormatting sqref="K19:P22">
    <cfRule type="expression" priority="11" stopIfTrue="1">
      <formula>A19=""</formula>
    </cfRule>
    <cfRule type="expression" dxfId="72" priority="12" stopIfTrue="1">
      <formula>K19=""</formula>
    </cfRule>
  </conditionalFormatting>
  <conditionalFormatting sqref="Q11:Q15 Q19:T22">
    <cfRule type="expression" priority="9" stopIfTrue="1">
      <formula>A11=""</formula>
    </cfRule>
    <cfRule type="expression" dxfId="71" priority="10" stopIfTrue="1">
      <formula>Q11=""</formula>
    </cfRule>
  </conditionalFormatting>
  <conditionalFormatting sqref="U11:U15 U19:U22">
    <cfRule type="expression" priority="7" stopIfTrue="1">
      <formula>A11=""</formula>
    </cfRule>
    <cfRule type="expression" dxfId="70" priority="8" stopIfTrue="1">
      <formula>U11=""</formula>
    </cfRule>
  </conditionalFormatting>
  <conditionalFormatting sqref="A19:D22 A11:D15 J35:M39 J43:M48 I29:L31">
    <cfRule type="expression" dxfId="69" priority="2" stopIfTrue="1">
      <formula>A11=""</formula>
    </cfRule>
  </conditionalFormatting>
  <conditionalFormatting sqref="F43:I48 E29:H31 F35:I39">
    <cfRule type="expression" dxfId="68" priority="1" stopIfTrue="1">
      <formula>E29=""</formula>
    </cfRule>
  </conditionalFormatting>
  <dataValidations count="2">
    <dataValidation type="list" allowBlank="1" showInputMessage="1" showErrorMessage="1" sqref="U19:X22 U11:X15">
      <formula1>"56kbs,64kbs,128kbs,256kbs,384kbs,512kbs,768kbs,1024kbs,45Mbs"</formula1>
    </dataValidation>
    <dataValidation type="list" allowBlank="1" showInputMessage="1" showErrorMessage="1" sqref="Q19:T22 Q11:Q15">
      <formula1>"Initiating,Responding,Both"</formula1>
    </dataValidation>
  </dataValidations>
  <hyperlinks>
    <hyperlink ref="A7:T7" r:id="rId1" display="https://globalconsumer.collaborationtools.consumer.citigroup.net/sites/GCIS/ECM/default.aspx"/>
    <hyperlink ref="A26:T26" r:id="rId2" display=" http://www.citigroup.net/informationsecurityservices/policy/index.htm"/>
    <hyperlink ref="A27:T27" r:id="rId3" display=" http://www.citigroup.net/informationsecurityservices/data/CitigroupInformationSecurityStandards_v3_1.pdf"/>
    <hyperlink ref="A27" r:id="rId4"/>
    <hyperlink ref="A26" r:id="rId5"/>
    <hyperlink ref="A7" r:id="rId6"/>
  </hyperlinks>
  <pageMargins left="0.7" right="0.7" top="0.75" bottom="0.75" header="0.3" footer="0.3"/>
  <pageSetup orientation="portrait" r:id="rId7"/>
  <legacyDrawing r:id="rId8"/>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tabColor rgb="FFFFC000"/>
  </sheetPr>
  <dimension ref="A1:E22"/>
  <sheetViews>
    <sheetView showGridLines="0" workbookViewId="0">
      <selection activeCell="B19" sqref="B19"/>
    </sheetView>
  </sheetViews>
  <sheetFormatPr defaultRowHeight="11.25"/>
  <cols>
    <col min="1" max="1" width="25.7109375" style="188" customWidth="1"/>
    <col min="2" max="2" width="82.7109375" style="180" customWidth="1"/>
    <col min="3" max="5" width="32.7109375" style="181" customWidth="1"/>
    <col min="6" max="16384" width="9.140625" style="182"/>
  </cols>
  <sheetData>
    <row r="1" spans="1:5">
      <c r="A1" s="179" t="s">
        <v>289</v>
      </c>
    </row>
    <row r="2" spans="1:5" ht="32.25" customHeight="1">
      <c r="A2" s="1192" t="s">
        <v>571</v>
      </c>
      <c r="B2" s="1192"/>
    </row>
    <row r="3" spans="1:5" ht="63" customHeight="1">
      <c r="A3" s="1193" t="s">
        <v>572</v>
      </c>
      <c r="B3" s="1193"/>
      <c r="C3" s="183"/>
      <c r="D3" s="183"/>
    </row>
    <row r="5" spans="1:5" s="188" customFormat="1" ht="28.5" customHeight="1">
      <c r="A5" s="184"/>
      <c r="B5" s="185" t="s">
        <v>573</v>
      </c>
      <c r="C5" s="186" t="s">
        <v>574</v>
      </c>
      <c r="D5" s="186" t="s">
        <v>575</v>
      </c>
      <c r="E5" s="187" t="s">
        <v>576</v>
      </c>
    </row>
    <row r="6" spans="1:5" ht="24.95" customHeight="1">
      <c r="A6" s="189" t="s">
        <v>577</v>
      </c>
      <c r="B6" s="190"/>
      <c r="C6" s="191"/>
      <c r="D6" s="191"/>
      <c r="E6" s="182"/>
    </row>
    <row r="7" spans="1:5" ht="24.95" customHeight="1">
      <c r="A7" s="189" t="s">
        <v>578</v>
      </c>
      <c r="B7" s="190"/>
      <c r="C7" s="191"/>
      <c r="D7" s="191"/>
      <c r="E7" s="182"/>
    </row>
    <row r="8" spans="1:5" ht="24.95" customHeight="1">
      <c r="A8" s="189" t="s">
        <v>579</v>
      </c>
      <c r="B8" s="190"/>
      <c r="C8" s="191"/>
      <c r="D8" s="191"/>
      <c r="E8" s="182"/>
    </row>
    <row r="9" spans="1:5" ht="24.95" customHeight="1">
      <c r="A9" s="189" t="s">
        <v>570</v>
      </c>
      <c r="B9" s="190"/>
      <c r="C9" s="191"/>
      <c r="D9" s="191"/>
      <c r="E9" s="182"/>
    </row>
    <row r="10" spans="1:5" ht="50.1" customHeight="1">
      <c r="A10" s="189" t="s">
        <v>580</v>
      </c>
      <c r="B10" s="190"/>
      <c r="C10" s="191"/>
      <c r="D10" s="191"/>
      <c r="E10" s="182"/>
    </row>
    <row r="11" spans="1:5" ht="24.95" customHeight="1">
      <c r="A11" s="189" t="s">
        <v>581</v>
      </c>
      <c r="B11" s="190"/>
      <c r="C11" s="191"/>
      <c r="D11" s="191"/>
      <c r="E11" s="182"/>
    </row>
    <row r="12" spans="1:5" ht="24.95" customHeight="1">
      <c r="A12" s="189" t="s">
        <v>582</v>
      </c>
      <c r="B12" s="192"/>
      <c r="C12" s="191"/>
      <c r="D12" s="191"/>
      <c r="E12" s="182"/>
    </row>
    <row r="13" spans="1:5" ht="50.1" customHeight="1">
      <c r="A13" s="189" t="s">
        <v>583</v>
      </c>
      <c r="B13" s="190"/>
      <c r="C13" s="191"/>
      <c r="D13" s="191"/>
      <c r="E13" s="182"/>
    </row>
    <row r="14" spans="1:5" ht="50.1" customHeight="1">
      <c r="A14" s="189" t="s">
        <v>584</v>
      </c>
      <c r="B14" s="190"/>
      <c r="C14" s="191"/>
      <c r="D14" s="191"/>
      <c r="E14" s="182"/>
    </row>
    <row r="15" spans="1:5" ht="24.95" customHeight="1">
      <c r="A15" s="189" t="s">
        <v>585</v>
      </c>
      <c r="B15" s="190"/>
      <c r="C15" s="191"/>
      <c r="D15" s="191"/>
      <c r="E15" s="182"/>
    </row>
    <row r="16" spans="1:5" ht="24.95" customHeight="1">
      <c r="A16" s="189" t="s">
        <v>586</v>
      </c>
      <c r="B16" s="190"/>
      <c r="C16" s="191"/>
      <c r="D16" s="191"/>
      <c r="E16" s="182"/>
    </row>
    <row r="17" spans="1:5" ht="24.95" customHeight="1">
      <c r="A17" s="189" t="s">
        <v>587</v>
      </c>
      <c r="B17" s="190"/>
      <c r="C17" s="191"/>
      <c r="D17" s="191"/>
      <c r="E17" s="182"/>
    </row>
    <row r="18" spans="1:5" ht="24.95" customHeight="1">
      <c r="A18" s="189" t="s">
        <v>588</v>
      </c>
      <c r="B18" s="190"/>
      <c r="C18" s="191"/>
      <c r="D18" s="191"/>
      <c r="E18" s="182"/>
    </row>
    <row r="19" spans="1:5" ht="24.95" customHeight="1">
      <c r="A19" s="189" t="s">
        <v>589</v>
      </c>
      <c r="B19" s="190"/>
      <c r="C19" s="191"/>
      <c r="D19" s="191"/>
      <c r="E19" s="182"/>
    </row>
    <row r="20" spans="1:5" ht="24.95" customHeight="1">
      <c r="A20" s="189" t="s">
        <v>590</v>
      </c>
      <c r="B20" s="190"/>
      <c r="C20" s="191"/>
      <c r="D20" s="191"/>
      <c r="E20" s="182"/>
    </row>
    <row r="21" spans="1:5" ht="24.95" customHeight="1">
      <c r="A21" s="189" t="s">
        <v>591</v>
      </c>
      <c r="B21" s="190"/>
      <c r="C21" s="191"/>
      <c r="D21" s="191"/>
      <c r="E21" s="182"/>
    </row>
    <row r="22" spans="1:5" ht="50.1" customHeight="1">
      <c r="A22" s="189" t="s">
        <v>219</v>
      </c>
      <c r="B22" s="190"/>
      <c r="C22" s="191"/>
      <c r="D22" s="191"/>
      <c r="E22" s="182"/>
    </row>
  </sheetData>
  <mergeCells count="2">
    <mergeCell ref="A2:B2"/>
    <mergeCell ref="A3:B3"/>
  </mergeCells>
  <pageMargins left="0.7" right="0.7" top="0.75" bottom="0.75" header="0.3" footer="0.3"/>
  <pageSetup orientation="portrait" horizontalDpi="300" verticalDpi="300"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C000"/>
  </sheetPr>
  <dimension ref="A1:O73"/>
  <sheetViews>
    <sheetView workbookViewId="0">
      <selection activeCell="F38" sqref="F38"/>
    </sheetView>
  </sheetViews>
  <sheetFormatPr defaultColWidth="4.140625" defaultRowHeight="12.75"/>
  <cols>
    <col min="1" max="13" width="4.140625" style="339"/>
    <col min="14" max="14" width="55.5703125" style="339" customWidth="1"/>
    <col min="15" max="15" width="47.42578125" style="339" customWidth="1"/>
    <col min="16" max="16384" width="4.140625" style="339"/>
  </cols>
  <sheetData>
    <row r="1" spans="1:15" s="335" customFormat="1" ht="20.25" customHeight="1">
      <c r="A1" s="1196" t="s">
        <v>726</v>
      </c>
      <c r="B1" s="1196"/>
      <c r="C1" s="1196"/>
      <c r="D1" s="1196"/>
      <c r="E1" s="1196"/>
      <c r="F1" s="1196"/>
      <c r="G1" s="1196"/>
      <c r="H1" s="1196"/>
      <c r="I1" s="1196"/>
      <c r="J1" s="1196"/>
      <c r="K1" s="1196"/>
      <c r="L1" s="1196"/>
      <c r="M1" s="1196"/>
      <c r="N1" s="1196"/>
      <c r="O1" s="1196"/>
    </row>
    <row r="2" spans="1:15" s="337" customFormat="1" ht="4.5" customHeight="1">
      <c r="A2" s="336"/>
      <c r="B2" s="336"/>
      <c r="C2" s="336"/>
      <c r="D2" s="336"/>
      <c r="E2" s="336"/>
      <c r="F2" s="336"/>
      <c r="G2" s="336"/>
      <c r="H2" s="336"/>
      <c r="I2" s="336"/>
      <c r="J2" s="336"/>
      <c r="K2" s="336"/>
      <c r="L2" s="336"/>
      <c r="M2" s="336"/>
      <c r="N2" s="336"/>
      <c r="O2" s="336"/>
    </row>
    <row r="3" spans="1:15" s="335" customFormat="1" ht="12.75" customHeight="1">
      <c r="A3" s="1197" t="s">
        <v>259</v>
      </c>
      <c r="B3" s="1197"/>
      <c r="C3" s="1197"/>
      <c r="D3" s="1197"/>
      <c r="E3" s="1197"/>
      <c r="F3" s="1197"/>
      <c r="G3" s="1197"/>
      <c r="H3" s="1197"/>
      <c r="I3" s="1197"/>
      <c r="J3" s="1197"/>
      <c r="K3" s="1197"/>
      <c r="L3" s="1197"/>
      <c r="M3" s="1197"/>
      <c r="N3" s="1197"/>
      <c r="O3" s="1197"/>
    </row>
    <row r="4" spans="1:15">
      <c r="A4" s="338"/>
      <c r="B4" s="338"/>
      <c r="C4" s="338"/>
      <c r="D4" s="338"/>
      <c r="E4" s="338"/>
      <c r="F4" s="338"/>
      <c r="G4" s="338"/>
      <c r="H4" s="338"/>
      <c r="I4" s="338"/>
      <c r="J4" s="338"/>
      <c r="K4" s="338"/>
      <c r="L4" s="338"/>
      <c r="M4" s="338"/>
      <c r="N4" s="338"/>
      <c r="O4" s="338"/>
    </row>
    <row r="5" spans="1:15">
      <c r="A5" s="330"/>
      <c r="B5" s="340"/>
      <c r="C5" s="340"/>
      <c r="D5" s="340"/>
      <c r="E5" s="340"/>
      <c r="F5" s="340"/>
      <c r="G5" s="340"/>
      <c r="H5" s="340"/>
      <c r="I5" s="340"/>
      <c r="J5" s="340"/>
      <c r="K5" s="340"/>
      <c r="L5" s="340"/>
      <c r="M5" s="340"/>
      <c r="N5" s="341" t="s">
        <v>668</v>
      </c>
      <c r="O5" s="342" t="s">
        <v>165</v>
      </c>
    </row>
    <row r="6" spans="1:15">
      <c r="A6" s="1194" t="s">
        <v>669</v>
      </c>
      <c r="B6" s="1194"/>
      <c r="C6" s="1194"/>
      <c r="D6" s="1194"/>
      <c r="E6" s="1194"/>
      <c r="F6" s="1194"/>
      <c r="G6" s="1194"/>
      <c r="H6" s="1194"/>
      <c r="I6" s="1194"/>
      <c r="J6" s="1194"/>
      <c r="K6" s="1194"/>
      <c r="L6" s="1194"/>
      <c r="M6" s="1194"/>
      <c r="N6" s="343"/>
      <c r="O6" s="344"/>
    </row>
    <row r="7" spans="1:15">
      <c r="A7" s="1194" t="s">
        <v>670</v>
      </c>
      <c r="B7" s="1194"/>
      <c r="C7" s="1194"/>
      <c r="D7" s="1194"/>
      <c r="E7" s="1194"/>
      <c r="F7" s="1194"/>
      <c r="G7" s="1194"/>
      <c r="H7" s="1194"/>
      <c r="I7" s="1194"/>
      <c r="J7" s="1194"/>
      <c r="K7" s="1194"/>
      <c r="L7" s="1194"/>
      <c r="M7" s="1194"/>
      <c r="N7" s="345"/>
      <c r="O7" s="344"/>
    </row>
    <row r="8" spans="1:15">
      <c r="A8" s="332"/>
      <c r="B8" s="332"/>
      <c r="C8" s="332"/>
      <c r="D8" s="332"/>
      <c r="E8" s="332"/>
      <c r="F8" s="332"/>
      <c r="G8" s="332"/>
      <c r="H8" s="332"/>
      <c r="I8" s="332"/>
      <c r="J8" s="332"/>
      <c r="K8" s="332"/>
      <c r="L8" s="332"/>
      <c r="M8" s="332"/>
      <c r="N8" s="346"/>
      <c r="O8" s="346"/>
    </row>
    <row r="9" spans="1:15">
      <c r="A9" s="1195" t="s">
        <v>671</v>
      </c>
      <c r="B9" s="1195"/>
      <c r="C9" s="1195"/>
      <c r="D9" s="1195"/>
      <c r="E9" s="1195"/>
      <c r="F9" s="1195"/>
      <c r="G9" s="1195"/>
      <c r="H9" s="1195"/>
      <c r="I9" s="1195"/>
      <c r="J9" s="1195"/>
      <c r="K9" s="1195"/>
      <c r="L9" s="1195"/>
      <c r="M9" s="1195"/>
      <c r="N9" s="347"/>
      <c r="O9" s="347"/>
    </row>
    <row r="10" spans="1:15">
      <c r="A10" s="1194" t="s">
        <v>672</v>
      </c>
      <c r="B10" s="1194"/>
      <c r="C10" s="1194"/>
      <c r="D10" s="1194"/>
      <c r="E10" s="1194"/>
      <c r="F10" s="1194"/>
      <c r="G10" s="1194"/>
      <c r="H10" s="1194"/>
      <c r="I10" s="1194"/>
      <c r="J10" s="1194"/>
      <c r="K10" s="1194"/>
      <c r="L10" s="1194"/>
      <c r="M10" s="1194"/>
      <c r="N10" s="345"/>
      <c r="O10" s="348"/>
    </row>
    <row r="11" spans="1:15">
      <c r="A11" s="1194" t="s">
        <v>673</v>
      </c>
      <c r="B11" s="1194"/>
      <c r="C11" s="1194"/>
      <c r="D11" s="1194"/>
      <c r="E11" s="1194"/>
      <c r="F11" s="1194"/>
      <c r="G11" s="1194"/>
      <c r="H11" s="1194"/>
      <c r="I11" s="1194"/>
      <c r="J11" s="1194"/>
      <c r="K11" s="1194"/>
      <c r="L11" s="1194"/>
      <c r="M11" s="1194"/>
      <c r="N11" s="345"/>
      <c r="O11" s="348"/>
    </row>
    <row r="12" spans="1:15">
      <c r="A12" s="1194" t="s">
        <v>674</v>
      </c>
      <c r="B12" s="1194"/>
      <c r="C12" s="1194"/>
      <c r="D12" s="1194"/>
      <c r="E12" s="1194"/>
      <c r="F12" s="1194"/>
      <c r="G12" s="1194"/>
      <c r="H12" s="1194"/>
      <c r="I12" s="1194"/>
      <c r="J12" s="1194"/>
      <c r="K12" s="1194"/>
      <c r="L12" s="1194"/>
      <c r="M12" s="1194"/>
      <c r="N12" s="345"/>
      <c r="O12" s="348"/>
    </row>
    <row r="13" spans="1:15">
      <c r="A13" s="1194" t="s">
        <v>675</v>
      </c>
      <c r="B13" s="1194"/>
      <c r="C13" s="1194"/>
      <c r="D13" s="1194"/>
      <c r="E13" s="1194"/>
      <c r="F13" s="1194"/>
      <c r="G13" s="1194"/>
      <c r="H13" s="1194"/>
      <c r="I13" s="1194"/>
      <c r="J13" s="1194"/>
      <c r="K13" s="1194"/>
      <c r="L13" s="1194"/>
      <c r="M13" s="1194"/>
      <c r="N13" s="345"/>
      <c r="O13" s="348"/>
    </row>
    <row r="14" spans="1:15">
      <c r="A14" s="1194" t="s">
        <v>676</v>
      </c>
      <c r="B14" s="1194"/>
      <c r="C14" s="1194"/>
      <c r="D14" s="1194"/>
      <c r="E14" s="1194"/>
      <c r="F14" s="1194"/>
      <c r="G14" s="1194"/>
      <c r="H14" s="1194"/>
      <c r="I14" s="1194"/>
      <c r="J14" s="1194"/>
      <c r="K14" s="1194"/>
      <c r="L14" s="1194"/>
      <c r="M14" s="1194"/>
      <c r="N14" s="345"/>
      <c r="O14" s="348"/>
    </row>
    <row r="15" spans="1:15">
      <c r="A15" s="1194" t="s">
        <v>677</v>
      </c>
      <c r="B15" s="1194"/>
      <c r="C15" s="1194"/>
      <c r="D15" s="1194"/>
      <c r="E15" s="1194"/>
      <c r="F15" s="1194"/>
      <c r="G15" s="1194"/>
      <c r="H15" s="1194"/>
      <c r="I15" s="1194"/>
      <c r="J15" s="1194"/>
      <c r="K15" s="1194"/>
      <c r="L15" s="1194"/>
      <c r="M15" s="1194"/>
      <c r="N15" s="345"/>
      <c r="O15" s="348"/>
    </row>
    <row r="16" spans="1:15">
      <c r="A16" s="330"/>
      <c r="B16" s="340"/>
      <c r="C16" s="340"/>
      <c r="D16" s="340"/>
      <c r="E16" s="340"/>
      <c r="F16" s="340"/>
      <c r="G16" s="340"/>
      <c r="H16" s="340"/>
      <c r="I16" s="340"/>
      <c r="J16" s="340"/>
      <c r="K16" s="340"/>
      <c r="L16" s="340"/>
      <c r="M16" s="340"/>
      <c r="N16" s="349"/>
      <c r="O16" s="349"/>
    </row>
    <row r="17" spans="1:15">
      <c r="A17" s="1195" t="s">
        <v>678</v>
      </c>
      <c r="B17" s="1195"/>
      <c r="C17" s="1195"/>
      <c r="D17" s="1195"/>
      <c r="E17" s="1195"/>
      <c r="F17" s="1195"/>
      <c r="G17" s="1195"/>
      <c r="H17" s="1195"/>
      <c r="I17" s="1195"/>
      <c r="J17" s="1195"/>
      <c r="K17" s="1195"/>
      <c r="L17" s="1195"/>
      <c r="M17" s="1195"/>
      <c r="N17" s="347"/>
      <c r="O17" s="347"/>
    </row>
    <row r="18" spans="1:15">
      <c r="A18" s="1194" t="s">
        <v>679</v>
      </c>
      <c r="B18" s="1194"/>
      <c r="C18" s="1194"/>
      <c r="D18" s="1194"/>
      <c r="E18" s="1194"/>
      <c r="F18" s="1194"/>
      <c r="G18" s="1194"/>
      <c r="H18" s="1194"/>
      <c r="I18" s="1194"/>
      <c r="J18" s="1194"/>
      <c r="K18" s="1194"/>
      <c r="L18" s="1194"/>
      <c r="M18" s="1194"/>
      <c r="N18" s="345"/>
      <c r="O18" s="348"/>
    </row>
    <row r="19" spans="1:15">
      <c r="A19" s="1194" t="s">
        <v>680</v>
      </c>
      <c r="B19" s="1194"/>
      <c r="C19" s="1194"/>
      <c r="D19" s="1194"/>
      <c r="E19" s="1194"/>
      <c r="F19" s="1194"/>
      <c r="G19" s="1194"/>
      <c r="H19" s="1194"/>
      <c r="I19" s="1194"/>
      <c r="J19" s="1194"/>
      <c r="K19" s="1194"/>
      <c r="L19" s="1194"/>
      <c r="M19" s="1194"/>
      <c r="N19" s="345"/>
      <c r="O19" s="348"/>
    </row>
    <row r="20" spans="1:15">
      <c r="A20" s="1194" t="s">
        <v>681</v>
      </c>
      <c r="B20" s="1194"/>
      <c r="C20" s="1194"/>
      <c r="D20" s="1194"/>
      <c r="E20" s="1194"/>
      <c r="F20" s="1194"/>
      <c r="G20" s="1194"/>
      <c r="H20" s="1194"/>
      <c r="I20" s="1194"/>
      <c r="J20" s="1194"/>
      <c r="K20" s="1194"/>
      <c r="L20" s="1194"/>
      <c r="M20" s="1194"/>
      <c r="N20" s="345"/>
      <c r="O20" s="348"/>
    </row>
    <row r="21" spans="1:15">
      <c r="A21" s="1194" t="s">
        <v>682</v>
      </c>
      <c r="B21" s="1194"/>
      <c r="C21" s="1194"/>
      <c r="D21" s="1194"/>
      <c r="E21" s="1194"/>
      <c r="F21" s="1194"/>
      <c r="G21" s="1194"/>
      <c r="H21" s="1194"/>
      <c r="I21" s="1194"/>
      <c r="J21" s="1194"/>
      <c r="K21" s="1194"/>
      <c r="L21" s="1194"/>
      <c r="M21" s="1194"/>
      <c r="N21" s="345"/>
      <c r="O21" s="348"/>
    </row>
    <row r="22" spans="1:15">
      <c r="A22" s="1194" t="s">
        <v>683</v>
      </c>
      <c r="B22" s="1194"/>
      <c r="C22" s="1194"/>
      <c r="D22" s="1194"/>
      <c r="E22" s="1194"/>
      <c r="F22" s="1194"/>
      <c r="G22" s="1194"/>
      <c r="H22" s="1194"/>
      <c r="I22" s="1194"/>
      <c r="J22" s="1194"/>
      <c r="K22" s="1194"/>
      <c r="L22" s="1194"/>
      <c r="M22" s="1194"/>
      <c r="N22" s="345"/>
      <c r="O22" s="348"/>
    </row>
    <row r="23" spans="1:15">
      <c r="A23" s="1194" t="s">
        <v>684</v>
      </c>
      <c r="B23" s="1194"/>
      <c r="C23" s="1194"/>
      <c r="D23" s="1194"/>
      <c r="E23" s="1194"/>
      <c r="F23" s="1194"/>
      <c r="G23" s="1194"/>
      <c r="H23" s="1194"/>
      <c r="I23" s="1194"/>
      <c r="J23" s="1194"/>
      <c r="K23" s="1194"/>
      <c r="L23" s="1194"/>
      <c r="M23" s="1194"/>
      <c r="N23" s="345"/>
      <c r="O23" s="348"/>
    </row>
    <row r="24" spans="1:15">
      <c r="A24" s="1194" t="s">
        <v>685</v>
      </c>
      <c r="B24" s="1194"/>
      <c r="C24" s="1194"/>
      <c r="D24" s="1194"/>
      <c r="E24" s="1194"/>
      <c r="F24" s="1194"/>
      <c r="G24" s="1194"/>
      <c r="H24" s="1194"/>
      <c r="I24" s="1194"/>
      <c r="J24" s="1194"/>
      <c r="K24" s="1194"/>
      <c r="L24" s="1194"/>
      <c r="M24" s="1194"/>
      <c r="N24" s="345"/>
      <c r="O24" s="348"/>
    </row>
    <row r="25" spans="1:15">
      <c r="A25" s="1194" t="s">
        <v>686</v>
      </c>
      <c r="B25" s="1194"/>
      <c r="C25" s="1194"/>
      <c r="D25" s="1194"/>
      <c r="E25" s="1194"/>
      <c r="F25" s="1194"/>
      <c r="G25" s="1194"/>
      <c r="H25" s="1194"/>
      <c r="I25" s="1194"/>
      <c r="J25" s="1194"/>
      <c r="K25" s="1194"/>
      <c r="L25" s="1194"/>
      <c r="M25" s="1194"/>
      <c r="N25" s="345"/>
      <c r="O25" s="348"/>
    </row>
    <row r="26" spans="1:15">
      <c r="A26" s="1194" t="s">
        <v>687</v>
      </c>
      <c r="B26" s="1194"/>
      <c r="C26" s="1194"/>
      <c r="D26" s="1194"/>
      <c r="E26" s="1194"/>
      <c r="F26" s="1194"/>
      <c r="G26" s="1194"/>
      <c r="H26" s="1194"/>
      <c r="I26" s="1194"/>
      <c r="J26" s="1194"/>
      <c r="K26" s="1194"/>
      <c r="L26" s="1194"/>
      <c r="M26" s="1194"/>
      <c r="N26" s="345"/>
      <c r="O26" s="348"/>
    </row>
    <row r="27" spans="1:15">
      <c r="A27" s="330"/>
      <c r="B27" s="340"/>
      <c r="C27" s="340"/>
      <c r="D27" s="340"/>
      <c r="E27" s="340"/>
      <c r="F27" s="340"/>
      <c r="G27" s="340"/>
      <c r="H27" s="340"/>
      <c r="I27" s="340"/>
      <c r="J27" s="340"/>
      <c r="K27" s="340"/>
      <c r="L27" s="340"/>
      <c r="M27" s="340"/>
      <c r="N27" s="349"/>
      <c r="O27" s="349"/>
    </row>
    <row r="28" spans="1:15">
      <c r="A28" s="1195" t="s">
        <v>688</v>
      </c>
      <c r="B28" s="1195"/>
      <c r="C28" s="1195"/>
      <c r="D28" s="1195"/>
      <c r="E28" s="1195"/>
      <c r="F28" s="1195"/>
      <c r="G28" s="1195"/>
      <c r="H28" s="1195"/>
      <c r="I28" s="1195"/>
      <c r="J28" s="1195"/>
      <c r="K28" s="1195"/>
      <c r="L28" s="1195"/>
      <c r="M28" s="1195"/>
      <c r="N28" s="350"/>
      <c r="O28" s="351"/>
    </row>
    <row r="29" spans="1:15">
      <c r="A29" s="330"/>
      <c r="B29" s="340"/>
      <c r="C29" s="340"/>
      <c r="D29" s="340"/>
      <c r="E29" s="340"/>
      <c r="F29" s="340"/>
      <c r="G29" s="340"/>
      <c r="H29" s="340"/>
      <c r="I29" s="340"/>
      <c r="J29" s="340"/>
      <c r="K29" s="340"/>
      <c r="L29" s="340"/>
      <c r="M29" s="340"/>
      <c r="N29" s="349"/>
      <c r="O29" s="349"/>
    </row>
    <row r="30" spans="1:15">
      <c r="A30" s="1195" t="s">
        <v>689</v>
      </c>
      <c r="B30" s="1195"/>
      <c r="C30" s="1195"/>
      <c r="D30" s="1195"/>
      <c r="E30" s="1195"/>
      <c r="F30" s="1195"/>
      <c r="G30" s="1195"/>
      <c r="H30" s="1195"/>
      <c r="I30" s="1195"/>
      <c r="J30" s="1195"/>
      <c r="K30" s="1195"/>
      <c r="L30" s="1195"/>
      <c r="M30" s="1195"/>
      <c r="N30" s="350"/>
      <c r="O30" s="351"/>
    </row>
    <row r="31" spans="1:15">
      <c r="A31" s="1194" t="s">
        <v>690</v>
      </c>
      <c r="B31" s="1194"/>
      <c r="C31" s="1194"/>
      <c r="D31" s="1194"/>
      <c r="E31" s="1194"/>
      <c r="F31" s="1194"/>
      <c r="G31" s="1194"/>
      <c r="H31" s="1194"/>
      <c r="I31" s="1194"/>
      <c r="J31" s="1194"/>
      <c r="K31" s="1194"/>
      <c r="L31" s="1194"/>
      <c r="M31" s="1194"/>
      <c r="N31" s="345"/>
      <c r="O31" s="348"/>
    </row>
    <row r="32" spans="1:15">
      <c r="A32" s="1194" t="s">
        <v>691</v>
      </c>
      <c r="B32" s="1194"/>
      <c r="C32" s="1194"/>
      <c r="D32" s="1194"/>
      <c r="E32" s="1194"/>
      <c r="F32" s="1194"/>
      <c r="G32" s="1194"/>
      <c r="H32" s="1194"/>
      <c r="I32" s="1194"/>
      <c r="J32" s="1194"/>
      <c r="K32" s="1194"/>
      <c r="L32" s="1194"/>
      <c r="M32" s="1194"/>
      <c r="N32" s="345"/>
      <c r="O32" s="348"/>
    </row>
    <row r="33" spans="1:15">
      <c r="A33" s="1194" t="s">
        <v>692</v>
      </c>
      <c r="B33" s="1194"/>
      <c r="C33" s="1194"/>
      <c r="D33" s="1194"/>
      <c r="E33" s="1194"/>
      <c r="F33" s="1194"/>
      <c r="G33" s="1194"/>
      <c r="H33" s="1194"/>
      <c r="I33" s="1194"/>
      <c r="J33" s="1194"/>
      <c r="K33" s="1194"/>
      <c r="L33" s="1194"/>
      <c r="M33" s="1194"/>
      <c r="N33" s="345"/>
      <c r="O33" s="348"/>
    </row>
    <row r="34" spans="1:15">
      <c r="A34" s="1194" t="s">
        <v>693</v>
      </c>
      <c r="B34" s="1194"/>
      <c r="C34" s="1194"/>
      <c r="D34" s="1194"/>
      <c r="E34" s="1194"/>
      <c r="F34" s="1194"/>
      <c r="G34" s="1194"/>
      <c r="H34" s="1194"/>
      <c r="I34" s="1194"/>
      <c r="J34" s="1194"/>
      <c r="K34" s="1194"/>
      <c r="L34" s="1194"/>
      <c r="M34" s="1194"/>
      <c r="N34" s="345"/>
      <c r="O34" s="348"/>
    </row>
    <row r="35" spans="1:15">
      <c r="A35" s="1194" t="s">
        <v>694</v>
      </c>
      <c r="B35" s="1194"/>
      <c r="C35" s="1194"/>
      <c r="D35" s="1194"/>
      <c r="E35" s="1194"/>
      <c r="F35" s="1194"/>
      <c r="G35" s="1194"/>
      <c r="H35" s="1194"/>
      <c r="I35" s="1194"/>
      <c r="J35" s="1194"/>
      <c r="K35" s="1194"/>
      <c r="L35" s="1194"/>
      <c r="M35" s="1194"/>
      <c r="N35" s="345"/>
      <c r="O35" s="348"/>
    </row>
    <row r="36" spans="1:15">
      <c r="A36" s="1194" t="s">
        <v>695</v>
      </c>
      <c r="B36" s="1194"/>
      <c r="C36" s="1194"/>
      <c r="D36" s="1194"/>
      <c r="E36" s="1194"/>
      <c r="F36" s="1194"/>
      <c r="G36" s="1194"/>
      <c r="H36" s="1194"/>
      <c r="I36" s="1194"/>
      <c r="J36" s="1194"/>
      <c r="K36" s="1194"/>
      <c r="L36" s="1194"/>
      <c r="M36" s="1194"/>
      <c r="N36" s="345"/>
      <c r="O36" s="348"/>
    </row>
    <row r="37" spans="1:15">
      <c r="A37" s="1194" t="s">
        <v>696</v>
      </c>
      <c r="B37" s="1194"/>
      <c r="C37" s="1194"/>
      <c r="D37" s="1194"/>
      <c r="E37" s="1194"/>
      <c r="F37" s="1194"/>
      <c r="G37" s="1194"/>
      <c r="H37" s="1194"/>
      <c r="I37" s="1194"/>
      <c r="J37" s="1194"/>
      <c r="K37" s="1194"/>
      <c r="L37" s="1194"/>
      <c r="M37" s="1194"/>
      <c r="N37" s="345"/>
      <c r="O37" s="348"/>
    </row>
    <row r="38" spans="1:15">
      <c r="A38" s="330"/>
      <c r="B38" s="340"/>
      <c r="C38" s="340"/>
      <c r="D38" s="340"/>
      <c r="E38" s="340"/>
      <c r="F38" s="340"/>
      <c r="G38" s="340"/>
      <c r="H38" s="340"/>
      <c r="I38" s="340"/>
      <c r="J38" s="340"/>
      <c r="K38" s="340"/>
      <c r="L38" s="340"/>
      <c r="M38" s="340"/>
      <c r="N38" s="349"/>
      <c r="O38" s="349"/>
    </row>
    <row r="39" spans="1:15">
      <c r="A39" s="1195" t="s">
        <v>697</v>
      </c>
      <c r="B39" s="1195"/>
      <c r="C39" s="1195"/>
      <c r="D39" s="1195"/>
      <c r="E39" s="1195"/>
      <c r="F39" s="1195"/>
      <c r="G39" s="1195"/>
      <c r="H39" s="1195"/>
      <c r="I39" s="1195"/>
      <c r="J39" s="1195"/>
      <c r="K39" s="1195"/>
      <c r="L39" s="1195"/>
      <c r="M39" s="1195"/>
      <c r="N39" s="347"/>
      <c r="O39" s="347"/>
    </row>
    <row r="40" spans="1:15">
      <c r="A40" s="1194" t="s">
        <v>698</v>
      </c>
      <c r="B40" s="1194"/>
      <c r="C40" s="1194"/>
      <c r="D40" s="1194"/>
      <c r="E40" s="1194"/>
      <c r="F40" s="1194"/>
      <c r="G40" s="1194"/>
      <c r="H40" s="1194"/>
      <c r="I40" s="1194"/>
      <c r="J40" s="1194"/>
      <c r="K40" s="1194"/>
      <c r="L40" s="1194"/>
      <c r="M40" s="1194"/>
      <c r="N40" s="345"/>
      <c r="O40" s="348"/>
    </row>
    <row r="41" spans="1:15">
      <c r="A41" s="1194" t="s">
        <v>699</v>
      </c>
      <c r="B41" s="1194"/>
      <c r="C41" s="1194"/>
      <c r="D41" s="1194"/>
      <c r="E41" s="1194"/>
      <c r="F41" s="1194"/>
      <c r="G41" s="1194"/>
      <c r="H41" s="1194"/>
      <c r="I41" s="1194"/>
      <c r="J41" s="1194"/>
      <c r="K41" s="1194"/>
      <c r="L41" s="1194"/>
      <c r="M41" s="1194"/>
      <c r="N41" s="345"/>
      <c r="O41" s="348"/>
    </row>
    <row r="42" spans="1:15">
      <c r="A42" s="1194" t="s">
        <v>700</v>
      </c>
      <c r="B42" s="1194"/>
      <c r="C42" s="1194"/>
      <c r="D42" s="1194"/>
      <c r="E42" s="1194"/>
      <c r="F42" s="1194"/>
      <c r="G42" s="1194"/>
      <c r="H42" s="1194"/>
      <c r="I42" s="1194"/>
      <c r="J42" s="1194"/>
      <c r="K42" s="1194"/>
      <c r="L42" s="1194"/>
      <c r="M42" s="1194"/>
      <c r="N42" s="345"/>
      <c r="O42" s="348"/>
    </row>
    <row r="43" spans="1:15">
      <c r="A43" s="1194" t="s">
        <v>701</v>
      </c>
      <c r="B43" s="1194"/>
      <c r="C43" s="1194"/>
      <c r="D43" s="1194"/>
      <c r="E43" s="1194"/>
      <c r="F43" s="1194"/>
      <c r="G43" s="1194"/>
      <c r="H43" s="1194"/>
      <c r="I43" s="1194"/>
      <c r="J43" s="1194"/>
      <c r="K43" s="1194"/>
      <c r="L43" s="1194"/>
      <c r="M43" s="1194"/>
      <c r="N43" s="345"/>
      <c r="O43" s="348"/>
    </row>
    <row r="44" spans="1:15">
      <c r="A44" s="1194" t="s">
        <v>702</v>
      </c>
      <c r="B44" s="1194"/>
      <c r="C44" s="1194"/>
      <c r="D44" s="1194"/>
      <c r="E44" s="1194"/>
      <c r="F44" s="1194"/>
      <c r="G44" s="1194"/>
      <c r="H44" s="1194"/>
      <c r="I44" s="1194"/>
      <c r="J44" s="1194"/>
      <c r="K44" s="1194"/>
      <c r="L44" s="1194"/>
      <c r="M44" s="1194"/>
      <c r="N44" s="345"/>
      <c r="O44" s="348"/>
    </row>
    <row r="45" spans="1:15">
      <c r="A45" s="1194" t="s">
        <v>703</v>
      </c>
      <c r="B45" s="1194"/>
      <c r="C45" s="1194"/>
      <c r="D45" s="1194"/>
      <c r="E45" s="1194"/>
      <c r="F45" s="1194"/>
      <c r="G45" s="1194"/>
      <c r="H45" s="1194"/>
      <c r="I45" s="1194"/>
      <c r="J45" s="1194"/>
      <c r="K45" s="1194"/>
      <c r="L45" s="1194"/>
      <c r="M45" s="1194"/>
      <c r="N45" s="345"/>
      <c r="O45" s="348"/>
    </row>
    <row r="46" spans="1:15">
      <c r="A46" s="1194" t="s">
        <v>704</v>
      </c>
      <c r="B46" s="1194"/>
      <c r="C46" s="1194"/>
      <c r="D46" s="1194"/>
      <c r="E46" s="1194"/>
      <c r="F46" s="1194"/>
      <c r="G46" s="1194"/>
      <c r="H46" s="1194"/>
      <c r="I46" s="1194"/>
      <c r="J46" s="1194"/>
      <c r="K46" s="1194"/>
      <c r="L46" s="1194"/>
      <c r="M46" s="1194"/>
      <c r="N46" s="345"/>
      <c r="O46" s="348"/>
    </row>
    <row r="47" spans="1:15">
      <c r="A47" s="1194" t="s">
        <v>705</v>
      </c>
      <c r="B47" s="1194"/>
      <c r="C47" s="1194"/>
      <c r="D47" s="1194"/>
      <c r="E47" s="1194"/>
      <c r="F47" s="1194"/>
      <c r="G47" s="1194"/>
      <c r="H47" s="1194"/>
      <c r="I47" s="1194"/>
      <c r="J47" s="1194"/>
      <c r="K47" s="1194"/>
      <c r="L47" s="1194"/>
      <c r="M47" s="1194"/>
      <c r="N47" s="345"/>
      <c r="O47" s="348"/>
    </row>
    <row r="48" spans="1:15">
      <c r="A48" s="331"/>
      <c r="B48" s="340"/>
      <c r="C48" s="340"/>
      <c r="D48" s="340"/>
      <c r="E48" s="340"/>
      <c r="F48" s="340"/>
      <c r="G48" s="340"/>
      <c r="H48" s="340"/>
      <c r="I48" s="340"/>
      <c r="J48" s="340"/>
      <c r="K48" s="340"/>
      <c r="L48" s="340"/>
      <c r="M48" s="340"/>
      <c r="N48" s="349"/>
      <c r="O48" s="349"/>
    </row>
    <row r="49" spans="1:15">
      <c r="A49" s="1195" t="s">
        <v>706</v>
      </c>
      <c r="B49" s="1195"/>
      <c r="C49" s="1195"/>
      <c r="D49" s="1195"/>
      <c r="E49" s="1195"/>
      <c r="F49" s="1195"/>
      <c r="G49" s="1195"/>
      <c r="H49" s="1195"/>
      <c r="I49" s="1195"/>
      <c r="J49" s="1195"/>
      <c r="K49" s="1195"/>
      <c r="L49" s="1195"/>
      <c r="M49" s="1195"/>
      <c r="N49" s="347"/>
      <c r="O49" s="347"/>
    </row>
    <row r="50" spans="1:15">
      <c r="A50" s="1194" t="s">
        <v>707</v>
      </c>
      <c r="B50" s="1194"/>
      <c r="C50" s="1194"/>
      <c r="D50" s="1194"/>
      <c r="E50" s="1194"/>
      <c r="F50" s="1194"/>
      <c r="G50" s="1194"/>
      <c r="H50" s="1194"/>
      <c r="I50" s="1194"/>
      <c r="J50" s="1194"/>
      <c r="K50" s="1194"/>
      <c r="L50" s="1194"/>
      <c r="M50" s="1194"/>
      <c r="N50" s="345"/>
      <c r="O50" s="1"/>
    </row>
    <row r="51" spans="1:15">
      <c r="A51" s="1194" t="s">
        <v>708</v>
      </c>
      <c r="B51" s="1194"/>
      <c r="C51" s="1194"/>
      <c r="D51" s="1194"/>
      <c r="E51" s="1194"/>
      <c r="F51" s="1194"/>
      <c r="G51" s="1194"/>
      <c r="H51" s="1194"/>
      <c r="I51" s="1194"/>
      <c r="J51" s="1194"/>
      <c r="K51" s="1194"/>
      <c r="L51" s="1194"/>
      <c r="M51" s="1194"/>
      <c r="N51" s="345"/>
      <c r="O51" s="1"/>
    </row>
    <row r="52" spans="1:15">
      <c r="A52" s="1194" t="s">
        <v>709</v>
      </c>
      <c r="B52" s="1194"/>
      <c r="C52" s="1194"/>
      <c r="D52" s="1194"/>
      <c r="E52" s="1194"/>
      <c r="F52" s="1194"/>
      <c r="G52" s="1194"/>
      <c r="H52" s="1194"/>
      <c r="I52" s="1194"/>
      <c r="J52" s="1194"/>
      <c r="K52" s="1194"/>
      <c r="L52" s="1194"/>
      <c r="M52" s="1194"/>
      <c r="N52" s="345"/>
      <c r="O52" s="1"/>
    </row>
    <row r="53" spans="1:15">
      <c r="A53" s="331"/>
      <c r="B53" s="340"/>
      <c r="C53" s="340"/>
      <c r="D53" s="340"/>
      <c r="E53" s="340"/>
      <c r="F53" s="340"/>
      <c r="G53" s="340"/>
      <c r="H53" s="340"/>
      <c r="I53" s="340"/>
      <c r="J53" s="340"/>
      <c r="K53" s="340"/>
      <c r="L53" s="340"/>
      <c r="M53" s="340"/>
      <c r="N53" s="349"/>
      <c r="O53" s="349"/>
    </row>
    <row r="54" spans="1:15">
      <c r="A54" s="1195" t="s">
        <v>710</v>
      </c>
      <c r="B54" s="1195"/>
      <c r="C54" s="1195"/>
      <c r="D54" s="1195"/>
      <c r="E54" s="1195"/>
      <c r="F54" s="1195"/>
      <c r="G54" s="1195"/>
      <c r="H54" s="1195"/>
      <c r="I54" s="1195"/>
      <c r="J54" s="1195"/>
      <c r="K54" s="1195"/>
      <c r="L54" s="1195"/>
      <c r="M54" s="1195"/>
      <c r="N54" s="347"/>
      <c r="O54" s="347"/>
    </row>
    <row r="55" spans="1:15">
      <c r="A55" s="1194" t="s">
        <v>711</v>
      </c>
      <c r="B55" s="1194"/>
      <c r="C55" s="1194"/>
      <c r="D55" s="1194"/>
      <c r="E55" s="1194"/>
      <c r="F55" s="1194"/>
      <c r="G55" s="1194"/>
      <c r="H55" s="1194"/>
      <c r="I55" s="1194"/>
      <c r="J55" s="1194"/>
      <c r="K55" s="1194"/>
      <c r="L55" s="1194"/>
      <c r="M55" s="1194"/>
      <c r="N55" s="345"/>
      <c r="O55" s="348"/>
    </row>
    <row r="56" spans="1:15">
      <c r="A56" s="1194" t="s">
        <v>712</v>
      </c>
      <c r="B56" s="1194"/>
      <c r="C56" s="1194"/>
      <c r="D56" s="1194"/>
      <c r="E56" s="1194"/>
      <c r="F56" s="1194"/>
      <c r="G56" s="1194"/>
      <c r="H56" s="1194"/>
      <c r="I56" s="1194"/>
      <c r="J56" s="1194"/>
      <c r="K56" s="1194"/>
      <c r="L56" s="1194"/>
      <c r="M56" s="1194"/>
      <c r="N56" s="345"/>
      <c r="O56" s="348"/>
    </row>
    <row r="57" spans="1:15">
      <c r="A57" s="1194" t="s">
        <v>713</v>
      </c>
      <c r="B57" s="1194"/>
      <c r="C57" s="1194"/>
      <c r="D57" s="1194"/>
      <c r="E57" s="1194"/>
      <c r="F57" s="1194"/>
      <c r="G57" s="1194"/>
      <c r="H57" s="1194"/>
      <c r="I57" s="1194"/>
      <c r="J57" s="1194"/>
      <c r="K57" s="1194"/>
      <c r="L57" s="1194"/>
      <c r="M57" s="1194"/>
      <c r="N57" s="345"/>
      <c r="O57" s="348"/>
    </row>
    <row r="58" spans="1:15">
      <c r="A58" s="331"/>
      <c r="B58" s="340"/>
      <c r="C58" s="340"/>
      <c r="D58" s="340"/>
      <c r="E58" s="340"/>
      <c r="F58" s="340"/>
      <c r="G58" s="340"/>
      <c r="H58" s="340"/>
      <c r="I58" s="340"/>
      <c r="J58" s="340"/>
      <c r="K58" s="340"/>
      <c r="L58" s="340"/>
      <c r="M58" s="340"/>
      <c r="N58" s="349"/>
      <c r="O58" s="349"/>
    </row>
    <row r="59" spans="1:15">
      <c r="A59" s="1195" t="s">
        <v>714</v>
      </c>
      <c r="B59" s="1195"/>
      <c r="C59" s="1195"/>
      <c r="D59" s="1195"/>
      <c r="E59" s="1195"/>
      <c r="F59" s="1195"/>
      <c r="G59" s="1195"/>
      <c r="H59" s="1195"/>
      <c r="I59" s="1195"/>
      <c r="J59" s="1195"/>
      <c r="K59" s="1195"/>
      <c r="L59" s="1195"/>
      <c r="M59" s="1195"/>
      <c r="N59" s="347"/>
      <c r="O59" s="347"/>
    </row>
    <row r="60" spans="1:15">
      <c r="A60" s="1194" t="s">
        <v>715</v>
      </c>
      <c r="B60" s="1194"/>
      <c r="C60" s="1194"/>
      <c r="D60" s="1194"/>
      <c r="E60" s="1194"/>
      <c r="F60" s="1194"/>
      <c r="G60" s="1194"/>
      <c r="H60" s="1194"/>
      <c r="I60" s="1194"/>
      <c r="J60" s="1194"/>
      <c r="K60" s="1194"/>
      <c r="L60" s="1194"/>
      <c r="M60" s="1194"/>
      <c r="N60" s="345"/>
      <c r="O60" s="348"/>
    </row>
    <row r="61" spans="1:15">
      <c r="A61" s="1194" t="s">
        <v>716</v>
      </c>
      <c r="B61" s="1194"/>
      <c r="C61" s="1194"/>
      <c r="D61" s="1194"/>
      <c r="E61" s="1194"/>
      <c r="F61" s="1194"/>
      <c r="G61" s="1194"/>
      <c r="H61" s="1194"/>
      <c r="I61" s="1194"/>
      <c r="J61" s="1194"/>
      <c r="K61" s="1194"/>
      <c r="L61" s="1194"/>
      <c r="M61" s="1194"/>
      <c r="N61" s="345"/>
      <c r="O61" s="352"/>
    </row>
    <row r="62" spans="1:15">
      <c r="A62" s="1194" t="s">
        <v>717</v>
      </c>
      <c r="B62" s="1194"/>
      <c r="C62" s="1194"/>
      <c r="D62" s="1194"/>
      <c r="E62" s="1194"/>
      <c r="F62" s="1194"/>
      <c r="G62" s="1194"/>
      <c r="H62" s="1194"/>
      <c r="I62" s="1194"/>
      <c r="J62" s="1194"/>
      <c r="K62" s="1194"/>
      <c r="L62" s="1194"/>
      <c r="M62" s="1194"/>
      <c r="N62" s="345"/>
      <c r="O62" s="348"/>
    </row>
    <row r="63" spans="1:15">
      <c r="A63" s="1194" t="s">
        <v>718</v>
      </c>
      <c r="B63" s="1194"/>
      <c r="C63" s="1194"/>
      <c r="D63" s="1194"/>
      <c r="E63" s="1194"/>
      <c r="F63" s="1194"/>
      <c r="G63" s="1194"/>
      <c r="H63" s="1194"/>
      <c r="I63" s="1194"/>
      <c r="J63" s="1194"/>
      <c r="K63" s="1194"/>
      <c r="L63" s="1194"/>
      <c r="M63" s="1194"/>
      <c r="N63" s="345"/>
      <c r="O63" s="348"/>
    </row>
    <row r="64" spans="1:15">
      <c r="A64" s="1194" t="s">
        <v>719</v>
      </c>
      <c r="B64" s="1194"/>
      <c r="C64" s="1194"/>
      <c r="D64" s="1194"/>
      <c r="E64" s="1194"/>
      <c r="F64" s="1194"/>
      <c r="G64" s="1194"/>
      <c r="H64" s="1194"/>
      <c r="I64" s="1194"/>
      <c r="J64" s="1194"/>
      <c r="K64" s="1194"/>
      <c r="L64" s="1194"/>
      <c r="M64" s="1194"/>
      <c r="N64" s="345"/>
      <c r="O64" s="348"/>
    </row>
    <row r="65" spans="1:15">
      <c r="A65" s="331"/>
      <c r="B65" s="340"/>
      <c r="C65" s="340"/>
      <c r="D65" s="340"/>
      <c r="E65" s="340"/>
      <c r="F65" s="340"/>
      <c r="G65" s="340"/>
      <c r="H65" s="340"/>
      <c r="I65" s="340"/>
      <c r="J65" s="340"/>
      <c r="K65" s="340"/>
      <c r="L65" s="340"/>
      <c r="M65" s="340"/>
      <c r="N65" s="349"/>
      <c r="O65" s="349"/>
    </row>
    <row r="66" spans="1:15">
      <c r="A66" s="1195" t="s">
        <v>720</v>
      </c>
      <c r="B66" s="1195"/>
      <c r="C66" s="1195"/>
      <c r="D66" s="1195"/>
      <c r="E66" s="1195"/>
      <c r="F66" s="1195"/>
      <c r="G66" s="1195"/>
      <c r="H66" s="1195"/>
      <c r="I66" s="1195"/>
      <c r="J66" s="1195"/>
      <c r="K66" s="1195"/>
      <c r="L66" s="1195"/>
      <c r="M66" s="1195"/>
      <c r="N66" s="347"/>
      <c r="O66" s="347"/>
    </row>
    <row r="67" spans="1:15">
      <c r="A67" s="1194" t="s">
        <v>721</v>
      </c>
      <c r="B67" s="1194"/>
      <c r="C67" s="1194"/>
      <c r="D67" s="1194"/>
      <c r="E67" s="1194"/>
      <c r="F67" s="1194"/>
      <c r="G67" s="1194"/>
      <c r="H67" s="1194"/>
      <c r="I67" s="1194"/>
      <c r="J67" s="1194"/>
      <c r="K67" s="1194"/>
      <c r="L67" s="1194"/>
      <c r="M67" s="1194"/>
      <c r="N67" s="345"/>
      <c r="O67" s="352"/>
    </row>
    <row r="68" spans="1:15">
      <c r="A68" s="1194" t="s">
        <v>722</v>
      </c>
      <c r="B68" s="1194"/>
      <c r="C68" s="1194"/>
      <c r="D68" s="1194"/>
      <c r="E68" s="1194"/>
      <c r="F68" s="1194"/>
      <c r="G68" s="1194"/>
      <c r="H68" s="1194"/>
      <c r="I68" s="1194"/>
      <c r="J68" s="1194"/>
      <c r="K68" s="1194"/>
      <c r="L68" s="1194"/>
      <c r="M68" s="1194"/>
      <c r="N68" s="345"/>
      <c r="O68" s="352"/>
    </row>
    <row r="69" spans="1:15">
      <c r="A69" s="1194" t="s">
        <v>723</v>
      </c>
      <c r="B69" s="1194"/>
      <c r="C69" s="1194"/>
      <c r="D69" s="1194"/>
      <c r="E69" s="1194"/>
      <c r="F69" s="1194"/>
      <c r="G69" s="1194"/>
      <c r="H69" s="1194"/>
      <c r="I69" s="1194"/>
      <c r="J69" s="1194"/>
      <c r="K69" s="1194"/>
      <c r="L69" s="1194"/>
      <c r="M69" s="1194"/>
      <c r="N69" s="345"/>
      <c r="O69" s="352"/>
    </row>
    <row r="70" spans="1:15">
      <c r="A70" s="1194" t="s">
        <v>724</v>
      </c>
      <c r="B70" s="1194"/>
      <c r="C70" s="1194"/>
      <c r="D70" s="1194"/>
      <c r="E70" s="1194"/>
      <c r="F70" s="1194"/>
      <c r="G70" s="1194"/>
      <c r="H70" s="1194"/>
      <c r="I70" s="1194"/>
      <c r="J70" s="1194"/>
      <c r="K70" s="1194"/>
      <c r="L70" s="1194"/>
      <c r="M70" s="1194"/>
      <c r="N70" s="345"/>
      <c r="O70" s="352"/>
    </row>
    <row r="71" spans="1:15">
      <c r="A71" s="331"/>
      <c r="B71" s="340"/>
      <c r="C71" s="340"/>
      <c r="D71" s="340"/>
      <c r="E71" s="340"/>
      <c r="F71" s="340"/>
      <c r="G71" s="340"/>
      <c r="H71" s="340"/>
      <c r="I71" s="340"/>
      <c r="J71" s="340"/>
      <c r="K71" s="340"/>
      <c r="L71" s="340"/>
      <c r="M71" s="340"/>
      <c r="N71" s="349"/>
      <c r="O71" s="349"/>
    </row>
    <row r="72" spans="1:15">
      <c r="A72" s="1195" t="s">
        <v>725</v>
      </c>
      <c r="B72" s="1195"/>
      <c r="C72" s="1195"/>
      <c r="D72" s="1195"/>
      <c r="E72" s="1195"/>
      <c r="F72" s="1195"/>
      <c r="G72" s="1195"/>
      <c r="H72" s="1195"/>
      <c r="I72" s="1195"/>
      <c r="J72" s="1195"/>
      <c r="K72" s="1195"/>
      <c r="L72" s="1195"/>
      <c r="M72" s="1195"/>
      <c r="N72" s="353"/>
      <c r="O72" s="347"/>
    </row>
    <row r="73" spans="1:15" ht="132.75" customHeight="1">
      <c r="A73" s="338"/>
      <c r="B73" s="338"/>
      <c r="C73" s="338"/>
      <c r="D73" s="338"/>
      <c r="E73" s="338"/>
      <c r="F73" s="338"/>
      <c r="G73" s="338"/>
      <c r="H73" s="338"/>
      <c r="I73" s="338"/>
      <c r="J73" s="338"/>
      <c r="K73" s="338"/>
      <c r="L73" s="338"/>
      <c r="M73" s="338"/>
      <c r="N73" s="345"/>
      <c r="O73" s="348"/>
    </row>
  </sheetData>
  <mergeCells count="59">
    <mergeCell ref="A56:M56"/>
    <mergeCell ref="A57:M57"/>
    <mergeCell ref="A72:M72"/>
    <mergeCell ref="A68:M68"/>
    <mergeCell ref="A69:M69"/>
    <mergeCell ref="A70:M70"/>
    <mergeCell ref="A64:M64"/>
    <mergeCell ref="A66:M66"/>
    <mergeCell ref="A67:M67"/>
    <mergeCell ref="A62:M62"/>
    <mergeCell ref="A63:M63"/>
    <mergeCell ref="A59:M59"/>
    <mergeCell ref="A60:M60"/>
    <mergeCell ref="A61:M61"/>
    <mergeCell ref="A51:M51"/>
    <mergeCell ref="A52:M52"/>
    <mergeCell ref="A54:M54"/>
    <mergeCell ref="A55:M55"/>
    <mergeCell ref="A47:M47"/>
    <mergeCell ref="A49:M49"/>
    <mergeCell ref="A50:M50"/>
    <mergeCell ref="A45:M45"/>
    <mergeCell ref="A46:M46"/>
    <mergeCell ref="A37:M37"/>
    <mergeCell ref="A33:M33"/>
    <mergeCell ref="A34:M34"/>
    <mergeCell ref="A42:M42"/>
    <mergeCell ref="A43:M43"/>
    <mergeCell ref="A39:M39"/>
    <mergeCell ref="A40:M40"/>
    <mergeCell ref="A41:M41"/>
    <mergeCell ref="A44:M44"/>
    <mergeCell ref="A32:M32"/>
    <mergeCell ref="A26:M26"/>
    <mergeCell ref="A28:M28"/>
    <mergeCell ref="A35:M35"/>
    <mergeCell ref="A36:M36"/>
    <mergeCell ref="A31:M31"/>
    <mergeCell ref="A24:M24"/>
    <mergeCell ref="A25:M25"/>
    <mergeCell ref="A22:M22"/>
    <mergeCell ref="A23:M23"/>
    <mergeCell ref="A30:M30"/>
    <mergeCell ref="A21:M21"/>
    <mergeCell ref="A17:M17"/>
    <mergeCell ref="A18:M18"/>
    <mergeCell ref="A19:M19"/>
    <mergeCell ref="A1:O1"/>
    <mergeCell ref="A3:O3"/>
    <mergeCell ref="A9:M9"/>
    <mergeCell ref="A10:M10"/>
    <mergeCell ref="A11:M11"/>
    <mergeCell ref="A6:M6"/>
    <mergeCell ref="A7:M7"/>
    <mergeCell ref="A14:M14"/>
    <mergeCell ref="A15:M15"/>
    <mergeCell ref="A12:M12"/>
    <mergeCell ref="A13:M13"/>
    <mergeCell ref="A20:M20"/>
  </mergeCells>
  <conditionalFormatting sqref="O10:O15 O18:O26 O28 O30:O37 O40:O47 O55:O57 O60:O64 O73">
    <cfRule type="containsBlanks" dxfId="67" priority="2" stopIfTrue="1">
      <formula>LEN(TRIM(O10))=0</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C000"/>
  </sheetPr>
  <dimension ref="A1:K67"/>
  <sheetViews>
    <sheetView topLeftCell="A11" workbookViewId="0">
      <selection activeCell="L27" sqref="L27"/>
    </sheetView>
  </sheetViews>
  <sheetFormatPr defaultColWidth="4.140625" defaultRowHeight="12.75"/>
  <cols>
    <col min="1" max="1" width="43.7109375" customWidth="1"/>
    <col min="2" max="2" width="18.140625" customWidth="1"/>
    <col min="3" max="10" width="4.140625" hidden="1" customWidth="1"/>
    <col min="11" max="11" width="76.5703125" customWidth="1"/>
    <col min="12" max="13" width="85.5703125" customWidth="1"/>
  </cols>
  <sheetData>
    <row r="1" spans="1:11" s="335" customFormat="1" ht="20.25" customHeight="1">
      <c r="A1" s="1200" t="s">
        <v>1898</v>
      </c>
      <c r="B1" s="1200"/>
      <c r="C1" s="1200"/>
      <c r="D1" s="1200"/>
      <c r="E1" s="1200"/>
      <c r="F1" s="1200"/>
      <c r="G1" s="1200"/>
      <c r="H1" s="1200"/>
      <c r="I1" s="1200"/>
      <c r="J1" s="1200"/>
      <c r="K1" s="1200"/>
    </row>
    <row r="2" spans="1:11" s="337" customFormat="1" ht="4.5" customHeight="1">
      <c r="A2" s="336"/>
      <c r="B2" s="336"/>
      <c r="C2" s="336"/>
      <c r="D2" s="336"/>
      <c r="E2" s="336"/>
      <c r="F2" s="336"/>
      <c r="G2" s="336"/>
      <c r="H2" s="336"/>
      <c r="I2" s="336"/>
      <c r="J2" s="336"/>
      <c r="K2" s="336"/>
    </row>
    <row r="3" spans="1:11" s="335" customFormat="1" ht="12.75" customHeight="1">
      <c r="A3" s="1201" t="s">
        <v>259</v>
      </c>
      <c r="B3" s="1201"/>
      <c r="C3" s="1201"/>
      <c r="D3" s="1201"/>
      <c r="E3" s="1201"/>
      <c r="F3" s="1201"/>
      <c r="G3" s="1201"/>
      <c r="H3" s="1201"/>
      <c r="I3" s="1201"/>
      <c r="J3" s="1201"/>
      <c r="K3" s="1201"/>
    </row>
    <row r="4" spans="1:11" s="339" customFormat="1">
      <c r="A4" s="338"/>
      <c r="B4" s="338"/>
      <c r="C4" s="338"/>
      <c r="D4" s="338"/>
      <c r="E4" s="338"/>
      <c r="F4" s="338"/>
      <c r="G4" s="338"/>
      <c r="H4" s="338"/>
      <c r="I4" s="338"/>
      <c r="J4" s="338"/>
      <c r="K4" s="338"/>
    </row>
    <row r="5" spans="1:11" s="339" customFormat="1">
      <c r="A5" s="330"/>
      <c r="B5" s="340"/>
      <c r="C5" s="340"/>
      <c r="D5" s="340"/>
      <c r="E5" s="340"/>
      <c r="F5" s="340"/>
      <c r="G5" s="340"/>
      <c r="H5" s="340"/>
      <c r="I5" s="340"/>
      <c r="J5" s="340"/>
      <c r="K5" s="342" t="s">
        <v>1894</v>
      </c>
    </row>
    <row r="6" spans="1:11" s="339" customFormat="1" ht="15.75" customHeight="1">
      <c r="A6" s="1202" t="s">
        <v>1916</v>
      </c>
      <c r="B6" s="1202"/>
      <c r="C6" s="1202"/>
      <c r="D6" s="1202"/>
      <c r="E6" s="1202"/>
      <c r="F6" s="1202"/>
      <c r="G6" s="1202"/>
      <c r="H6" s="1202"/>
      <c r="I6" s="1202"/>
      <c r="J6" s="1202"/>
      <c r="K6" s="348"/>
    </row>
    <row r="7" spans="1:11" s="339" customFormat="1" ht="15.75" customHeight="1">
      <c r="A7" s="1202" t="s">
        <v>1917</v>
      </c>
      <c r="B7" s="1202"/>
      <c r="C7" s="1202"/>
      <c r="D7" s="1202"/>
      <c r="E7" s="1202"/>
      <c r="F7" s="1202"/>
      <c r="G7" s="1202"/>
      <c r="H7" s="1202"/>
      <c r="I7" s="1202"/>
      <c r="J7" s="1202"/>
      <c r="K7" s="348"/>
    </row>
    <row r="8" spans="1:11" s="339" customFormat="1" ht="15.75" customHeight="1">
      <c r="A8" s="876" t="s">
        <v>1930</v>
      </c>
      <c r="B8" s="870"/>
      <c r="C8" s="870"/>
      <c r="D8" s="870"/>
      <c r="E8" s="870"/>
      <c r="F8" s="870"/>
      <c r="G8" s="870"/>
      <c r="H8" s="870"/>
      <c r="I8" s="870"/>
      <c r="J8" s="870"/>
      <c r="K8" s="347"/>
    </row>
    <row r="9" spans="1:11" s="878" customFormat="1" ht="15.75" customHeight="1">
      <c r="A9" s="1198" t="s">
        <v>1929</v>
      </c>
      <c r="B9" s="1198"/>
      <c r="C9" s="1198"/>
      <c r="D9" s="1198"/>
      <c r="E9" s="1198"/>
      <c r="F9" s="1198"/>
      <c r="G9" s="1198"/>
      <c r="H9" s="1198"/>
      <c r="I9" s="1198"/>
      <c r="J9" s="1198"/>
      <c r="K9" s="877"/>
    </row>
    <row r="10" spans="1:11" s="879" customFormat="1" ht="15.75" customHeight="1">
      <c r="A10" s="1203" t="s">
        <v>1928</v>
      </c>
      <c r="B10" s="1203"/>
      <c r="C10" s="1203"/>
      <c r="D10" s="1203"/>
      <c r="E10" s="1203"/>
      <c r="F10" s="1203"/>
      <c r="G10" s="1203"/>
      <c r="H10" s="1203"/>
      <c r="I10" s="1203"/>
      <c r="J10" s="1204"/>
      <c r="K10" s="877"/>
    </row>
    <row r="11" spans="1:11" s="879" customFormat="1" ht="15.75" customHeight="1">
      <c r="A11" s="1198" t="s">
        <v>1927</v>
      </c>
      <c r="B11" s="1198"/>
      <c r="C11" s="1198"/>
      <c r="D11" s="1198"/>
      <c r="E11" s="1198"/>
      <c r="F11" s="1198"/>
      <c r="G11" s="1198"/>
      <c r="H11" s="1198"/>
      <c r="I11" s="1198"/>
      <c r="J11" s="1198"/>
      <c r="K11" s="877"/>
    </row>
    <row r="12" spans="1:11" s="879" customFormat="1" ht="15.75" customHeight="1">
      <c r="A12" s="1205" t="s">
        <v>1926</v>
      </c>
      <c r="B12" s="1206"/>
      <c r="C12" s="1206"/>
      <c r="D12" s="1206"/>
      <c r="E12" s="1206"/>
      <c r="F12" s="1206"/>
      <c r="G12" s="1206"/>
      <c r="H12" s="1206"/>
      <c r="I12" s="1206"/>
      <c r="J12" s="1206"/>
      <c r="K12" s="877"/>
    </row>
    <row r="13" spans="1:11" s="879" customFormat="1" ht="15.75" customHeight="1">
      <c r="A13" s="1207" t="s">
        <v>1918</v>
      </c>
      <c r="B13" s="1206"/>
      <c r="C13" s="1206"/>
      <c r="D13" s="1206"/>
      <c r="E13" s="1206"/>
      <c r="F13" s="1206"/>
      <c r="G13" s="1206"/>
      <c r="H13" s="1206"/>
      <c r="I13" s="1206"/>
      <c r="J13" s="1206"/>
      <c r="K13" s="880"/>
    </row>
    <row r="14" spans="1:11" s="879" customFormat="1" ht="15.75" customHeight="1">
      <c r="A14" s="1198" t="s">
        <v>1925</v>
      </c>
      <c r="B14" s="1198"/>
      <c r="C14" s="1198"/>
      <c r="D14" s="1198"/>
      <c r="E14" s="1198"/>
      <c r="F14" s="1198"/>
      <c r="G14" s="1198"/>
      <c r="H14" s="1198"/>
      <c r="I14" s="1198"/>
      <c r="J14" s="1198"/>
      <c r="K14" s="877"/>
    </row>
    <row r="15" spans="1:11" s="339" customFormat="1" ht="15.75" customHeight="1">
      <c r="A15" s="1198" t="s">
        <v>1924</v>
      </c>
      <c r="B15" s="1198"/>
      <c r="C15" s="1198"/>
      <c r="D15" s="1198"/>
      <c r="E15" s="1198"/>
      <c r="F15" s="1198"/>
      <c r="G15" s="1198"/>
      <c r="H15" s="1198"/>
      <c r="I15" s="1198"/>
      <c r="J15" s="1199"/>
      <c r="K15" s="348"/>
    </row>
    <row r="16" spans="1:11" s="879" customFormat="1" ht="15.75" customHeight="1">
      <c r="A16" s="881" t="s">
        <v>1923</v>
      </c>
      <c r="B16" s="882"/>
      <c r="C16" s="882"/>
      <c r="D16" s="882"/>
      <c r="E16" s="882"/>
      <c r="F16" s="882"/>
      <c r="G16" s="882"/>
      <c r="H16" s="882"/>
      <c r="I16" s="882"/>
      <c r="J16" s="882"/>
      <c r="K16" s="877"/>
    </row>
    <row r="17" spans="1:11" s="879" customFormat="1" ht="15.75" customHeight="1">
      <c r="A17" s="1198" t="s">
        <v>1922</v>
      </c>
      <c r="B17" s="1198"/>
      <c r="C17" s="1198"/>
      <c r="D17" s="1198"/>
      <c r="E17" s="1198"/>
      <c r="F17" s="1198"/>
      <c r="G17" s="1198"/>
      <c r="H17" s="1198"/>
      <c r="I17" s="1198"/>
      <c r="J17" s="1198"/>
      <c r="K17" s="877"/>
    </row>
    <row r="18" spans="1:11" s="879" customFormat="1" ht="15.75" customHeight="1">
      <c r="A18" s="1198" t="s">
        <v>1921</v>
      </c>
      <c r="B18" s="1198"/>
      <c r="C18" s="1198"/>
      <c r="D18" s="1198"/>
      <c r="E18" s="1198"/>
      <c r="F18" s="1198"/>
      <c r="G18" s="1198"/>
      <c r="H18" s="1198"/>
      <c r="I18" s="1198"/>
      <c r="J18" s="1198"/>
      <c r="K18" s="877"/>
    </row>
    <row r="19" spans="1:11" s="879" customFormat="1" ht="15.75" customHeight="1">
      <c r="A19" s="1198" t="s">
        <v>1920</v>
      </c>
      <c r="B19" s="1198"/>
      <c r="C19" s="1198"/>
      <c r="D19" s="1198"/>
      <c r="E19" s="1198"/>
      <c r="F19" s="1198"/>
      <c r="G19" s="1198"/>
      <c r="H19" s="1198"/>
      <c r="I19" s="1198"/>
      <c r="J19" s="1198"/>
      <c r="K19" s="877"/>
    </row>
    <row r="20" spans="1:11" s="879" customFormat="1" ht="15.75" customHeight="1">
      <c r="A20" s="1198" t="s">
        <v>1919</v>
      </c>
      <c r="B20" s="1198"/>
      <c r="C20" s="1198"/>
      <c r="D20" s="1198"/>
      <c r="E20" s="1198"/>
      <c r="F20" s="1198"/>
      <c r="G20" s="1198"/>
      <c r="H20" s="1198"/>
      <c r="I20" s="1198"/>
      <c r="J20" s="1198"/>
      <c r="K20" s="877"/>
    </row>
    <row r="21" spans="1:11" s="884" customFormat="1" ht="15.75" customHeight="1">
      <c r="A21" s="883" t="s">
        <v>1153</v>
      </c>
    </row>
    <row r="22" spans="1:11" s="879" customFormat="1" ht="15.75" customHeight="1">
      <c r="A22" s="1198" t="s">
        <v>1931</v>
      </c>
      <c r="B22" s="1198"/>
      <c r="C22" s="1198"/>
      <c r="D22" s="1198"/>
      <c r="E22" s="1198"/>
      <c r="F22" s="1198"/>
      <c r="G22" s="1198"/>
      <c r="H22" s="1198"/>
      <c r="I22" s="1198"/>
      <c r="J22" s="1199"/>
      <c r="K22" s="877"/>
    </row>
    <row r="23" spans="1:11" s="884" customFormat="1" ht="15.75" customHeight="1">
      <c r="A23" s="883" t="s">
        <v>1932</v>
      </c>
      <c r="K23" s="877"/>
    </row>
    <row r="24" spans="1:11" s="879" customFormat="1" ht="15.75" customHeight="1">
      <c r="A24" s="1198" t="s">
        <v>1933</v>
      </c>
      <c r="B24" s="1198"/>
      <c r="C24" s="1198"/>
      <c r="D24" s="1198"/>
      <c r="E24" s="1198"/>
      <c r="F24" s="1198"/>
      <c r="G24" s="1198"/>
      <c r="H24" s="1198"/>
      <c r="I24" s="1198"/>
      <c r="J24" s="1198"/>
      <c r="K24" s="877"/>
    </row>
    <row r="25" spans="1:11" s="879" customFormat="1" ht="15.75" customHeight="1">
      <c r="A25" s="1198" t="s">
        <v>1934</v>
      </c>
      <c r="B25" s="1198"/>
      <c r="C25" s="1198"/>
      <c r="D25" s="1198"/>
      <c r="E25" s="1198"/>
      <c r="F25" s="1198"/>
      <c r="G25" s="1198"/>
      <c r="H25" s="1198"/>
      <c r="I25" s="1198"/>
      <c r="J25" s="1198"/>
      <c r="K25" s="877"/>
    </row>
    <row r="26" spans="1:11" s="879" customFormat="1" ht="15.75" customHeight="1">
      <c r="A26" s="1198" t="s">
        <v>1935</v>
      </c>
      <c r="B26" s="1198"/>
      <c r="C26" s="1198"/>
      <c r="D26" s="1198"/>
      <c r="E26" s="1198"/>
      <c r="F26" s="1198"/>
      <c r="G26" s="1198"/>
      <c r="H26" s="1198"/>
      <c r="I26" s="1198"/>
      <c r="J26" s="1198"/>
      <c r="K26" s="877"/>
    </row>
    <row r="27" spans="1:11" s="879" customFormat="1" ht="15.75" customHeight="1">
      <c r="A27" s="1198" t="s">
        <v>1936</v>
      </c>
      <c r="B27" s="1198"/>
      <c r="C27" s="1198"/>
      <c r="D27" s="1198"/>
      <c r="E27" s="1198"/>
      <c r="F27" s="1198"/>
      <c r="G27" s="1198"/>
      <c r="H27" s="1198"/>
      <c r="I27" s="1198"/>
      <c r="J27" s="1198"/>
      <c r="K27" s="877"/>
    </row>
    <row r="28" spans="1:11" s="879" customFormat="1" ht="15.75" customHeight="1">
      <c r="A28" s="1198" t="s">
        <v>1937</v>
      </c>
      <c r="B28" s="1198"/>
      <c r="C28" s="1198"/>
      <c r="D28" s="1198"/>
      <c r="E28" s="1198"/>
      <c r="F28" s="1198"/>
      <c r="G28" s="1198"/>
      <c r="H28" s="1198"/>
      <c r="I28" s="1198"/>
      <c r="J28" s="1198"/>
      <c r="K28" s="877"/>
    </row>
    <row r="29" spans="1:11" s="879" customFormat="1" ht="15.75" customHeight="1">
      <c r="A29" s="1198" t="s">
        <v>1938</v>
      </c>
      <c r="B29" s="1198"/>
      <c r="C29" s="1198"/>
      <c r="D29" s="1198"/>
      <c r="E29" s="1198"/>
      <c r="F29" s="1198"/>
      <c r="G29" s="1198"/>
      <c r="H29" s="1198"/>
      <c r="I29" s="1198"/>
      <c r="J29" s="1198"/>
      <c r="K29" s="877"/>
    </row>
    <row r="30" spans="1:11" s="884" customFormat="1" ht="15.75" customHeight="1">
      <c r="A30" s="883" t="s">
        <v>1939</v>
      </c>
      <c r="K30" s="877"/>
    </row>
    <row r="31" spans="1:11" s="879" customFormat="1" ht="15.75" customHeight="1">
      <c r="A31" s="1198" t="s">
        <v>1940</v>
      </c>
      <c r="B31" s="1198"/>
      <c r="C31" s="1198"/>
      <c r="D31" s="1198"/>
      <c r="E31" s="1198"/>
      <c r="F31" s="1198"/>
      <c r="G31" s="1198"/>
      <c r="H31" s="1198"/>
      <c r="I31" s="1198"/>
      <c r="J31" s="1198"/>
      <c r="K31" s="877"/>
    </row>
    <row r="32" spans="1:11" s="879" customFormat="1" ht="15.75" customHeight="1">
      <c r="A32" s="1198" t="s">
        <v>1947</v>
      </c>
      <c r="B32" s="1198"/>
      <c r="C32" s="1198"/>
      <c r="D32" s="1198"/>
      <c r="E32" s="1198"/>
      <c r="F32" s="1198"/>
      <c r="G32" s="1198"/>
      <c r="H32" s="1198"/>
      <c r="I32" s="1198"/>
      <c r="J32" s="1198"/>
      <c r="K32" s="877"/>
    </row>
    <row r="33" spans="1:11" s="879" customFormat="1" ht="15.75" customHeight="1">
      <c r="A33" s="1198" t="s">
        <v>1941</v>
      </c>
      <c r="B33" s="1198"/>
      <c r="C33" s="1198"/>
      <c r="D33" s="1198"/>
      <c r="E33" s="1198"/>
      <c r="F33" s="1198"/>
      <c r="G33" s="1198"/>
      <c r="H33" s="1198"/>
      <c r="I33" s="1198"/>
      <c r="J33" s="1198"/>
      <c r="K33" s="877"/>
    </row>
    <row r="34" spans="1:11" s="884" customFormat="1" ht="15.75" customHeight="1">
      <c r="A34" s="883" t="s">
        <v>1942</v>
      </c>
    </row>
    <row r="35" spans="1:11" s="879" customFormat="1" ht="15.75" customHeight="1">
      <c r="A35" s="1198" t="s">
        <v>1943</v>
      </c>
      <c r="B35" s="1198"/>
      <c r="C35" s="1198"/>
      <c r="D35" s="1198"/>
      <c r="E35" s="1198"/>
      <c r="F35" s="1198"/>
      <c r="G35" s="1198"/>
      <c r="H35" s="1198"/>
      <c r="I35" s="1198"/>
      <c r="J35" s="1198"/>
      <c r="K35" s="877"/>
    </row>
    <row r="36" spans="1:11" s="879" customFormat="1" ht="15.75" customHeight="1">
      <c r="A36" s="1198" t="s">
        <v>1944</v>
      </c>
      <c r="B36" s="1198"/>
      <c r="C36" s="1198"/>
      <c r="D36" s="1198"/>
      <c r="E36" s="1198"/>
      <c r="F36" s="1198"/>
      <c r="G36" s="1198"/>
      <c r="H36" s="1198"/>
      <c r="I36" s="1198"/>
      <c r="J36" s="1198"/>
      <c r="K36" s="877"/>
    </row>
    <row r="37" spans="1:11" s="879" customFormat="1" ht="15.75" customHeight="1">
      <c r="A37" s="1198" t="s">
        <v>1945</v>
      </c>
      <c r="B37" s="1198"/>
      <c r="C37" s="1198"/>
      <c r="D37" s="1198"/>
      <c r="E37" s="1198"/>
      <c r="F37" s="1198"/>
      <c r="G37" s="1198"/>
      <c r="H37" s="1198"/>
      <c r="I37" s="1198"/>
      <c r="J37" s="1198"/>
      <c r="K37" s="877"/>
    </row>
    <row r="38" spans="1:11" s="879" customFormat="1" ht="15.75" customHeight="1">
      <c r="A38" s="1198" t="s">
        <v>1946</v>
      </c>
      <c r="B38" s="1198"/>
      <c r="C38" s="1198"/>
      <c r="D38" s="1198"/>
      <c r="E38" s="1198"/>
      <c r="F38" s="1198"/>
      <c r="G38" s="1198"/>
      <c r="H38" s="1198"/>
      <c r="I38" s="1198"/>
      <c r="J38" s="1198"/>
      <c r="K38" s="877"/>
    </row>
    <row r="67" ht="132.75" customHeight="1"/>
  </sheetData>
  <mergeCells count="29">
    <mergeCell ref="A18:J18"/>
    <mergeCell ref="A19:J19"/>
    <mergeCell ref="A20:J20"/>
    <mergeCell ref="A17:J17"/>
    <mergeCell ref="A1:K1"/>
    <mergeCell ref="A3:K3"/>
    <mergeCell ref="A6:J6"/>
    <mergeCell ref="A7:J7"/>
    <mergeCell ref="A9:J9"/>
    <mergeCell ref="A10:J10"/>
    <mergeCell ref="A11:J11"/>
    <mergeCell ref="A12:J12"/>
    <mergeCell ref="A13:J13"/>
    <mergeCell ref="A14:J14"/>
    <mergeCell ref="A15:J15"/>
    <mergeCell ref="A28:J28"/>
    <mergeCell ref="A29:J29"/>
    <mergeCell ref="A31:J31"/>
    <mergeCell ref="A32:J32"/>
    <mergeCell ref="A22:J22"/>
    <mergeCell ref="A24:J24"/>
    <mergeCell ref="A25:J25"/>
    <mergeCell ref="A26:J26"/>
    <mergeCell ref="A27:J27"/>
    <mergeCell ref="A38:J38"/>
    <mergeCell ref="A33:J33"/>
    <mergeCell ref="A35:J35"/>
    <mergeCell ref="A36:J36"/>
    <mergeCell ref="A37:J37"/>
  </mergeCells>
  <conditionalFormatting sqref="K6:K7 K9:K12 K14:K20 K22 K24:K29 K31:K33">
    <cfRule type="containsBlanks" dxfId="66" priority="18" stopIfTrue="1">
      <formula>LEN(TRIM(K6))=0</formula>
    </cfRule>
  </conditionalFormatting>
  <conditionalFormatting sqref="K35:K37">
    <cfRule type="containsBlanks" dxfId="65" priority="4" stopIfTrue="1">
      <formula>LEN(TRIM(K35))=0</formula>
    </cfRule>
  </conditionalFormatting>
  <conditionalFormatting sqref="K38">
    <cfRule type="containsBlanks" dxfId="64" priority="3" stopIfTrue="1">
      <formula>LEN(TRIM(K38))=0</formula>
    </cfRule>
  </conditionalFormatting>
  <conditionalFormatting sqref="K23">
    <cfRule type="containsBlanks" dxfId="63" priority="2" stopIfTrue="1">
      <formula>LEN(TRIM(K23))=0</formula>
    </cfRule>
  </conditionalFormatting>
  <conditionalFormatting sqref="K30">
    <cfRule type="containsBlanks" dxfId="62" priority="1" stopIfTrue="1">
      <formula>LEN(TRIM(K30))=0</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C000"/>
  </sheetPr>
  <dimension ref="A1:AD34"/>
  <sheetViews>
    <sheetView showGridLines="0" workbookViewId="0">
      <selection activeCell="Y8" sqref="Y8"/>
    </sheetView>
  </sheetViews>
  <sheetFormatPr defaultColWidth="0" defaultRowHeight="19.5" customHeight="1"/>
  <cols>
    <col min="1" max="1" width="4.28515625" style="629" customWidth="1"/>
    <col min="2" max="4" width="4.28515625" style="630" customWidth="1"/>
    <col min="5" max="8" width="4.28515625" style="629" customWidth="1"/>
    <col min="9" max="10" width="4.28515625" style="630" customWidth="1"/>
    <col min="11" max="25" width="4.28515625" style="629" customWidth="1"/>
    <col min="26" max="29" width="4.28515625" style="629" hidden="1" customWidth="1"/>
    <col min="30" max="30" width="4.28515625" style="630" hidden="1" customWidth="1"/>
    <col min="31" max="16384" width="4.28515625" style="629" hidden="1"/>
  </cols>
  <sheetData>
    <row r="1" spans="1:25" ht="19.5" customHeight="1">
      <c r="A1" s="1259" t="s">
        <v>1537</v>
      </c>
      <c r="B1" s="1259"/>
      <c r="C1" s="1259"/>
      <c r="D1" s="1259"/>
      <c r="E1" s="1259"/>
      <c r="F1" s="1259"/>
      <c r="G1" s="1259"/>
      <c r="H1" s="1259"/>
      <c r="I1" s="1259"/>
      <c r="J1" s="1259"/>
      <c r="K1" s="1259"/>
      <c r="L1" s="1259"/>
      <c r="M1" s="1259"/>
      <c r="N1" s="1259"/>
      <c r="O1" s="1259"/>
      <c r="P1" s="1259"/>
      <c r="Q1" s="1259"/>
      <c r="R1" s="1259"/>
      <c r="S1" s="1259"/>
      <c r="T1" s="1260" t="s">
        <v>1538</v>
      </c>
      <c r="U1" s="1260"/>
      <c r="V1" s="1260"/>
      <c r="W1" s="1260"/>
      <c r="X1" s="1260"/>
      <c r="Y1" s="1260"/>
    </row>
    <row r="2" spans="1:25" ht="12" customHeight="1"/>
    <row r="3" spans="1:25" ht="19.5" customHeight="1">
      <c r="A3" s="631" t="s">
        <v>1539</v>
      </c>
    </row>
    <row r="4" spans="1:25" ht="69" customHeight="1">
      <c r="A4" s="1261" t="s">
        <v>1540</v>
      </c>
      <c r="B4" s="1261"/>
      <c r="C4" s="1261"/>
      <c r="D4" s="1261"/>
      <c r="E4" s="1261"/>
      <c r="F4" s="1261"/>
      <c r="G4" s="1261"/>
      <c r="H4" s="1261"/>
      <c r="I4" s="1261"/>
      <c r="J4" s="1261"/>
      <c r="K4" s="1261"/>
      <c r="L4" s="1261"/>
      <c r="M4" s="1261"/>
      <c r="N4" s="1261"/>
      <c r="O4" s="1261"/>
      <c r="P4" s="1261"/>
      <c r="Q4" s="1261"/>
      <c r="R4" s="1261"/>
      <c r="S4" s="1261"/>
      <c r="T4" s="1261"/>
      <c r="U4" s="1261"/>
      <c r="V4" s="1261"/>
      <c r="W4" s="1261"/>
    </row>
    <row r="5" spans="1:25" ht="9.75" customHeight="1" thickBot="1"/>
    <row r="6" spans="1:25" ht="19.5" customHeight="1" thickBot="1">
      <c r="A6" s="1262" t="s">
        <v>1541</v>
      </c>
      <c r="B6" s="1263"/>
      <c r="C6" s="1263"/>
      <c r="D6" s="1263"/>
      <c r="E6" s="1263"/>
      <c r="F6" s="1263"/>
      <c r="G6" s="1263"/>
      <c r="H6" s="1263"/>
      <c r="I6" s="1263"/>
      <c r="J6" s="1263"/>
      <c r="K6" s="1263"/>
      <c r="L6" s="1263"/>
      <c r="M6" s="1263"/>
      <c r="N6" s="1263"/>
      <c r="O6" s="1263"/>
      <c r="P6" s="1263"/>
      <c r="Q6" s="1263"/>
      <c r="R6" s="1263"/>
      <c r="S6" s="1263"/>
      <c r="T6" s="1263"/>
      <c r="U6" s="1263"/>
      <c r="V6" s="1263"/>
      <c r="W6" s="1264"/>
    </row>
    <row r="7" spans="1:25" ht="19.5" customHeight="1" thickBot="1">
      <c r="A7" s="1265" t="s">
        <v>1542</v>
      </c>
      <c r="B7" s="1231"/>
      <c r="C7" s="1231"/>
      <c r="D7" s="1231"/>
      <c r="E7" s="1231"/>
      <c r="F7" s="1231"/>
      <c r="G7" s="1231"/>
      <c r="H7" s="1231"/>
      <c r="I7" s="1231"/>
      <c r="J7" s="1231"/>
      <c r="K7" s="1231"/>
      <c r="L7" s="1231"/>
      <c r="M7" s="1231"/>
      <c r="N7" s="1231"/>
      <c r="O7" s="1231"/>
      <c r="P7" s="1231"/>
      <c r="Q7" s="1231"/>
      <c r="R7" s="1231"/>
      <c r="S7" s="1231"/>
      <c r="T7" s="1231"/>
      <c r="U7" s="1232"/>
      <c r="V7" s="1233" t="s">
        <v>1394</v>
      </c>
      <c r="W7" s="1234"/>
    </row>
    <row r="8" spans="1:25" ht="19.5" customHeight="1">
      <c r="A8" s="1265" t="s">
        <v>1543</v>
      </c>
      <c r="B8" s="1231"/>
      <c r="C8" s="1231"/>
      <c r="D8" s="1231"/>
      <c r="E8" s="1231"/>
      <c r="F8" s="1231"/>
      <c r="G8" s="1231"/>
      <c r="H8" s="1231"/>
      <c r="I8" s="1231"/>
      <c r="J8" s="1231"/>
      <c r="K8" s="1231"/>
      <c r="L8" s="1231"/>
      <c r="M8" s="1231"/>
      <c r="N8" s="1231"/>
      <c r="O8" s="1231"/>
      <c r="P8" s="1231"/>
      <c r="Q8" s="1231"/>
      <c r="R8" s="1231"/>
      <c r="S8" s="1231"/>
      <c r="T8" s="1231"/>
      <c r="U8" s="1232"/>
      <c r="V8" s="1233" t="s">
        <v>1394</v>
      </c>
      <c r="W8" s="1234"/>
    </row>
    <row r="9" spans="1:25" ht="24" customHeight="1" thickBot="1">
      <c r="A9" s="1219" t="s">
        <v>1544</v>
      </c>
      <c r="B9" s="1220"/>
      <c r="C9" s="1220"/>
      <c r="D9" s="1220"/>
      <c r="E9" s="1220"/>
      <c r="F9" s="1220"/>
      <c r="G9" s="1220"/>
      <c r="H9" s="1220"/>
      <c r="I9" s="1220"/>
      <c r="J9" s="1220"/>
      <c r="K9" s="1220"/>
      <c r="L9" s="1220"/>
      <c r="M9" s="1220"/>
      <c r="N9" s="1220"/>
      <c r="O9" s="1220"/>
      <c r="P9" s="1220"/>
      <c r="Q9" s="1220"/>
      <c r="R9" s="1220"/>
      <c r="S9" s="1220"/>
      <c r="T9" s="1220"/>
      <c r="U9" s="1266"/>
      <c r="V9" s="1267" t="s">
        <v>1394</v>
      </c>
      <c r="W9" s="1268"/>
    </row>
    <row r="10" spans="1:25" ht="12.75" customHeight="1" thickBot="1"/>
    <row r="11" spans="1:25" ht="19.5" customHeight="1" thickBot="1">
      <c r="A11" s="1269" t="s">
        <v>1545</v>
      </c>
      <c r="B11" s="1270"/>
      <c r="C11" s="1270"/>
      <c r="D11" s="1270"/>
      <c r="E11" s="1270"/>
      <c r="F11" s="1270"/>
      <c r="G11" s="1270"/>
      <c r="H11" s="1270"/>
      <c r="I11" s="1270"/>
      <c r="J11" s="1270"/>
      <c r="K11" s="1270"/>
      <c r="L11" s="1270"/>
      <c r="M11" s="1270"/>
      <c r="N11" s="1270"/>
      <c r="O11" s="1270"/>
      <c r="P11" s="1270"/>
      <c r="Q11" s="1270"/>
      <c r="R11" s="1270"/>
      <c r="S11" s="1270"/>
      <c r="T11" s="1270"/>
      <c r="U11" s="1270"/>
      <c r="V11" s="1270"/>
      <c r="W11" s="1271"/>
    </row>
    <row r="12" spans="1:25" ht="24" customHeight="1" thickBot="1">
      <c r="A12" s="1245" t="s">
        <v>1546</v>
      </c>
      <c r="B12" s="1256"/>
      <c r="C12" s="1256"/>
      <c r="D12" s="1256"/>
      <c r="E12" s="1256"/>
      <c r="F12" s="1256"/>
      <c r="G12" s="1256"/>
      <c r="H12" s="1256"/>
      <c r="I12" s="1256"/>
      <c r="J12" s="1256"/>
      <c r="K12" s="1256"/>
      <c r="L12" s="1256"/>
      <c r="M12" s="1256"/>
      <c r="N12" s="1256"/>
      <c r="O12" s="1256"/>
      <c r="P12" s="1256"/>
      <c r="Q12" s="1256"/>
      <c r="R12" s="1256"/>
      <c r="S12" s="1256"/>
      <c r="T12" s="1256"/>
      <c r="U12" s="1257"/>
      <c r="V12" s="1258"/>
      <c r="W12" s="1234"/>
    </row>
    <row r="13" spans="1:25" ht="18" customHeight="1" thickBot="1">
      <c r="A13" s="1248" t="s">
        <v>1547</v>
      </c>
      <c r="B13" s="1249"/>
      <c r="C13" s="1249"/>
      <c r="D13" s="1249"/>
      <c r="E13" s="1249"/>
      <c r="F13" s="1249"/>
      <c r="G13" s="1249"/>
      <c r="H13" s="1249"/>
      <c r="I13" s="1249"/>
      <c r="J13" s="1249"/>
      <c r="K13" s="1249"/>
      <c r="L13" s="1249"/>
      <c r="M13" s="1249"/>
      <c r="N13" s="1249"/>
      <c r="O13" s="1249"/>
      <c r="P13" s="1249"/>
      <c r="Q13" s="1249"/>
      <c r="R13" s="1249"/>
      <c r="S13" s="1249"/>
      <c r="T13" s="1249"/>
      <c r="U13" s="1250"/>
      <c r="V13" s="1251" t="s">
        <v>1394</v>
      </c>
      <c r="W13" s="1252"/>
    </row>
    <row r="14" spans="1:25" ht="18" customHeight="1" thickBot="1">
      <c r="A14" s="1248" t="s">
        <v>1548</v>
      </c>
      <c r="B14" s="1249"/>
      <c r="C14" s="1249"/>
      <c r="D14" s="1249"/>
      <c r="E14" s="1249"/>
      <c r="F14" s="1249"/>
      <c r="G14" s="1249"/>
      <c r="H14" s="1249"/>
      <c r="I14" s="1249"/>
      <c r="J14" s="1249"/>
      <c r="K14" s="1249"/>
      <c r="L14" s="1249"/>
      <c r="M14" s="1249"/>
      <c r="N14" s="1249"/>
      <c r="O14" s="1249"/>
      <c r="P14" s="1249"/>
      <c r="Q14" s="1249"/>
      <c r="R14" s="1249"/>
      <c r="S14" s="1249"/>
      <c r="T14" s="1249"/>
      <c r="U14" s="1250"/>
      <c r="V14" s="1251" t="s">
        <v>1394</v>
      </c>
      <c r="W14" s="1252"/>
    </row>
    <row r="15" spans="1:25" ht="27" customHeight="1" thickBot="1">
      <c r="A15" s="1248" t="s">
        <v>1549</v>
      </c>
      <c r="B15" s="1249"/>
      <c r="C15" s="1249"/>
      <c r="D15" s="1249"/>
      <c r="E15" s="1249"/>
      <c r="F15" s="1249"/>
      <c r="G15" s="1249"/>
      <c r="H15" s="1249"/>
      <c r="I15" s="1249"/>
      <c r="J15" s="1249"/>
      <c r="K15" s="1249"/>
      <c r="L15" s="1249"/>
      <c r="M15" s="1249"/>
      <c r="N15" s="1249"/>
      <c r="O15" s="1249"/>
      <c r="P15" s="1249"/>
      <c r="Q15" s="1249"/>
      <c r="R15" s="1249"/>
      <c r="S15" s="1249"/>
      <c r="T15" s="1249"/>
      <c r="U15" s="1250"/>
      <c r="V15" s="1251" t="s">
        <v>1394</v>
      </c>
      <c r="W15" s="1252"/>
    </row>
    <row r="16" spans="1:25" ht="18" customHeight="1" thickBot="1">
      <c r="A16" s="1248" t="s">
        <v>1550</v>
      </c>
      <c r="B16" s="1249"/>
      <c r="C16" s="1249"/>
      <c r="D16" s="1249"/>
      <c r="E16" s="1249"/>
      <c r="F16" s="1249"/>
      <c r="G16" s="1249"/>
      <c r="H16" s="1249"/>
      <c r="I16" s="1249"/>
      <c r="J16" s="1249"/>
      <c r="K16" s="1249"/>
      <c r="L16" s="1249"/>
      <c r="M16" s="1249"/>
      <c r="N16" s="1249"/>
      <c r="O16" s="1249"/>
      <c r="P16" s="1249"/>
      <c r="Q16" s="1249"/>
      <c r="R16" s="1249"/>
      <c r="S16" s="1249"/>
      <c r="T16" s="1249"/>
      <c r="U16" s="1250"/>
      <c r="V16" s="1251" t="s">
        <v>1394</v>
      </c>
      <c r="W16" s="1252"/>
    </row>
    <row r="17" spans="1:23" ht="18" customHeight="1" thickBot="1">
      <c r="A17" s="1253" t="s">
        <v>1551</v>
      </c>
      <c r="B17" s="1254"/>
      <c r="C17" s="1254"/>
      <c r="D17" s="1254"/>
      <c r="E17" s="1254"/>
      <c r="F17" s="1254"/>
      <c r="G17" s="1254"/>
      <c r="H17" s="1254"/>
      <c r="I17" s="1254"/>
      <c r="J17" s="1254"/>
      <c r="K17" s="1254"/>
      <c r="L17" s="1254"/>
      <c r="M17" s="1254"/>
      <c r="N17" s="1254"/>
      <c r="O17" s="1254"/>
      <c r="P17" s="1254"/>
      <c r="Q17" s="1254"/>
      <c r="R17" s="1254"/>
      <c r="S17" s="1254"/>
      <c r="T17" s="1254"/>
      <c r="U17" s="1255"/>
      <c r="V17" s="1217" t="s">
        <v>1394</v>
      </c>
      <c r="W17" s="1218"/>
    </row>
    <row r="18" spans="1:23" ht="18" customHeight="1" thickBot="1">
      <c r="A18" s="1219" t="s">
        <v>1552</v>
      </c>
      <c r="B18" s="1220"/>
      <c r="C18" s="1220"/>
      <c r="D18" s="1220"/>
      <c r="E18" s="1220"/>
      <c r="F18" s="1220"/>
      <c r="G18" s="1220"/>
      <c r="H18" s="1220"/>
      <c r="I18" s="1220"/>
      <c r="J18" s="1220"/>
      <c r="K18" s="1220"/>
      <c r="L18" s="1220"/>
      <c r="M18" s="1220"/>
      <c r="N18" s="1220"/>
      <c r="O18" s="1220"/>
      <c r="P18" s="1220"/>
      <c r="Q18" s="1220"/>
      <c r="R18" s="1220"/>
      <c r="S18" s="1220"/>
      <c r="T18" s="1220"/>
      <c r="U18" s="1221"/>
      <c r="V18" s="1217" t="s">
        <v>1394</v>
      </c>
      <c r="W18" s="1218"/>
    </row>
    <row r="19" spans="1:23" ht="9.75" customHeight="1" thickBot="1"/>
    <row r="20" spans="1:23" ht="19.5" customHeight="1" thickBot="1">
      <c r="A20" s="1227" t="s">
        <v>1553</v>
      </c>
      <c r="B20" s="1228"/>
      <c r="C20" s="1228"/>
      <c r="D20" s="1228"/>
      <c r="E20" s="1228"/>
      <c r="F20" s="1228"/>
      <c r="G20" s="1228"/>
      <c r="H20" s="1228"/>
      <c r="I20" s="1228"/>
      <c r="J20" s="1228"/>
      <c r="K20" s="1228"/>
      <c r="L20" s="1228"/>
      <c r="M20" s="1228"/>
      <c r="N20" s="1228"/>
      <c r="O20" s="1228"/>
      <c r="P20" s="1228"/>
      <c r="Q20" s="1228"/>
      <c r="R20" s="1228"/>
      <c r="S20" s="1228"/>
      <c r="T20" s="1228"/>
      <c r="U20" s="1228"/>
      <c r="V20" s="1228"/>
      <c r="W20" s="1229"/>
    </row>
    <row r="21" spans="1:23" ht="27" customHeight="1" thickBot="1">
      <c r="A21" s="1230" t="s">
        <v>1554</v>
      </c>
      <c r="B21" s="1231"/>
      <c r="C21" s="1231"/>
      <c r="D21" s="1231"/>
      <c r="E21" s="1231"/>
      <c r="F21" s="1231"/>
      <c r="G21" s="1231"/>
      <c r="H21" s="1231"/>
      <c r="I21" s="1231"/>
      <c r="J21" s="1231"/>
      <c r="K21" s="1231"/>
      <c r="L21" s="1231"/>
      <c r="M21" s="1231"/>
      <c r="N21" s="1231"/>
      <c r="O21" s="1231"/>
      <c r="P21" s="1231"/>
      <c r="Q21" s="1231"/>
      <c r="R21" s="1231"/>
      <c r="S21" s="1231"/>
      <c r="T21" s="1231"/>
      <c r="U21" s="1232"/>
      <c r="V21" s="1233" t="s">
        <v>1394</v>
      </c>
      <c r="W21" s="1234"/>
    </row>
    <row r="22" spans="1:23" ht="18" customHeight="1" thickBot="1">
      <c r="A22" s="1235" t="s">
        <v>1555</v>
      </c>
      <c r="B22" s="1236"/>
      <c r="C22" s="1236"/>
      <c r="D22" s="1236"/>
      <c r="E22" s="1236"/>
      <c r="F22" s="1236"/>
      <c r="G22" s="1236"/>
      <c r="H22" s="1236"/>
      <c r="I22" s="1236"/>
      <c r="J22" s="1236"/>
      <c r="K22" s="1236"/>
      <c r="L22" s="1236"/>
      <c r="M22" s="1236"/>
      <c r="N22" s="1236"/>
      <c r="O22" s="1236"/>
      <c r="P22" s="1236"/>
      <c r="Q22" s="1236"/>
      <c r="R22" s="1236"/>
      <c r="S22" s="1236"/>
      <c r="T22" s="1236"/>
      <c r="U22" s="1237"/>
      <c r="V22" s="1238" t="s">
        <v>1394</v>
      </c>
      <c r="W22" s="1239"/>
    </row>
    <row r="23" spans="1:23" ht="15" customHeight="1"/>
    <row r="24" spans="1:23" ht="39" customHeight="1">
      <c r="A24" s="1240" t="s">
        <v>1556</v>
      </c>
      <c r="B24" s="1240"/>
      <c r="C24" s="1240"/>
      <c r="D24" s="1240"/>
      <c r="E24" s="1240"/>
      <c r="F24" s="1240"/>
      <c r="G24" s="1240"/>
      <c r="H24" s="1240"/>
      <c r="I24" s="1240"/>
      <c r="J24" s="1240"/>
      <c r="K24" s="1240"/>
      <c r="L24" s="1240"/>
      <c r="M24" s="1240"/>
      <c r="N24" s="1240"/>
      <c r="O24" s="1240"/>
      <c r="P24" s="1240"/>
      <c r="Q24" s="1240"/>
      <c r="R24" s="1240"/>
      <c r="S24" s="1240"/>
      <c r="T24" s="1240"/>
      <c r="U24" s="1240"/>
      <c r="V24" s="1240"/>
      <c r="W24" s="1240"/>
    </row>
    <row r="25" spans="1:23" ht="19.5" customHeight="1" thickBot="1"/>
    <row r="26" spans="1:23" ht="19.5" customHeight="1" thickBot="1">
      <c r="A26" s="1241" t="s">
        <v>1557</v>
      </c>
      <c r="B26" s="1242"/>
      <c r="C26" s="1242"/>
      <c r="D26" s="1242"/>
      <c r="E26" s="1242"/>
      <c r="F26" s="1242"/>
      <c r="G26" s="1242"/>
      <c r="H26" s="1242"/>
      <c r="I26" s="1243"/>
      <c r="J26" s="1243"/>
      <c r="K26" s="1243"/>
      <c r="L26" s="1243"/>
      <c r="M26" s="1243"/>
      <c r="N26" s="1243"/>
      <c r="O26" s="1243"/>
      <c r="P26" s="1243"/>
      <c r="Q26" s="1243"/>
      <c r="R26" s="1243"/>
      <c r="S26" s="1243"/>
      <c r="T26" s="1243"/>
      <c r="U26" s="1243"/>
      <c r="V26" s="1243"/>
      <c r="W26" s="1244"/>
    </row>
    <row r="27" spans="1:23" ht="19.5" customHeight="1" thickBot="1">
      <c r="A27" s="1245" t="s">
        <v>1558</v>
      </c>
      <c r="B27" s="1246"/>
      <c r="C27" s="1246"/>
      <c r="D27" s="1246"/>
      <c r="E27" s="1246"/>
      <c r="F27" s="1246"/>
      <c r="G27" s="1246"/>
      <c r="H27" s="1247"/>
      <c r="I27" s="1217"/>
      <c r="J27" s="1217"/>
      <c r="K27" s="1217"/>
      <c r="L27" s="1217"/>
      <c r="M27" s="1217"/>
      <c r="N27" s="1217"/>
      <c r="O27" s="1217"/>
      <c r="P27" s="1217"/>
      <c r="Q27" s="1217"/>
      <c r="R27" s="1217"/>
      <c r="S27" s="1217"/>
      <c r="T27" s="1217"/>
      <c r="U27" s="1217"/>
      <c r="V27" s="1217"/>
      <c r="W27" s="1218"/>
    </row>
    <row r="28" spans="1:23" ht="19.5" customHeight="1" thickBot="1">
      <c r="A28" s="1214" t="s">
        <v>1559</v>
      </c>
      <c r="B28" s="1215"/>
      <c r="C28" s="1215"/>
      <c r="D28" s="1215"/>
      <c r="E28" s="1215"/>
      <c r="F28" s="1215"/>
      <c r="G28" s="1215"/>
      <c r="H28" s="1216"/>
      <c r="I28" s="1217"/>
      <c r="J28" s="1217"/>
      <c r="K28" s="1217"/>
      <c r="L28" s="1217"/>
      <c r="M28" s="1217"/>
      <c r="N28" s="1217"/>
      <c r="O28" s="1217"/>
      <c r="P28" s="1217"/>
      <c r="Q28" s="1217"/>
      <c r="R28" s="1217"/>
      <c r="S28" s="1217"/>
      <c r="T28" s="1217"/>
      <c r="U28" s="1217"/>
      <c r="V28" s="1217"/>
      <c r="W28" s="1218"/>
    </row>
    <row r="29" spans="1:23" ht="19.5" customHeight="1" thickBot="1">
      <c r="A29" s="1214" t="s">
        <v>1560</v>
      </c>
      <c r="B29" s="1215"/>
      <c r="C29" s="1215"/>
      <c r="D29" s="1215"/>
      <c r="E29" s="1215"/>
      <c r="F29" s="1215"/>
      <c r="G29" s="1215"/>
      <c r="H29" s="1216"/>
      <c r="I29" s="1217"/>
      <c r="J29" s="1217"/>
      <c r="K29" s="1217"/>
      <c r="L29" s="1217"/>
      <c r="M29" s="1217"/>
      <c r="N29" s="1217"/>
      <c r="O29" s="1217"/>
      <c r="P29" s="1217"/>
      <c r="Q29" s="1217"/>
      <c r="R29" s="1217"/>
      <c r="S29" s="1217"/>
      <c r="T29" s="1217"/>
      <c r="U29" s="1217"/>
      <c r="V29" s="1217"/>
      <c r="W29" s="1218"/>
    </row>
    <row r="30" spans="1:23" ht="19.5" customHeight="1" thickBot="1">
      <c r="A30" s="1214" t="s">
        <v>1561</v>
      </c>
      <c r="B30" s="1215"/>
      <c r="C30" s="1215"/>
      <c r="D30" s="1215"/>
      <c r="E30" s="1215"/>
      <c r="F30" s="1215"/>
      <c r="G30" s="1215"/>
      <c r="H30" s="1216"/>
      <c r="I30" s="1217"/>
      <c r="J30" s="1217"/>
      <c r="K30" s="1217"/>
      <c r="L30" s="1217"/>
      <c r="M30" s="1217"/>
      <c r="N30" s="1217"/>
      <c r="O30" s="1217"/>
      <c r="P30" s="1217"/>
      <c r="Q30" s="1217"/>
      <c r="R30" s="1217"/>
      <c r="S30" s="1217"/>
      <c r="T30" s="1217"/>
      <c r="U30" s="1217"/>
      <c r="V30" s="1217"/>
      <c r="W30" s="1218"/>
    </row>
    <row r="31" spans="1:23" ht="19.5" customHeight="1" thickBot="1">
      <c r="A31" s="1219" t="s">
        <v>1562</v>
      </c>
      <c r="B31" s="1220"/>
      <c r="C31" s="1220"/>
      <c r="D31" s="1220"/>
      <c r="E31" s="1220"/>
      <c r="F31" s="1220"/>
      <c r="G31" s="1220"/>
      <c r="H31" s="1221"/>
      <c r="I31" s="1217"/>
      <c r="J31" s="1217"/>
      <c r="K31" s="1217"/>
      <c r="L31" s="1217"/>
      <c r="M31" s="1217"/>
      <c r="N31" s="1217"/>
      <c r="O31" s="1217"/>
      <c r="P31" s="1217"/>
      <c r="Q31" s="1217"/>
      <c r="R31" s="1217"/>
      <c r="S31" s="1217"/>
      <c r="T31" s="1217"/>
      <c r="U31" s="1217"/>
      <c r="V31" s="1217"/>
      <c r="W31" s="1218"/>
    </row>
    <row r="32" spans="1:23" ht="45" customHeight="1" thickBot="1">
      <c r="A32" s="1222" t="s">
        <v>1563</v>
      </c>
      <c r="B32" s="1223"/>
      <c r="C32" s="1223"/>
      <c r="D32" s="1223"/>
      <c r="E32" s="1223"/>
      <c r="F32" s="1223"/>
      <c r="G32" s="1223"/>
      <c r="H32" s="1224"/>
      <c r="I32" s="1225" t="s">
        <v>1564</v>
      </c>
      <c r="J32" s="1225"/>
      <c r="K32" s="1225"/>
      <c r="L32" s="1225"/>
      <c r="M32" s="1225"/>
      <c r="N32" s="1225"/>
      <c r="O32" s="1225"/>
      <c r="P32" s="1225"/>
      <c r="Q32" s="1225"/>
      <c r="R32" s="1225"/>
      <c r="S32" s="1225"/>
      <c r="T32" s="1225"/>
      <c r="U32" s="1225"/>
      <c r="V32" s="1225"/>
      <c r="W32" s="1226"/>
    </row>
    <row r="33" spans="1:23" ht="19.5" customHeight="1">
      <c r="A33" s="1208" t="s">
        <v>1565</v>
      </c>
      <c r="B33" s="1209"/>
      <c r="C33" s="1209"/>
      <c r="D33" s="1209"/>
      <c r="E33" s="1209"/>
      <c r="F33" s="1209"/>
      <c r="G33" s="1209"/>
      <c r="H33" s="1209"/>
      <c r="I33" s="1209"/>
      <c r="J33" s="1209"/>
      <c r="K33" s="1209"/>
      <c r="L33" s="1209"/>
      <c r="M33" s="1209"/>
      <c r="N33" s="1209"/>
      <c r="O33" s="1209"/>
      <c r="P33" s="1209"/>
      <c r="Q33" s="1209"/>
      <c r="R33" s="1209"/>
      <c r="S33" s="1209"/>
      <c r="T33" s="1209"/>
      <c r="U33" s="1209"/>
      <c r="V33" s="1209"/>
      <c r="W33" s="1210"/>
    </row>
    <row r="34" spans="1:23" ht="69.75" customHeight="1" thickBot="1">
      <c r="A34" s="1211"/>
      <c r="B34" s="1212"/>
      <c r="C34" s="1212"/>
      <c r="D34" s="1212"/>
      <c r="E34" s="1212"/>
      <c r="F34" s="1212"/>
      <c r="G34" s="1212"/>
      <c r="H34" s="1212"/>
      <c r="I34" s="1212"/>
      <c r="J34" s="1212"/>
      <c r="K34" s="1212"/>
      <c r="L34" s="1212"/>
      <c r="M34" s="1212"/>
      <c r="N34" s="1212"/>
      <c r="O34" s="1212"/>
      <c r="P34" s="1212"/>
      <c r="Q34" s="1212"/>
      <c r="R34" s="1212"/>
      <c r="S34" s="1212"/>
      <c r="T34" s="1212"/>
      <c r="U34" s="1212"/>
      <c r="V34" s="1212"/>
      <c r="W34" s="1213"/>
    </row>
  </sheetData>
  <mergeCells count="45">
    <mergeCell ref="A12:U12"/>
    <mergeCell ref="V12:W12"/>
    <mergeCell ref="A1:S1"/>
    <mergeCell ref="T1:Y1"/>
    <mergeCell ref="A4:W4"/>
    <mergeCell ref="A6:W6"/>
    <mergeCell ref="A7:U7"/>
    <mergeCell ref="V7:W7"/>
    <mergeCell ref="A8:U8"/>
    <mergeCell ref="V8:W8"/>
    <mergeCell ref="A9:U9"/>
    <mergeCell ref="V9:W9"/>
    <mergeCell ref="A11:W11"/>
    <mergeCell ref="A13:U13"/>
    <mergeCell ref="V13:W13"/>
    <mergeCell ref="A14:U14"/>
    <mergeCell ref="V14:W14"/>
    <mergeCell ref="A15:U15"/>
    <mergeCell ref="V15:W15"/>
    <mergeCell ref="A16:U16"/>
    <mergeCell ref="V16:W16"/>
    <mergeCell ref="A17:U17"/>
    <mergeCell ref="V17:W17"/>
    <mergeCell ref="A18:U18"/>
    <mergeCell ref="V18:W18"/>
    <mergeCell ref="A29:H29"/>
    <mergeCell ref="I29:W29"/>
    <mergeCell ref="A20:W20"/>
    <mergeCell ref="A21:U21"/>
    <mergeCell ref="V21:W21"/>
    <mergeCell ref="A22:U22"/>
    <mergeCell ref="V22:W22"/>
    <mergeCell ref="A24:W24"/>
    <mergeCell ref="A26:W26"/>
    <mergeCell ref="A27:H27"/>
    <mergeCell ref="I27:W27"/>
    <mergeCell ref="A28:H28"/>
    <mergeCell ref="I28:W28"/>
    <mergeCell ref="A33:W34"/>
    <mergeCell ref="A30:H30"/>
    <mergeCell ref="I30:W30"/>
    <mergeCell ref="A31:H31"/>
    <mergeCell ref="I31:W31"/>
    <mergeCell ref="A32:H32"/>
    <mergeCell ref="I32:W32"/>
  </mergeCells>
  <pageMargins left="0.7" right="0.7" top="0.75" bottom="0.75" header="0.3" footer="0.3"/>
  <pageSetup orientation="portrait" horizontalDpi="300" verticalDpi="300"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7030A0"/>
  </sheetPr>
  <dimension ref="A1:AM416"/>
  <sheetViews>
    <sheetView workbookViewId="0">
      <selection activeCell="X10" sqref="X10"/>
    </sheetView>
  </sheetViews>
  <sheetFormatPr defaultColWidth="0" defaultRowHeight="12.75"/>
  <cols>
    <col min="1" max="24" width="4.42578125" style="310" customWidth="1"/>
    <col min="25" max="25" width="4.42578125" style="311" customWidth="1"/>
    <col min="26" max="26" width="36.140625" style="478" customWidth="1"/>
    <col min="27" max="39" width="0" style="478" hidden="1" customWidth="1"/>
    <col min="40" max="16384" width="4.42578125" hidden="1"/>
  </cols>
  <sheetData>
    <row r="1" spans="1:39" ht="4.5" customHeight="1" thickBot="1">
      <c r="A1" s="7"/>
      <c r="B1" s="8"/>
      <c r="C1" s="8"/>
      <c r="D1" s="8"/>
      <c r="E1" s="8"/>
      <c r="F1" s="9"/>
      <c r="G1" s="9"/>
      <c r="H1" s="10"/>
      <c r="I1" s="10"/>
      <c r="J1" s="10"/>
      <c r="K1" s="10"/>
      <c r="L1" s="9"/>
      <c r="M1" s="9"/>
      <c r="N1" s="10"/>
      <c r="O1" s="10"/>
      <c r="P1" s="10"/>
      <c r="Q1" s="10"/>
      <c r="R1" s="10"/>
      <c r="S1" s="10"/>
      <c r="T1" s="9"/>
      <c r="U1" s="9"/>
      <c r="V1" s="9"/>
      <c r="W1" s="9"/>
      <c r="X1" s="9"/>
      <c r="Y1" s="479"/>
      <c r="Z1" s="479"/>
      <c r="AA1" s="476"/>
      <c r="AB1" s="476"/>
      <c r="AC1" s="476"/>
      <c r="AD1" s="476"/>
      <c r="AE1" s="476"/>
      <c r="AF1" s="476"/>
      <c r="AG1" s="476"/>
      <c r="AH1" s="476"/>
      <c r="AI1" s="476"/>
      <c r="AJ1" s="476"/>
      <c r="AK1" s="476"/>
      <c r="AL1" s="476"/>
      <c r="AM1" s="476"/>
    </row>
    <row r="2" spans="1:39" ht="15.75" thickBot="1">
      <c r="A2" s="1275" t="s">
        <v>1230</v>
      </c>
      <c r="B2" s="1276"/>
      <c r="C2" s="1276"/>
      <c r="D2" s="1276"/>
      <c r="E2" s="1276"/>
      <c r="F2" s="1276"/>
      <c r="G2" s="1276"/>
      <c r="H2" s="1276"/>
      <c r="I2" s="1276"/>
      <c r="J2" s="1276"/>
      <c r="K2" s="1276"/>
      <c r="L2" s="1276"/>
      <c r="M2" s="1276"/>
      <c r="N2" s="1276"/>
      <c r="O2" s="1276"/>
      <c r="P2" s="1276"/>
      <c r="Q2" s="1276"/>
      <c r="R2" s="1276"/>
      <c r="S2" s="1276"/>
      <c r="T2" s="1276"/>
      <c r="U2" s="1276"/>
      <c r="V2" s="1276"/>
      <c r="W2" s="1276"/>
      <c r="X2" s="1277"/>
      <c r="Y2" s="479"/>
      <c r="Z2" s="484" t="s">
        <v>1232</v>
      </c>
      <c r="AA2" s="476"/>
      <c r="AB2" s="476"/>
      <c r="AC2" s="476"/>
      <c r="AD2" s="476"/>
      <c r="AE2" s="476"/>
      <c r="AF2" s="476"/>
      <c r="AG2" s="476"/>
      <c r="AH2" s="476"/>
      <c r="AI2" s="476"/>
      <c r="AJ2" s="476"/>
      <c r="AK2" s="476"/>
      <c r="AL2" s="476"/>
      <c r="AM2" s="476"/>
    </row>
    <row r="3" spans="1:39">
      <c r="A3" s="311"/>
      <c r="B3" s="311"/>
      <c r="C3" s="311"/>
      <c r="D3" s="311"/>
      <c r="E3" s="311"/>
      <c r="F3" s="311"/>
      <c r="G3" s="311"/>
      <c r="H3" s="311"/>
      <c r="I3" s="311"/>
      <c r="J3" s="311"/>
      <c r="K3" s="311"/>
      <c r="L3" s="311"/>
      <c r="M3" s="311"/>
      <c r="N3" s="311"/>
      <c r="O3" s="311"/>
      <c r="P3" s="311"/>
      <c r="Q3" s="311"/>
      <c r="R3" s="311"/>
      <c r="S3" s="311"/>
      <c r="T3" s="311"/>
      <c r="U3" s="311"/>
      <c r="V3" s="311"/>
      <c r="W3" s="311"/>
      <c r="X3" s="311"/>
      <c r="Z3" s="311"/>
    </row>
    <row r="4" spans="1:39">
      <c r="A4" s="960" t="s">
        <v>114</v>
      </c>
      <c r="B4" s="960"/>
      <c r="C4" s="960"/>
      <c r="D4" s="960"/>
      <c r="E4" s="961"/>
      <c r="F4" s="1272"/>
      <c r="G4" s="1273"/>
      <c r="H4" s="1273"/>
      <c r="I4" s="1273"/>
      <c r="J4" s="1274"/>
      <c r="K4" s="1"/>
      <c r="L4" s="1"/>
      <c r="M4" s="960" t="s">
        <v>666</v>
      </c>
      <c r="N4" s="960"/>
      <c r="O4" s="960"/>
      <c r="P4" s="960"/>
      <c r="Q4" s="961"/>
      <c r="R4" s="1272"/>
      <c r="S4" s="1273"/>
      <c r="T4" s="1273"/>
      <c r="U4" s="1273"/>
      <c r="V4" s="1274"/>
      <c r="W4" s="1"/>
      <c r="X4" s="1"/>
      <c r="Y4" s="1"/>
      <c r="Z4" s="136"/>
      <c r="AA4"/>
      <c r="AB4"/>
      <c r="AC4"/>
      <c r="AD4"/>
      <c r="AE4"/>
      <c r="AF4"/>
      <c r="AG4"/>
      <c r="AH4"/>
      <c r="AI4"/>
      <c r="AJ4"/>
      <c r="AK4"/>
      <c r="AL4"/>
      <c r="AM4"/>
    </row>
    <row r="5" spans="1:39">
      <c r="A5" s="960" t="s">
        <v>113</v>
      </c>
      <c r="B5" s="960"/>
      <c r="C5" s="960"/>
      <c r="D5" s="960"/>
      <c r="E5" s="961"/>
      <c r="F5" s="1272"/>
      <c r="G5" s="1273"/>
      <c r="H5" s="1273"/>
      <c r="I5" s="1273"/>
      <c r="J5" s="1274"/>
      <c r="K5" s="1"/>
      <c r="L5" s="1"/>
      <c r="M5" s="960" t="s">
        <v>667</v>
      </c>
      <c r="N5" s="960"/>
      <c r="O5" s="960"/>
      <c r="P5" s="960"/>
      <c r="Q5" s="961"/>
      <c r="R5" s="1272"/>
      <c r="S5" s="1273"/>
      <c r="T5" s="1273"/>
      <c r="U5" s="1273"/>
      <c r="V5" s="1274"/>
      <c r="W5" s="1"/>
      <c r="X5" s="1"/>
      <c r="Y5" s="1"/>
      <c r="Z5" s="136"/>
      <c r="AA5"/>
      <c r="AB5"/>
      <c r="AC5"/>
      <c r="AD5"/>
      <c r="AE5"/>
      <c r="AF5"/>
      <c r="AG5"/>
      <c r="AH5"/>
      <c r="AI5"/>
      <c r="AJ5"/>
      <c r="AK5"/>
      <c r="AL5"/>
      <c r="AM5"/>
    </row>
    <row r="6" spans="1:39">
      <c r="A6" s="1"/>
      <c r="B6" s="1"/>
      <c r="C6" s="1"/>
      <c r="D6" s="1"/>
      <c r="E6" s="1"/>
      <c r="F6" s="1"/>
      <c r="G6" s="1"/>
      <c r="H6" s="1"/>
      <c r="I6" s="1"/>
      <c r="J6" s="1"/>
      <c r="K6" s="1"/>
      <c r="L6" s="1"/>
      <c r="M6" s="960" t="s">
        <v>728</v>
      </c>
      <c r="N6" s="960"/>
      <c r="O6" s="960"/>
      <c r="P6" s="960"/>
      <c r="Q6" s="961"/>
      <c r="R6" s="1272"/>
      <c r="S6" s="1273"/>
      <c r="T6" s="1273"/>
      <c r="U6" s="1273"/>
      <c r="V6" s="1274"/>
      <c r="W6" s="1"/>
      <c r="X6" s="1"/>
      <c r="Y6" s="1"/>
      <c r="Z6" s="136"/>
      <c r="AA6"/>
      <c r="AB6"/>
      <c r="AC6"/>
      <c r="AD6"/>
      <c r="AE6"/>
      <c r="AF6"/>
      <c r="AG6"/>
      <c r="AH6"/>
      <c r="AI6"/>
      <c r="AJ6"/>
      <c r="AK6"/>
      <c r="AL6"/>
      <c r="AM6"/>
    </row>
    <row r="7" spans="1:39" s="564" customFormat="1">
      <c r="A7" s="1"/>
      <c r="B7" s="1"/>
      <c r="C7" s="1"/>
      <c r="D7" s="1"/>
      <c r="E7" s="1"/>
      <c r="F7" s="1"/>
      <c r="G7" s="1"/>
      <c r="H7" s="1"/>
      <c r="I7" s="1"/>
      <c r="J7" s="1"/>
      <c r="K7" s="1"/>
      <c r="L7" s="1"/>
      <c r="M7" s="563"/>
      <c r="N7" s="563"/>
      <c r="O7" s="563"/>
      <c r="P7" s="563"/>
      <c r="Q7" s="312"/>
      <c r="R7" s="312"/>
      <c r="S7" s="568"/>
      <c r="T7" s="568"/>
      <c r="U7" s="568"/>
      <c r="V7" s="568"/>
      <c r="W7" s="1"/>
      <c r="X7" s="1"/>
      <c r="Y7" s="1"/>
      <c r="Z7" s="136"/>
    </row>
    <row r="8" spans="1:39" s="564" customFormat="1">
      <c r="A8" s="960" t="s">
        <v>1395</v>
      </c>
      <c r="B8" s="960"/>
      <c r="C8" s="960"/>
      <c r="D8" s="960"/>
      <c r="E8" s="961"/>
      <c r="F8" s="1272" t="s">
        <v>1394</v>
      </c>
      <c r="G8" s="1273"/>
      <c r="H8" s="1273"/>
      <c r="I8" s="1273"/>
      <c r="J8" s="1274"/>
      <c r="K8" s="1"/>
      <c r="L8" s="1"/>
      <c r="M8" s="960" t="s">
        <v>1393</v>
      </c>
      <c r="N8" s="960"/>
      <c r="O8" s="960"/>
      <c r="P8" s="960"/>
      <c r="Q8" s="961"/>
      <c r="R8" s="1272" t="s">
        <v>1394</v>
      </c>
      <c r="S8" s="1273"/>
      <c r="T8" s="1273"/>
      <c r="U8" s="1273"/>
      <c r="V8" s="1274"/>
      <c r="W8" s="1"/>
      <c r="X8" s="1"/>
      <c r="Y8" s="1"/>
      <c r="Z8" s="136"/>
    </row>
    <row r="9" spans="1:39">
      <c r="A9" s="1"/>
      <c r="B9" s="1"/>
      <c r="C9" s="1"/>
      <c r="D9" s="1"/>
      <c r="E9" s="1"/>
      <c r="F9" s="1"/>
      <c r="G9" s="1"/>
      <c r="H9" s="1"/>
      <c r="I9" s="1"/>
      <c r="J9" s="1"/>
      <c r="K9" s="1"/>
      <c r="L9" s="1"/>
      <c r="M9" s="1"/>
      <c r="N9" s="1"/>
      <c r="O9" s="1"/>
      <c r="P9" s="1"/>
      <c r="Q9" s="1"/>
      <c r="R9" s="1"/>
      <c r="S9" s="1"/>
      <c r="T9" s="1"/>
      <c r="U9" s="1"/>
      <c r="V9" s="1"/>
      <c r="W9" s="1"/>
      <c r="X9" s="1"/>
      <c r="Y9" s="1"/>
      <c r="Z9" s="136"/>
      <c r="AA9"/>
      <c r="AB9"/>
      <c r="AC9"/>
      <c r="AD9"/>
      <c r="AE9"/>
      <c r="AF9"/>
      <c r="AG9"/>
      <c r="AH9"/>
      <c r="AI9"/>
      <c r="AJ9"/>
      <c r="AK9"/>
      <c r="AL9"/>
      <c r="AM9"/>
    </row>
    <row r="10" spans="1:39">
      <c r="A10" s="960" t="s">
        <v>629</v>
      </c>
      <c r="B10" s="960"/>
      <c r="C10" s="960"/>
      <c r="D10" s="960"/>
      <c r="E10" s="961"/>
      <c r="F10" s="1272"/>
      <c r="G10" s="1273"/>
      <c r="H10" s="1273"/>
      <c r="I10" s="1273"/>
      <c r="J10" s="1274"/>
      <c r="K10" s="1"/>
      <c r="L10" s="320"/>
      <c r="M10" s="1"/>
      <c r="N10" s="1"/>
      <c r="O10" s="1"/>
      <c r="P10" s="1"/>
      <c r="Q10" s="1"/>
      <c r="R10" s="1"/>
      <c r="S10" s="1"/>
      <c r="T10" s="1"/>
      <c r="U10" s="1"/>
      <c r="V10" s="1"/>
      <c r="W10" s="1"/>
      <c r="X10" s="1"/>
      <c r="Y10" s="1"/>
      <c r="Z10" s="136"/>
      <c r="AA10"/>
      <c r="AB10"/>
      <c r="AC10"/>
      <c r="AD10"/>
      <c r="AE10"/>
      <c r="AF10"/>
      <c r="AG10"/>
      <c r="AH10"/>
      <c r="AI10"/>
      <c r="AJ10"/>
      <c r="AK10"/>
      <c r="AL10"/>
      <c r="AM10"/>
    </row>
    <row r="11" spans="1:39">
      <c r="A11" s="960" t="s">
        <v>111</v>
      </c>
      <c r="B11" s="960"/>
      <c r="C11" s="960"/>
      <c r="D11" s="960"/>
      <c r="E11" s="961"/>
      <c r="F11" s="1272"/>
      <c r="G11" s="1273"/>
      <c r="H11" s="1273"/>
      <c r="I11" s="1273"/>
      <c r="J11" s="1274"/>
      <c r="K11" s="1"/>
      <c r="L11" s="1"/>
      <c r="M11" s="960" t="s">
        <v>110</v>
      </c>
      <c r="N11" s="960"/>
      <c r="O11" s="960"/>
      <c r="P11" s="960"/>
      <c r="Q11" s="961"/>
      <c r="R11" s="1272"/>
      <c r="S11" s="1273"/>
      <c r="T11" s="1273"/>
      <c r="U11" s="1273"/>
      <c r="V11" s="1274"/>
      <c r="W11" s="1"/>
      <c r="X11" s="1"/>
      <c r="Y11" s="1"/>
      <c r="Z11" s="136"/>
      <c r="AA11"/>
      <c r="AB11"/>
      <c r="AC11"/>
      <c r="AD11"/>
      <c r="AE11"/>
      <c r="AF11"/>
      <c r="AG11"/>
      <c r="AH11"/>
      <c r="AI11"/>
      <c r="AJ11"/>
      <c r="AK11"/>
      <c r="AL11"/>
      <c r="AM11"/>
    </row>
    <row r="12" spans="1:39" s="564" customFormat="1">
      <c r="A12" s="960" t="s">
        <v>1396</v>
      </c>
      <c r="B12" s="960"/>
      <c r="C12" s="960"/>
      <c r="D12" s="960"/>
      <c r="E12" s="961"/>
      <c r="F12" s="1272"/>
      <c r="G12" s="1273"/>
      <c r="H12" s="1273"/>
      <c r="I12" s="1273"/>
      <c r="J12" s="1274"/>
      <c r="K12" s="1"/>
      <c r="L12" s="1"/>
      <c r="M12" s="960" t="s">
        <v>1884</v>
      </c>
      <c r="N12" s="960"/>
      <c r="O12" s="960"/>
      <c r="P12" s="960"/>
      <c r="Q12" s="961"/>
      <c r="R12" s="1272"/>
      <c r="S12" s="1273"/>
      <c r="T12" s="1273"/>
      <c r="U12" s="1273"/>
      <c r="V12" s="1274"/>
      <c r="W12" s="1"/>
      <c r="X12" s="1"/>
      <c r="Y12" s="1"/>
      <c r="Z12" s="136"/>
    </row>
    <row r="13" spans="1:39" s="564" customFormat="1">
      <c r="A13" s="960" t="s">
        <v>1397</v>
      </c>
      <c r="B13" s="960"/>
      <c r="C13" s="960"/>
      <c r="D13" s="960"/>
      <c r="E13" s="961"/>
      <c r="F13" s="1272"/>
      <c r="G13" s="1273"/>
      <c r="H13" s="1273"/>
      <c r="I13" s="1273"/>
      <c r="J13" s="1274"/>
      <c r="K13" s="1"/>
      <c r="L13" s="1"/>
      <c r="M13" s="960" t="s">
        <v>1885</v>
      </c>
      <c r="N13" s="960"/>
      <c r="O13" s="960"/>
      <c r="P13" s="960"/>
      <c r="Q13" s="961"/>
      <c r="R13" s="1272"/>
      <c r="S13" s="1273"/>
      <c r="T13" s="1273"/>
      <c r="U13" s="1273"/>
      <c r="V13" s="1274"/>
      <c r="W13" s="1"/>
      <c r="X13" s="1"/>
      <c r="Y13" s="1"/>
      <c r="Z13" s="136"/>
    </row>
    <row r="14" spans="1:39">
      <c r="A14" s="1"/>
      <c r="B14" s="1"/>
      <c r="C14" s="1"/>
      <c r="D14" s="1"/>
      <c r="E14" s="1"/>
      <c r="F14" s="1"/>
      <c r="G14" s="1"/>
      <c r="H14" s="1"/>
      <c r="I14" s="1"/>
      <c r="J14" s="1"/>
      <c r="K14" s="1"/>
      <c r="L14" s="320"/>
      <c r="M14" s="1"/>
      <c r="N14" s="1"/>
      <c r="O14" s="1"/>
      <c r="P14" s="1"/>
      <c r="Q14" s="1"/>
      <c r="R14" s="1"/>
      <c r="S14" s="1"/>
      <c r="T14" s="1"/>
      <c r="U14" s="1"/>
      <c r="V14" s="1"/>
      <c r="W14" s="1"/>
      <c r="X14" s="1"/>
      <c r="Y14" s="1"/>
      <c r="Z14" s="136"/>
      <c r="AA14"/>
      <c r="AB14"/>
      <c r="AC14"/>
      <c r="AD14"/>
      <c r="AE14"/>
      <c r="AF14"/>
      <c r="AG14"/>
      <c r="AH14"/>
      <c r="AI14"/>
      <c r="AJ14"/>
      <c r="AK14"/>
      <c r="AL14"/>
      <c r="AM14"/>
    </row>
    <row r="15" spans="1:39">
      <c r="A15" s="960" t="s">
        <v>610</v>
      </c>
      <c r="B15" s="960"/>
      <c r="C15" s="960"/>
      <c r="D15" s="960"/>
      <c r="E15" s="961"/>
      <c r="F15" s="997"/>
      <c r="G15" s="963"/>
      <c r="H15" s="963"/>
      <c r="I15" s="963"/>
      <c r="J15" s="963"/>
      <c r="K15" s="963"/>
      <c r="L15" s="963"/>
      <c r="M15" s="963"/>
      <c r="N15" s="963"/>
      <c r="O15" s="963"/>
      <c r="P15" s="963"/>
      <c r="Q15" s="963"/>
      <c r="R15" s="963"/>
      <c r="S15" s="963"/>
      <c r="T15" s="963"/>
      <c r="U15" s="963"/>
      <c r="V15" s="964"/>
      <c r="W15" s="30"/>
      <c r="X15" s="30"/>
      <c r="Y15" s="314"/>
      <c r="Z15" s="136"/>
      <c r="AA15"/>
      <c r="AB15"/>
      <c r="AC15"/>
      <c r="AD15"/>
      <c r="AE15"/>
      <c r="AF15"/>
      <c r="AG15"/>
      <c r="AH15"/>
      <c r="AI15"/>
      <c r="AJ15"/>
      <c r="AK15"/>
      <c r="AL15"/>
      <c r="AM15"/>
    </row>
    <row r="16" spans="1:39" s="564" customFormat="1">
      <c r="A16" s="1"/>
      <c r="B16" s="1"/>
      <c r="C16" s="1"/>
      <c r="D16" s="1"/>
      <c r="E16" s="1"/>
      <c r="F16" s="1"/>
      <c r="G16" s="1"/>
      <c r="H16" s="1"/>
      <c r="I16" s="1"/>
      <c r="J16" s="1"/>
      <c r="K16" s="1"/>
      <c r="L16" s="563"/>
      <c r="M16" s="1"/>
      <c r="N16" s="1"/>
      <c r="O16" s="1"/>
      <c r="P16" s="1"/>
      <c r="Q16" s="1"/>
      <c r="R16" s="1"/>
      <c r="S16" s="1"/>
      <c r="T16" s="1"/>
      <c r="U16" s="1"/>
      <c r="V16" s="1"/>
      <c r="W16" s="1"/>
      <c r="X16" s="1"/>
      <c r="Y16" s="1"/>
      <c r="Z16" s="136"/>
    </row>
    <row r="17" spans="1:39" s="561" customFormat="1">
      <c r="A17" s="960" t="s">
        <v>1386</v>
      </c>
      <c r="B17" s="960"/>
      <c r="C17" s="960"/>
      <c r="D17" s="960"/>
      <c r="E17" s="961"/>
      <c r="F17" s="1272"/>
      <c r="G17" s="1273"/>
      <c r="H17" s="1273"/>
      <c r="I17" s="1273"/>
      <c r="J17" s="1274"/>
      <c r="K17" s="333"/>
      <c r="L17" s="333"/>
      <c r="M17" s="333"/>
      <c r="N17" s="333"/>
      <c r="O17" s="333"/>
      <c r="P17" s="333"/>
      <c r="Q17" s="333"/>
      <c r="R17" s="333"/>
      <c r="S17" s="333"/>
      <c r="T17" s="333"/>
      <c r="U17" s="333"/>
      <c r="V17" s="333"/>
      <c r="W17" s="30"/>
      <c r="X17" s="30"/>
      <c r="Y17" s="560"/>
      <c r="Z17" s="136"/>
    </row>
    <row r="18" spans="1:39" s="561" customFormat="1">
      <c r="A18" s="559"/>
      <c r="B18" s="559"/>
      <c r="C18" s="559"/>
      <c r="D18" s="559"/>
      <c r="E18" s="312"/>
      <c r="F18" s="1272"/>
      <c r="G18" s="1273"/>
      <c r="H18" s="1273"/>
      <c r="I18" s="1273"/>
      <c r="J18" s="1274"/>
      <c r="K18" s="333"/>
      <c r="L18" s="333"/>
      <c r="M18" s="333"/>
      <c r="N18" s="333"/>
      <c r="O18" s="333"/>
      <c r="P18" s="333"/>
      <c r="Q18" s="333"/>
      <c r="R18" s="333"/>
      <c r="S18" s="333"/>
      <c r="T18" s="333"/>
      <c r="U18" s="333"/>
      <c r="V18" s="333"/>
      <c r="W18" s="30"/>
      <c r="X18" s="30"/>
      <c r="Y18" s="560"/>
      <c r="Z18" s="136"/>
    </row>
    <row r="19" spans="1:39" s="561" customFormat="1">
      <c r="A19" s="559"/>
      <c r="B19" s="559"/>
      <c r="C19" s="559"/>
      <c r="D19" s="559"/>
      <c r="E19" s="312"/>
      <c r="F19" s="1272"/>
      <c r="G19" s="1273"/>
      <c r="H19" s="1273"/>
      <c r="I19" s="1273"/>
      <c r="J19" s="1274"/>
      <c r="K19" s="333"/>
      <c r="L19" s="333"/>
      <c r="M19" s="333"/>
      <c r="N19" s="333"/>
      <c r="O19" s="333"/>
      <c r="P19" s="333"/>
      <c r="Q19" s="333"/>
      <c r="R19" s="333"/>
      <c r="S19" s="333"/>
      <c r="T19" s="333"/>
      <c r="U19" s="333"/>
      <c r="V19" s="333"/>
      <c r="W19" s="30"/>
      <c r="X19" s="30"/>
      <c r="Y19" s="560"/>
      <c r="Z19" s="136"/>
    </row>
    <row r="20" spans="1:39">
      <c r="A20" s="311"/>
      <c r="B20" s="311"/>
      <c r="C20" s="311"/>
      <c r="D20" s="311"/>
      <c r="E20" s="311"/>
      <c r="F20" s="311"/>
      <c r="G20" s="311"/>
      <c r="H20" s="311"/>
      <c r="I20" s="311"/>
      <c r="J20" s="311"/>
      <c r="K20" s="311"/>
      <c r="L20" s="311"/>
      <c r="M20" s="311"/>
      <c r="N20" s="311"/>
      <c r="O20" s="311"/>
      <c r="P20" s="311"/>
      <c r="Q20" s="311"/>
      <c r="R20" s="311"/>
      <c r="S20" s="311"/>
      <c r="T20" s="311"/>
      <c r="U20" s="311"/>
      <c r="V20" s="311"/>
      <c r="W20" s="311"/>
      <c r="X20" s="311"/>
      <c r="Z20" s="311"/>
    </row>
    <row r="21" spans="1:39" ht="4.5" customHeight="1" thickBot="1">
      <c r="A21" s="7"/>
      <c r="B21" s="8"/>
      <c r="C21" s="8"/>
      <c r="D21" s="8"/>
      <c r="E21" s="8"/>
      <c r="F21" s="9"/>
      <c r="G21" s="9"/>
      <c r="H21" s="10"/>
      <c r="I21" s="10"/>
      <c r="J21" s="10"/>
      <c r="K21" s="10"/>
      <c r="L21" s="9"/>
      <c r="M21" s="9"/>
      <c r="N21" s="10"/>
      <c r="O21" s="10"/>
      <c r="P21" s="10"/>
      <c r="Q21" s="10"/>
      <c r="R21" s="10"/>
      <c r="S21" s="10"/>
      <c r="T21" s="9"/>
      <c r="U21" s="9"/>
      <c r="V21" s="9"/>
      <c r="W21" s="9"/>
      <c r="X21" s="9"/>
      <c r="Y21" s="178"/>
      <c r="Z21" s="479"/>
      <c r="AA21" s="476"/>
      <c r="AB21" s="476"/>
      <c r="AC21" s="476"/>
      <c r="AD21" s="476"/>
      <c r="AE21" s="476"/>
      <c r="AF21" s="476"/>
      <c r="AG21" s="476"/>
      <c r="AH21" s="476"/>
      <c r="AI21" s="476"/>
      <c r="AJ21" s="476"/>
      <c r="AK21" s="476"/>
      <c r="AL21" s="476"/>
      <c r="AM21" s="476"/>
    </row>
    <row r="22" spans="1:39" ht="15.75" thickBot="1">
      <c r="A22" s="1275" t="s">
        <v>659</v>
      </c>
      <c r="B22" s="1276"/>
      <c r="C22" s="1276"/>
      <c r="D22" s="1276"/>
      <c r="E22" s="1276"/>
      <c r="F22" s="1276"/>
      <c r="G22" s="1276"/>
      <c r="H22" s="1276"/>
      <c r="I22" s="1276"/>
      <c r="J22" s="1276"/>
      <c r="K22" s="1276"/>
      <c r="L22" s="1276"/>
      <c r="M22" s="1276"/>
      <c r="N22" s="1276"/>
      <c r="O22" s="1276"/>
      <c r="P22" s="1276"/>
      <c r="Q22" s="1276"/>
      <c r="R22" s="1276"/>
      <c r="S22" s="1276"/>
      <c r="T22" s="1276"/>
      <c r="U22" s="1276"/>
      <c r="V22" s="1276"/>
      <c r="W22" s="1276"/>
      <c r="X22" s="1277"/>
      <c r="Y22" s="178"/>
      <c r="Z22" s="479"/>
      <c r="AA22" s="476"/>
      <c r="AB22" s="476"/>
      <c r="AC22" s="476"/>
      <c r="AD22" s="476"/>
      <c r="AE22" s="476"/>
      <c r="AF22" s="476"/>
      <c r="AG22" s="476"/>
      <c r="AH22" s="476"/>
      <c r="AI22" s="476"/>
      <c r="AJ22" s="476"/>
      <c r="AK22" s="476"/>
      <c r="AL22" s="476"/>
      <c r="AM22" s="476"/>
    </row>
    <row r="23" spans="1:39">
      <c r="A23" s="3"/>
      <c r="B23" s="3"/>
      <c r="C23" s="3"/>
      <c r="D23" s="3"/>
      <c r="E23" s="3"/>
      <c r="F23" s="3"/>
      <c r="G23" s="3"/>
      <c r="H23" s="3"/>
      <c r="I23" s="3"/>
      <c r="J23" s="3"/>
      <c r="K23" s="3"/>
      <c r="L23" s="3"/>
      <c r="M23" s="3"/>
      <c r="N23" s="3"/>
      <c r="O23" s="3"/>
      <c r="P23" s="3"/>
      <c r="Q23" s="3"/>
      <c r="R23" s="3"/>
      <c r="S23" s="3"/>
      <c r="T23" s="3"/>
      <c r="U23" s="3"/>
      <c r="V23" s="3"/>
      <c r="W23" s="3"/>
      <c r="X23" s="3"/>
      <c r="Y23" s="178"/>
      <c r="Z23" s="479"/>
      <c r="AA23" s="476"/>
      <c r="AB23" s="476"/>
      <c r="AC23" s="476"/>
      <c r="AD23" s="476"/>
      <c r="AE23" s="476"/>
      <c r="AF23" s="476"/>
      <c r="AG23" s="476"/>
      <c r="AH23" s="476"/>
      <c r="AI23" s="476"/>
      <c r="AJ23" s="476"/>
      <c r="AK23" s="476"/>
      <c r="AL23" s="476"/>
      <c r="AM23" s="476"/>
    </row>
    <row r="24" spans="1:39">
      <c r="A24" s="960" t="s">
        <v>1233</v>
      </c>
      <c r="B24" s="960"/>
      <c r="C24" s="960"/>
      <c r="D24" s="960"/>
      <c r="E24" s="961"/>
      <c r="F24" s="997"/>
      <c r="G24" s="963"/>
      <c r="H24" s="963"/>
      <c r="I24" s="963"/>
      <c r="J24" s="964"/>
      <c r="K24" s="3" t="s">
        <v>119</v>
      </c>
      <c r="L24" s="3"/>
      <c r="M24" s="3"/>
      <c r="N24" s="3"/>
      <c r="O24" s="3"/>
      <c r="P24" s="3"/>
      <c r="Q24" s="3"/>
      <c r="R24" s="3"/>
      <c r="S24" s="3"/>
      <c r="T24" s="3"/>
      <c r="U24" s="3"/>
      <c r="V24" s="3"/>
      <c r="W24" s="3"/>
      <c r="X24" s="3"/>
      <c r="Y24" s="178"/>
      <c r="Z24" s="479"/>
      <c r="AA24" s="476"/>
      <c r="AB24" s="476"/>
      <c r="AC24" s="476"/>
      <c r="AD24" s="476"/>
      <c r="AE24" s="476"/>
      <c r="AF24" s="476"/>
      <c r="AG24" s="476"/>
      <c r="AH24" s="476"/>
      <c r="AI24" s="476"/>
      <c r="AJ24" s="476"/>
      <c r="AK24" s="476"/>
      <c r="AL24" s="476"/>
      <c r="AM24" s="476"/>
    </row>
    <row r="25" spans="1:39">
      <c r="A25" s="960" t="s">
        <v>1234</v>
      </c>
      <c r="B25" s="960"/>
      <c r="C25" s="960"/>
      <c r="D25" s="960"/>
      <c r="E25" s="961"/>
      <c r="F25" s="997"/>
      <c r="G25" s="963"/>
      <c r="H25" s="963"/>
      <c r="I25" s="963"/>
      <c r="J25" s="964"/>
      <c r="K25" s="3" t="s">
        <v>636</v>
      </c>
      <c r="L25" s="3"/>
      <c r="M25" s="3"/>
      <c r="N25" s="3"/>
      <c r="O25" s="3"/>
      <c r="P25" s="3"/>
      <c r="Q25" s="3"/>
      <c r="R25" s="3"/>
      <c r="S25" s="3"/>
      <c r="T25" s="3"/>
      <c r="U25" s="3"/>
      <c r="V25" s="3"/>
      <c r="W25" s="3"/>
      <c r="X25" s="3"/>
      <c r="Y25" s="178"/>
      <c r="Z25" s="479"/>
      <c r="AA25" s="476"/>
      <c r="AB25" s="476"/>
      <c r="AC25" s="476"/>
      <c r="AD25" s="476"/>
      <c r="AE25" s="476"/>
      <c r="AF25" s="476"/>
      <c r="AG25" s="476"/>
      <c r="AH25" s="476"/>
      <c r="AI25" s="476"/>
      <c r="AJ25" s="476"/>
      <c r="AK25" s="476"/>
      <c r="AL25" s="476"/>
      <c r="AM25" s="476"/>
    </row>
    <row r="26" spans="1:39">
      <c r="A26" s="3"/>
      <c r="B26" s="3"/>
      <c r="C26" s="3"/>
      <c r="D26" s="3"/>
      <c r="E26" s="3"/>
      <c r="F26" s="3"/>
      <c r="G26" s="3"/>
      <c r="H26" s="3"/>
      <c r="I26" s="3"/>
      <c r="J26" s="3"/>
      <c r="K26" s="3"/>
      <c r="L26" s="3"/>
      <c r="M26" s="3"/>
      <c r="N26" s="3"/>
      <c r="O26" s="3"/>
      <c r="P26" s="3"/>
      <c r="Q26" s="3"/>
      <c r="R26" s="3"/>
      <c r="S26" s="3"/>
      <c r="T26" s="3"/>
      <c r="U26" s="3"/>
      <c r="V26" s="3"/>
      <c r="W26" s="3"/>
      <c r="X26" s="3"/>
      <c r="Y26" s="178"/>
      <c r="Z26" s="479"/>
      <c r="AA26" s="476"/>
      <c r="AB26" s="476"/>
      <c r="AC26" s="476"/>
      <c r="AD26" s="476"/>
      <c r="AE26" s="476"/>
      <c r="AF26" s="476"/>
      <c r="AG26" s="476"/>
      <c r="AH26" s="476"/>
      <c r="AI26" s="476"/>
      <c r="AJ26" s="476"/>
      <c r="AK26" s="476"/>
      <c r="AL26" s="476"/>
      <c r="AM26" s="476"/>
    </row>
    <row r="27" spans="1:39">
      <c r="A27" s="960" t="s">
        <v>120</v>
      </c>
      <c r="B27" s="960"/>
      <c r="C27" s="960"/>
      <c r="D27" s="960"/>
      <c r="E27" s="961"/>
      <c r="F27" s="997"/>
      <c r="G27" s="963"/>
      <c r="H27" s="963"/>
      <c r="I27" s="963"/>
      <c r="J27" s="964"/>
      <c r="K27" s="3" t="s">
        <v>125</v>
      </c>
      <c r="L27" s="3"/>
      <c r="M27" s="3"/>
      <c r="N27" s="3"/>
      <c r="O27" s="3"/>
      <c r="P27" s="3"/>
      <c r="Q27" s="3"/>
      <c r="R27" s="3"/>
      <c r="S27" s="3"/>
      <c r="T27" s="3"/>
      <c r="U27" s="3"/>
      <c r="V27" s="3"/>
      <c r="W27" s="3"/>
      <c r="X27" s="3"/>
      <c r="Y27" s="178"/>
      <c r="Z27" s="479"/>
      <c r="AA27" s="476"/>
      <c r="AB27" s="476"/>
      <c r="AC27" s="476"/>
      <c r="AD27" s="476"/>
      <c r="AE27" s="476"/>
      <c r="AF27" s="476"/>
      <c r="AG27" s="476"/>
      <c r="AH27" s="476"/>
      <c r="AI27" s="476"/>
      <c r="AJ27" s="476"/>
      <c r="AK27" s="476"/>
      <c r="AL27" s="476"/>
      <c r="AM27" s="476"/>
    </row>
    <row r="28" spans="1:39">
      <c r="A28" s="960" t="s">
        <v>121</v>
      </c>
      <c r="B28" s="960"/>
      <c r="C28" s="960"/>
      <c r="D28" s="960"/>
      <c r="E28" s="961"/>
      <c r="F28" s="997"/>
      <c r="G28" s="963"/>
      <c r="H28" s="963"/>
      <c r="I28" s="963"/>
      <c r="J28" s="964"/>
      <c r="K28" s="3" t="s">
        <v>126</v>
      </c>
      <c r="L28" s="3"/>
      <c r="M28" s="3"/>
      <c r="N28" s="3"/>
      <c r="O28" s="3"/>
      <c r="P28" s="3"/>
      <c r="Q28" s="3"/>
      <c r="R28" s="3"/>
      <c r="S28" s="3"/>
      <c r="T28" s="3"/>
      <c r="U28" s="3"/>
      <c r="V28" s="3"/>
      <c r="W28" s="3"/>
      <c r="X28" s="3"/>
      <c r="Y28" s="178"/>
      <c r="Z28" s="479"/>
      <c r="AA28" s="476"/>
      <c r="AB28" s="476"/>
      <c r="AC28" s="476"/>
      <c r="AD28" s="476"/>
      <c r="AE28" s="476"/>
      <c r="AF28" s="476"/>
      <c r="AG28" s="476"/>
      <c r="AH28" s="476"/>
      <c r="AI28" s="476"/>
      <c r="AJ28" s="476"/>
      <c r="AK28" s="476"/>
      <c r="AL28" s="476"/>
      <c r="AM28" s="476"/>
    </row>
    <row r="29" spans="1:39">
      <c r="A29" s="960" t="s">
        <v>123</v>
      </c>
      <c r="B29" s="960"/>
      <c r="C29" s="960"/>
      <c r="D29" s="960"/>
      <c r="E29" s="961"/>
      <c r="F29" s="1281">
        <f>IF(LEN('Base Scope'!F64)&gt;0,'Base Scope'!F64,"Not Provided")</f>
        <v>42406</v>
      </c>
      <c r="G29" s="1282"/>
      <c r="H29" s="1282"/>
      <c r="I29" s="1282"/>
      <c r="J29" s="1283"/>
      <c r="K29" s="3" t="s">
        <v>124</v>
      </c>
      <c r="L29" s="3"/>
      <c r="M29" s="3"/>
      <c r="N29" s="3"/>
      <c r="O29" s="3"/>
      <c r="P29" s="3"/>
      <c r="Q29" s="3"/>
      <c r="R29" s="3"/>
      <c r="S29" s="3"/>
      <c r="T29" s="3"/>
      <c r="U29" s="3"/>
      <c r="V29" s="3"/>
      <c r="W29" s="3"/>
      <c r="X29" s="3"/>
      <c r="Y29" s="178"/>
      <c r="Z29" s="479"/>
      <c r="AA29" s="476"/>
      <c r="AB29" s="476"/>
      <c r="AC29" s="476"/>
      <c r="AD29" s="476"/>
      <c r="AE29" s="476"/>
      <c r="AF29" s="476"/>
      <c r="AG29" s="476"/>
      <c r="AH29" s="476"/>
      <c r="AI29" s="476"/>
      <c r="AJ29" s="476"/>
      <c r="AK29" s="476"/>
      <c r="AL29" s="476"/>
      <c r="AM29" s="476"/>
    </row>
    <row r="30" spans="1:39">
      <c r="A30" s="3"/>
      <c r="B30" s="3"/>
      <c r="C30" s="3"/>
      <c r="D30" s="3"/>
      <c r="E30" s="3"/>
      <c r="F30" s="3"/>
      <c r="G30" s="3"/>
      <c r="H30" s="3"/>
      <c r="I30" s="3"/>
      <c r="J30" s="3"/>
      <c r="K30" s="3"/>
      <c r="L30" s="3"/>
      <c r="M30" s="3"/>
      <c r="N30" s="3"/>
      <c r="O30" s="3"/>
      <c r="P30" s="3"/>
      <c r="Q30" s="3"/>
      <c r="R30" s="3"/>
      <c r="S30" s="3"/>
      <c r="T30" s="3"/>
      <c r="U30" s="3"/>
      <c r="V30" s="3"/>
      <c r="W30" s="3"/>
      <c r="X30" s="3"/>
      <c r="Y30" s="178"/>
      <c r="Z30" s="479"/>
      <c r="AA30" s="476"/>
      <c r="AB30" s="476"/>
      <c r="AC30" s="476"/>
      <c r="AD30" s="476"/>
      <c r="AE30" s="476"/>
      <c r="AF30" s="476"/>
      <c r="AG30" s="476"/>
      <c r="AH30" s="476"/>
      <c r="AI30" s="476"/>
      <c r="AJ30" s="476"/>
      <c r="AK30" s="476"/>
      <c r="AL30" s="476"/>
      <c r="AM30" s="476"/>
    </row>
    <row r="31" spans="1:39">
      <c r="A31" s="960" t="s">
        <v>122</v>
      </c>
      <c r="B31" s="960"/>
      <c r="C31" s="960"/>
      <c r="D31" s="960"/>
      <c r="E31" s="961"/>
      <c r="F31" s="997"/>
      <c r="G31" s="963"/>
      <c r="H31" s="963"/>
      <c r="I31" s="963"/>
      <c r="J31" s="964"/>
      <c r="K31" s="3" t="s">
        <v>127</v>
      </c>
      <c r="L31" s="3"/>
      <c r="M31" s="3"/>
      <c r="N31" s="3"/>
      <c r="O31" s="3"/>
      <c r="P31" s="3"/>
      <c r="Q31" s="3"/>
      <c r="R31" s="3"/>
      <c r="S31" s="3"/>
      <c r="T31" s="3"/>
      <c r="U31" s="3"/>
      <c r="V31" s="3"/>
      <c r="W31" s="3"/>
      <c r="X31" s="3"/>
      <c r="Y31" s="178"/>
      <c r="Z31" s="479"/>
      <c r="AA31" s="476"/>
      <c r="AB31" s="476"/>
      <c r="AC31" s="476"/>
      <c r="AD31" s="476"/>
      <c r="AE31" s="476"/>
      <c r="AF31" s="476"/>
      <c r="AG31" s="476"/>
      <c r="AH31" s="476"/>
      <c r="AI31" s="476"/>
      <c r="AJ31" s="476"/>
      <c r="AK31" s="476"/>
      <c r="AL31" s="476"/>
      <c r="AM31" s="476"/>
    </row>
    <row r="32" spans="1:39">
      <c r="A32" s="3"/>
      <c r="B32" s="3"/>
      <c r="C32" s="3"/>
      <c r="D32" s="3"/>
      <c r="E32" s="3"/>
      <c r="F32" s="3"/>
      <c r="G32" s="3"/>
      <c r="H32" s="3"/>
      <c r="I32" s="3"/>
      <c r="J32" s="3"/>
      <c r="K32" s="3"/>
      <c r="L32" s="3"/>
      <c r="M32" s="3"/>
      <c r="N32" s="3"/>
      <c r="O32" s="3"/>
      <c r="P32" s="3"/>
      <c r="Q32" s="3"/>
      <c r="R32" s="3"/>
      <c r="S32" s="3"/>
      <c r="T32" s="3"/>
      <c r="U32" s="3"/>
      <c r="V32" s="3"/>
      <c r="W32" s="3"/>
      <c r="X32" s="3"/>
      <c r="Y32" s="178"/>
      <c r="Z32" s="479"/>
      <c r="AA32" s="476"/>
      <c r="AB32" s="476"/>
      <c r="AC32" s="476"/>
      <c r="AD32" s="476"/>
      <c r="AE32" s="476"/>
      <c r="AF32" s="476"/>
      <c r="AG32" s="476"/>
      <c r="AH32" s="476"/>
      <c r="AI32" s="476"/>
      <c r="AJ32" s="476"/>
      <c r="AK32" s="476"/>
      <c r="AL32" s="476"/>
      <c r="AM32" s="476"/>
    </row>
    <row r="33" spans="1:39" ht="4.5" customHeight="1" thickBot="1">
      <c r="A33" s="7"/>
      <c r="B33" s="8"/>
      <c r="C33" s="8"/>
      <c r="D33" s="8"/>
      <c r="E33" s="8"/>
      <c r="F33" s="9"/>
      <c r="G33" s="9"/>
      <c r="H33" s="10"/>
      <c r="I33" s="10"/>
      <c r="J33" s="10"/>
      <c r="K33" s="10"/>
      <c r="L33" s="9"/>
      <c r="M33" s="9"/>
      <c r="N33" s="10"/>
      <c r="O33" s="10"/>
      <c r="P33" s="10"/>
      <c r="Q33" s="10"/>
      <c r="R33" s="10"/>
      <c r="S33" s="10"/>
      <c r="T33" s="9"/>
      <c r="U33" s="9"/>
      <c r="V33" s="9"/>
      <c r="W33" s="9"/>
      <c r="X33" s="9"/>
      <c r="Y33" s="178"/>
      <c r="Z33" s="479"/>
      <c r="AA33" s="476"/>
      <c r="AB33" s="476"/>
      <c r="AC33" s="476"/>
      <c r="AD33" s="476"/>
      <c r="AE33" s="476"/>
      <c r="AF33" s="476"/>
      <c r="AG33" s="476"/>
      <c r="AH33" s="476"/>
      <c r="AI33" s="476"/>
      <c r="AJ33" s="476"/>
      <c r="AK33" s="476"/>
      <c r="AL33" s="476"/>
      <c r="AM33" s="476"/>
    </row>
    <row r="34" spans="1:39" ht="15.75" thickBot="1">
      <c r="A34" s="1275" t="s">
        <v>660</v>
      </c>
      <c r="B34" s="1276"/>
      <c r="C34" s="1276"/>
      <c r="D34" s="1276"/>
      <c r="E34" s="1276"/>
      <c r="F34" s="1276"/>
      <c r="G34" s="1276"/>
      <c r="H34" s="1276"/>
      <c r="I34" s="1276"/>
      <c r="J34" s="1276"/>
      <c r="K34" s="1276"/>
      <c r="L34" s="1276"/>
      <c r="M34" s="1276"/>
      <c r="N34" s="1276"/>
      <c r="O34" s="1276"/>
      <c r="P34" s="1276"/>
      <c r="Q34" s="1276"/>
      <c r="R34" s="1276"/>
      <c r="S34" s="1276"/>
      <c r="T34" s="1276"/>
      <c r="U34" s="1276"/>
      <c r="V34" s="1276"/>
      <c r="W34" s="1276"/>
      <c r="X34" s="1277"/>
      <c r="Y34" s="178"/>
      <c r="Z34" s="479"/>
      <c r="AA34" s="476"/>
      <c r="AB34" s="476"/>
      <c r="AC34" s="476"/>
      <c r="AD34" s="476"/>
      <c r="AE34" s="476"/>
      <c r="AF34" s="476"/>
      <c r="AG34" s="476"/>
      <c r="AH34" s="476"/>
      <c r="AI34" s="476"/>
      <c r="AJ34" s="476"/>
      <c r="AK34" s="476"/>
      <c r="AL34" s="476"/>
      <c r="AM34" s="476"/>
    </row>
    <row r="35" spans="1:39">
      <c r="A35" s="5"/>
      <c r="B35" s="3"/>
      <c r="C35" s="3"/>
      <c r="D35" s="3"/>
      <c r="E35" s="3"/>
      <c r="F35" s="3"/>
      <c r="G35" s="3"/>
      <c r="H35" s="3"/>
      <c r="I35" s="3"/>
      <c r="J35" s="3"/>
      <c r="K35" s="3"/>
      <c r="L35" s="3"/>
      <c r="M35" s="3"/>
      <c r="N35" s="3"/>
      <c r="O35" s="3"/>
      <c r="P35" s="3"/>
      <c r="Q35" s="3"/>
      <c r="R35" s="3"/>
      <c r="S35" s="3"/>
      <c r="T35" s="3"/>
      <c r="U35" s="3"/>
      <c r="V35" s="3"/>
      <c r="W35" s="3"/>
      <c r="X35" s="3"/>
      <c r="Y35" s="178"/>
      <c r="Z35" s="479"/>
      <c r="AA35" s="476"/>
      <c r="AB35" s="476"/>
      <c r="AC35" s="476"/>
      <c r="AD35" s="476"/>
      <c r="AE35" s="476"/>
      <c r="AF35" s="476"/>
      <c r="AG35" s="476"/>
      <c r="AH35" s="476"/>
      <c r="AI35" s="476"/>
      <c r="AJ35" s="476"/>
      <c r="AK35" s="476"/>
      <c r="AL35" s="476"/>
      <c r="AM35" s="476"/>
    </row>
    <row r="36" spans="1:39" ht="11.25" customHeight="1">
      <c r="A36" s="136"/>
      <c r="B36" s="136"/>
      <c r="C36" s="136"/>
      <c r="D36" s="136"/>
      <c r="E36" s="136"/>
      <c r="F36" s="136"/>
      <c r="G36" s="136"/>
      <c r="H36" s="136"/>
      <c r="I36" s="136"/>
      <c r="J36" s="136"/>
      <c r="K36" s="136"/>
      <c r="L36" s="136"/>
      <c r="M36" s="136"/>
      <c r="N36" s="136"/>
      <c r="O36" s="136"/>
      <c r="P36" s="136"/>
      <c r="Q36" s="136"/>
      <c r="R36" s="136"/>
      <c r="S36" s="136"/>
      <c r="T36" s="136"/>
      <c r="U36" s="136"/>
      <c r="V36" s="136"/>
      <c r="W36" s="136"/>
      <c r="X36" s="136"/>
      <c r="Y36" s="178"/>
      <c r="Z36" s="479"/>
      <c r="AA36" s="476"/>
      <c r="AB36" s="476"/>
      <c r="AC36" s="476"/>
      <c r="AD36" s="476"/>
      <c r="AE36" s="476"/>
      <c r="AF36" s="476"/>
      <c r="AG36" s="476"/>
      <c r="AH36" s="476"/>
      <c r="AI36" s="476"/>
      <c r="AJ36" s="476"/>
      <c r="AK36" s="476"/>
      <c r="AL36" s="476"/>
      <c r="AM36" s="476"/>
    </row>
    <row r="37" spans="1:39" ht="11.25" customHeight="1">
      <c r="A37" s="136"/>
      <c r="B37" s="136"/>
      <c r="C37" s="136"/>
      <c r="D37" s="136"/>
      <c r="E37" s="136"/>
      <c r="F37" s="136"/>
      <c r="G37" s="136"/>
      <c r="H37" s="136"/>
      <c r="I37" s="136"/>
      <c r="J37" s="136"/>
      <c r="K37" s="136"/>
      <c r="L37" s="136"/>
      <c r="M37" s="136"/>
      <c r="N37" s="136"/>
      <c r="O37" s="136"/>
      <c r="P37" s="136"/>
      <c r="Q37" s="136"/>
      <c r="R37" s="136"/>
      <c r="S37" s="136"/>
      <c r="T37" s="136"/>
      <c r="U37" s="136"/>
      <c r="V37" s="136"/>
      <c r="W37" s="136"/>
      <c r="X37" s="136"/>
      <c r="Y37" s="178"/>
      <c r="Z37" s="479"/>
      <c r="AA37" s="476"/>
      <c r="AB37" s="476"/>
      <c r="AC37" s="476"/>
      <c r="AD37" s="476"/>
      <c r="AE37" s="476"/>
      <c r="AF37" s="476"/>
      <c r="AG37" s="476"/>
      <c r="AH37" s="476"/>
      <c r="AI37" s="476"/>
      <c r="AJ37" s="476"/>
      <c r="AK37" s="476"/>
      <c r="AL37" s="476"/>
      <c r="AM37" s="476"/>
    </row>
    <row r="38" spans="1:39" ht="11.25" customHeight="1">
      <c r="A38" s="136"/>
      <c r="B38" s="136"/>
      <c r="C38" s="136"/>
      <c r="D38" s="136"/>
      <c r="E38" s="136"/>
      <c r="F38" s="136"/>
      <c r="G38" s="136"/>
      <c r="H38" s="136"/>
      <c r="I38" s="136"/>
      <c r="J38" s="136"/>
      <c r="K38" s="136"/>
      <c r="L38" s="136"/>
      <c r="M38" s="136"/>
      <c r="N38" s="136"/>
      <c r="O38" s="136"/>
      <c r="P38" s="136"/>
      <c r="Q38" s="136"/>
      <c r="R38" s="136"/>
      <c r="S38" s="136"/>
      <c r="T38" s="136"/>
      <c r="U38" s="136"/>
      <c r="V38" s="136"/>
      <c r="W38" s="136"/>
      <c r="X38" s="136"/>
      <c r="Y38" s="178"/>
      <c r="Z38" s="479"/>
      <c r="AA38" s="476"/>
      <c r="AB38" s="476"/>
      <c r="AC38" s="476"/>
      <c r="AD38" s="476"/>
      <c r="AE38" s="476"/>
      <c r="AF38" s="476"/>
      <c r="AG38" s="476"/>
      <c r="AH38" s="476"/>
      <c r="AI38" s="476"/>
      <c r="AJ38" s="476"/>
      <c r="AK38" s="476"/>
      <c r="AL38" s="476"/>
      <c r="AM38" s="476"/>
    </row>
    <row r="39" spans="1:39">
      <c r="A39" s="136"/>
      <c r="B39" s="136"/>
      <c r="C39" s="136"/>
      <c r="D39" s="136"/>
      <c r="E39" s="136"/>
      <c r="F39" s="136"/>
      <c r="G39" s="136"/>
      <c r="H39" s="136"/>
      <c r="I39" s="136"/>
      <c r="J39" s="136"/>
      <c r="K39" s="136"/>
      <c r="L39" s="136"/>
      <c r="M39" s="136"/>
      <c r="N39" s="136"/>
      <c r="O39" s="136"/>
      <c r="P39" s="136"/>
      <c r="Q39" s="136"/>
      <c r="R39" s="136"/>
      <c r="S39" s="136"/>
      <c r="T39" s="136"/>
      <c r="U39" s="136"/>
      <c r="V39" s="136"/>
      <c r="W39" s="136"/>
      <c r="X39" s="136"/>
      <c r="Y39" s="178"/>
      <c r="Z39" s="479"/>
      <c r="AA39" s="476"/>
      <c r="AB39" s="476"/>
      <c r="AC39" s="476"/>
      <c r="AD39" s="476"/>
      <c r="AE39" s="476"/>
      <c r="AF39" s="476"/>
      <c r="AG39" s="476"/>
      <c r="AH39" s="476"/>
      <c r="AI39" s="476"/>
      <c r="AJ39" s="476"/>
      <c r="AK39" s="476"/>
      <c r="AL39" s="476"/>
      <c r="AM39" s="476"/>
    </row>
    <row r="40" spans="1:39">
      <c r="A40" s="136"/>
      <c r="B40" s="136"/>
      <c r="C40" s="136"/>
      <c r="D40" s="136"/>
      <c r="E40" s="136"/>
      <c r="F40" s="136"/>
      <c r="G40" s="136"/>
      <c r="H40" s="136"/>
      <c r="I40" s="136"/>
      <c r="J40" s="136"/>
      <c r="K40" s="136"/>
      <c r="L40" s="136"/>
      <c r="M40" s="136"/>
      <c r="N40" s="136"/>
      <c r="O40" s="136"/>
      <c r="P40" s="136"/>
      <c r="Q40" s="136"/>
      <c r="R40" s="136"/>
      <c r="S40" s="136"/>
      <c r="T40" s="136"/>
      <c r="U40" s="136"/>
      <c r="V40" s="136"/>
      <c r="W40" s="136"/>
      <c r="X40" s="136"/>
      <c r="Y40" s="178"/>
      <c r="Z40" s="479"/>
      <c r="AA40" s="476"/>
      <c r="AB40" s="476"/>
      <c r="AC40" s="476"/>
      <c r="AD40" s="476"/>
      <c r="AE40" s="476"/>
      <c r="AF40" s="476"/>
      <c r="AG40" s="476"/>
      <c r="AH40" s="476"/>
      <c r="AI40" s="476"/>
      <c r="AJ40" s="476"/>
      <c r="AK40" s="476"/>
      <c r="AL40" s="476"/>
      <c r="AM40" s="476"/>
    </row>
    <row r="41" spans="1:39">
      <c r="A41" s="136"/>
      <c r="B41" s="136"/>
      <c r="C41" s="136"/>
      <c r="D41" s="136"/>
      <c r="E41" s="136"/>
      <c r="F41" s="136"/>
      <c r="G41" s="136"/>
      <c r="H41" s="136"/>
      <c r="I41" s="136"/>
      <c r="J41" s="136"/>
      <c r="K41" s="136"/>
      <c r="L41" s="136"/>
      <c r="M41" s="136"/>
      <c r="N41" s="136"/>
      <c r="O41" s="136"/>
      <c r="P41" s="136"/>
      <c r="Q41" s="136"/>
      <c r="R41" s="136"/>
      <c r="S41" s="136"/>
      <c r="T41" s="136"/>
      <c r="U41" s="136"/>
      <c r="V41" s="136"/>
      <c r="W41" s="136"/>
      <c r="X41" s="136"/>
      <c r="Y41" s="178"/>
      <c r="Z41" s="479"/>
      <c r="AA41" s="476"/>
      <c r="AB41" s="476"/>
      <c r="AC41" s="476"/>
      <c r="AD41" s="476"/>
      <c r="AE41" s="476"/>
      <c r="AF41" s="476"/>
      <c r="AG41" s="476"/>
      <c r="AH41" s="476"/>
      <c r="AI41" s="476"/>
      <c r="AJ41" s="476"/>
      <c r="AK41" s="476"/>
      <c r="AL41" s="476"/>
      <c r="AM41" s="476"/>
    </row>
    <row r="42" spans="1:39">
      <c r="A42" s="136"/>
      <c r="B42" s="136"/>
      <c r="C42" s="136"/>
      <c r="D42" s="136"/>
      <c r="E42" s="136"/>
      <c r="F42" s="136"/>
      <c r="G42" s="136"/>
      <c r="H42" s="136"/>
      <c r="I42" s="136"/>
      <c r="J42" s="136"/>
      <c r="K42" s="136"/>
      <c r="L42" s="136"/>
      <c r="M42" s="136"/>
      <c r="N42" s="136"/>
      <c r="O42" s="136"/>
      <c r="P42" s="136"/>
      <c r="Q42" s="136"/>
      <c r="R42" s="136"/>
      <c r="S42" s="136"/>
      <c r="T42" s="136"/>
      <c r="U42" s="136"/>
      <c r="V42" s="136"/>
      <c r="W42" s="136"/>
      <c r="X42" s="136"/>
      <c r="Y42" s="178"/>
      <c r="Z42" s="479"/>
      <c r="AA42" s="476"/>
      <c r="AB42" s="476"/>
      <c r="AC42" s="476"/>
      <c r="AD42" s="476"/>
      <c r="AE42" s="476"/>
      <c r="AF42" s="476"/>
      <c r="AG42" s="476"/>
      <c r="AH42" s="476"/>
      <c r="AI42" s="476"/>
      <c r="AJ42" s="476"/>
      <c r="AK42" s="476"/>
      <c r="AL42" s="476"/>
      <c r="AM42" s="476"/>
    </row>
    <row r="43" spans="1:39">
      <c r="A43" s="136"/>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78"/>
      <c r="Z43" s="479"/>
      <c r="AA43" s="476"/>
      <c r="AB43" s="476"/>
      <c r="AC43" s="476"/>
      <c r="AD43" s="476"/>
      <c r="AE43" s="476"/>
      <c r="AF43" s="476"/>
      <c r="AG43" s="476"/>
      <c r="AH43" s="476"/>
      <c r="AI43" s="476"/>
      <c r="AJ43" s="476"/>
      <c r="AK43" s="476"/>
      <c r="AL43" s="476"/>
      <c r="AM43" s="476"/>
    </row>
    <row r="44" spans="1:39">
      <c r="A44" s="136"/>
      <c r="B44" s="136"/>
      <c r="C44" s="136"/>
      <c r="D44" s="136"/>
      <c r="E44" s="136"/>
      <c r="F44" s="136"/>
      <c r="G44" s="136"/>
      <c r="H44" s="136"/>
      <c r="I44" s="136"/>
      <c r="J44" s="136"/>
      <c r="K44" s="136"/>
      <c r="L44" s="136"/>
      <c r="M44" s="136"/>
      <c r="N44" s="136"/>
      <c r="O44" s="136"/>
      <c r="P44" s="136"/>
      <c r="Q44" s="136"/>
      <c r="R44" s="136"/>
      <c r="S44" s="136"/>
      <c r="T44" s="136"/>
      <c r="U44" s="136"/>
      <c r="V44" s="136"/>
      <c r="W44" s="136"/>
      <c r="X44" s="136"/>
      <c r="Y44" s="178"/>
      <c r="Z44" s="479"/>
      <c r="AA44" s="476"/>
      <c r="AB44" s="476"/>
      <c r="AC44" s="476"/>
      <c r="AD44" s="476"/>
      <c r="AE44" s="476"/>
      <c r="AF44" s="476"/>
      <c r="AG44" s="476"/>
      <c r="AH44" s="476"/>
      <c r="AI44" s="476"/>
      <c r="AJ44" s="476"/>
      <c r="AK44" s="476"/>
      <c r="AL44" s="476"/>
      <c r="AM44" s="476"/>
    </row>
    <row r="45" spans="1:39">
      <c r="A45" s="136"/>
      <c r="B45" s="136"/>
      <c r="C45" s="136"/>
      <c r="D45" s="136"/>
      <c r="E45" s="136"/>
      <c r="F45" s="136"/>
      <c r="G45" s="136"/>
      <c r="H45" s="136"/>
      <c r="I45" s="136"/>
      <c r="J45" s="136"/>
      <c r="K45" s="136"/>
      <c r="L45" s="136"/>
      <c r="M45" s="136"/>
      <c r="N45" s="136"/>
      <c r="O45" s="136"/>
      <c r="P45" s="136"/>
      <c r="Q45" s="136"/>
      <c r="R45" s="136"/>
      <c r="S45" s="136"/>
      <c r="T45" s="136"/>
      <c r="U45" s="136"/>
      <c r="V45" s="136"/>
      <c r="W45" s="136"/>
      <c r="X45" s="136"/>
      <c r="Y45" s="178"/>
      <c r="Z45" s="479"/>
      <c r="AA45" s="476"/>
      <c r="AB45" s="476"/>
      <c r="AC45" s="476"/>
      <c r="AD45" s="476"/>
      <c r="AE45" s="476"/>
      <c r="AF45" s="476"/>
      <c r="AG45" s="476"/>
      <c r="AH45" s="476"/>
      <c r="AI45" s="476"/>
      <c r="AJ45" s="476"/>
      <c r="AK45" s="476"/>
      <c r="AL45" s="476"/>
      <c r="AM45" s="476"/>
    </row>
    <row r="46" spans="1:39">
      <c r="A46" s="136"/>
      <c r="B46" s="136"/>
      <c r="C46" s="136"/>
      <c r="D46" s="136"/>
      <c r="E46" s="136"/>
      <c r="F46" s="136"/>
      <c r="G46" s="136"/>
      <c r="H46" s="136"/>
      <c r="I46" s="136"/>
      <c r="J46" s="136"/>
      <c r="K46" s="136"/>
      <c r="L46" s="136"/>
      <c r="M46" s="136"/>
      <c r="N46" s="136"/>
      <c r="O46" s="136"/>
      <c r="P46" s="136"/>
      <c r="Q46" s="136"/>
      <c r="R46" s="136"/>
      <c r="S46" s="136"/>
      <c r="T46" s="136"/>
      <c r="U46" s="136"/>
      <c r="V46" s="136"/>
      <c r="W46" s="136"/>
      <c r="X46" s="136"/>
      <c r="Y46" s="178"/>
      <c r="Z46" s="479"/>
      <c r="AA46" s="476"/>
      <c r="AB46" s="476"/>
      <c r="AC46" s="476"/>
      <c r="AD46" s="476"/>
      <c r="AE46" s="476"/>
      <c r="AF46" s="476"/>
      <c r="AG46" s="476"/>
      <c r="AH46" s="476"/>
      <c r="AI46" s="476"/>
      <c r="AJ46" s="476"/>
      <c r="AK46" s="476"/>
      <c r="AL46" s="476"/>
      <c r="AM46" s="476"/>
    </row>
    <row r="47" spans="1:39" ht="11.25" customHeight="1">
      <c r="A47" s="136"/>
      <c r="B47" s="136"/>
      <c r="C47" s="136"/>
      <c r="D47" s="136"/>
      <c r="E47" s="136"/>
      <c r="F47" s="136"/>
      <c r="G47" s="136"/>
      <c r="H47" s="136"/>
      <c r="I47" s="136"/>
      <c r="J47" s="136"/>
      <c r="K47" s="136"/>
      <c r="L47" s="136"/>
      <c r="M47" s="136"/>
      <c r="N47" s="136"/>
      <c r="O47" s="136"/>
      <c r="P47" s="136"/>
      <c r="Q47" s="136"/>
      <c r="R47" s="136"/>
      <c r="S47" s="136"/>
      <c r="T47" s="136"/>
      <c r="U47" s="136"/>
      <c r="V47" s="136"/>
      <c r="W47" s="136"/>
      <c r="X47" s="136"/>
      <c r="Y47" s="178"/>
      <c r="Z47" s="479"/>
      <c r="AA47" s="476"/>
      <c r="AB47" s="476"/>
      <c r="AC47" s="476"/>
      <c r="AD47" s="476"/>
      <c r="AE47" s="476"/>
      <c r="AF47" s="476"/>
      <c r="AG47" s="476"/>
      <c r="AH47" s="476"/>
      <c r="AI47" s="476"/>
      <c r="AJ47" s="476"/>
      <c r="AK47" s="476"/>
      <c r="AL47" s="476"/>
      <c r="AM47" s="476"/>
    </row>
    <row r="48" spans="1:39">
      <c r="A48" s="136"/>
      <c r="B48" s="136"/>
      <c r="C48" s="136"/>
      <c r="D48" s="136"/>
      <c r="E48" s="136"/>
      <c r="F48" s="136"/>
      <c r="G48" s="136"/>
      <c r="H48" s="136"/>
      <c r="I48" s="136"/>
      <c r="J48" s="136"/>
      <c r="K48" s="136"/>
      <c r="L48" s="136"/>
      <c r="M48" s="136"/>
      <c r="N48" s="136"/>
      <c r="O48" s="136"/>
      <c r="P48" s="136"/>
      <c r="Q48" s="136"/>
      <c r="R48" s="136"/>
      <c r="S48" s="136"/>
      <c r="T48" s="136"/>
      <c r="U48" s="136"/>
      <c r="V48" s="136"/>
      <c r="W48" s="136"/>
      <c r="X48" s="136"/>
      <c r="Y48" s="178"/>
      <c r="Z48" s="479"/>
      <c r="AA48" s="476"/>
      <c r="AB48" s="476"/>
      <c r="AC48" s="476"/>
      <c r="AD48" s="476"/>
      <c r="AE48" s="476"/>
      <c r="AF48" s="476"/>
      <c r="AG48" s="476"/>
      <c r="AH48" s="476"/>
      <c r="AI48" s="476"/>
      <c r="AJ48" s="476"/>
      <c r="AK48" s="476"/>
      <c r="AL48" s="476"/>
      <c r="AM48" s="476"/>
    </row>
    <row r="49" spans="1:39">
      <c r="A49" s="136"/>
      <c r="B49" s="136"/>
      <c r="C49" s="136"/>
      <c r="D49" s="136"/>
      <c r="E49" s="136"/>
      <c r="F49" s="136"/>
      <c r="G49" s="136"/>
      <c r="H49" s="136"/>
      <c r="I49" s="136"/>
      <c r="J49" s="136"/>
      <c r="K49" s="136"/>
      <c r="L49" s="136"/>
      <c r="M49" s="136"/>
      <c r="N49" s="136"/>
      <c r="O49" s="136"/>
      <c r="P49" s="136"/>
      <c r="Q49" s="136"/>
      <c r="R49" s="136"/>
      <c r="S49" s="136"/>
      <c r="T49" s="136"/>
      <c r="U49" s="136"/>
      <c r="V49" s="136"/>
      <c r="W49" s="136"/>
      <c r="X49" s="136"/>
      <c r="Y49" s="178"/>
      <c r="Z49" s="479"/>
      <c r="AA49" s="476"/>
      <c r="AB49" s="476"/>
      <c r="AC49" s="476"/>
      <c r="AD49" s="476"/>
      <c r="AE49" s="476"/>
      <c r="AF49" s="476"/>
      <c r="AG49" s="476"/>
      <c r="AH49" s="476"/>
      <c r="AI49" s="476"/>
      <c r="AJ49" s="476"/>
      <c r="AK49" s="476"/>
      <c r="AL49" s="476"/>
      <c r="AM49" s="476"/>
    </row>
    <row r="50" spans="1:39">
      <c r="A50" s="3"/>
      <c r="B50" s="3"/>
      <c r="C50" s="3"/>
      <c r="D50" s="3"/>
      <c r="E50" s="3"/>
      <c r="F50" s="3"/>
      <c r="G50" s="309"/>
      <c r="H50" s="309"/>
      <c r="I50" s="309"/>
      <c r="J50" s="309"/>
      <c r="K50" s="309"/>
      <c r="L50" s="309"/>
      <c r="M50" s="309"/>
      <c r="N50" s="309"/>
      <c r="O50" s="309"/>
      <c r="P50" s="309"/>
      <c r="Q50" s="309"/>
      <c r="R50" s="309"/>
      <c r="S50" s="309"/>
      <c r="T50" s="309"/>
      <c r="U50" s="309"/>
      <c r="V50" s="309"/>
      <c r="W50" s="309"/>
      <c r="X50" s="3"/>
      <c r="Y50" s="178"/>
      <c r="Z50" s="479"/>
      <c r="AA50" s="476"/>
      <c r="AB50" s="476"/>
      <c r="AC50" s="476"/>
      <c r="AD50" s="476"/>
      <c r="AE50" s="476"/>
      <c r="AF50" s="476"/>
      <c r="AG50" s="476"/>
      <c r="AH50" s="476"/>
      <c r="AI50" s="476"/>
      <c r="AJ50" s="476"/>
      <c r="AK50" s="476"/>
      <c r="AL50" s="476"/>
      <c r="AM50" s="476"/>
    </row>
    <row r="51" spans="1:39" ht="4.5" customHeight="1" thickBot="1">
      <c r="A51" s="7"/>
      <c r="B51" s="8"/>
      <c r="C51" s="8"/>
      <c r="D51" s="8"/>
      <c r="E51" s="8"/>
      <c r="F51" s="9"/>
      <c r="G51" s="9"/>
      <c r="H51" s="10"/>
      <c r="I51" s="10"/>
      <c r="J51" s="10"/>
      <c r="K51" s="10"/>
      <c r="L51" s="9"/>
      <c r="M51" s="9"/>
      <c r="N51" s="10"/>
      <c r="O51" s="10"/>
      <c r="P51" s="10"/>
      <c r="Q51" s="10"/>
      <c r="R51" s="10"/>
      <c r="S51" s="10"/>
      <c r="T51" s="9"/>
      <c r="U51" s="9"/>
      <c r="V51" s="9"/>
      <c r="W51" s="9"/>
      <c r="X51" s="9"/>
      <c r="Y51" s="178"/>
      <c r="Z51" s="479"/>
      <c r="AA51" s="476"/>
      <c r="AB51" s="476"/>
      <c r="AC51" s="476"/>
      <c r="AD51" s="476"/>
      <c r="AE51" s="476"/>
      <c r="AF51" s="476"/>
      <c r="AG51" s="476"/>
      <c r="AH51" s="476"/>
      <c r="AI51" s="476"/>
      <c r="AJ51" s="476"/>
      <c r="AK51" s="476"/>
      <c r="AL51" s="476"/>
      <c r="AM51" s="476"/>
    </row>
    <row r="52" spans="1:39" ht="15.75" thickBot="1">
      <c r="A52" s="1275" t="s">
        <v>661</v>
      </c>
      <c r="B52" s="1276"/>
      <c r="C52" s="1276"/>
      <c r="D52" s="1276"/>
      <c r="E52" s="1276"/>
      <c r="F52" s="1276"/>
      <c r="G52" s="1276"/>
      <c r="H52" s="1276"/>
      <c r="I52" s="1276"/>
      <c r="J52" s="1276"/>
      <c r="K52" s="1276"/>
      <c r="L52" s="1276"/>
      <c r="M52" s="1276"/>
      <c r="N52" s="1276"/>
      <c r="O52" s="1276"/>
      <c r="P52" s="1276"/>
      <c r="Q52" s="1276"/>
      <c r="R52" s="1276"/>
      <c r="S52" s="1276"/>
      <c r="T52" s="1276"/>
      <c r="U52" s="1276"/>
      <c r="V52" s="1276"/>
      <c r="W52" s="1276"/>
      <c r="X52" s="1277"/>
      <c r="Y52" s="178"/>
      <c r="Z52" s="479"/>
      <c r="AA52" s="476"/>
      <c r="AB52" s="476"/>
      <c r="AC52" s="476"/>
      <c r="AD52" s="476"/>
      <c r="AE52" s="476"/>
      <c r="AF52" s="476"/>
      <c r="AG52" s="476"/>
      <c r="AH52" s="476"/>
      <c r="AI52" s="476"/>
      <c r="AJ52" s="476"/>
      <c r="AK52" s="476"/>
      <c r="AL52" s="476"/>
      <c r="AM52" s="476"/>
    </row>
    <row r="53" spans="1:39" ht="11.25" customHeight="1">
      <c r="A53" s="3"/>
      <c r="B53" s="3"/>
      <c r="C53" s="3"/>
      <c r="D53" s="3"/>
      <c r="E53" s="3"/>
      <c r="F53" s="3"/>
      <c r="G53" s="3"/>
      <c r="H53" s="3"/>
      <c r="I53" s="3"/>
      <c r="J53" s="3"/>
      <c r="K53" s="3"/>
      <c r="L53" s="3"/>
      <c r="M53" s="3"/>
      <c r="N53" s="3"/>
      <c r="O53" s="3"/>
      <c r="P53" s="3"/>
      <c r="Q53" s="3"/>
      <c r="R53" s="3"/>
      <c r="S53" s="3"/>
      <c r="T53" s="3"/>
      <c r="U53" s="3"/>
      <c r="V53" s="3"/>
      <c r="W53" s="3"/>
      <c r="X53" s="3"/>
      <c r="Y53" s="178"/>
      <c r="Z53" s="479"/>
      <c r="AA53" s="476"/>
      <c r="AB53" s="476"/>
      <c r="AC53" s="476"/>
      <c r="AD53" s="476"/>
      <c r="AE53" s="476"/>
      <c r="AF53" s="476"/>
      <c r="AG53" s="476"/>
      <c r="AH53" s="476"/>
      <c r="AI53" s="476"/>
      <c r="AJ53" s="476"/>
      <c r="AK53" s="476"/>
      <c r="AL53" s="476"/>
      <c r="AM53" s="476"/>
    </row>
    <row r="54" spans="1:39">
      <c r="A54" s="1278" t="s">
        <v>807</v>
      </c>
      <c r="B54" s="1279"/>
      <c r="C54" s="1279"/>
      <c r="D54" s="1279"/>
      <c r="E54" s="1279"/>
      <c r="F54" s="1279"/>
      <c r="G54" s="1279"/>
      <c r="H54" s="1279"/>
      <c r="I54" s="1279"/>
      <c r="J54" s="1279"/>
      <c r="K54" s="1279"/>
      <c r="L54" s="1279"/>
      <c r="M54" s="1279"/>
      <c r="N54" s="1279"/>
      <c r="O54" s="1279"/>
      <c r="P54" s="1279"/>
      <c r="Q54" s="1279"/>
      <c r="R54" s="1279"/>
      <c r="S54" s="1279"/>
      <c r="T54" s="1279"/>
      <c r="U54" s="1279"/>
      <c r="V54" s="1279"/>
      <c r="W54" s="3"/>
      <c r="X54" s="3"/>
      <c r="Y54" s="178"/>
      <c r="Z54" s="479"/>
      <c r="AA54" s="476"/>
      <c r="AB54" s="476"/>
      <c r="AC54" s="476"/>
      <c r="AD54" s="476"/>
      <c r="AE54" s="476"/>
      <c r="AF54" s="476"/>
      <c r="AG54" s="476"/>
      <c r="AH54" s="476"/>
      <c r="AI54" s="476"/>
      <c r="AJ54" s="476"/>
      <c r="AK54" s="476"/>
      <c r="AL54" s="476"/>
      <c r="AM54" s="476"/>
    </row>
    <row r="55" spans="1:39">
      <c r="A55" s="3"/>
      <c r="B55" s="1280" t="s">
        <v>808</v>
      </c>
      <c r="C55" s="1280"/>
      <c r="D55" s="1280"/>
      <c r="E55" s="1280"/>
      <c r="F55" s="1280"/>
      <c r="G55" s="1280"/>
      <c r="H55" s="1280"/>
      <c r="I55" s="1280"/>
      <c r="J55" s="1280"/>
      <c r="K55" s="1280"/>
      <c r="L55" s="1280"/>
      <c r="M55" s="1280"/>
      <c r="N55" s="1280"/>
      <c r="O55" s="1280"/>
      <c r="P55" s="1280"/>
      <c r="Q55" s="1280"/>
      <c r="R55" s="1280"/>
      <c r="S55" s="1280"/>
      <c r="T55" s="1280"/>
      <c r="U55" s="1280"/>
      <c r="V55" s="1280"/>
      <c r="W55" s="1280"/>
      <c r="X55" s="3"/>
      <c r="Y55" s="178"/>
      <c r="Z55" s="479"/>
      <c r="AA55" s="476"/>
      <c r="AB55" s="476"/>
      <c r="AC55" s="476"/>
      <c r="AD55" s="476"/>
      <c r="AE55" s="476"/>
      <c r="AF55" s="476"/>
      <c r="AG55" s="476"/>
      <c r="AH55" s="476"/>
      <c r="AI55" s="476"/>
      <c r="AJ55" s="476"/>
      <c r="AK55" s="476"/>
      <c r="AL55" s="476"/>
      <c r="AM55" s="476"/>
    </row>
    <row r="56" spans="1:39">
      <c r="A56" s="3"/>
      <c r="B56" s="1280"/>
      <c r="C56" s="1280"/>
      <c r="D56" s="1280"/>
      <c r="E56" s="1280"/>
      <c r="F56" s="1280"/>
      <c r="G56" s="1280"/>
      <c r="H56" s="1280"/>
      <c r="I56" s="1280"/>
      <c r="J56" s="1280"/>
      <c r="K56" s="1280"/>
      <c r="L56" s="1280"/>
      <c r="M56" s="1280"/>
      <c r="N56" s="1280"/>
      <c r="O56" s="1280"/>
      <c r="P56" s="1280"/>
      <c r="Q56" s="1280"/>
      <c r="R56" s="1280"/>
      <c r="S56" s="1280"/>
      <c r="T56" s="1280"/>
      <c r="U56" s="1280"/>
      <c r="V56" s="1280"/>
      <c r="W56" s="1280"/>
      <c r="X56" s="3"/>
      <c r="Y56" s="178"/>
      <c r="Z56" s="479"/>
      <c r="AA56" s="476"/>
      <c r="AB56" s="476"/>
      <c r="AC56" s="476"/>
      <c r="AD56" s="476"/>
      <c r="AE56" s="476"/>
      <c r="AF56" s="476"/>
      <c r="AG56" s="476"/>
      <c r="AH56" s="476"/>
      <c r="AI56" s="476"/>
      <c r="AJ56" s="476"/>
      <c r="AK56" s="476"/>
      <c r="AL56" s="476"/>
      <c r="AM56" s="476"/>
    </row>
    <row r="57" spans="1:39">
      <c r="A57" s="3"/>
      <c r="B57" s="1280"/>
      <c r="C57" s="1280"/>
      <c r="D57" s="1280"/>
      <c r="E57" s="1280"/>
      <c r="F57" s="1280"/>
      <c r="G57" s="1280"/>
      <c r="H57" s="1280"/>
      <c r="I57" s="1280"/>
      <c r="J57" s="1280"/>
      <c r="K57" s="1280"/>
      <c r="L57" s="1280"/>
      <c r="M57" s="1280"/>
      <c r="N57" s="1280"/>
      <c r="O57" s="1280"/>
      <c r="P57" s="1280"/>
      <c r="Q57" s="1280"/>
      <c r="R57" s="1280"/>
      <c r="S57" s="1280"/>
      <c r="T57" s="1280"/>
      <c r="U57" s="1280"/>
      <c r="V57" s="1280"/>
      <c r="W57" s="1280"/>
      <c r="X57" s="3"/>
      <c r="Y57" s="178"/>
      <c r="Z57" s="479"/>
      <c r="AA57" s="476"/>
      <c r="AB57" s="476"/>
      <c r="AC57" s="476"/>
      <c r="AD57" s="476"/>
      <c r="AE57" s="476"/>
      <c r="AF57" s="476"/>
      <c r="AG57" s="476"/>
      <c r="AH57" s="476"/>
      <c r="AI57" s="476"/>
      <c r="AJ57" s="476"/>
      <c r="AK57" s="476"/>
      <c r="AL57" s="476"/>
      <c r="AM57" s="476"/>
    </row>
    <row r="58" spans="1:39">
      <c r="A58" s="3"/>
      <c r="B58" s="1280"/>
      <c r="C58" s="1280"/>
      <c r="D58" s="1280"/>
      <c r="E58" s="1280"/>
      <c r="F58" s="1280"/>
      <c r="G58" s="1280"/>
      <c r="H58" s="1280"/>
      <c r="I58" s="1280"/>
      <c r="J58" s="1280"/>
      <c r="K58" s="1280"/>
      <c r="L58" s="1280"/>
      <c r="M58" s="1280"/>
      <c r="N58" s="1280"/>
      <c r="O58" s="1280"/>
      <c r="P58" s="1280"/>
      <c r="Q58" s="1280"/>
      <c r="R58" s="1280"/>
      <c r="S58" s="1280"/>
      <c r="T58" s="1280"/>
      <c r="U58" s="1280"/>
      <c r="V58" s="1280"/>
      <c r="W58" s="1280"/>
      <c r="X58" s="3"/>
      <c r="Y58" s="178"/>
      <c r="Z58" s="479"/>
      <c r="AA58" s="476"/>
      <c r="AB58" s="476"/>
      <c r="AC58" s="476"/>
      <c r="AD58" s="476"/>
      <c r="AE58" s="476"/>
      <c r="AF58" s="476"/>
      <c r="AG58" s="476"/>
      <c r="AH58" s="476"/>
      <c r="AI58" s="476"/>
      <c r="AJ58" s="476"/>
      <c r="AK58" s="476"/>
      <c r="AL58" s="476"/>
      <c r="AM58" s="476"/>
    </row>
    <row r="59" spans="1:39">
      <c r="A59" s="3"/>
      <c r="B59" s="1280"/>
      <c r="C59" s="1280"/>
      <c r="D59" s="1280"/>
      <c r="E59" s="1280"/>
      <c r="F59" s="1280"/>
      <c r="G59" s="1280"/>
      <c r="H59" s="1280"/>
      <c r="I59" s="1280"/>
      <c r="J59" s="1280"/>
      <c r="K59" s="1280"/>
      <c r="L59" s="1280"/>
      <c r="M59" s="1280"/>
      <c r="N59" s="1280"/>
      <c r="O59" s="1280"/>
      <c r="P59" s="1280"/>
      <c r="Q59" s="1280"/>
      <c r="R59" s="1280"/>
      <c r="S59" s="1280"/>
      <c r="T59" s="1280"/>
      <c r="U59" s="1280"/>
      <c r="V59" s="1280"/>
      <c r="W59" s="1280"/>
      <c r="X59" s="3"/>
      <c r="Y59" s="178"/>
      <c r="Z59" s="479"/>
      <c r="AA59" s="476"/>
      <c r="AB59" s="476"/>
      <c r="AC59" s="476"/>
      <c r="AD59" s="476"/>
      <c r="AE59" s="476"/>
      <c r="AF59" s="476"/>
      <c r="AG59" s="476"/>
      <c r="AH59" s="476"/>
      <c r="AI59" s="476"/>
      <c r="AJ59" s="476"/>
      <c r="AK59" s="476"/>
      <c r="AL59" s="476"/>
      <c r="AM59" s="476"/>
    </row>
    <row r="60" spans="1:39">
      <c r="A60" s="3"/>
      <c r="B60" s="3"/>
      <c r="C60" s="3"/>
      <c r="D60" s="3"/>
      <c r="E60" s="3"/>
      <c r="F60" s="3"/>
      <c r="G60" s="3"/>
      <c r="H60" s="3"/>
      <c r="I60" s="3"/>
      <c r="J60" s="3"/>
      <c r="K60" s="3"/>
      <c r="L60" s="3"/>
      <c r="M60" s="3"/>
      <c r="N60" s="3"/>
      <c r="O60" s="3"/>
      <c r="P60" s="3"/>
      <c r="Q60" s="3"/>
      <c r="R60" s="3"/>
      <c r="S60" s="3"/>
      <c r="T60" s="3"/>
      <c r="U60" s="3"/>
      <c r="V60" s="3"/>
      <c r="W60" s="3"/>
      <c r="X60" s="3"/>
      <c r="Y60" s="178"/>
      <c r="Z60" s="479"/>
      <c r="AA60" s="476"/>
      <c r="AB60" s="476"/>
      <c r="AC60" s="476"/>
      <c r="AD60" s="476"/>
      <c r="AE60" s="476"/>
      <c r="AF60" s="476"/>
      <c r="AG60" s="476"/>
      <c r="AH60" s="476"/>
      <c r="AI60" s="476"/>
      <c r="AJ60" s="476"/>
      <c r="AK60" s="476"/>
      <c r="AL60" s="476"/>
      <c r="AM60" s="476"/>
    </row>
    <row r="61" spans="1:39">
      <c r="A61" s="1278" t="s">
        <v>806</v>
      </c>
      <c r="B61" s="1279"/>
      <c r="C61" s="1279"/>
      <c r="D61" s="1279"/>
      <c r="E61" s="1279"/>
      <c r="F61" s="1279"/>
      <c r="G61" s="1279"/>
      <c r="H61" s="1279"/>
      <c r="I61" s="1279"/>
      <c r="J61" s="1279"/>
      <c r="K61" s="1279"/>
      <c r="L61" s="1279"/>
      <c r="M61" s="1279"/>
      <c r="N61" s="1279"/>
      <c r="O61" s="1279"/>
      <c r="P61" s="1279"/>
      <c r="Q61" s="1279"/>
      <c r="R61" s="1279"/>
      <c r="S61" s="1279"/>
      <c r="T61" s="1279"/>
      <c r="U61" s="1279"/>
      <c r="V61" s="1279"/>
      <c r="W61" s="3"/>
      <c r="X61" s="3"/>
      <c r="Y61" s="178"/>
      <c r="Z61" s="479"/>
      <c r="AA61" s="476"/>
      <c r="AB61" s="476"/>
      <c r="AC61" s="476"/>
      <c r="AD61" s="476"/>
      <c r="AE61" s="476"/>
      <c r="AF61" s="476"/>
      <c r="AG61" s="476"/>
      <c r="AH61" s="476"/>
      <c r="AI61" s="476"/>
      <c r="AJ61" s="476"/>
      <c r="AK61" s="476"/>
      <c r="AL61" s="476"/>
      <c r="AM61" s="476"/>
    </row>
    <row r="62" spans="1:39">
      <c r="A62" s="3"/>
      <c r="B62" s="1280" t="s">
        <v>808</v>
      </c>
      <c r="C62" s="1280"/>
      <c r="D62" s="1280"/>
      <c r="E62" s="1280"/>
      <c r="F62" s="1280"/>
      <c r="G62" s="1280"/>
      <c r="H62" s="1280"/>
      <c r="I62" s="1280"/>
      <c r="J62" s="1280"/>
      <c r="K62" s="1280"/>
      <c r="L62" s="1280"/>
      <c r="M62" s="1280"/>
      <c r="N62" s="1280"/>
      <c r="O62" s="1280"/>
      <c r="P62" s="1280"/>
      <c r="Q62" s="1280"/>
      <c r="R62" s="1280"/>
      <c r="S62" s="1280"/>
      <c r="T62" s="1280"/>
      <c r="U62" s="1280"/>
      <c r="V62" s="1280"/>
      <c r="W62" s="1280"/>
      <c r="X62" s="3"/>
      <c r="Y62" s="178"/>
      <c r="Z62" s="479"/>
      <c r="AA62" s="476"/>
      <c r="AB62" s="476"/>
      <c r="AC62" s="476"/>
      <c r="AD62" s="476"/>
      <c r="AE62" s="476"/>
      <c r="AF62" s="476"/>
      <c r="AG62" s="476"/>
      <c r="AH62" s="476"/>
      <c r="AI62" s="476"/>
      <c r="AJ62" s="476"/>
      <c r="AK62" s="476"/>
      <c r="AL62" s="476"/>
      <c r="AM62" s="476"/>
    </row>
    <row r="63" spans="1:39">
      <c r="A63" s="3"/>
      <c r="B63" s="1280"/>
      <c r="C63" s="1280"/>
      <c r="D63" s="1280"/>
      <c r="E63" s="1280"/>
      <c r="F63" s="1280"/>
      <c r="G63" s="1280"/>
      <c r="H63" s="1280"/>
      <c r="I63" s="1280"/>
      <c r="J63" s="1280"/>
      <c r="K63" s="1280"/>
      <c r="L63" s="1280"/>
      <c r="M63" s="1280"/>
      <c r="N63" s="1280"/>
      <c r="O63" s="1280"/>
      <c r="P63" s="1280"/>
      <c r="Q63" s="1280"/>
      <c r="R63" s="1280"/>
      <c r="S63" s="1280"/>
      <c r="T63" s="1280"/>
      <c r="U63" s="1280"/>
      <c r="V63" s="1280"/>
      <c r="W63" s="1280"/>
      <c r="X63" s="4"/>
      <c r="Y63" s="178"/>
      <c r="Z63" s="479"/>
      <c r="AA63" s="476"/>
      <c r="AB63" s="476"/>
      <c r="AC63" s="476"/>
      <c r="AD63" s="476"/>
      <c r="AE63" s="476"/>
      <c r="AF63" s="476"/>
      <c r="AG63" s="476"/>
      <c r="AH63" s="476"/>
      <c r="AI63" s="476"/>
      <c r="AJ63" s="476"/>
      <c r="AK63" s="476"/>
      <c r="AL63" s="476"/>
      <c r="AM63" s="476"/>
    </row>
    <row r="64" spans="1:39">
      <c r="A64" s="4"/>
      <c r="B64" s="1280"/>
      <c r="C64" s="1280"/>
      <c r="D64" s="1280"/>
      <c r="E64" s="1280"/>
      <c r="F64" s="1280"/>
      <c r="G64" s="1280"/>
      <c r="H64" s="1280"/>
      <c r="I64" s="1280"/>
      <c r="J64" s="1280"/>
      <c r="K64" s="1280"/>
      <c r="L64" s="1280"/>
      <c r="M64" s="1280"/>
      <c r="N64" s="1280"/>
      <c r="O64" s="1280"/>
      <c r="P64" s="1280"/>
      <c r="Q64" s="1280"/>
      <c r="R64" s="1280"/>
      <c r="S64" s="1280"/>
      <c r="T64" s="1280"/>
      <c r="U64" s="1280"/>
      <c r="V64" s="1280"/>
      <c r="W64" s="1280"/>
      <c r="X64" s="3"/>
      <c r="Y64" s="178"/>
      <c r="Z64" s="479"/>
      <c r="AA64" s="476"/>
      <c r="AB64" s="476"/>
      <c r="AC64" s="476"/>
      <c r="AD64" s="476"/>
      <c r="AE64" s="476"/>
      <c r="AF64" s="476"/>
      <c r="AG64" s="476"/>
      <c r="AH64" s="476"/>
      <c r="AI64" s="476"/>
      <c r="AJ64" s="476"/>
      <c r="AK64" s="476"/>
      <c r="AL64" s="476"/>
      <c r="AM64" s="476"/>
    </row>
    <row r="65" spans="1:39">
      <c r="A65" s="3"/>
      <c r="B65" s="1280"/>
      <c r="C65" s="1280"/>
      <c r="D65" s="1280"/>
      <c r="E65" s="1280"/>
      <c r="F65" s="1280"/>
      <c r="G65" s="1280"/>
      <c r="H65" s="1280"/>
      <c r="I65" s="1280"/>
      <c r="J65" s="1280"/>
      <c r="K65" s="1280"/>
      <c r="L65" s="1280"/>
      <c r="M65" s="1280"/>
      <c r="N65" s="1280"/>
      <c r="O65" s="1280"/>
      <c r="P65" s="1280"/>
      <c r="Q65" s="1280"/>
      <c r="R65" s="1280"/>
      <c r="S65" s="1280"/>
      <c r="T65" s="1280"/>
      <c r="U65" s="1280"/>
      <c r="V65" s="1280"/>
      <c r="W65" s="1280"/>
      <c r="X65" s="3"/>
      <c r="Y65" s="178"/>
      <c r="Z65" s="479"/>
      <c r="AA65" s="476"/>
      <c r="AB65" s="476"/>
      <c r="AC65" s="476"/>
      <c r="AD65" s="476"/>
      <c r="AE65" s="476"/>
      <c r="AF65" s="476"/>
      <c r="AG65" s="476"/>
      <c r="AH65" s="476"/>
      <c r="AI65" s="476"/>
      <c r="AJ65" s="476"/>
      <c r="AK65" s="476"/>
      <c r="AL65" s="476"/>
      <c r="AM65" s="476"/>
    </row>
    <row r="66" spans="1:39">
      <c r="A66" s="3"/>
      <c r="B66" s="1280"/>
      <c r="C66" s="1280"/>
      <c r="D66" s="1280"/>
      <c r="E66" s="1280"/>
      <c r="F66" s="1280"/>
      <c r="G66" s="1280"/>
      <c r="H66" s="1280"/>
      <c r="I66" s="1280"/>
      <c r="J66" s="1280"/>
      <c r="K66" s="1280"/>
      <c r="L66" s="1280"/>
      <c r="M66" s="1280"/>
      <c r="N66" s="1280"/>
      <c r="O66" s="1280"/>
      <c r="P66" s="1280"/>
      <c r="Q66" s="1280"/>
      <c r="R66" s="1280"/>
      <c r="S66" s="1280"/>
      <c r="T66" s="1280"/>
      <c r="U66" s="1280"/>
      <c r="V66" s="1280"/>
      <c r="W66" s="1280"/>
      <c r="X66" s="3"/>
      <c r="Y66" s="178"/>
      <c r="Z66" s="479"/>
      <c r="AA66" s="476"/>
      <c r="AB66" s="476"/>
      <c r="AC66" s="476"/>
      <c r="AD66" s="476"/>
      <c r="AE66" s="476"/>
      <c r="AF66" s="476"/>
      <c r="AG66" s="476"/>
      <c r="AH66" s="476"/>
      <c r="AI66" s="476"/>
      <c r="AJ66" s="476"/>
      <c r="AK66" s="476"/>
      <c r="AL66" s="476"/>
      <c r="AM66" s="476"/>
    </row>
    <row r="67" spans="1:39">
      <c r="A67" s="178"/>
      <c r="B67" s="178"/>
      <c r="C67" s="178"/>
      <c r="D67" s="178"/>
      <c r="E67" s="178"/>
      <c r="F67" s="178"/>
      <c r="G67" s="178"/>
      <c r="H67" s="178"/>
      <c r="I67" s="178"/>
      <c r="J67" s="178"/>
      <c r="K67" s="178"/>
      <c r="L67" s="178"/>
      <c r="M67" s="178"/>
      <c r="N67" s="178"/>
      <c r="O67" s="178"/>
      <c r="P67" s="178"/>
      <c r="Q67" s="178"/>
      <c r="R67" s="178"/>
      <c r="S67" s="178"/>
      <c r="T67" s="178"/>
      <c r="U67" s="178"/>
      <c r="V67" s="178"/>
      <c r="W67" s="178"/>
      <c r="X67" s="3"/>
      <c r="Y67" s="178"/>
      <c r="Z67" s="479"/>
      <c r="AA67" s="476"/>
      <c r="AB67" s="476"/>
      <c r="AC67" s="476"/>
      <c r="AD67" s="476"/>
      <c r="AE67" s="476"/>
      <c r="AF67" s="476"/>
      <c r="AG67" s="476"/>
      <c r="AH67" s="476"/>
      <c r="AI67" s="476"/>
      <c r="AJ67" s="476"/>
      <c r="AK67" s="476"/>
      <c r="AL67" s="476"/>
      <c r="AM67" s="476"/>
    </row>
    <row r="68" spans="1:39">
      <c r="A68" s="1278" t="s">
        <v>805</v>
      </c>
      <c r="B68" s="1279"/>
      <c r="C68" s="1279"/>
      <c r="D68" s="1279"/>
      <c r="E68" s="1279"/>
      <c r="F68" s="1279"/>
      <c r="G68" s="1279"/>
      <c r="H68" s="1279"/>
      <c r="I68" s="1279"/>
      <c r="J68" s="1279"/>
      <c r="K68" s="1279"/>
      <c r="L68" s="1279"/>
      <c r="M68" s="1279"/>
      <c r="N68" s="1279"/>
      <c r="O68" s="1279"/>
      <c r="P68" s="1279"/>
      <c r="Q68" s="1279"/>
      <c r="R68" s="1279"/>
      <c r="S68" s="1279"/>
      <c r="T68" s="1279"/>
      <c r="U68" s="1279"/>
      <c r="V68" s="1279"/>
      <c r="W68" s="392"/>
      <c r="X68" s="136"/>
      <c r="Y68" s="136"/>
      <c r="Z68" s="136"/>
      <c r="AA68" s="477"/>
      <c r="AB68" s="477"/>
      <c r="AC68" s="477"/>
      <c r="AD68" s="477"/>
      <c r="AE68" s="477"/>
      <c r="AF68" s="477"/>
      <c r="AG68" s="477"/>
      <c r="AH68" s="477"/>
      <c r="AI68" s="477"/>
      <c r="AJ68" s="477"/>
      <c r="AK68" s="477"/>
      <c r="AL68" s="477"/>
      <c r="AM68" s="477"/>
    </row>
    <row r="69" spans="1:39">
      <c r="A69" s="136"/>
      <c r="B69" s="501" t="s">
        <v>1243</v>
      </c>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c r="AB69"/>
      <c r="AC69"/>
      <c r="AD69"/>
      <c r="AE69"/>
      <c r="AF69"/>
      <c r="AG69"/>
      <c r="AH69"/>
      <c r="AI69"/>
      <c r="AJ69"/>
      <c r="AK69"/>
      <c r="AL69"/>
      <c r="AM69"/>
    </row>
    <row r="70" spans="1:39">
      <c r="A70" s="136"/>
      <c r="B70" s="136"/>
      <c r="C70" s="136"/>
      <c r="D70" s="136"/>
      <c r="E70" s="136"/>
      <c r="F70" s="136"/>
      <c r="G70" s="136"/>
      <c r="H70" s="136"/>
      <c r="I70" s="136"/>
      <c r="J70" s="136"/>
      <c r="K70" s="136"/>
      <c r="L70" s="136"/>
      <c r="M70" s="136"/>
      <c r="N70" s="136"/>
      <c r="O70" s="136"/>
      <c r="P70" s="136"/>
      <c r="Q70" s="136"/>
      <c r="R70" s="136"/>
      <c r="S70" s="136"/>
      <c r="T70" s="136"/>
      <c r="U70" s="136"/>
      <c r="V70" s="136"/>
      <c r="W70" s="136"/>
      <c r="X70" s="136"/>
      <c r="Y70" s="136"/>
      <c r="Z70" s="1"/>
      <c r="AA70" s="477"/>
      <c r="AB70" s="477"/>
      <c r="AC70" s="477"/>
      <c r="AD70" s="477"/>
      <c r="AE70" s="477"/>
      <c r="AF70" s="477"/>
      <c r="AG70" s="477"/>
      <c r="AH70" s="477"/>
      <c r="AI70" s="477"/>
      <c r="AJ70" s="477"/>
      <c r="AK70" s="477"/>
      <c r="AL70" s="477"/>
      <c r="AM70" s="477"/>
    </row>
    <row r="71" spans="1:39">
      <c r="A71" s="1278" t="s">
        <v>804</v>
      </c>
      <c r="B71" s="1279"/>
      <c r="C71" s="1279"/>
      <c r="D71" s="1279"/>
      <c r="E71" s="1279"/>
      <c r="F71" s="1279"/>
      <c r="G71" s="1279"/>
      <c r="H71" s="1279"/>
      <c r="I71" s="1279"/>
      <c r="J71" s="1279"/>
      <c r="K71" s="1279"/>
      <c r="L71" s="1279"/>
      <c r="M71" s="1279"/>
      <c r="N71" s="1279"/>
      <c r="O71" s="1279"/>
      <c r="P71" s="1279"/>
      <c r="Q71" s="1279"/>
      <c r="R71" s="1279"/>
      <c r="S71" s="1279"/>
      <c r="T71" s="1279"/>
      <c r="U71" s="1279"/>
      <c r="V71" s="1279"/>
      <c r="W71" s="392"/>
      <c r="X71" s="136"/>
      <c r="Y71" s="136"/>
      <c r="Z71" s="136"/>
      <c r="AA71" s="477"/>
      <c r="AB71" s="477"/>
      <c r="AC71" s="477"/>
      <c r="AD71" s="477"/>
      <c r="AE71" s="477"/>
      <c r="AF71" s="477"/>
      <c r="AG71" s="477"/>
      <c r="AH71" s="477"/>
      <c r="AI71" s="477"/>
      <c r="AJ71" s="477"/>
      <c r="AK71" s="477"/>
      <c r="AL71" s="477"/>
      <c r="AM71" s="477"/>
    </row>
    <row r="72" spans="1:39">
      <c r="A72" s="392"/>
      <c r="B72" s="1327" t="s">
        <v>808</v>
      </c>
      <c r="C72" s="1327"/>
      <c r="D72" s="1327"/>
      <c r="E72" s="1327"/>
      <c r="F72" s="1327"/>
      <c r="G72" s="1327"/>
      <c r="H72" s="1327"/>
      <c r="I72" s="1327"/>
      <c r="J72" s="1327"/>
      <c r="K72" s="1327"/>
      <c r="L72" s="1327"/>
      <c r="M72" s="1327"/>
      <c r="N72" s="1327"/>
      <c r="O72" s="1327"/>
      <c r="P72" s="1327"/>
      <c r="Q72" s="1327"/>
      <c r="R72" s="1327"/>
      <c r="S72" s="1327"/>
      <c r="T72" s="1327"/>
      <c r="U72" s="1327"/>
      <c r="V72" s="1327"/>
      <c r="W72" s="1327"/>
      <c r="X72" s="136"/>
      <c r="Y72" s="136"/>
      <c r="Z72" s="136"/>
      <c r="AA72" s="477"/>
      <c r="AB72" s="477"/>
      <c r="AC72" s="477"/>
      <c r="AD72" s="477"/>
      <c r="AE72" s="477"/>
      <c r="AF72" s="477"/>
      <c r="AG72" s="477"/>
      <c r="AH72" s="477"/>
      <c r="AI72" s="477"/>
      <c r="AJ72" s="477"/>
      <c r="AK72" s="477"/>
      <c r="AL72" s="477"/>
      <c r="AM72" s="477"/>
    </row>
    <row r="73" spans="1:39">
      <c r="A73" s="392"/>
      <c r="B73" s="1327"/>
      <c r="C73" s="1327"/>
      <c r="D73" s="1327"/>
      <c r="E73" s="1327"/>
      <c r="F73" s="1327"/>
      <c r="G73" s="1327"/>
      <c r="H73" s="1327"/>
      <c r="I73" s="1327"/>
      <c r="J73" s="1327"/>
      <c r="K73" s="1327"/>
      <c r="L73" s="1327"/>
      <c r="M73" s="1327"/>
      <c r="N73" s="1327"/>
      <c r="O73" s="1327"/>
      <c r="P73" s="1327"/>
      <c r="Q73" s="1327"/>
      <c r="R73" s="1327"/>
      <c r="S73" s="1327"/>
      <c r="T73" s="1327"/>
      <c r="U73" s="1327"/>
      <c r="V73" s="1327"/>
      <c r="W73" s="1327"/>
      <c r="X73" s="136"/>
      <c r="Y73" s="136"/>
      <c r="Z73" s="136"/>
      <c r="AA73" s="477"/>
      <c r="AB73" s="477"/>
      <c r="AC73" s="477"/>
      <c r="AD73" s="477"/>
      <c r="AE73" s="477"/>
      <c r="AF73" s="477"/>
      <c r="AG73" s="477"/>
      <c r="AH73" s="477"/>
      <c r="AI73" s="477"/>
      <c r="AJ73" s="477"/>
      <c r="AK73" s="477"/>
      <c r="AL73" s="477"/>
      <c r="AM73" s="477"/>
    </row>
    <row r="74" spans="1:39">
      <c r="A74" s="392"/>
      <c r="B74" s="1327"/>
      <c r="C74" s="1327"/>
      <c r="D74" s="1327"/>
      <c r="E74" s="1327"/>
      <c r="F74" s="1327"/>
      <c r="G74" s="1327"/>
      <c r="H74" s="1327"/>
      <c r="I74" s="1327"/>
      <c r="J74" s="1327"/>
      <c r="K74" s="1327"/>
      <c r="L74" s="1327"/>
      <c r="M74" s="1327"/>
      <c r="N74" s="1327"/>
      <c r="O74" s="1327"/>
      <c r="P74" s="1327"/>
      <c r="Q74" s="1327"/>
      <c r="R74" s="1327"/>
      <c r="S74" s="1327"/>
      <c r="T74" s="1327"/>
      <c r="U74" s="1327"/>
      <c r="V74" s="1327"/>
      <c r="W74" s="1327"/>
      <c r="X74" s="136"/>
      <c r="Y74" s="136"/>
      <c r="Z74" s="136"/>
      <c r="AA74" s="477"/>
      <c r="AB74" s="477"/>
      <c r="AC74" s="477"/>
      <c r="AD74" s="477"/>
      <c r="AE74" s="477"/>
      <c r="AF74" s="477"/>
      <c r="AG74" s="477"/>
      <c r="AH74" s="477"/>
      <c r="AI74" s="477"/>
      <c r="AJ74" s="477"/>
      <c r="AK74" s="477"/>
      <c r="AL74" s="477"/>
      <c r="AM74" s="477"/>
    </row>
    <row r="75" spans="1:39">
      <c r="A75" s="392"/>
      <c r="B75" s="1327"/>
      <c r="C75" s="1327"/>
      <c r="D75" s="1327"/>
      <c r="E75" s="1327"/>
      <c r="F75" s="1327"/>
      <c r="G75" s="1327"/>
      <c r="H75" s="1327"/>
      <c r="I75" s="1327"/>
      <c r="J75" s="1327"/>
      <c r="K75" s="1327"/>
      <c r="L75" s="1327"/>
      <c r="M75" s="1327"/>
      <c r="N75" s="1327"/>
      <c r="O75" s="1327"/>
      <c r="P75" s="1327"/>
      <c r="Q75" s="1327"/>
      <c r="R75" s="1327"/>
      <c r="S75" s="1327"/>
      <c r="T75" s="1327"/>
      <c r="U75" s="1327"/>
      <c r="V75" s="1327"/>
      <c r="W75" s="1327"/>
      <c r="X75" s="136"/>
      <c r="Y75" s="136"/>
      <c r="Z75" s="136"/>
      <c r="AA75" s="477"/>
      <c r="AB75" s="477"/>
      <c r="AC75" s="477"/>
      <c r="AD75" s="477"/>
      <c r="AE75" s="477"/>
      <c r="AF75" s="477"/>
      <c r="AG75" s="477"/>
      <c r="AH75" s="477"/>
      <c r="AI75" s="477"/>
      <c r="AJ75" s="477"/>
      <c r="AK75" s="477"/>
      <c r="AL75" s="477"/>
      <c r="AM75" s="477"/>
    </row>
    <row r="76" spans="1:39">
      <c r="A76" s="392"/>
      <c r="B76" s="1327"/>
      <c r="C76" s="1327"/>
      <c r="D76" s="1327"/>
      <c r="E76" s="1327"/>
      <c r="F76" s="1327"/>
      <c r="G76" s="1327"/>
      <c r="H76" s="1327"/>
      <c r="I76" s="1327"/>
      <c r="J76" s="1327"/>
      <c r="K76" s="1327"/>
      <c r="L76" s="1327"/>
      <c r="M76" s="1327"/>
      <c r="N76" s="1327"/>
      <c r="O76" s="1327"/>
      <c r="P76" s="1327"/>
      <c r="Q76" s="1327"/>
      <c r="R76" s="1327"/>
      <c r="S76" s="1327"/>
      <c r="T76" s="1327"/>
      <c r="U76" s="1327"/>
      <c r="V76" s="1327"/>
      <c r="W76" s="1327"/>
      <c r="X76" s="136"/>
      <c r="Y76" s="136"/>
      <c r="Z76" s="136"/>
      <c r="AA76" s="477"/>
      <c r="AB76" s="477"/>
      <c r="AC76" s="477"/>
      <c r="AD76" s="477"/>
      <c r="AE76" s="477"/>
      <c r="AF76" s="477"/>
      <c r="AG76" s="477"/>
      <c r="AH76" s="477"/>
      <c r="AI76" s="477"/>
      <c r="AJ76" s="477"/>
      <c r="AK76" s="477"/>
      <c r="AL76" s="477"/>
      <c r="AM76" s="477"/>
    </row>
    <row r="77" spans="1:39">
      <c r="A77" s="136"/>
      <c r="B77" s="136"/>
      <c r="C77" s="136"/>
      <c r="D77" s="136"/>
      <c r="E77" s="136"/>
      <c r="F77" s="136"/>
      <c r="G77" s="136"/>
      <c r="H77" s="136"/>
      <c r="I77" s="136"/>
      <c r="J77" s="136"/>
      <c r="K77" s="136"/>
      <c r="L77" s="136"/>
      <c r="M77" s="136"/>
      <c r="N77" s="136"/>
      <c r="O77" s="136"/>
      <c r="P77" s="136"/>
      <c r="Q77" s="136"/>
      <c r="R77" s="136"/>
      <c r="S77" s="136"/>
      <c r="T77" s="136"/>
      <c r="U77" s="136"/>
      <c r="V77" s="136"/>
      <c r="W77" s="136"/>
      <c r="X77" s="136"/>
      <c r="Y77" s="136"/>
      <c r="Z77" s="136"/>
      <c r="AA77" s="477"/>
      <c r="AB77" s="477"/>
      <c r="AC77" s="477"/>
      <c r="AD77" s="477"/>
      <c r="AE77" s="477"/>
      <c r="AF77" s="477"/>
      <c r="AG77" s="477"/>
      <c r="AH77" s="477"/>
      <c r="AI77" s="477"/>
      <c r="AJ77" s="477"/>
      <c r="AK77" s="477"/>
      <c r="AL77" s="477"/>
      <c r="AM77" s="477"/>
    </row>
    <row r="78" spans="1:39">
      <c r="A78" s="1278" t="s">
        <v>803</v>
      </c>
      <c r="B78" s="1279"/>
      <c r="C78" s="1279"/>
      <c r="D78" s="1279"/>
      <c r="E78" s="1279"/>
      <c r="F78" s="1279"/>
      <c r="G78" s="1279"/>
      <c r="H78" s="1279"/>
      <c r="I78" s="1279"/>
      <c r="J78" s="1279"/>
      <c r="K78" s="1279"/>
      <c r="L78" s="1279"/>
      <c r="M78" s="1279"/>
      <c r="N78" s="1279"/>
      <c r="O78" s="1279"/>
      <c r="P78" s="1279"/>
      <c r="Q78" s="1279"/>
      <c r="R78" s="1279"/>
      <c r="S78" s="1279"/>
      <c r="T78" s="1279"/>
      <c r="U78" s="1279"/>
      <c r="V78" s="1279"/>
      <c r="W78" s="392"/>
      <c r="X78" s="136"/>
      <c r="Y78" s="136"/>
      <c r="Z78" s="136"/>
      <c r="AA78" s="477"/>
      <c r="AB78" s="477"/>
      <c r="AC78" s="477"/>
      <c r="AD78" s="477"/>
      <c r="AE78" s="477"/>
      <c r="AF78" s="477"/>
      <c r="AG78" s="477"/>
      <c r="AH78" s="477"/>
      <c r="AI78" s="477"/>
      <c r="AJ78" s="477"/>
      <c r="AK78" s="477"/>
      <c r="AL78" s="477"/>
      <c r="AM78" s="477"/>
    </row>
    <row r="79" spans="1:39">
      <c r="A79" s="392"/>
      <c r="B79" s="1327" t="s">
        <v>808</v>
      </c>
      <c r="C79" s="1327"/>
      <c r="D79" s="1327"/>
      <c r="E79" s="1327"/>
      <c r="F79" s="1327"/>
      <c r="G79" s="1327"/>
      <c r="H79" s="1327"/>
      <c r="I79" s="1327"/>
      <c r="J79" s="1327"/>
      <c r="K79" s="1327"/>
      <c r="L79" s="1327"/>
      <c r="M79" s="1327"/>
      <c r="N79" s="1327"/>
      <c r="O79" s="1327"/>
      <c r="P79" s="1327"/>
      <c r="Q79" s="1327"/>
      <c r="R79" s="1327"/>
      <c r="S79" s="1327"/>
      <c r="T79" s="1327"/>
      <c r="U79" s="1327"/>
      <c r="V79" s="1327"/>
      <c r="W79" s="1327"/>
      <c r="X79" s="136"/>
      <c r="Y79" s="136"/>
      <c r="Z79" s="136"/>
      <c r="AA79" s="477"/>
      <c r="AB79" s="477"/>
      <c r="AC79" s="477"/>
      <c r="AD79" s="477"/>
      <c r="AE79" s="477"/>
      <c r="AF79" s="477"/>
      <c r="AG79" s="477"/>
      <c r="AH79" s="477"/>
      <c r="AI79" s="477"/>
      <c r="AJ79" s="477"/>
      <c r="AK79" s="477"/>
      <c r="AL79" s="477"/>
      <c r="AM79" s="477"/>
    </row>
    <row r="80" spans="1:39">
      <c r="A80" s="392"/>
      <c r="B80" s="1327"/>
      <c r="C80" s="1327"/>
      <c r="D80" s="1327"/>
      <c r="E80" s="1327"/>
      <c r="F80" s="1327"/>
      <c r="G80" s="1327"/>
      <c r="H80" s="1327"/>
      <c r="I80" s="1327"/>
      <c r="J80" s="1327"/>
      <c r="K80" s="1327"/>
      <c r="L80" s="1327"/>
      <c r="M80" s="1327"/>
      <c r="N80" s="1327"/>
      <c r="O80" s="1327"/>
      <c r="P80" s="1327"/>
      <c r="Q80" s="1327"/>
      <c r="R80" s="1327"/>
      <c r="S80" s="1327"/>
      <c r="T80" s="1327"/>
      <c r="U80" s="1327"/>
      <c r="V80" s="1327"/>
      <c r="W80" s="1327"/>
      <c r="X80" s="136"/>
      <c r="Y80" s="136"/>
      <c r="Z80" s="136"/>
      <c r="AA80" s="477"/>
      <c r="AB80" s="477"/>
      <c r="AC80" s="477"/>
      <c r="AD80" s="477"/>
      <c r="AE80" s="477"/>
      <c r="AF80" s="477"/>
      <c r="AG80" s="477"/>
      <c r="AH80" s="477"/>
      <c r="AI80" s="477"/>
      <c r="AJ80" s="477"/>
      <c r="AK80" s="477"/>
      <c r="AL80" s="477"/>
      <c r="AM80" s="477"/>
    </row>
    <row r="81" spans="1:39">
      <c r="A81" s="392"/>
      <c r="B81" s="1327"/>
      <c r="C81" s="1327"/>
      <c r="D81" s="1327"/>
      <c r="E81" s="1327"/>
      <c r="F81" s="1327"/>
      <c r="G81" s="1327"/>
      <c r="H81" s="1327"/>
      <c r="I81" s="1327"/>
      <c r="J81" s="1327"/>
      <c r="K81" s="1327"/>
      <c r="L81" s="1327"/>
      <c r="M81" s="1327"/>
      <c r="N81" s="1327"/>
      <c r="O81" s="1327"/>
      <c r="P81" s="1327"/>
      <c r="Q81" s="1327"/>
      <c r="R81" s="1327"/>
      <c r="S81" s="1327"/>
      <c r="T81" s="1327"/>
      <c r="U81" s="1327"/>
      <c r="V81" s="1327"/>
      <c r="W81" s="1327"/>
      <c r="X81" s="311"/>
      <c r="Z81" s="311"/>
    </row>
    <row r="82" spans="1:39">
      <c r="A82" s="392"/>
      <c r="B82" s="1327"/>
      <c r="C82" s="1327"/>
      <c r="D82" s="1327"/>
      <c r="E82" s="1327"/>
      <c r="F82" s="1327"/>
      <c r="G82" s="1327"/>
      <c r="H82" s="1327"/>
      <c r="I82" s="1327"/>
      <c r="J82" s="1327"/>
      <c r="K82" s="1327"/>
      <c r="L82" s="1327"/>
      <c r="M82" s="1327"/>
      <c r="N82" s="1327"/>
      <c r="O82" s="1327"/>
      <c r="P82" s="1327"/>
      <c r="Q82" s="1327"/>
      <c r="R82" s="1327"/>
      <c r="S82" s="1327"/>
      <c r="T82" s="1327"/>
      <c r="U82" s="1327"/>
      <c r="V82" s="1327"/>
      <c r="W82" s="1327"/>
      <c r="X82" s="311"/>
      <c r="Z82" s="311"/>
    </row>
    <row r="83" spans="1:39">
      <c r="A83" s="392"/>
      <c r="B83" s="1327"/>
      <c r="C83" s="1327"/>
      <c r="D83" s="1327"/>
      <c r="E83" s="1327"/>
      <c r="F83" s="1327"/>
      <c r="G83" s="1327"/>
      <c r="H83" s="1327"/>
      <c r="I83" s="1327"/>
      <c r="J83" s="1327"/>
      <c r="K83" s="1327"/>
      <c r="L83" s="1327"/>
      <c r="M83" s="1327"/>
      <c r="N83" s="1327"/>
      <c r="O83" s="1327"/>
      <c r="P83" s="1327"/>
      <c r="Q83" s="1327"/>
      <c r="R83" s="1327"/>
      <c r="S83" s="1327"/>
      <c r="T83" s="1327"/>
      <c r="U83" s="1327"/>
      <c r="V83" s="1327"/>
      <c r="W83" s="1327"/>
      <c r="X83" s="311"/>
      <c r="Z83" s="311"/>
    </row>
    <row r="84" spans="1:39">
      <c r="A84" s="311"/>
      <c r="B84" s="311"/>
      <c r="C84" s="311"/>
      <c r="D84" s="311"/>
      <c r="E84" s="311"/>
      <c r="F84" s="311"/>
      <c r="G84" s="311"/>
      <c r="H84" s="311"/>
      <c r="I84" s="311"/>
      <c r="J84" s="311"/>
      <c r="K84" s="311"/>
      <c r="L84" s="311"/>
      <c r="M84" s="311"/>
      <c r="N84" s="311"/>
      <c r="O84" s="311"/>
      <c r="P84" s="311"/>
      <c r="Q84" s="311"/>
      <c r="R84" s="311"/>
      <c r="S84" s="311"/>
      <c r="T84" s="311"/>
      <c r="U84" s="311"/>
      <c r="V84" s="311"/>
      <c r="W84" s="311"/>
      <c r="X84" s="311"/>
      <c r="Z84" s="311"/>
    </row>
    <row r="85" spans="1:39" ht="13.5" thickBot="1">
      <c r="A85" s="311"/>
      <c r="B85" s="311"/>
      <c r="C85" s="311"/>
      <c r="D85" s="311"/>
      <c r="E85" s="311"/>
      <c r="F85" s="311"/>
      <c r="G85" s="311"/>
      <c r="H85" s="311"/>
      <c r="I85" s="311"/>
      <c r="J85" s="311"/>
      <c r="K85" s="311"/>
      <c r="L85" s="311"/>
      <c r="M85" s="311"/>
      <c r="N85" s="311"/>
      <c r="O85" s="311"/>
      <c r="P85" s="311"/>
      <c r="Q85" s="311"/>
      <c r="R85" s="311"/>
      <c r="S85" s="311"/>
      <c r="T85" s="311"/>
      <c r="U85" s="311"/>
      <c r="V85" s="311"/>
      <c r="W85" s="311"/>
      <c r="X85" s="311"/>
      <c r="Z85" s="311"/>
    </row>
    <row r="86" spans="1:39" s="328" customFormat="1" ht="15.75" thickBot="1">
      <c r="A86" s="1321" t="s">
        <v>303</v>
      </c>
      <c r="B86" s="1322"/>
      <c r="C86" s="1322"/>
      <c r="D86" s="1322"/>
      <c r="E86" s="1322"/>
      <c r="F86" s="1322"/>
      <c r="G86" s="1322"/>
      <c r="H86" s="1322"/>
      <c r="I86" s="1322"/>
      <c r="J86" s="1322"/>
      <c r="K86" s="1322"/>
      <c r="L86" s="1322"/>
      <c r="M86" s="1322"/>
      <c r="N86" s="1322"/>
      <c r="O86" s="1322"/>
      <c r="P86" s="1322"/>
      <c r="Q86" s="1322"/>
      <c r="R86" s="1322"/>
      <c r="S86" s="1322"/>
      <c r="T86" s="1322"/>
      <c r="U86" s="1322"/>
      <c r="V86" s="1322"/>
      <c r="W86" s="1322"/>
      <c r="X86" s="1323"/>
      <c r="Y86" s="327"/>
      <c r="Z86" s="480"/>
    </row>
    <row r="87" spans="1:39" ht="5.25" customHeight="1">
      <c r="A87" s="6"/>
      <c r="B87" s="3"/>
      <c r="C87" s="3"/>
      <c r="D87" s="3"/>
      <c r="E87" s="3"/>
      <c r="F87" s="3"/>
      <c r="G87" s="3"/>
      <c r="H87" s="3"/>
      <c r="I87" s="3"/>
      <c r="J87" s="3"/>
      <c r="K87" s="3"/>
      <c r="L87" s="3"/>
      <c r="M87" s="3"/>
      <c r="N87" s="3"/>
      <c r="O87" s="3"/>
      <c r="P87" s="3"/>
      <c r="Q87" s="3"/>
      <c r="R87" s="3"/>
      <c r="S87" s="3"/>
      <c r="T87" s="3"/>
      <c r="U87" s="3"/>
      <c r="V87" s="3"/>
      <c r="W87" s="3"/>
      <c r="X87" s="3"/>
      <c r="Y87" s="323"/>
      <c r="Z87" s="136"/>
      <c r="AA87"/>
      <c r="AB87"/>
      <c r="AC87"/>
      <c r="AD87"/>
      <c r="AE87"/>
      <c r="AF87"/>
      <c r="AG87"/>
      <c r="AH87"/>
      <c r="AI87"/>
      <c r="AJ87"/>
      <c r="AK87"/>
      <c r="AL87"/>
      <c r="AM87"/>
    </row>
    <row r="88" spans="1:39" ht="12.75" customHeight="1">
      <c r="A88" s="1304" t="s">
        <v>39</v>
      </c>
      <c r="B88" s="1305"/>
      <c r="C88" s="1305"/>
      <c r="D88" s="1306"/>
      <c r="E88" s="1307" t="s">
        <v>40</v>
      </c>
      <c r="F88" s="1308"/>
      <c r="G88" s="1307" t="s">
        <v>663</v>
      </c>
      <c r="H88" s="1312"/>
      <c r="I88" s="1312"/>
      <c r="J88" s="1312"/>
      <c r="K88" s="1308"/>
      <c r="L88" s="1304" t="s">
        <v>664</v>
      </c>
      <c r="M88" s="1305"/>
      <c r="N88" s="1305"/>
      <c r="O88" s="1305"/>
      <c r="P88" s="1305"/>
      <c r="Q88" s="1305"/>
      <c r="R88" s="1305"/>
      <c r="S88" s="1306"/>
      <c r="T88" s="1307" t="s">
        <v>41</v>
      </c>
      <c r="U88" s="1312"/>
      <c r="V88" s="1312"/>
      <c r="W88" s="1312"/>
      <c r="X88" s="1308"/>
      <c r="Y88" s="324"/>
      <c r="Z88" s="136"/>
      <c r="AA88"/>
      <c r="AB88"/>
      <c r="AC88"/>
      <c r="AD88"/>
      <c r="AE88"/>
      <c r="AF88"/>
      <c r="AG88"/>
      <c r="AH88"/>
      <c r="AI88"/>
      <c r="AJ88"/>
      <c r="AK88"/>
      <c r="AL88"/>
      <c r="AM88"/>
    </row>
    <row r="89" spans="1:39">
      <c r="A89" s="946"/>
      <c r="B89" s="947"/>
      <c r="C89" s="947"/>
      <c r="D89" s="948"/>
      <c r="E89" s="946"/>
      <c r="F89" s="948"/>
      <c r="G89" s="1309"/>
      <c r="H89" s="1310"/>
      <c r="I89" s="1310"/>
      <c r="J89" s="1310"/>
      <c r="K89" s="1311"/>
      <c r="L89" s="946"/>
      <c r="M89" s="947"/>
      <c r="N89" s="947"/>
      <c r="O89" s="947"/>
      <c r="P89" s="947"/>
      <c r="Q89" s="947"/>
      <c r="R89" s="947"/>
      <c r="S89" s="948"/>
      <c r="T89" s="1309"/>
      <c r="U89" s="1310"/>
      <c r="V89" s="1310"/>
      <c r="W89" s="1310"/>
      <c r="X89" s="1311"/>
      <c r="Y89" s="324"/>
      <c r="Z89" s="136"/>
      <c r="AA89"/>
      <c r="AB89"/>
      <c r="AC89"/>
      <c r="AD89"/>
      <c r="AE89"/>
      <c r="AF89"/>
      <c r="AG89"/>
      <c r="AH89"/>
      <c r="AI89"/>
      <c r="AJ89"/>
      <c r="AK89"/>
      <c r="AL89"/>
      <c r="AM89"/>
    </row>
    <row r="90" spans="1:39">
      <c r="A90" s="946"/>
      <c r="B90" s="947"/>
      <c r="C90" s="947"/>
      <c r="D90" s="948"/>
      <c r="E90" s="946"/>
      <c r="F90" s="948"/>
      <c r="G90" s="1309"/>
      <c r="H90" s="1310"/>
      <c r="I90" s="1310"/>
      <c r="J90" s="1310"/>
      <c r="K90" s="1311"/>
      <c r="L90" s="946"/>
      <c r="M90" s="947"/>
      <c r="N90" s="947"/>
      <c r="O90" s="947"/>
      <c r="P90" s="947"/>
      <c r="Q90" s="947"/>
      <c r="R90" s="947"/>
      <c r="S90" s="948"/>
      <c r="T90" s="1309"/>
      <c r="U90" s="1310"/>
      <c r="V90" s="1310"/>
      <c r="W90" s="1310"/>
      <c r="X90" s="1311"/>
      <c r="Y90" s="324"/>
      <c r="Z90" s="136"/>
      <c r="AA90"/>
      <c r="AB90"/>
      <c r="AC90"/>
      <c r="AD90"/>
      <c r="AE90"/>
      <c r="AF90"/>
      <c r="AG90"/>
      <c r="AH90"/>
      <c r="AI90"/>
      <c r="AJ90"/>
      <c r="AK90"/>
      <c r="AL90"/>
      <c r="AM90"/>
    </row>
    <row r="91" spans="1:39">
      <c r="A91" s="946"/>
      <c r="B91" s="947"/>
      <c r="C91" s="947"/>
      <c r="D91" s="948"/>
      <c r="E91" s="946"/>
      <c r="F91" s="948"/>
      <c r="G91" s="1309"/>
      <c r="H91" s="1310"/>
      <c r="I91" s="1310"/>
      <c r="J91" s="1310"/>
      <c r="K91" s="1311"/>
      <c r="L91" s="946"/>
      <c r="M91" s="947"/>
      <c r="N91" s="947"/>
      <c r="O91" s="947"/>
      <c r="P91" s="947"/>
      <c r="Q91" s="947"/>
      <c r="R91" s="947"/>
      <c r="S91" s="948"/>
      <c r="T91" s="1309"/>
      <c r="U91" s="1310"/>
      <c r="V91" s="1310"/>
      <c r="W91" s="1310"/>
      <c r="X91" s="1311"/>
      <c r="Y91" s="324"/>
      <c r="Z91" s="136"/>
      <c r="AA91"/>
      <c r="AB91"/>
      <c r="AC91"/>
      <c r="AD91"/>
      <c r="AE91"/>
      <c r="AF91"/>
      <c r="AG91"/>
      <c r="AH91"/>
      <c r="AI91"/>
      <c r="AJ91"/>
      <c r="AK91"/>
      <c r="AL91"/>
      <c r="AM91"/>
    </row>
    <row r="92" spans="1:39">
      <c r="A92" s="946"/>
      <c r="B92" s="947"/>
      <c r="C92" s="947"/>
      <c r="D92" s="948"/>
      <c r="E92" s="946"/>
      <c r="F92" s="948"/>
      <c r="G92" s="1309"/>
      <c r="H92" s="1310"/>
      <c r="I92" s="1310"/>
      <c r="J92" s="1310"/>
      <c r="K92" s="1311"/>
      <c r="L92" s="946"/>
      <c r="M92" s="947"/>
      <c r="N92" s="947"/>
      <c r="O92" s="947"/>
      <c r="P92" s="947"/>
      <c r="Q92" s="947"/>
      <c r="R92" s="947"/>
      <c r="S92" s="948"/>
      <c r="T92" s="1309"/>
      <c r="U92" s="1310"/>
      <c r="V92" s="1310"/>
      <c r="W92" s="1310"/>
      <c r="X92" s="1311"/>
      <c r="Y92" s="324"/>
      <c r="Z92" s="136"/>
      <c r="AA92"/>
      <c r="AB92"/>
      <c r="AC92"/>
      <c r="AD92"/>
      <c r="AE92"/>
      <c r="AF92"/>
      <c r="AG92"/>
      <c r="AH92"/>
      <c r="AI92"/>
      <c r="AJ92"/>
      <c r="AK92"/>
      <c r="AL92"/>
      <c r="AM92"/>
    </row>
    <row r="93" spans="1:39" ht="13.5" thickBot="1">
      <c r="A93" s="3"/>
      <c r="B93" s="3"/>
      <c r="C93" s="3"/>
      <c r="D93" s="3"/>
      <c r="E93" s="3"/>
      <c r="F93" s="3"/>
      <c r="G93" s="3"/>
      <c r="H93" s="3"/>
      <c r="I93" s="3"/>
      <c r="J93" s="3"/>
      <c r="K93" s="3"/>
      <c r="L93" s="3"/>
      <c r="M93" s="3"/>
      <c r="N93" s="3"/>
      <c r="O93" s="3"/>
      <c r="P93" s="3"/>
      <c r="Q93" s="3"/>
      <c r="R93" s="3"/>
      <c r="S93" s="3"/>
      <c r="T93" s="3"/>
      <c r="U93" s="3"/>
      <c r="V93" s="3"/>
      <c r="W93" s="3"/>
      <c r="X93" s="3"/>
      <c r="Y93" s="325"/>
      <c r="Z93" s="136"/>
      <c r="AA93"/>
      <c r="AB93"/>
      <c r="AC93"/>
      <c r="AD93"/>
      <c r="AE93"/>
      <c r="AF93"/>
      <c r="AG93"/>
      <c r="AH93"/>
      <c r="AI93"/>
      <c r="AJ93"/>
      <c r="AK93"/>
      <c r="AL93"/>
      <c r="AM93"/>
    </row>
    <row r="94" spans="1:39" ht="15.75" thickBot="1">
      <c r="A94" s="1275" t="s">
        <v>1227</v>
      </c>
      <c r="B94" s="1276"/>
      <c r="C94" s="1276"/>
      <c r="D94" s="1276"/>
      <c r="E94" s="1276"/>
      <c r="F94" s="1276"/>
      <c r="G94" s="1276"/>
      <c r="H94" s="1276"/>
      <c r="I94" s="1276"/>
      <c r="J94" s="1276"/>
      <c r="K94" s="1276"/>
      <c r="L94" s="1276"/>
      <c r="M94" s="1276"/>
      <c r="N94" s="1276"/>
      <c r="O94" s="1276"/>
      <c r="P94" s="1276"/>
      <c r="Q94" s="1276"/>
      <c r="R94" s="1276"/>
      <c r="S94" s="1276"/>
      <c r="T94" s="1276"/>
      <c r="U94" s="1276"/>
      <c r="V94" s="1276"/>
      <c r="W94" s="1276"/>
      <c r="X94" s="1277"/>
      <c r="Y94" s="325"/>
      <c r="Z94" s="136"/>
      <c r="AA94"/>
      <c r="AB94"/>
      <c r="AC94"/>
      <c r="AD94"/>
      <c r="AE94"/>
      <c r="AF94"/>
      <c r="AG94"/>
      <c r="AH94"/>
      <c r="AI94"/>
      <c r="AJ94"/>
      <c r="AK94"/>
      <c r="AL94"/>
      <c r="AM94"/>
    </row>
    <row r="95" spans="1:39" ht="3.75" customHeight="1">
      <c r="A95" s="6"/>
      <c r="B95" s="3"/>
      <c r="C95" s="3"/>
      <c r="D95" s="3"/>
      <c r="E95" s="3"/>
      <c r="F95" s="3"/>
      <c r="G95" s="3"/>
      <c r="H95" s="3"/>
      <c r="I95" s="3"/>
      <c r="J95" s="3"/>
      <c r="K95" s="3"/>
      <c r="L95" s="3"/>
      <c r="M95" s="3"/>
      <c r="N95" s="3"/>
      <c r="O95" s="3"/>
      <c r="P95" s="3"/>
      <c r="Q95" s="3"/>
      <c r="R95" s="3"/>
      <c r="S95" s="3"/>
      <c r="T95" s="3"/>
      <c r="U95" s="3"/>
      <c r="V95" s="3"/>
      <c r="W95" s="3"/>
      <c r="X95" s="3"/>
      <c r="Y95" s="323"/>
      <c r="Z95" s="136"/>
      <c r="AA95"/>
      <c r="AB95"/>
      <c r="AC95"/>
      <c r="AD95"/>
      <c r="AE95"/>
      <c r="AF95"/>
      <c r="AG95"/>
      <c r="AH95"/>
      <c r="AI95"/>
      <c r="AJ95"/>
      <c r="AK95"/>
      <c r="AL95"/>
      <c r="AM95"/>
    </row>
    <row r="96" spans="1:39" ht="15.75" customHeight="1">
      <c r="A96" s="926" t="s">
        <v>39</v>
      </c>
      <c r="B96" s="927"/>
      <c r="C96" s="927"/>
      <c r="D96" s="928"/>
      <c r="E96" s="926" t="s">
        <v>5</v>
      </c>
      <c r="F96" s="927"/>
      <c r="G96" s="928"/>
      <c r="H96" s="926" t="s">
        <v>42</v>
      </c>
      <c r="I96" s="927"/>
      <c r="J96" s="928"/>
      <c r="K96" s="926" t="s">
        <v>43</v>
      </c>
      <c r="L96" s="927"/>
      <c r="M96" s="928"/>
      <c r="N96" s="1324" t="s">
        <v>44</v>
      </c>
      <c r="O96" s="1325"/>
      <c r="P96" s="1326"/>
      <c r="Q96" s="17"/>
      <c r="R96" s="17"/>
      <c r="S96" s="17"/>
      <c r="T96" s="3"/>
      <c r="U96" s="3"/>
      <c r="V96" s="3"/>
      <c r="W96" s="3"/>
      <c r="X96" s="3"/>
      <c r="Y96" s="325"/>
      <c r="Z96" s="136"/>
      <c r="AA96"/>
      <c r="AB96"/>
      <c r="AC96"/>
      <c r="AD96"/>
      <c r="AE96"/>
      <c r="AF96"/>
      <c r="AG96"/>
      <c r="AH96"/>
      <c r="AI96"/>
      <c r="AJ96"/>
      <c r="AK96"/>
      <c r="AL96"/>
      <c r="AM96"/>
    </row>
    <row r="97" spans="1:39">
      <c r="A97" s="946"/>
      <c r="B97" s="947"/>
      <c r="C97" s="947"/>
      <c r="D97" s="948"/>
      <c r="E97" s="946"/>
      <c r="F97" s="947"/>
      <c r="G97" s="948"/>
      <c r="H97" s="1315"/>
      <c r="I97" s="1316"/>
      <c r="J97" s="1317"/>
      <c r="K97" s="946"/>
      <c r="L97" s="947"/>
      <c r="M97" s="948"/>
      <c r="N97" s="1301"/>
      <c r="O97" s="1302"/>
      <c r="P97" s="1303"/>
      <c r="Q97" s="3"/>
      <c r="R97" s="17"/>
      <c r="S97" s="17"/>
      <c r="T97" s="3"/>
      <c r="U97" s="3"/>
      <c r="V97" s="3"/>
      <c r="W97" s="3"/>
      <c r="X97" s="3"/>
      <c r="Y97" s="325"/>
      <c r="Z97" s="136"/>
      <c r="AA97"/>
      <c r="AB97"/>
      <c r="AC97"/>
      <c r="AD97"/>
      <c r="AE97"/>
      <c r="AF97"/>
      <c r="AG97"/>
      <c r="AH97"/>
      <c r="AI97"/>
      <c r="AJ97"/>
      <c r="AK97"/>
      <c r="AL97"/>
      <c r="AM97"/>
    </row>
    <row r="98" spans="1:39">
      <c r="A98" s="946"/>
      <c r="B98" s="947"/>
      <c r="C98" s="947"/>
      <c r="D98" s="948"/>
      <c r="E98" s="946"/>
      <c r="F98" s="947"/>
      <c r="G98" s="948"/>
      <c r="H98" s="1315"/>
      <c r="I98" s="1316"/>
      <c r="J98" s="1317"/>
      <c r="K98" s="946"/>
      <c r="L98" s="947"/>
      <c r="M98" s="948"/>
      <c r="N98" s="1301"/>
      <c r="O98" s="1302"/>
      <c r="P98" s="1303"/>
      <c r="Q98" s="3"/>
      <c r="R98" s="17"/>
      <c r="S98" s="17"/>
      <c r="T98" s="3"/>
      <c r="U98" s="3"/>
      <c r="V98" s="3"/>
      <c r="W98" s="3"/>
      <c r="X98" s="3"/>
      <c r="Y98" s="325"/>
      <c r="Z98" s="136"/>
      <c r="AA98"/>
      <c r="AB98"/>
      <c r="AC98"/>
      <c r="AD98"/>
      <c r="AE98"/>
      <c r="AF98"/>
      <c r="AG98"/>
      <c r="AH98"/>
      <c r="AI98"/>
      <c r="AJ98"/>
      <c r="AK98"/>
      <c r="AL98"/>
      <c r="AM98"/>
    </row>
    <row r="99" spans="1:39">
      <c r="A99" s="946"/>
      <c r="B99" s="947"/>
      <c r="C99" s="947"/>
      <c r="D99" s="948"/>
      <c r="E99" s="946"/>
      <c r="F99" s="947"/>
      <c r="G99" s="948"/>
      <c r="H99" s="1315"/>
      <c r="I99" s="1316"/>
      <c r="J99" s="1317"/>
      <c r="K99" s="946"/>
      <c r="L99" s="947"/>
      <c r="M99" s="948"/>
      <c r="N99" s="1301"/>
      <c r="O99" s="1302"/>
      <c r="P99" s="1303"/>
      <c r="Q99" s="17"/>
      <c r="R99" s="17"/>
      <c r="S99" s="17"/>
      <c r="T99" s="3"/>
      <c r="U99" s="3"/>
      <c r="V99" s="3"/>
      <c r="W99" s="3"/>
      <c r="X99" s="3"/>
      <c r="Y99" s="325"/>
      <c r="Z99" s="136"/>
      <c r="AA99"/>
      <c r="AB99"/>
      <c r="AC99"/>
      <c r="AD99"/>
      <c r="AE99"/>
      <c r="AF99"/>
      <c r="AG99"/>
      <c r="AH99"/>
      <c r="AI99"/>
      <c r="AJ99"/>
      <c r="AK99"/>
      <c r="AL99"/>
      <c r="AM99"/>
    </row>
    <row r="100" spans="1:39">
      <c r="A100" s="946"/>
      <c r="B100" s="947"/>
      <c r="C100" s="947"/>
      <c r="D100" s="948"/>
      <c r="E100" s="946"/>
      <c r="F100" s="947"/>
      <c r="G100" s="948"/>
      <c r="H100" s="1315"/>
      <c r="I100" s="1316"/>
      <c r="J100" s="1317"/>
      <c r="K100" s="946"/>
      <c r="L100" s="947"/>
      <c r="M100" s="948"/>
      <c r="N100" s="1301"/>
      <c r="O100" s="1302"/>
      <c r="P100" s="1303"/>
      <c r="Q100" s="17"/>
      <c r="R100" s="17"/>
      <c r="S100" s="17"/>
      <c r="T100" s="3"/>
      <c r="U100" s="3"/>
      <c r="V100" s="3"/>
      <c r="W100" s="3"/>
      <c r="X100" s="3"/>
      <c r="Y100" s="325"/>
      <c r="Z100" s="136"/>
      <c r="AA100"/>
      <c r="AB100"/>
      <c r="AC100"/>
      <c r="AD100"/>
      <c r="AE100"/>
      <c r="AF100"/>
      <c r="AG100"/>
      <c r="AH100"/>
      <c r="AI100"/>
      <c r="AJ100"/>
      <c r="AK100"/>
      <c r="AL100"/>
      <c r="AM100"/>
    </row>
    <row r="101" spans="1:39">
      <c r="A101" s="946"/>
      <c r="B101" s="947"/>
      <c r="C101" s="947"/>
      <c r="D101" s="948"/>
      <c r="E101" s="946"/>
      <c r="F101" s="947"/>
      <c r="G101" s="948"/>
      <c r="H101" s="1315"/>
      <c r="I101" s="1316"/>
      <c r="J101" s="1317"/>
      <c r="K101" s="946"/>
      <c r="L101" s="947"/>
      <c r="M101" s="948"/>
      <c r="N101" s="1301"/>
      <c r="O101" s="1302"/>
      <c r="P101" s="1303"/>
      <c r="Q101" s="3"/>
      <c r="R101" s="3"/>
      <c r="S101" s="3"/>
      <c r="T101" s="3"/>
      <c r="U101" s="3"/>
      <c r="V101" s="3"/>
      <c r="W101" s="3"/>
      <c r="X101" s="3"/>
      <c r="Y101" s="325"/>
      <c r="Z101" s="136"/>
      <c r="AA101"/>
      <c r="AB101"/>
      <c r="AC101"/>
      <c r="AD101"/>
      <c r="AE101"/>
      <c r="AF101"/>
      <c r="AG101"/>
      <c r="AH101"/>
      <c r="AI101"/>
      <c r="AJ101"/>
      <c r="AK101"/>
      <c r="AL101"/>
      <c r="AM101"/>
    </row>
    <row r="102" spans="1:39" ht="13.5" thickBot="1">
      <c r="A102" s="3"/>
      <c r="B102" s="3"/>
      <c r="C102" s="3"/>
      <c r="D102" s="3"/>
      <c r="E102" s="3"/>
      <c r="F102" s="3"/>
      <c r="G102" s="3"/>
      <c r="H102" s="3"/>
      <c r="I102" s="3"/>
      <c r="J102" s="3"/>
      <c r="K102" s="3"/>
      <c r="L102" s="3"/>
      <c r="M102" s="3"/>
      <c r="N102" s="3"/>
      <c r="O102" s="3"/>
      <c r="P102" s="3"/>
      <c r="Q102" s="3"/>
      <c r="R102" s="3"/>
      <c r="S102" s="3"/>
      <c r="T102" s="3"/>
      <c r="U102" s="3"/>
      <c r="V102" s="3"/>
      <c r="W102" s="3"/>
      <c r="X102" s="3"/>
      <c r="Y102" s="314"/>
      <c r="Z102" s="136"/>
      <c r="AA102"/>
      <c r="AB102"/>
      <c r="AC102"/>
      <c r="AD102"/>
      <c r="AE102"/>
      <c r="AF102"/>
      <c r="AG102"/>
      <c r="AH102"/>
      <c r="AI102"/>
      <c r="AJ102"/>
      <c r="AK102"/>
      <c r="AL102"/>
      <c r="AM102"/>
    </row>
    <row r="103" spans="1:39" ht="13.5" thickBot="1">
      <c r="A103" s="994" t="s">
        <v>638</v>
      </c>
      <c r="B103" s="995"/>
      <c r="C103" s="995"/>
      <c r="D103" s="995"/>
      <c r="E103" s="995"/>
      <c r="F103" s="995"/>
      <c r="G103" s="995"/>
      <c r="H103" s="995"/>
      <c r="I103" s="995"/>
      <c r="J103" s="995"/>
      <c r="K103" s="995"/>
      <c r="L103" s="995"/>
      <c r="M103" s="995"/>
      <c r="N103" s="995"/>
      <c r="O103" s="995"/>
      <c r="P103" s="995"/>
      <c r="Q103" s="995"/>
      <c r="R103" s="995"/>
      <c r="S103" s="995"/>
      <c r="T103" s="995"/>
      <c r="U103" s="995"/>
      <c r="V103" s="995"/>
      <c r="W103" s="995"/>
      <c r="X103" s="996"/>
      <c r="Y103" s="325"/>
      <c r="Z103" s="136"/>
      <c r="AA103"/>
      <c r="AB103"/>
      <c r="AC103"/>
      <c r="AD103"/>
      <c r="AE103"/>
      <c r="AF103"/>
      <c r="AG103"/>
      <c r="AH103"/>
      <c r="AI103"/>
      <c r="AJ103"/>
      <c r="AK103"/>
      <c r="AL103"/>
      <c r="AM103"/>
    </row>
    <row r="104" spans="1:39" ht="11.25" customHeight="1">
      <c r="A104" s="1318" t="s">
        <v>118</v>
      </c>
      <c r="B104" s="1318"/>
      <c r="C104" s="1318"/>
      <c r="D104" s="1318"/>
      <c r="E104" s="1319"/>
      <c r="F104" s="1292" t="s">
        <v>639</v>
      </c>
      <c r="G104" s="1293"/>
      <c r="H104" s="1293"/>
      <c r="I104" s="1293"/>
      <c r="J104" s="1293"/>
      <c r="K104" s="1293"/>
      <c r="L104" s="1293"/>
      <c r="M104" s="1293"/>
      <c r="N104" s="1293"/>
      <c r="O104" s="1293"/>
      <c r="P104" s="1293"/>
      <c r="Q104" s="1293"/>
      <c r="R104" s="1293"/>
      <c r="S104" s="1293"/>
      <c r="T104" s="1293"/>
      <c r="U104" s="1293"/>
      <c r="V104" s="1294"/>
      <c r="W104" s="3"/>
      <c r="X104" s="3"/>
      <c r="Y104" s="314"/>
      <c r="Z104" s="136"/>
      <c r="AA104"/>
      <c r="AB104"/>
      <c r="AC104"/>
      <c r="AD104"/>
      <c r="AE104"/>
      <c r="AF104"/>
      <c r="AG104"/>
      <c r="AH104"/>
      <c r="AI104"/>
      <c r="AJ104"/>
      <c r="AK104"/>
      <c r="AL104"/>
      <c r="AM104"/>
    </row>
    <row r="105" spans="1:39">
      <c r="A105" s="1320"/>
      <c r="B105" s="1320"/>
      <c r="C105" s="1320"/>
      <c r="D105" s="1320"/>
      <c r="E105" s="1314"/>
      <c r="F105" s="1295"/>
      <c r="G105" s="1296"/>
      <c r="H105" s="1296"/>
      <c r="I105" s="1296"/>
      <c r="J105" s="1296"/>
      <c r="K105" s="1296"/>
      <c r="L105" s="1296"/>
      <c r="M105" s="1296"/>
      <c r="N105" s="1296"/>
      <c r="O105" s="1296"/>
      <c r="P105" s="1296"/>
      <c r="Q105" s="1296"/>
      <c r="R105" s="1296"/>
      <c r="S105" s="1296"/>
      <c r="T105" s="1296"/>
      <c r="U105" s="1296"/>
      <c r="V105" s="1297"/>
      <c r="W105" s="3"/>
      <c r="X105" s="3"/>
      <c r="Y105" s="314"/>
      <c r="Z105" s="136"/>
      <c r="AA105"/>
      <c r="AB105"/>
      <c r="AC105"/>
      <c r="AD105"/>
      <c r="AE105"/>
      <c r="AF105"/>
      <c r="AG105"/>
      <c r="AH105"/>
      <c r="AI105"/>
      <c r="AJ105"/>
      <c r="AK105"/>
      <c r="AL105"/>
      <c r="AM105"/>
    </row>
    <row r="106" spans="1:39">
      <c r="A106" s="1320"/>
      <c r="B106" s="1320"/>
      <c r="C106" s="1320"/>
      <c r="D106" s="1320"/>
      <c r="E106" s="1314"/>
      <c r="F106" s="1295"/>
      <c r="G106" s="1296"/>
      <c r="H106" s="1296"/>
      <c r="I106" s="1296"/>
      <c r="J106" s="1296"/>
      <c r="K106" s="1296"/>
      <c r="L106" s="1296"/>
      <c r="M106" s="1296"/>
      <c r="N106" s="1296"/>
      <c r="O106" s="1296"/>
      <c r="P106" s="1296"/>
      <c r="Q106" s="1296"/>
      <c r="R106" s="1296"/>
      <c r="S106" s="1296"/>
      <c r="T106" s="1296"/>
      <c r="U106" s="1296"/>
      <c r="V106" s="1297"/>
      <c r="W106" s="3"/>
      <c r="X106" s="3"/>
      <c r="Y106" s="314"/>
      <c r="Z106" s="136"/>
      <c r="AA106"/>
      <c r="AB106"/>
      <c r="AC106"/>
      <c r="AD106"/>
      <c r="AE106"/>
      <c r="AF106"/>
      <c r="AG106"/>
      <c r="AH106"/>
      <c r="AI106"/>
      <c r="AJ106"/>
      <c r="AK106"/>
      <c r="AL106"/>
      <c r="AM106"/>
    </row>
    <row r="107" spans="1:39">
      <c r="A107" s="1320"/>
      <c r="B107" s="1320"/>
      <c r="C107" s="1320"/>
      <c r="D107" s="1320"/>
      <c r="E107" s="1314"/>
      <c r="F107" s="1295"/>
      <c r="G107" s="1296"/>
      <c r="H107" s="1296"/>
      <c r="I107" s="1296"/>
      <c r="J107" s="1296"/>
      <c r="K107" s="1296"/>
      <c r="L107" s="1296"/>
      <c r="M107" s="1296"/>
      <c r="N107" s="1296"/>
      <c r="O107" s="1296"/>
      <c r="P107" s="1296"/>
      <c r="Q107" s="1296"/>
      <c r="R107" s="1296"/>
      <c r="S107" s="1296"/>
      <c r="T107" s="1296"/>
      <c r="U107" s="1296"/>
      <c r="V107" s="1297"/>
      <c r="W107" s="3"/>
      <c r="X107" s="3"/>
      <c r="Y107" s="314"/>
      <c r="Z107" s="136"/>
      <c r="AA107"/>
      <c r="AB107"/>
      <c r="AC107"/>
      <c r="AD107"/>
      <c r="AE107"/>
      <c r="AF107"/>
      <c r="AG107"/>
      <c r="AH107"/>
      <c r="AI107"/>
      <c r="AJ107"/>
      <c r="AK107"/>
      <c r="AL107"/>
      <c r="AM107"/>
    </row>
    <row r="108" spans="1:39">
      <c r="A108" s="1320"/>
      <c r="B108" s="1320"/>
      <c r="C108" s="1320"/>
      <c r="D108" s="1320"/>
      <c r="E108" s="1314"/>
      <c r="F108" s="1295"/>
      <c r="G108" s="1296"/>
      <c r="H108" s="1296"/>
      <c r="I108" s="1296"/>
      <c r="J108" s="1296"/>
      <c r="K108" s="1296"/>
      <c r="L108" s="1296"/>
      <c r="M108" s="1296"/>
      <c r="N108" s="1296"/>
      <c r="O108" s="1296"/>
      <c r="P108" s="1296"/>
      <c r="Q108" s="1296"/>
      <c r="R108" s="1296"/>
      <c r="S108" s="1296"/>
      <c r="T108" s="1296"/>
      <c r="U108" s="1296"/>
      <c r="V108" s="1297"/>
      <c r="W108" s="3"/>
      <c r="X108" s="3"/>
      <c r="Y108" s="314"/>
      <c r="Z108" s="136"/>
      <c r="AA108"/>
      <c r="AB108"/>
      <c r="AC108"/>
      <c r="AD108"/>
      <c r="AE108"/>
      <c r="AF108"/>
      <c r="AG108"/>
      <c r="AH108"/>
      <c r="AI108"/>
      <c r="AJ108"/>
      <c r="AK108"/>
      <c r="AL108"/>
      <c r="AM108"/>
    </row>
    <row r="109" spans="1:39">
      <c r="A109" s="1320"/>
      <c r="B109" s="1320"/>
      <c r="C109" s="1320"/>
      <c r="D109" s="1320"/>
      <c r="E109" s="1314"/>
      <c r="F109" s="1295"/>
      <c r="G109" s="1296"/>
      <c r="H109" s="1296"/>
      <c r="I109" s="1296"/>
      <c r="J109" s="1296"/>
      <c r="K109" s="1296"/>
      <c r="L109" s="1296"/>
      <c r="M109" s="1296"/>
      <c r="N109" s="1296"/>
      <c r="O109" s="1296"/>
      <c r="P109" s="1296"/>
      <c r="Q109" s="1296"/>
      <c r="R109" s="1296"/>
      <c r="S109" s="1296"/>
      <c r="T109" s="1296"/>
      <c r="U109" s="1296"/>
      <c r="V109" s="1297"/>
      <c r="W109" s="3"/>
      <c r="X109" s="3"/>
      <c r="Y109" s="314"/>
      <c r="Z109" s="136"/>
      <c r="AA109"/>
      <c r="AB109"/>
      <c r="AC109"/>
      <c r="AD109"/>
      <c r="AE109"/>
      <c r="AF109"/>
      <c r="AG109"/>
      <c r="AH109"/>
      <c r="AI109"/>
      <c r="AJ109"/>
      <c r="AK109"/>
      <c r="AL109"/>
      <c r="AM109"/>
    </row>
    <row r="110" spans="1:39">
      <c r="A110" s="1320"/>
      <c r="B110" s="1320"/>
      <c r="C110" s="1320"/>
      <c r="D110" s="1320"/>
      <c r="E110" s="1314"/>
      <c r="F110" s="1295"/>
      <c r="G110" s="1296"/>
      <c r="H110" s="1296"/>
      <c r="I110" s="1296"/>
      <c r="J110" s="1296"/>
      <c r="K110" s="1296"/>
      <c r="L110" s="1296"/>
      <c r="M110" s="1296"/>
      <c r="N110" s="1296"/>
      <c r="O110" s="1296"/>
      <c r="P110" s="1296"/>
      <c r="Q110" s="1296"/>
      <c r="R110" s="1296"/>
      <c r="S110" s="1296"/>
      <c r="T110" s="1296"/>
      <c r="U110" s="1296"/>
      <c r="V110" s="1297"/>
      <c r="W110" s="3"/>
      <c r="X110" s="3"/>
      <c r="Y110" s="314"/>
      <c r="Z110" s="136"/>
      <c r="AA110"/>
      <c r="AB110"/>
      <c r="AC110"/>
      <c r="AD110"/>
      <c r="AE110"/>
      <c r="AF110"/>
      <c r="AG110"/>
      <c r="AH110"/>
      <c r="AI110"/>
      <c r="AJ110"/>
      <c r="AK110"/>
      <c r="AL110"/>
      <c r="AM110"/>
    </row>
    <row r="111" spans="1:39">
      <c r="A111" s="1320"/>
      <c r="B111" s="1320"/>
      <c r="C111" s="1320"/>
      <c r="D111" s="1320"/>
      <c r="E111" s="1314"/>
      <c r="F111" s="1295"/>
      <c r="G111" s="1296"/>
      <c r="H111" s="1296"/>
      <c r="I111" s="1296"/>
      <c r="J111" s="1296"/>
      <c r="K111" s="1296"/>
      <c r="L111" s="1296"/>
      <c r="M111" s="1296"/>
      <c r="N111" s="1296"/>
      <c r="O111" s="1296"/>
      <c r="P111" s="1296"/>
      <c r="Q111" s="1296"/>
      <c r="R111" s="1296"/>
      <c r="S111" s="1296"/>
      <c r="T111" s="1296"/>
      <c r="U111" s="1296"/>
      <c r="V111" s="1297"/>
      <c r="W111" s="3"/>
      <c r="X111" s="3"/>
      <c r="Y111" s="314"/>
      <c r="Z111" s="136"/>
      <c r="AA111"/>
      <c r="AB111"/>
      <c r="AC111"/>
      <c r="AD111"/>
      <c r="AE111"/>
      <c r="AF111"/>
      <c r="AG111"/>
      <c r="AH111"/>
      <c r="AI111"/>
      <c r="AJ111"/>
      <c r="AK111"/>
      <c r="AL111"/>
      <c r="AM111"/>
    </row>
    <row r="112" spans="1:39">
      <c r="A112" s="1320"/>
      <c r="B112" s="1320"/>
      <c r="C112" s="1320"/>
      <c r="D112" s="1320"/>
      <c r="E112" s="1314"/>
      <c r="F112" s="1295"/>
      <c r="G112" s="1296"/>
      <c r="H112" s="1296"/>
      <c r="I112" s="1296"/>
      <c r="J112" s="1296"/>
      <c r="K112" s="1296"/>
      <c r="L112" s="1296"/>
      <c r="M112" s="1296"/>
      <c r="N112" s="1296"/>
      <c r="O112" s="1296"/>
      <c r="P112" s="1296"/>
      <c r="Q112" s="1296"/>
      <c r="R112" s="1296"/>
      <c r="S112" s="1296"/>
      <c r="T112" s="1296"/>
      <c r="U112" s="1296"/>
      <c r="V112" s="1297"/>
      <c r="W112" s="3"/>
      <c r="X112" s="3"/>
      <c r="Y112" s="314"/>
      <c r="Z112" s="136"/>
      <c r="AA112"/>
      <c r="AB112"/>
      <c r="AC112"/>
      <c r="AD112"/>
      <c r="AE112"/>
      <c r="AF112"/>
      <c r="AG112"/>
      <c r="AH112"/>
      <c r="AI112"/>
      <c r="AJ112"/>
      <c r="AK112"/>
      <c r="AL112"/>
      <c r="AM112"/>
    </row>
    <row r="113" spans="1:39">
      <c r="A113" s="1320"/>
      <c r="B113" s="1320"/>
      <c r="C113" s="1320"/>
      <c r="D113" s="1320"/>
      <c r="E113" s="1314"/>
      <c r="F113" s="1295"/>
      <c r="G113" s="1296"/>
      <c r="H113" s="1296"/>
      <c r="I113" s="1296"/>
      <c r="J113" s="1296"/>
      <c r="K113" s="1296"/>
      <c r="L113" s="1296"/>
      <c r="M113" s="1296"/>
      <c r="N113" s="1296"/>
      <c r="O113" s="1296"/>
      <c r="P113" s="1296"/>
      <c r="Q113" s="1296"/>
      <c r="R113" s="1296"/>
      <c r="S113" s="1296"/>
      <c r="T113" s="1296"/>
      <c r="U113" s="1296"/>
      <c r="V113" s="1297"/>
      <c r="W113" s="3"/>
      <c r="X113" s="3"/>
      <c r="Y113" s="314"/>
      <c r="Z113" s="136"/>
      <c r="AA113"/>
      <c r="AB113"/>
      <c r="AC113"/>
      <c r="AD113"/>
      <c r="AE113"/>
      <c r="AF113"/>
      <c r="AG113"/>
      <c r="AH113"/>
      <c r="AI113"/>
      <c r="AJ113"/>
      <c r="AK113"/>
      <c r="AL113"/>
      <c r="AM113"/>
    </row>
    <row r="114" spans="1:39">
      <c r="A114" s="1320"/>
      <c r="B114" s="1320"/>
      <c r="C114" s="1320"/>
      <c r="D114" s="1320"/>
      <c r="E114" s="1314"/>
      <c r="F114" s="1295"/>
      <c r="G114" s="1296"/>
      <c r="H114" s="1296"/>
      <c r="I114" s="1296"/>
      <c r="J114" s="1296"/>
      <c r="K114" s="1296"/>
      <c r="L114" s="1296"/>
      <c r="M114" s="1296"/>
      <c r="N114" s="1296"/>
      <c r="O114" s="1296"/>
      <c r="P114" s="1296"/>
      <c r="Q114" s="1296"/>
      <c r="R114" s="1296"/>
      <c r="S114" s="1296"/>
      <c r="T114" s="1296"/>
      <c r="U114" s="1296"/>
      <c r="V114" s="1297"/>
      <c r="W114" s="3"/>
      <c r="X114" s="3"/>
      <c r="Y114" s="314"/>
      <c r="Z114" s="136"/>
      <c r="AA114"/>
      <c r="AB114"/>
      <c r="AC114"/>
      <c r="AD114"/>
      <c r="AE114"/>
      <c r="AF114"/>
      <c r="AG114"/>
      <c r="AH114"/>
      <c r="AI114"/>
      <c r="AJ114"/>
      <c r="AK114"/>
      <c r="AL114"/>
      <c r="AM114"/>
    </row>
    <row r="115" spans="1:39">
      <c r="A115" s="1320"/>
      <c r="B115" s="1320"/>
      <c r="C115" s="1320"/>
      <c r="D115" s="1320"/>
      <c r="E115" s="1314"/>
      <c r="F115" s="1298"/>
      <c r="G115" s="1299"/>
      <c r="H115" s="1299"/>
      <c r="I115" s="1299"/>
      <c r="J115" s="1299"/>
      <c r="K115" s="1299"/>
      <c r="L115" s="1299"/>
      <c r="M115" s="1299"/>
      <c r="N115" s="1299"/>
      <c r="O115" s="1299"/>
      <c r="P115" s="1299"/>
      <c r="Q115" s="1299"/>
      <c r="R115" s="1299"/>
      <c r="S115" s="1299"/>
      <c r="T115" s="1299"/>
      <c r="U115" s="1299"/>
      <c r="V115" s="1300"/>
      <c r="W115" s="3"/>
      <c r="X115" s="3"/>
      <c r="Y115" s="314"/>
      <c r="Z115" s="136"/>
      <c r="AA115"/>
      <c r="AB115"/>
      <c r="AC115"/>
      <c r="AD115"/>
      <c r="AE115"/>
      <c r="AF115"/>
      <c r="AG115"/>
      <c r="AH115"/>
      <c r="AI115"/>
      <c r="AJ115"/>
      <c r="AK115"/>
      <c r="AL115"/>
      <c r="AM115"/>
    </row>
    <row r="116" spans="1:39" ht="11.25" customHeight="1">
      <c r="A116" s="1313" t="s">
        <v>637</v>
      </c>
      <c r="B116" s="1313"/>
      <c r="C116" s="1313"/>
      <c r="D116" s="1313"/>
      <c r="E116" s="1314"/>
      <c r="F116" s="1284" t="s">
        <v>640</v>
      </c>
      <c r="G116" s="1285"/>
      <c r="H116" s="1285"/>
      <c r="I116" s="1285"/>
      <c r="J116" s="1285"/>
      <c r="K116" s="1285"/>
      <c r="L116" s="1285"/>
      <c r="M116" s="1285"/>
      <c r="N116" s="1285"/>
      <c r="O116" s="1285"/>
      <c r="P116" s="1285"/>
      <c r="Q116" s="1285"/>
      <c r="R116" s="1285"/>
      <c r="S116" s="1285"/>
      <c r="T116" s="1285"/>
      <c r="U116" s="1285"/>
      <c r="V116" s="1286"/>
      <c r="W116" s="314"/>
      <c r="X116" s="314"/>
      <c r="Y116" s="314"/>
      <c r="Z116" s="136"/>
      <c r="AA116"/>
      <c r="AB116"/>
      <c r="AC116"/>
      <c r="AD116"/>
      <c r="AE116"/>
      <c r="AF116"/>
      <c r="AG116"/>
      <c r="AH116"/>
      <c r="AI116"/>
      <c r="AJ116"/>
      <c r="AK116"/>
      <c r="AL116"/>
      <c r="AM116"/>
    </row>
    <row r="117" spans="1:39">
      <c r="A117" s="1313"/>
      <c r="B117" s="1313"/>
      <c r="C117" s="1313"/>
      <c r="D117" s="1313"/>
      <c r="E117" s="1314"/>
      <c r="F117" s="1287"/>
      <c r="G117" s="959"/>
      <c r="H117" s="959"/>
      <c r="I117" s="959"/>
      <c r="J117" s="959"/>
      <c r="K117" s="959"/>
      <c r="L117" s="959"/>
      <c r="M117" s="959"/>
      <c r="N117" s="959"/>
      <c r="O117" s="959"/>
      <c r="P117" s="959"/>
      <c r="Q117" s="959"/>
      <c r="R117" s="959"/>
      <c r="S117" s="959"/>
      <c r="T117" s="959"/>
      <c r="U117" s="959"/>
      <c r="V117" s="1288"/>
      <c r="W117" s="314"/>
      <c r="X117" s="314"/>
      <c r="Y117" s="314"/>
      <c r="Z117" s="136"/>
      <c r="AA117"/>
      <c r="AB117"/>
      <c r="AC117"/>
      <c r="AD117"/>
      <c r="AE117"/>
      <c r="AF117"/>
      <c r="AG117"/>
      <c r="AH117"/>
      <c r="AI117"/>
      <c r="AJ117"/>
      <c r="AK117"/>
      <c r="AL117"/>
      <c r="AM117"/>
    </row>
    <row r="118" spans="1:39">
      <c r="A118" s="1313"/>
      <c r="B118" s="1313"/>
      <c r="C118" s="1313"/>
      <c r="D118" s="1313"/>
      <c r="E118" s="1314"/>
      <c r="F118" s="1287"/>
      <c r="G118" s="959"/>
      <c r="H118" s="959"/>
      <c r="I118" s="959"/>
      <c r="J118" s="959"/>
      <c r="K118" s="959"/>
      <c r="L118" s="959"/>
      <c r="M118" s="959"/>
      <c r="N118" s="959"/>
      <c r="O118" s="959"/>
      <c r="P118" s="959"/>
      <c r="Q118" s="959"/>
      <c r="R118" s="959"/>
      <c r="S118" s="959"/>
      <c r="T118" s="959"/>
      <c r="U118" s="959"/>
      <c r="V118" s="1288"/>
      <c r="W118" s="314"/>
      <c r="X118" s="314"/>
      <c r="Y118" s="314"/>
      <c r="Z118" s="136"/>
      <c r="AA118"/>
      <c r="AB118"/>
      <c r="AC118"/>
      <c r="AD118"/>
      <c r="AE118"/>
      <c r="AF118"/>
      <c r="AG118"/>
      <c r="AH118"/>
      <c r="AI118"/>
      <c r="AJ118"/>
      <c r="AK118"/>
      <c r="AL118"/>
      <c r="AM118"/>
    </row>
    <row r="119" spans="1:39">
      <c r="A119" s="1313"/>
      <c r="B119" s="1313"/>
      <c r="C119" s="1313"/>
      <c r="D119" s="1313"/>
      <c r="E119" s="1314"/>
      <c r="F119" s="1287"/>
      <c r="G119" s="959"/>
      <c r="H119" s="959"/>
      <c r="I119" s="959"/>
      <c r="J119" s="959"/>
      <c r="K119" s="959"/>
      <c r="L119" s="959"/>
      <c r="M119" s="959"/>
      <c r="N119" s="959"/>
      <c r="O119" s="959"/>
      <c r="P119" s="959"/>
      <c r="Q119" s="959"/>
      <c r="R119" s="959"/>
      <c r="S119" s="959"/>
      <c r="T119" s="959"/>
      <c r="U119" s="959"/>
      <c r="V119" s="1288"/>
      <c r="W119" s="314"/>
      <c r="X119" s="314"/>
      <c r="Y119" s="314"/>
      <c r="Z119" s="136"/>
      <c r="AA119"/>
      <c r="AB119"/>
      <c r="AC119"/>
      <c r="AD119"/>
      <c r="AE119"/>
      <c r="AF119"/>
      <c r="AG119"/>
      <c r="AH119"/>
      <c r="AI119"/>
      <c r="AJ119"/>
      <c r="AK119"/>
      <c r="AL119"/>
      <c r="AM119"/>
    </row>
    <row r="120" spans="1:39">
      <c r="A120" s="1313"/>
      <c r="B120" s="1313"/>
      <c r="C120" s="1313"/>
      <c r="D120" s="1313"/>
      <c r="E120" s="1314"/>
      <c r="F120" s="1287"/>
      <c r="G120" s="959"/>
      <c r="H120" s="959"/>
      <c r="I120" s="959"/>
      <c r="J120" s="959"/>
      <c r="K120" s="959"/>
      <c r="L120" s="959"/>
      <c r="M120" s="959"/>
      <c r="N120" s="959"/>
      <c r="O120" s="959"/>
      <c r="P120" s="959"/>
      <c r="Q120" s="959"/>
      <c r="R120" s="959"/>
      <c r="S120" s="959"/>
      <c r="T120" s="959"/>
      <c r="U120" s="959"/>
      <c r="V120" s="1288"/>
      <c r="W120" s="314"/>
      <c r="X120" s="314"/>
      <c r="Y120" s="314"/>
      <c r="Z120" s="136"/>
      <c r="AA120"/>
      <c r="AB120"/>
      <c r="AC120"/>
      <c r="AD120"/>
      <c r="AE120"/>
      <c r="AF120"/>
      <c r="AG120"/>
      <c r="AH120"/>
      <c r="AI120"/>
      <c r="AJ120"/>
      <c r="AK120"/>
      <c r="AL120"/>
      <c r="AM120"/>
    </row>
    <row r="121" spans="1:39">
      <c r="A121" s="1313"/>
      <c r="B121" s="1313"/>
      <c r="C121" s="1313"/>
      <c r="D121" s="1313"/>
      <c r="E121" s="1314"/>
      <c r="F121" s="1287"/>
      <c r="G121" s="959"/>
      <c r="H121" s="959"/>
      <c r="I121" s="959"/>
      <c r="J121" s="959"/>
      <c r="K121" s="959"/>
      <c r="L121" s="959"/>
      <c r="M121" s="959"/>
      <c r="N121" s="959"/>
      <c r="O121" s="959"/>
      <c r="P121" s="959"/>
      <c r="Q121" s="959"/>
      <c r="R121" s="959"/>
      <c r="S121" s="959"/>
      <c r="T121" s="959"/>
      <c r="U121" s="959"/>
      <c r="V121" s="1288"/>
      <c r="W121" s="314"/>
      <c r="X121" s="314"/>
      <c r="Y121" s="314"/>
      <c r="Z121" s="136"/>
      <c r="AA121"/>
      <c r="AB121"/>
      <c r="AC121"/>
      <c r="AD121"/>
      <c r="AE121"/>
      <c r="AF121"/>
      <c r="AG121"/>
      <c r="AH121"/>
      <c r="AI121"/>
      <c r="AJ121"/>
      <c r="AK121"/>
      <c r="AL121"/>
      <c r="AM121"/>
    </row>
    <row r="122" spans="1:39">
      <c r="A122" s="1313"/>
      <c r="B122" s="1313"/>
      <c r="C122" s="1313"/>
      <c r="D122" s="1313"/>
      <c r="E122" s="1314"/>
      <c r="F122" s="1287"/>
      <c r="G122" s="959"/>
      <c r="H122" s="959"/>
      <c r="I122" s="959"/>
      <c r="J122" s="959"/>
      <c r="K122" s="959"/>
      <c r="L122" s="959"/>
      <c r="M122" s="959"/>
      <c r="N122" s="959"/>
      <c r="O122" s="959"/>
      <c r="P122" s="959"/>
      <c r="Q122" s="959"/>
      <c r="R122" s="959"/>
      <c r="S122" s="959"/>
      <c r="T122" s="959"/>
      <c r="U122" s="959"/>
      <c r="V122" s="1288"/>
      <c r="W122" s="314"/>
      <c r="X122" s="314"/>
      <c r="Y122" s="314"/>
      <c r="Z122" s="136"/>
      <c r="AA122"/>
      <c r="AB122"/>
      <c r="AC122"/>
      <c r="AD122"/>
      <c r="AE122"/>
      <c r="AF122"/>
      <c r="AG122"/>
      <c r="AH122"/>
      <c r="AI122"/>
      <c r="AJ122"/>
      <c r="AK122"/>
      <c r="AL122"/>
      <c r="AM122"/>
    </row>
    <row r="123" spans="1:39" ht="12.75" customHeight="1">
      <c r="A123" s="1313"/>
      <c r="B123" s="1313"/>
      <c r="C123" s="1313"/>
      <c r="D123" s="1313"/>
      <c r="E123" s="1314"/>
      <c r="F123" s="1287"/>
      <c r="G123" s="959"/>
      <c r="H123" s="959"/>
      <c r="I123" s="959"/>
      <c r="J123" s="959"/>
      <c r="K123" s="959"/>
      <c r="L123" s="959"/>
      <c r="M123" s="959"/>
      <c r="N123" s="959"/>
      <c r="O123" s="959"/>
      <c r="P123" s="959"/>
      <c r="Q123" s="959"/>
      <c r="R123" s="959"/>
      <c r="S123" s="959"/>
      <c r="T123" s="959"/>
      <c r="U123" s="959"/>
      <c r="V123" s="1288"/>
      <c r="W123" s="314"/>
      <c r="X123" s="314"/>
      <c r="Y123" s="314"/>
      <c r="Z123" s="136"/>
      <c r="AA123"/>
      <c r="AB123"/>
      <c r="AC123"/>
      <c r="AD123"/>
      <c r="AE123"/>
      <c r="AF123"/>
      <c r="AG123"/>
      <c r="AH123"/>
      <c r="AI123"/>
      <c r="AJ123"/>
      <c r="AK123"/>
      <c r="AL123"/>
      <c r="AM123"/>
    </row>
    <row r="124" spans="1:39" ht="12.75" customHeight="1">
      <c r="A124" s="1313"/>
      <c r="B124" s="1313"/>
      <c r="C124" s="1313"/>
      <c r="D124" s="1313"/>
      <c r="E124" s="1314"/>
      <c r="F124" s="1287"/>
      <c r="G124" s="959"/>
      <c r="H124" s="959"/>
      <c r="I124" s="959"/>
      <c r="J124" s="959"/>
      <c r="K124" s="959"/>
      <c r="L124" s="959"/>
      <c r="M124" s="959"/>
      <c r="N124" s="959"/>
      <c r="O124" s="959"/>
      <c r="P124" s="959"/>
      <c r="Q124" s="959"/>
      <c r="R124" s="959"/>
      <c r="S124" s="959"/>
      <c r="T124" s="959"/>
      <c r="U124" s="959"/>
      <c r="V124" s="1288"/>
      <c r="W124" s="314"/>
      <c r="X124" s="314"/>
      <c r="Y124" s="314"/>
      <c r="Z124" s="136"/>
      <c r="AA124"/>
      <c r="AB124"/>
      <c r="AC124"/>
      <c r="AD124"/>
      <c r="AE124"/>
      <c r="AF124"/>
      <c r="AG124"/>
      <c r="AH124"/>
      <c r="AI124"/>
      <c r="AJ124"/>
      <c r="AK124"/>
      <c r="AL124"/>
      <c r="AM124"/>
    </row>
    <row r="125" spans="1:39" ht="12.75" customHeight="1">
      <c r="A125" s="1313"/>
      <c r="B125" s="1313"/>
      <c r="C125" s="1313"/>
      <c r="D125" s="1313"/>
      <c r="E125" s="1314"/>
      <c r="F125" s="1287"/>
      <c r="G125" s="959"/>
      <c r="H125" s="959"/>
      <c r="I125" s="959"/>
      <c r="J125" s="959"/>
      <c r="K125" s="959"/>
      <c r="L125" s="959"/>
      <c r="M125" s="959"/>
      <c r="N125" s="959"/>
      <c r="O125" s="959"/>
      <c r="P125" s="959"/>
      <c r="Q125" s="959"/>
      <c r="R125" s="959"/>
      <c r="S125" s="959"/>
      <c r="T125" s="959"/>
      <c r="U125" s="959"/>
      <c r="V125" s="1288"/>
      <c r="W125" s="314"/>
      <c r="X125" s="314"/>
      <c r="Y125" s="314"/>
      <c r="Z125" s="136"/>
      <c r="AA125"/>
      <c r="AB125"/>
      <c r="AC125"/>
      <c r="AD125"/>
      <c r="AE125"/>
      <c r="AF125"/>
      <c r="AG125"/>
      <c r="AH125"/>
      <c r="AI125"/>
      <c r="AJ125"/>
      <c r="AK125"/>
      <c r="AL125"/>
      <c r="AM125"/>
    </row>
    <row r="126" spans="1:39" ht="12.75" customHeight="1">
      <c r="A126" s="1313"/>
      <c r="B126" s="1313"/>
      <c r="C126" s="1313"/>
      <c r="D126" s="1313"/>
      <c r="E126" s="1314"/>
      <c r="F126" s="1289"/>
      <c r="G126" s="1290"/>
      <c r="H126" s="1290"/>
      <c r="I126" s="1290"/>
      <c r="J126" s="1290"/>
      <c r="K126" s="1290"/>
      <c r="L126" s="1290"/>
      <c r="M126" s="1290"/>
      <c r="N126" s="1290"/>
      <c r="O126" s="1290"/>
      <c r="P126" s="1290"/>
      <c r="Q126" s="1290"/>
      <c r="R126" s="1290"/>
      <c r="S126" s="1290"/>
      <c r="T126" s="1290"/>
      <c r="U126" s="1290"/>
      <c r="V126" s="1291"/>
      <c r="W126" s="314"/>
      <c r="X126" s="314"/>
      <c r="Y126" s="314"/>
      <c r="Z126" s="136"/>
      <c r="AA126"/>
      <c r="AB126"/>
      <c r="AC126"/>
      <c r="AD126"/>
      <c r="AE126"/>
      <c r="AF126"/>
      <c r="AG126"/>
      <c r="AH126"/>
      <c r="AI126"/>
      <c r="AJ126"/>
      <c r="AK126"/>
      <c r="AL126"/>
      <c r="AM126"/>
    </row>
    <row r="127" spans="1:39">
      <c r="A127" s="136"/>
      <c r="B127" s="136"/>
      <c r="C127" s="136"/>
      <c r="D127" s="136"/>
      <c r="E127" s="136"/>
      <c r="F127" s="136"/>
      <c r="G127" s="136"/>
      <c r="H127" s="136"/>
      <c r="I127" s="136"/>
      <c r="J127" s="136"/>
      <c r="K127" s="136"/>
      <c r="L127" s="136"/>
      <c r="M127" s="136"/>
      <c r="N127" s="136"/>
      <c r="O127" s="136"/>
      <c r="P127" s="136"/>
      <c r="Q127" s="136"/>
      <c r="R127" s="136"/>
      <c r="S127" s="136"/>
      <c r="T127" s="136"/>
      <c r="U127" s="136"/>
      <c r="V127" s="136"/>
      <c r="W127" s="314"/>
      <c r="X127" s="314"/>
      <c r="Y127" s="314"/>
      <c r="Z127" s="136"/>
      <c r="AA127"/>
      <c r="AB127"/>
      <c r="AC127"/>
      <c r="AD127"/>
      <c r="AE127"/>
      <c r="AF127"/>
      <c r="AG127"/>
      <c r="AH127"/>
      <c r="AI127"/>
      <c r="AJ127"/>
      <c r="AK127"/>
      <c r="AL127"/>
      <c r="AM127"/>
    </row>
    <row r="398" spans="26:26">
      <c r="Z398" t="s">
        <v>611</v>
      </c>
    </row>
    <row r="399" spans="26:26">
      <c r="Z399" t="s">
        <v>612</v>
      </c>
    </row>
    <row r="400" spans="26:26">
      <c r="Z400" t="s">
        <v>613</v>
      </c>
    </row>
    <row r="401" spans="26:26">
      <c r="Z401" t="s">
        <v>614</v>
      </c>
    </row>
    <row r="402" spans="26:26">
      <c r="Z402" t="s">
        <v>615</v>
      </c>
    </row>
    <row r="403" spans="26:26">
      <c r="Z403" t="s">
        <v>616</v>
      </c>
    </row>
    <row r="404" spans="26:26">
      <c r="Z404" t="s">
        <v>617</v>
      </c>
    </row>
    <row r="405" spans="26:26">
      <c r="Z405" t="s">
        <v>618</v>
      </c>
    </row>
    <row r="406" spans="26:26">
      <c r="Z406" t="s">
        <v>619</v>
      </c>
    </row>
    <row r="407" spans="26:26">
      <c r="Z407" t="s">
        <v>620</v>
      </c>
    </row>
    <row r="408" spans="26:26">
      <c r="Z408" t="s">
        <v>621</v>
      </c>
    </row>
    <row r="409" spans="26:26">
      <c r="Z409" t="s">
        <v>622</v>
      </c>
    </row>
    <row r="410" spans="26:26">
      <c r="Z410" t="s">
        <v>623</v>
      </c>
    </row>
    <row r="411" spans="26:26">
      <c r="Z411" t="s">
        <v>624</v>
      </c>
    </row>
    <row r="412" spans="26:26">
      <c r="Z412" t="s">
        <v>625</v>
      </c>
    </row>
    <row r="413" spans="26:26">
      <c r="Z413" t="s">
        <v>626</v>
      </c>
    </row>
    <row r="414" spans="26:26">
      <c r="Z414" t="s">
        <v>627</v>
      </c>
    </row>
    <row r="415" spans="26:26">
      <c r="Z415" t="s">
        <v>628</v>
      </c>
    </row>
    <row r="416" spans="26:26">
      <c r="Z416" t="s">
        <v>16</v>
      </c>
    </row>
  </sheetData>
  <mergeCells count="121">
    <mergeCell ref="F17:J17"/>
    <mergeCell ref="A17:E17"/>
    <mergeCell ref="F18:J18"/>
    <mergeCell ref="F19:J19"/>
    <mergeCell ref="A10:E10"/>
    <mergeCell ref="F10:J10"/>
    <mergeCell ref="M4:Q4"/>
    <mergeCell ref="A5:E5"/>
    <mergeCell ref="F5:J5"/>
    <mergeCell ref="M6:Q6"/>
    <mergeCell ref="A8:E8"/>
    <mergeCell ref="F8:J8"/>
    <mergeCell ref="M8:Q8"/>
    <mergeCell ref="R6:V6"/>
    <mergeCell ref="M5:Q5"/>
    <mergeCell ref="R5:V5"/>
    <mergeCell ref="A2:X2"/>
    <mergeCell ref="A15:E15"/>
    <mergeCell ref="A4:E4"/>
    <mergeCell ref="F4:J4"/>
    <mergeCell ref="R4:V4"/>
    <mergeCell ref="H96:J96"/>
    <mergeCell ref="K96:M96"/>
    <mergeCell ref="A11:E11"/>
    <mergeCell ref="F11:J11"/>
    <mergeCell ref="M11:Q11"/>
    <mergeCell ref="R11:V11"/>
    <mergeCell ref="F15:V15"/>
    <mergeCell ref="A71:V71"/>
    <mergeCell ref="B72:W76"/>
    <mergeCell ref="A78:V78"/>
    <mergeCell ref="B79:W83"/>
    <mergeCell ref="A22:X22"/>
    <mergeCell ref="F27:J27"/>
    <mergeCell ref="A24:E24"/>
    <mergeCell ref="F24:J24"/>
    <mergeCell ref="A25:E25"/>
    <mergeCell ref="A104:E115"/>
    <mergeCell ref="E98:G98"/>
    <mergeCell ref="H98:J98"/>
    <mergeCell ref="K98:M98"/>
    <mergeCell ref="L89:S89"/>
    <mergeCell ref="E89:F89"/>
    <mergeCell ref="A89:D89"/>
    <mergeCell ref="A86:X86"/>
    <mergeCell ref="H97:J97"/>
    <mergeCell ref="K97:M97"/>
    <mergeCell ref="N97:P97"/>
    <mergeCell ref="A98:D98"/>
    <mergeCell ref="N96:P96"/>
    <mergeCell ref="T88:X88"/>
    <mergeCell ref="T89:X89"/>
    <mergeCell ref="T90:X90"/>
    <mergeCell ref="T91:X91"/>
    <mergeCell ref="T92:X92"/>
    <mergeCell ref="G92:K92"/>
    <mergeCell ref="G91:K91"/>
    <mergeCell ref="G90:K90"/>
    <mergeCell ref="L92:S92"/>
    <mergeCell ref="E92:F92"/>
    <mergeCell ref="E96:G96"/>
    <mergeCell ref="A94:X94"/>
    <mergeCell ref="A101:D101"/>
    <mergeCell ref="E101:G101"/>
    <mergeCell ref="H100:J100"/>
    <mergeCell ref="K100:M100"/>
    <mergeCell ref="A100:D100"/>
    <mergeCell ref="E100:G100"/>
    <mergeCell ref="N100:P100"/>
    <mergeCell ref="A99:D99"/>
    <mergeCell ref="N98:P98"/>
    <mergeCell ref="A97:D97"/>
    <mergeCell ref="E97:G97"/>
    <mergeCell ref="F116:V126"/>
    <mergeCell ref="F104:V115"/>
    <mergeCell ref="A103:X103"/>
    <mergeCell ref="K99:M99"/>
    <mergeCell ref="N99:P99"/>
    <mergeCell ref="A90:D90"/>
    <mergeCell ref="A88:D88"/>
    <mergeCell ref="L88:S88"/>
    <mergeCell ref="E91:F91"/>
    <mergeCell ref="L90:S90"/>
    <mergeCell ref="E88:F88"/>
    <mergeCell ref="G89:K89"/>
    <mergeCell ref="G88:K88"/>
    <mergeCell ref="A91:D91"/>
    <mergeCell ref="L91:S91"/>
    <mergeCell ref="E90:F90"/>
    <mergeCell ref="A116:E126"/>
    <mergeCell ref="H101:J101"/>
    <mergeCell ref="K101:M101"/>
    <mergeCell ref="N101:P101"/>
    <mergeCell ref="E99:G99"/>
    <mergeCell ref="H99:J99"/>
    <mergeCell ref="A96:D96"/>
    <mergeCell ref="A92:D92"/>
    <mergeCell ref="F25:J25"/>
    <mergeCell ref="A52:X52"/>
    <mergeCell ref="A54:V54"/>
    <mergeCell ref="B62:W66"/>
    <mergeCell ref="B55:W59"/>
    <mergeCell ref="A61:V61"/>
    <mergeCell ref="A68:V68"/>
    <mergeCell ref="A27:E27"/>
    <mergeCell ref="A34:X34"/>
    <mergeCell ref="A28:E28"/>
    <mergeCell ref="F28:J28"/>
    <mergeCell ref="A31:E31"/>
    <mergeCell ref="F31:J31"/>
    <mergeCell ref="A29:E29"/>
    <mergeCell ref="F29:J29"/>
    <mergeCell ref="R8:V8"/>
    <mergeCell ref="A12:E12"/>
    <mergeCell ref="F12:J12"/>
    <mergeCell ref="M12:Q12"/>
    <mergeCell ref="R12:V12"/>
    <mergeCell ref="A13:E13"/>
    <mergeCell ref="F13:J13"/>
    <mergeCell ref="M13:Q13"/>
    <mergeCell ref="R13:V13"/>
  </mergeCells>
  <conditionalFormatting sqref="F31 F24:F25 F27:F28 F4:F5 R11:R13 F8 R4:R6 R8 F10:F13 F15 F17:F19">
    <cfRule type="containsBlanks" dxfId="61" priority="19" stopIfTrue="1">
      <formula>LEN(TRIM(F4))=0</formula>
    </cfRule>
  </conditionalFormatting>
  <conditionalFormatting sqref="L89:T92 K97:K101 A89:E92 G89:G92 H97:H101 N97:N101 A97:E101">
    <cfRule type="containsBlanks" dxfId="60" priority="21" stopIfTrue="1">
      <formula>LEN(TRIM(A89))=0</formula>
    </cfRule>
  </conditionalFormatting>
  <conditionalFormatting sqref="F104 F116">
    <cfRule type="containsBlanks" dxfId="59" priority="3" stopIfTrue="1">
      <formula>LEN(TRIM(F104))=0</formula>
    </cfRule>
  </conditionalFormatting>
  <conditionalFormatting sqref="F8">
    <cfRule type="containsBlanks" dxfId="58" priority="1" stopIfTrue="1">
      <formula>LEN(TRIM(F8))=0</formula>
    </cfRule>
  </conditionalFormatting>
  <dataValidations count="4">
    <dataValidation type="time" allowBlank="1" showInputMessage="1" showErrorMessage="1" error="Network changes are not scheduled during normal business hours. Please try again." prompt="Please enter time in military fashion (for example 4PM = 16:00)" sqref="H97:H101">
      <formula1>0</formula1>
      <formula2>0.999305555555556</formula2>
    </dataValidation>
    <dataValidation type="time" allowBlank="1" showInputMessage="1" showErrorMessage="1" error="Network changes are not scheduled during normal business hours. Please try again." prompt="Please enter time in military fashion (4PM = 16:00)" sqref="K97:K101">
      <formula1>0</formula1>
      <formula2>0.999305555555556</formula2>
    </dataValidation>
    <dataValidation type="list" allowBlank="1" showInputMessage="1" showErrorMessage="1" sqref="F15:V15 K17:V19">
      <formula1>$Z$398:$Z$416</formula1>
    </dataValidation>
    <dataValidation type="list" allowBlank="1" showInputMessage="1" sqref="E97:G101">
      <formula1>"Mon-Thur,Fri-Sun,Sat-Sun,Sat,Sun,Other"</formula1>
    </dataValidation>
  </dataValidations>
  <pageMargins left="0.7" right="0.7" top="0.75" bottom="0.75" header="0.3" footer="0.3"/>
  <pageSetup orientation="portrait" horizontalDpi="300" verticalDpi="300" r:id="rId1"/>
  <drawing r:id="rId2"/>
  <legacyDrawing r:id="rId3"/>
  <oleObjects>
    <mc:AlternateContent xmlns:mc="http://schemas.openxmlformats.org/markup-compatibility/2006">
      <mc:Choice Requires="x14">
        <oleObject progId="Word.Document.8" shapeId="100374" r:id="rId4">
          <objectPr defaultSize="0" autoPict="0" r:id="rId5">
            <anchor moveWithCells="1">
              <from>
                <xdr:col>0</xdr:col>
                <xdr:colOff>95250</xdr:colOff>
                <xdr:row>34</xdr:row>
                <xdr:rowOff>133350</xdr:rowOff>
              </from>
              <to>
                <xdr:col>24</xdr:col>
                <xdr:colOff>85725</xdr:colOff>
                <xdr:row>49</xdr:row>
                <xdr:rowOff>38100</xdr:rowOff>
              </to>
            </anchor>
          </objectPr>
        </oleObject>
      </mc:Choice>
      <mc:Fallback>
        <oleObject progId="Word.Document.8" shapeId="100374" r:id="rId4"/>
      </mc:Fallback>
    </mc:AlternateContent>
  </oleObjects>
  <controls>
    <mc:AlternateContent xmlns:mc="http://schemas.openxmlformats.org/markup-compatibility/2006">
      <mc:Choice Requires="x14">
        <control shapeId="100373" r:id="rId6" name="c_SPOF_Yes">
          <controlPr defaultSize="0" autoLine="0" r:id="rId7">
            <anchor moveWithCells="1">
              <from>
                <xdr:col>6</xdr:col>
                <xdr:colOff>285750</xdr:colOff>
                <xdr:row>68</xdr:row>
                <xdr:rowOff>9525</xdr:rowOff>
              </from>
              <to>
                <xdr:col>11</xdr:col>
                <xdr:colOff>142875</xdr:colOff>
                <xdr:row>69</xdr:row>
                <xdr:rowOff>28575</xdr:rowOff>
              </to>
            </anchor>
          </controlPr>
        </control>
      </mc:Choice>
      <mc:Fallback>
        <control shapeId="100373" r:id="rId6" name="c_SPOF_Yes"/>
      </mc:Fallback>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7030A0"/>
  </sheetPr>
  <dimension ref="A1:AH264"/>
  <sheetViews>
    <sheetView workbookViewId="0">
      <selection activeCell="A10" sqref="A10"/>
    </sheetView>
  </sheetViews>
  <sheetFormatPr defaultRowHeight="11.25"/>
  <cols>
    <col min="1" max="1" width="5.7109375" style="245" customWidth="1"/>
    <col min="2" max="2" width="17" style="245" customWidth="1"/>
    <col min="3" max="3" width="35.7109375" style="247" customWidth="1"/>
    <col min="4" max="4" width="33.85546875" style="245" customWidth="1"/>
    <col min="5" max="5" width="15.28515625" style="247" customWidth="1"/>
    <col min="6" max="6" width="7.85546875" style="247" bestFit="1" customWidth="1"/>
    <col min="7" max="7" width="15.140625" style="247" customWidth="1"/>
    <col min="8" max="8" width="12.85546875" style="247" customWidth="1"/>
    <col min="9" max="9" width="14.85546875" style="247" bestFit="1" customWidth="1"/>
    <col min="10" max="11" width="14.85546875" style="247" customWidth="1"/>
    <col min="12" max="12" width="13.140625" style="247" bestFit="1" customWidth="1"/>
    <col min="13" max="13" width="17.85546875" style="247" customWidth="1"/>
    <col min="14" max="14" width="14.7109375" style="247" customWidth="1"/>
    <col min="15" max="16" width="13.5703125" style="247" bestFit="1" customWidth="1"/>
    <col min="17" max="18" width="1.5703125" style="247" customWidth="1"/>
    <col min="19" max="19" width="4" style="244" customWidth="1"/>
    <col min="20" max="20" width="1.5703125" style="247" customWidth="1"/>
    <col min="21" max="22" width="18.28515625" style="245" customWidth="1"/>
    <col min="23" max="23" width="1.5703125" style="245" customWidth="1"/>
    <col min="24" max="24" width="0.28515625" style="243" customWidth="1"/>
    <col min="25" max="25" width="1.5703125" style="245" customWidth="1"/>
    <col min="26" max="34" width="12.7109375" style="245" customWidth="1"/>
    <col min="35" max="46" width="4.28515625" style="245" customWidth="1"/>
    <col min="47" max="16384" width="9.140625" style="245"/>
  </cols>
  <sheetData>
    <row r="1" spans="1:27" s="206" customFormat="1" ht="13.5" thickBot="1">
      <c r="A1" s="759" t="s">
        <v>641</v>
      </c>
      <c r="B1" s="760"/>
      <c r="C1" s="760"/>
      <c r="D1" s="762" t="s">
        <v>1889</v>
      </c>
      <c r="E1" s="760"/>
      <c r="F1" s="760"/>
      <c r="G1" s="760"/>
      <c r="H1" s="760"/>
      <c r="I1" s="760"/>
      <c r="J1" s="760"/>
      <c r="K1" s="760"/>
      <c r="L1" s="760"/>
      <c r="M1" s="760"/>
      <c r="N1" s="760"/>
      <c r="O1" s="760"/>
      <c r="P1" s="760"/>
      <c r="Q1" s="760"/>
      <c r="R1" s="760"/>
      <c r="S1" s="760"/>
      <c r="T1" s="760"/>
      <c r="U1" s="760"/>
      <c r="V1" s="760"/>
      <c r="W1" s="760"/>
      <c r="X1" s="760"/>
      <c r="Y1" s="760"/>
      <c r="Z1" s="761"/>
    </row>
    <row r="2" spans="1:27" s="206" customFormat="1">
      <c r="A2" s="1352" t="s">
        <v>561</v>
      </c>
      <c r="B2" s="1352"/>
      <c r="C2" s="1352"/>
      <c r="D2" s="1352"/>
      <c r="E2" s="1352"/>
      <c r="F2" s="1352"/>
      <c r="G2" s="1352"/>
      <c r="H2" s="1352"/>
      <c r="I2" s="1352"/>
      <c r="J2" s="1352"/>
      <c r="K2" s="1352"/>
      <c r="L2" s="1352"/>
      <c r="M2" s="1352"/>
      <c r="N2" s="1352"/>
      <c r="O2" s="1352"/>
      <c r="P2" s="1352"/>
      <c r="Q2" s="1352"/>
      <c r="R2" s="1352"/>
      <c r="S2" s="1352"/>
      <c r="T2" s="1352"/>
      <c r="U2" s="1352"/>
      <c r="V2" s="1352"/>
      <c r="W2" s="1352"/>
      <c r="X2" s="1352"/>
      <c r="Y2" s="1352"/>
      <c r="Z2" s="1352"/>
    </row>
    <row r="3" spans="1:27" s="206" customFormat="1">
      <c r="A3" s="207"/>
      <c r="B3" s="207"/>
      <c r="C3" s="207"/>
      <c r="D3" s="207"/>
      <c r="E3" s="207"/>
      <c r="F3" s="207"/>
      <c r="G3" s="207"/>
      <c r="H3" s="207"/>
      <c r="I3" s="207"/>
      <c r="J3" s="207"/>
      <c r="K3" s="207"/>
      <c r="L3" s="208"/>
      <c r="M3" s="208"/>
      <c r="N3" s="208"/>
      <c r="O3" s="208"/>
      <c r="P3" s="208"/>
      <c r="Q3" s="208"/>
      <c r="R3" s="208"/>
      <c r="S3" s="208"/>
      <c r="T3" s="208"/>
      <c r="U3" s="208"/>
      <c r="V3" s="208"/>
      <c r="W3" s="208"/>
      <c r="X3" s="208"/>
      <c r="Y3" s="208"/>
      <c r="Z3" s="208"/>
      <c r="AA3" s="208"/>
    </row>
    <row r="4" spans="1:27" s="206" customFormat="1">
      <c r="A4" s="1353" t="s">
        <v>112</v>
      </c>
      <c r="B4" s="1354"/>
      <c r="C4" s="209"/>
      <c r="F4" s="208"/>
      <c r="G4" s="208"/>
      <c r="H4" s="208"/>
      <c r="L4" s="208"/>
      <c r="M4" s="208"/>
      <c r="N4" s="208"/>
      <c r="O4" s="208"/>
      <c r="P4" s="208"/>
      <c r="Q4" s="208"/>
      <c r="R4" s="208"/>
      <c r="S4" s="208"/>
      <c r="T4" s="208"/>
      <c r="U4" s="208"/>
      <c r="V4" s="208"/>
      <c r="W4" s="208"/>
      <c r="X4" s="208"/>
      <c r="Y4" s="208"/>
      <c r="Z4" s="208"/>
      <c r="AA4" s="208"/>
    </row>
    <row r="5" spans="1:27" s="206" customFormat="1">
      <c r="A5" s="210" t="s">
        <v>642</v>
      </c>
      <c r="C5" s="211"/>
      <c r="D5" s="212"/>
      <c r="E5" s="212"/>
      <c r="F5" s="212"/>
      <c r="G5" s="212"/>
      <c r="H5" s="212"/>
      <c r="I5" s="212"/>
      <c r="J5" s="212"/>
      <c r="K5" s="212"/>
      <c r="L5" s="208"/>
      <c r="M5" s="208"/>
      <c r="N5" s="208"/>
      <c r="O5" s="208"/>
      <c r="P5" s="208"/>
      <c r="Q5" s="208"/>
      <c r="R5" s="208"/>
      <c r="S5" s="208"/>
      <c r="T5" s="208"/>
      <c r="U5" s="208"/>
      <c r="V5" s="208"/>
      <c r="W5" s="208"/>
      <c r="X5" s="208"/>
      <c r="Y5" s="208"/>
      <c r="Z5" s="208"/>
      <c r="AA5" s="208"/>
    </row>
    <row r="6" spans="1:27" s="206" customFormat="1" ht="11.25" customHeight="1">
      <c r="A6" s="1355" t="s">
        <v>643</v>
      </c>
      <c r="B6" s="1356"/>
      <c r="C6" s="213" t="s">
        <v>563</v>
      </c>
      <c r="D6" s="1357"/>
      <c r="E6" s="1358"/>
      <c r="F6" s="1358"/>
      <c r="G6" s="1358"/>
      <c r="H6" s="214"/>
      <c r="I6" s="212"/>
      <c r="J6" s="212"/>
      <c r="K6" s="212"/>
      <c r="L6" s="208"/>
      <c r="M6" s="208"/>
      <c r="N6" s="208"/>
      <c r="O6" s="208"/>
      <c r="P6" s="208"/>
      <c r="Q6" s="208"/>
      <c r="R6" s="208"/>
      <c r="S6" s="208"/>
      <c r="T6" s="208"/>
      <c r="U6" s="208"/>
      <c r="V6" s="208"/>
      <c r="W6" s="208"/>
      <c r="X6" s="208"/>
      <c r="Y6" s="208"/>
      <c r="Z6" s="208"/>
      <c r="AA6" s="208"/>
    </row>
    <row r="7" spans="1:27" s="206" customFormat="1">
      <c r="A7" s="212"/>
      <c r="B7" s="212"/>
      <c r="C7" s="212"/>
      <c r="D7" s="212"/>
      <c r="E7" s="212"/>
      <c r="F7" s="212"/>
      <c r="G7" s="212"/>
      <c r="H7" s="212"/>
      <c r="I7" s="212"/>
      <c r="J7" s="212"/>
      <c r="K7" s="212"/>
      <c r="L7" s="208"/>
      <c r="M7" s="208"/>
      <c r="N7" s="208"/>
      <c r="O7" s="208"/>
      <c r="P7" s="208"/>
      <c r="Q7" s="208"/>
      <c r="R7" s="208"/>
      <c r="S7" s="208"/>
      <c r="T7" s="208"/>
      <c r="U7" s="208"/>
      <c r="V7" s="208"/>
      <c r="W7" s="208"/>
      <c r="X7" s="208"/>
      <c r="Y7" s="208"/>
      <c r="Z7" s="208"/>
      <c r="AA7" s="208"/>
    </row>
    <row r="8" spans="1:27" s="206" customFormat="1">
      <c r="A8" s="215" t="s">
        <v>116</v>
      </c>
      <c r="B8" s="216"/>
      <c r="C8" s="217" t="s">
        <v>4</v>
      </c>
      <c r="D8" s="217" t="s">
        <v>644</v>
      </c>
      <c r="E8" s="218" t="s">
        <v>297</v>
      </c>
      <c r="F8" s="1359" t="s">
        <v>555</v>
      </c>
      <c r="G8" s="1359"/>
      <c r="H8" s="1359"/>
      <c r="L8" s="208"/>
      <c r="M8" s="208"/>
      <c r="N8" s="208"/>
      <c r="O8" s="208"/>
      <c r="P8" s="208"/>
      <c r="Q8" s="208"/>
      <c r="R8" s="208"/>
      <c r="S8" s="208"/>
      <c r="T8" s="208"/>
      <c r="U8" s="208"/>
      <c r="V8" s="208"/>
      <c r="W8" s="208"/>
      <c r="X8" s="208"/>
      <c r="Y8" s="208"/>
      <c r="Z8" s="208"/>
      <c r="AA8" s="208"/>
    </row>
    <row r="9" spans="1:27" s="206" customFormat="1">
      <c r="B9" s="219" t="s">
        <v>1892</v>
      </c>
      <c r="C9" s="220">
        <f>SUMIF(H34:H62,"&gt;0",N34:N62)</f>
        <v>0</v>
      </c>
      <c r="D9" s="220">
        <f>$N$81</f>
        <v>0</v>
      </c>
      <c r="E9" s="220">
        <f>$N$98</f>
        <v>0</v>
      </c>
      <c r="F9" s="1343">
        <f>$P$118</f>
        <v>0</v>
      </c>
      <c r="G9" s="1344"/>
      <c r="H9" s="1345"/>
      <c r="L9" s="208"/>
      <c r="M9" s="208"/>
      <c r="N9" s="208"/>
      <c r="O9" s="208"/>
      <c r="P9" s="208"/>
      <c r="Q9" s="208"/>
      <c r="R9" s="208"/>
      <c r="S9" s="208"/>
      <c r="T9" s="208"/>
      <c r="U9" s="208"/>
      <c r="V9" s="208"/>
      <c r="W9" s="208"/>
      <c r="X9" s="208"/>
      <c r="Y9" s="208"/>
      <c r="Z9" s="208"/>
      <c r="AA9" s="208"/>
    </row>
    <row r="10" spans="1:27" s="206" customFormat="1">
      <c r="B10" s="219" t="s">
        <v>1891</v>
      </c>
      <c r="C10" s="867">
        <f>SUMIF(J33:J62,"&gt;0",N33:N62)</f>
        <v>0</v>
      </c>
      <c r="D10" s="867">
        <v>0</v>
      </c>
      <c r="E10" s="868"/>
      <c r="F10" s="868"/>
      <c r="G10" s="869"/>
      <c r="H10" s="869"/>
      <c r="L10" s="208"/>
      <c r="M10" s="208"/>
      <c r="N10" s="208"/>
      <c r="O10" s="208"/>
      <c r="P10" s="208"/>
      <c r="Q10" s="208"/>
      <c r="R10" s="208"/>
      <c r="S10" s="208"/>
      <c r="T10" s="208"/>
      <c r="U10" s="208"/>
      <c r="V10" s="208"/>
      <c r="W10" s="208"/>
      <c r="X10" s="208"/>
      <c r="Y10" s="208"/>
      <c r="Z10" s="208"/>
      <c r="AA10" s="208"/>
    </row>
    <row r="11" spans="1:27" s="206" customFormat="1" ht="12" thickBot="1">
      <c r="B11" s="219" t="s">
        <v>117</v>
      </c>
      <c r="C11" s="866">
        <f>$O$64</f>
        <v>0</v>
      </c>
      <c r="D11" s="866">
        <f>$O$81</f>
        <v>0</v>
      </c>
      <c r="E11" s="866">
        <f>$O$98</f>
        <v>0</v>
      </c>
      <c r="F11" s="1347"/>
      <c r="G11" s="1347"/>
      <c r="H11" s="1347"/>
      <c r="L11" s="208"/>
      <c r="M11" s="208"/>
      <c r="N11" s="208"/>
      <c r="O11" s="208"/>
      <c r="P11" s="208"/>
      <c r="Q11" s="208"/>
      <c r="R11" s="208"/>
      <c r="S11" s="208"/>
      <c r="T11" s="208"/>
      <c r="U11" s="208"/>
      <c r="V11" s="208"/>
      <c r="W11" s="208"/>
      <c r="X11" s="208"/>
      <c r="Y11" s="208"/>
      <c r="Z11" s="208"/>
      <c r="AA11" s="208"/>
    </row>
    <row r="12" spans="1:27" s="206" customFormat="1" ht="12" thickBot="1">
      <c r="B12" s="221" t="s">
        <v>510</v>
      </c>
      <c r="C12" s="222">
        <f>$P$64</f>
        <v>0</v>
      </c>
      <c r="D12" s="222">
        <f>$P$81</f>
        <v>0</v>
      </c>
      <c r="E12" s="222">
        <f>$P$98</f>
        <v>0</v>
      </c>
      <c r="F12" s="1348">
        <f>$P$118</f>
        <v>0</v>
      </c>
      <c r="G12" s="1349"/>
      <c r="H12" s="1350"/>
      <c r="L12" s="208"/>
      <c r="M12" s="208"/>
      <c r="N12" s="208"/>
      <c r="O12" s="208"/>
      <c r="P12" s="208"/>
      <c r="Q12" s="208"/>
      <c r="R12" s="208"/>
      <c r="S12" s="208"/>
      <c r="T12" s="208"/>
      <c r="U12" s="208"/>
      <c r="V12" s="208"/>
      <c r="W12" s="208"/>
      <c r="X12" s="208"/>
      <c r="Y12" s="208"/>
      <c r="Z12" s="208"/>
      <c r="AA12" s="208"/>
    </row>
    <row r="13" spans="1:27" s="206" customFormat="1">
      <c r="B13" s="223" t="s">
        <v>512</v>
      </c>
      <c r="C13" s="224">
        <f>$P$65</f>
        <v>0</v>
      </c>
      <c r="D13" s="224">
        <f>$P$82</f>
        <v>0</v>
      </c>
      <c r="E13" s="224">
        <f>$P$99</f>
        <v>0</v>
      </c>
      <c r="F13" s="1340">
        <f>$P$119</f>
        <v>0</v>
      </c>
      <c r="G13" s="1341"/>
      <c r="H13" s="1342"/>
      <c r="L13" s="208"/>
      <c r="M13" s="208"/>
      <c r="N13" s="208"/>
      <c r="O13" s="208"/>
      <c r="P13" s="208"/>
      <c r="Q13" s="208"/>
      <c r="R13" s="208"/>
      <c r="S13" s="208"/>
      <c r="T13" s="208"/>
      <c r="U13" s="208"/>
      <c r="V13" s="208"/>
      <c r="W13" s="208"/>
      <c r="X13" s="208"/>
      <c r="Y13" s="208"/>
      <c r="Z13" s="208"/>
      <c r="AA13" s="208"/>
    </row>
    <row r="14" spans="1:27" s="206" customFormat="1">
      <c r="B14" s="223" t="s">
        <v>513</v>
      </c>
      <c r="C14" s="220">
        <f>$P$66</f>
        <v>0</v>
      </c>
      <c r="D14" s="220">
        <f>$P$83</f>
        <v>0</v>
      </c>
      <c r="E14" s="220">
        <f>$P$100</f>
        <v>0</v>
      </c>
      <c r="F14" s="1343">
        <f ca="1">$P$120</f>
        <v>0</v>
      </c>
      <c r="G14" s="1344"/>
      <c r="H14" s="1345"/>
      <c r="L14" s="208"/>
      <c r="M14" s="208"/>
      <c r="N14" s="208"/>
      <c r="O14" s="208"/>
      <c r="P14" s="208"/>
      <c r="Q14" s="208"/>
      <c r="R14" s="208"/>
      <c r="S14" s="208"/>
      <c r="T14" s="208"/>
      <c r="U14" s="208"/>
      <c r="V14" s="208"/>
      <c r="W14" s="208"/>
      <c r="X14" s="208"/>
      <c r="Y14" s="208"/>
      <c r="Z14" s="208"/>
      <c r="AA14" s="208"/>
    </row>
    <row r="15" spans="1:27" s="206" customFormat="1">
      <c r="A15" s="225"/>
      <c r="B15" s="226"/>
      <c r="C15" s="226"/>
      <c r="D15" s="226"/>
      <c r="E15" s="225"/>
      <c r="F15" s="227"/>
      <c r="G15" s="227"/>
      <c r="H15" s="227"/>
      <c r="I15" s="227"/>
      <c r="J15" s="227"/>
      <c r="K15" s="227"/>
      <c r="L15" s="208"/>
      <c r="M15" s="208"/>
      <c r="N15" s="208"/>
      <c r="O15" s="208"/>
      <c r="P15" s="208"/>
      <c r="Q15" s="208"/>
      <c r="R15" s="208"/>
      <c r="S15" s="208"/>
      <c r="T15" s="208"/>
      <c r="U15" s="208"/>
      <c r="V15" s="208"/>
      <c r="W15" s="208"/>
      <c r="X15" s="208"/>
      <c r="Y15" s="208"/>
      <c r="Z15" s="208"/>
      <c r="AA15" s="208"/>
    </row>
    <row r="16" spans="1:27" s="206" customFormat="1">
      <c r="A16" s="228" t="s">
        <v>557</v>
      </c>
      <c r="B16" s="228"/>
      <c r="C16" s="229" t="s">
        <v>568</v>
      </c>
      <c r="D16" s="228"/>
      <c r="E16" s="208"/>
      <c r="F16" s="208"/>
      <c r="G16" s="208"/>
      <c r="H16" s="208"/>
      <c r="I16" s="208"/>
      <c r="J16" s="208"/>
      <c r="K16" s="208"/>
      <c r="L16" s="208"/>
      <c r="M16" s="208"/>
      <c r="N16" s="208"/>
      <c r="O16" s="208"/>
      <c r="P16" s="208"/>
      <c r="Q16" s="208"/>
      <c r="R16" s="208"/>
      <c r="S16" s="208"/>
      <c r="T16" s="208"/>
      <c r="U16" s="208"/>
      <c r="V16" s="208"/>
      <c r="W16" s="208"/>
      <c r="X16" s="208"/>
      <c r="Y16" s="208"/>
      <c r="Z16" s="208"/>
      <c r="AA16" s="208"/>
    </row>
    <row r="17" spans="1:34" s="206" customFormat="1">
      <c r="B17" s="219" t="s">
        <v>563</v>
      </c>
      <c r="C17" s="231">
        <f ca="1">IF(C6="","TBD - Pending Funding Source",IF(C6="O&amp;T",P134,0)+P133)</f>
        <v>0</v>
      </c>
      <c r="D17" s="230" t="s">
        <v>1890</v>
      </c>
      <c r="E17" s="208"/>
      <c r="F17" s="208"/>
      <c r="G17" s="208"/>
      <c r="H17" s="208"/>
      <c r="I17" s="208"/>
      <c r="J17" s="208"/>
      <c r="K17" s="208"/>
      <c r="L17" s="208"/>
      <c r="M17" s="208"/>
      <c r="N17" s="208"/>
      <c r="O17" s="208"/>
      <c r="P17" s="208"/>
      <c r="Q17" s="208"/>
      <c r="R17" s="208"/>
      <c r="S17" s="208"/>
      <c r="T17" s="208"/>
      <c r="U17" s="208"/>
      <c r="V17" s="208"/>
      <c r="W17" s="208"/>
      <c r="X17" s="208"/>
      <c r="Y17" s="208"/>
      <c r="Z17" s="208"/>
      <c r="AA17" s="208"/>
    </row>
    <row r="18" spans="1:34" s="206" customFormat="1">
      <c r="B18" s="232" t="s">
        <v>645</v>
      </c>
      <c r="C18" s="233">
        <f>SUM(H127:H130)</f>
        <v>0</v>
      </c>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row>
    <row r="19" spans="1:34" s="206" customFormat="1">
      <c r="B19" s="234" t="s">
        <v>646</v>
      </c>
      <c r="C19" s="235">
        <f ca="1">SUM(C17:I17)</f>
        <v>0</v>
      </c>
      <c r="D19" s="208"/>
      <c r="E19" s="208"/>
      <c r="F19" s="208"/>
      <c r="G19" s="208"/>
      <c r="H19" s="208"/>
      <c r="I19" s="208"/>
      <c r="J19" s="208"/>
      <c r="K19" s="208"/>
      <c r="L19" s="208"/>
      <c r="M19" s="208"/>
      <c r="N19" s="208"/>
      <c r="O19" s="208"/>
      <c r="P19" s="208"/>
      <c r="Q19" s="208"/>
      <c r="R19" s="208"/>
      <c r="S19" s="208"/>
      <c r="T19" s="208"/>
      <c r="U19" s="208"/>
      <c r="V19" s="208"/>
      <c r="W19" s="208"/>
      <c r="X19" s="208"/>
      <c r="Y19" s="208"/>
      <c r="Z19" s="208"/>
      <c r="AA19" s="208"/>
    </row>
    <row r="20" spans="1:34" s="206" customFormat="1">
      <c r="A20" s="225"/>
      <c r="B20" s="226"/>
      <c r="C20" s="226"/>
      <c r="D20" s="208"/>
      <c r="E20" s="208"/>
      <c r="F20" s="208"/>
      <c r="G20" s="208"/>
      <c r="H20" s="208"/>
      <c r="I20" s="208"/>
      <c r="J20" s="208"/>
      <c r="K20" s="208"/>
      <c r="L20" s="208"/>
      <c r="M20" s="208"/>
      <c r="N20" s="208"/>
      <c r="O20" s="208"/>
      <c r="P20" s="208"/>
      <c r="Q20" s="208"/>
      <c r="R20" s="208"/>
      <c r="S20" s="208"/>
      <c r="T20" s="208"/>
      <c r="U20" s="208"/>
      <c r="V20" s="208"/>
      <c r="W20" s="208"/>
      <c r="X20" s="208"/>
      <c r="Y20" s="208"/>
      <c r="Z20" s="208"/>
      <c r="AA20" s="208"/>
    </row>
    <row r="21" spans="1:34" s="206" customFormat="1">
      <c r="A21" s="228" t="s">
        <v>647</v>
      </c>
      <c r="B21" s="228"/>
      <c r="C21" s="229" t="s">
        <v>647</v>
      </c>
      <c r="D21" s="228"/>
      <c r="E21" s="208"/>
      <c r="F21" s="208"/>
      <c r="G21" s="208"/>
      <c r="H21" s="208"/>
      <c r="I21" s="208"/>
      <c r="J21" s="208"/>
      <c r="K21" s="208"/>
      <c r="L21" s="208"/>
      <c r="M21" s="208"/>
      <c r="N21" s="208"/>
      <c r="O21" s="208"/>
      <c r="P21" s="208"/>
      <c r="Q21" s="208"/>
      <c r="R21" s="208"/>
      <c r="S21" s="208"/>
      <c r="T21" s="208"/>
      <c r="U21" s="208"/>
      <c r="V21" s="208"/>
      <c r="W21" s="208"/>
      <c r="X21" s="208"/>
      <c r="Y21" s="208"/>
      <c r="Z21" s="208"/>
      <c r="AA21" s="208"/>
    </row>
    <row r="22" spans="1:34" s="206" customFormat="1">
      <c r="A22" s="225"/>
      <c r="B22" s="226"/>
      <c r="C22" s="235">
        <f>P67+P84+P101+P121</f>
        <v>0</v>
      </c>
      <c r="D22" s="236"/>
      <c r="E22" s="208"/>
      <c r="F22" s="208"/>
      <c r="G22" s="208"/>
      <c r="H22" s="208"/>
      <c r="I22" s="208"/>
      <c r="J22" s="208"/>
      <c r="K22" s="208"/>
      <c r="L22" s="208"/>
      <c r="M22" s="208"/>
      <c r="N22" s="208"/>
      <c r="O22" s="208"/>
      <c r="P22" s="208"/>
      <c r="Q22" s="208"/>
      <c r="R22" s="208"/>
      <c r="S22" s="208"/>
      <c r="T22" s="208"/>
      <c r="U22" s="208"/>
      <c r="V22" s="208"/>
      <c r="W22" s="208"/>
      <c r="X22" s="208"/>
      <c r="Y22" s="208"/>
      <c r="Z22" s="208"/>
      <c r="AA22" s="208"/>
    </row>
    <row r="23" spans="1:34" s="206" customFormat="1">
      <c r="A23" s="216"/>
      <c r="B23" s="216"/>
      <c r="C23" s="216"/>
      <c r="D23" s="237"/>
      <c r="E23" s="237"/>
      <c r="F23" s="237"/>
      <c r="G23" s="237"/>
      <c r="H23" s="237"/>
      <c r="I23" s="208"/>
      <c r="J23" s="208"/>
      <c r="K23" s="208"/>
      <c r="L23" s="208"/>
      <c r="M23" s="208"/>
      <c r="N23" s="208"/>
      <c r="O23" s="208"/>
      <c r="P23" s="208"/>
      <c r="Q23" s="208"/>
      <c r="R23" s="208"/>
      <c r="S23" s="208"/>
      <c r="T23" s="208"/>
      <c r="U23" s="208"/>
      <c r="V23" s="208"/>
      <c r="W23" s="208"/>
      <c r="X23" s="208"/>
      <c r="Y23" s="208"/>
      <c r="Z23" s="208"/>
      <c r="AA23" s="208"/>
    </row>
    <row r="24" spans="1:34" s="206" customFormat="1">
      <c r="A24" s="238" t="s">
        <v>648</v>
      </c>
      <c r="B24" s="216"/>
      <c r="C24" s="239" t="s">
        <v>4</v>
      </c>
      <c r="D24" s="239" t="s">
        <v>108</v>
      </c>
      <c r="E24" s="239" t="s">
        <v>555</v>
      </c>
      <c r="F24" s="1346" t="s">
        <v>109</v>
      </c>
      <c r="G24" s="1346"/>
      <c r="H24" s="240"/>
      <c r="I24" s="208"/>
      <c r="J24" s="208"/>
      <c r="K24" s="208"/>
      <c r="L24" s="208"/>
      <c r="M24" s="208"/>
      <c r="N24" s="208"/>
      <c r="O24" s="208"/>
      <c r="P24" s="208"/>
      <c r="Q24" s="208"/>
      <c r="R24" s="208"/>
      <c r="S24" s="208"/>
      <c r="T24" s="208"/>
      <c r="U24" s="208"/>
      <c r="V24" s="208"/>
      <c r="W24" s="208"/>
      <c r="X24" s="208"/>
      <c r="Y24" s="208"/>
      <c r="Z24" s="208"/>
      <c r="AA24" s="208"/>
    </row>
    <row r="25" spans="1:34" s="206" customFormat="1">
      <c r="B25" s="234" t="s">
        <v>511</v>
      </c>
      <c r="C25" s="241">
        <f>$AH$64</f>
        <v>0</v>
      </c>
      <c r="D25" s="241">
        <f>$AD$81</f>
        <v>0</v>
      </c>
      <c r="E25" s="241">
        <f>$AA$118</f>
        <v>0</v>
      </c>
      <c r="F25" s="1351">
        <f>$AD$98</f>
        <v>0</v>
      </c>
      <c r="G25" s="1351"/>
      <c r="H25" s="242"/>
      <c r="I25" s="208"/>
      <c r="J25" s="208"/>
      <c r="K25" s="208"/>
      <c r="L25" s="208"/>
      <c r="M25" s="208"/>
      <c r="N25" s="208"/>
      <c r="O25" s="208"/>
      <c r="P25" s="208"/>
      <c r="Q25" s="208"/>
      <c r="R25" s="208"/>
      <c r="S25" s="208"/>
      <c r="T25" s="208"/>
      <c r="U25" s="208"/>
      <c r="V25" s="208"/>
      <c r="W25" s="208"/>
      <c r="X25" s="208"/>
      <c r="Y25" s="208"/>
      <c r="Z25" s="208"/>
      <c r="AA25" s="208"/>
    </row>
    <row r="26" spans="1:34" s="206" customFormat="1">
      <c r="B26" s="223" t="s">
        <v>512</v>
      </c>
      <c r="C26" s="241">
        <f>$AH$65</f>
        <v>0</v>
      </c>
      <c r="D26" s="241">
        <f>$AD$82</f>
        <v>0</v>
      </c>
      <c r="E26" s="241">
        <f>$AA$119</f>
        <v>0</v>
      </c>
      <c r="F26" s="1351">
        <f>$AD$99</f>
        <v>0</v>
      </c>
      <c r="G26" s="1351"/>
      <c r="H26" s="242"/>
      <c r="I26" s="208"/>
      <c r="J26" s="208"/>
      <c r="K26" s="208"/>
      <c r="L26" s="208"/>
      <c r="M26" s="208"/>
      <c r="N26" s="208"/>
      <c r="O26" s="208"/>
      <c r="P26" s="208"/>
      <c r="Q26" s="208"/>
      <c r="R26" s="208"/>
      <c r="S26" s="208"/>
      <c r="T26" s="208"/>
      <c r="U26" s="208"/>
      <c r="V26" s="208"/>
      <c r="W26" s="208"/>
      <c r="X26" s="208"/>
      <c r="Y26" s="208"/>
      <c r="Z26" s="208"/>
      <c r="AA26" s="208"/>
    </row>
    <row r="27" spans="1:34" s="206" customFormat="1">
      <c r="B27" s="223" t="s">
        <v>513</v>
      </c>
      <c r="C27" s="241">
        <f>$AH$66</f>
        <v>0</v>
      </c>
      <c r="D27" s="241">
        <f>$AD$83</f>
        <v>0</v>
      </c>
      <c r="E27" s="241">
        <f>$AA$120</f>
        <v>0</v>
      </c>
      <c r="F27" s="1351">
        <f>$AD$100</f>
        <v>0</v>
      </c>
      <c r="G27" s="1351"/>
      <c r="H27" s="242"/>
      <c r="I27" s="208"/>
      <c r="J27" s="208"/>
      <c r="K27" s="208"/>
      <c r="L27" s="208"/>
      <c r="M27" s="208"/>
      <c r="N27" s="208"/>
      <c r="O27" s="208"/>
      <c r="P27" s="208"/>
      <c r="Q27" s="208"/>
      <c r="R27" s="208"/>
      <c r="S27" s="208"/>
      <c r="T27" s="208"/>
      <c r="U27" s="208"/>
      <c r="V27" s="208"/>
      <c r="W27" s="208"/>
      <c r="X27" s="208"/>
      <c r="Y27" s="208"/>
      <c r="Z27" s="208"/>
      <c r="AA27" s="208"/>
    </row>
    <row r="28" spans="1:34" s="206" customFormat="1">
      <c r="A28" s="216"/>
      <c r="B28" s="216"/>
      <c r="C28" s="216"/>
      <c r="D28" s="216"/>
      <c r="E28" s="216"/>
      <c r="F28" s="216"/>
      <c r="G28" s="216"/>
      <c r="H28" s="216"/>
      <c r="I28" s="216"/>
      <c r="J28" s="216"/>
      <c r="K28" s="216"/>
      <c r="L28" s="208"/>
      <c r="M28" s="208"/>
      <c r="N28" s="208"/>
      <c r="O28" s="208"/>
      <c r="P28" s="208"/>
      <c r="Q28" s="208"/>
      <c r="R28" s="208"/>
      <c r="S28" s="208"/>
      <c r="T28" s="208"/>
      <c r="U28" s="208"/>
      <c r="V28" s="208"/>
      <c r="W28" s="208"/>
      <c r="X28" s="208"/>
      <c r="Y28" s="208"/>
      <c r="Z28" s="208"/>
      <c r="AA28" s="208"/>
    </row>
    <row r="29" spans="1:34">
      <c r="A29" s="243"/>
      <c r="B29" s="243"/>
      <c r="C29" s="244"/>
      <c r="D29" s="243"/>
      <c r="E29" s="244"/>
      <c r="F29" s="244"/>
      <c r="G29" s="244"/>
      <c r="H29" s="244"/>
      <c r="I29" s="244"/>
      <c r="J29" s="244"/>
      <c r="K29" s="244"/>
      <c r="L29" s="244"/>
      <c r="M29" s="244"/>
      <c r="N29" s="244"/>
      <c r="O29" s="244"/>
      <c r="P29" s="244"/>
      <c r="Q29" s="244"/>
      <c r="R29" s="244"/>
      <c r="T29" s="244"/>
      <c r="U29" s="243"/>
      <c r="V29" s="243"/>
      <c r="W29" s="243"/>
      <c r="Y29" s="243"/>
      <c r="Z29" s="243"/>
      <c r="AA29" s="243"/>
      <c r="AB29" s="243"/>
      <c r="AC29" s="243"/>
      <c r="AD29" s="243"/>
      <c r="AE29" s="243"/>
      <c r="AF29" s="243"/>
      <c r="AG29" s="243"/>
      <c r="AH29" s="243"/>
    </row>
    <row r="30" spans="1:34" s="206" customFormat="1" ht="23.25">
      <c r="A30" s="246" t="s">
        <v>649</v>
      </c>
      <c r="C30" s="247"/>
      <c r="E30" s="247"/>
      <c r="F30" s="247"/>
      <c r="G30" s="247"/>
      <c r="H30" s="246" t="s">
        <v>74</v>
      </c>
      <c r="I30" s="247"/>
      <c r="J30" s="247"/>
      <c r="K30" s="247"/>
      <c r="L30" s="247"/>
      <c r="M30" s="247"/>
      <c r="N30" s="247"/>
      <c r="O30" s="247"/>
      <c r="P30" s="247"/>
      <c r="Q30" s="247"/>
      <c r="R30" s="247"/>
      <c r="S30" s="244"/>
      <c r="T30" s="247"/>
      <c r="U30" s="1338" t="s">
        <v>456</v>
      </c>
      <c r="V30" s="1338"/>
      <c r="W30" s="247"/>
      <c r="X30" s="244"/>
      <c r="Y30" s="247"/>
      <c r="Z30" s="248" t="s">
        <v>75</v>
      </c>
    </row>
    <row r="31" spans="1:34" s="249" customFormat="1">
      <c r="C31" s="247"/>
      <c r="G31" s="247"/>
      <c r="H31" s="247"/>
      <c r="I31" s="247"/>
      <c r="J31" s="247"/>
      <c r="K31" s="247"/>
      <c r="L31" s="247"/>
      <c r="M31" s="247"/>
      <c r="N31" s="247"/>
      <c r="O31" s="247"/>
      <c r="P31" s="247"/>
      <c r="Q31" s="247"/>
      <c r="R31" s="247"/>
      <c r="S31" s="244"/>
      <c r="T31" s="247"/>
      <c r="U31" s="1339"/>
      <c r="V31" s="1339"/>
      <c r="W31" s="247"/>
      <c r="X31" s="244"/>
      <c r="Y31" s="247"/>
      <c r="Z31" s="250" t="s">
        <v>87</v>
      </c>
      <c r="AA31" s="250"/>
      <c r="AB31" s="250"/>
      <c r="AC31" s="250"/>
      <c r="AD31" s="250"/>
    </row>
    <row r="32" spans="1:34" s="249" customFormat="1" ht="15">
      <c r="B32" s="251" t="s">
        <v>462</v>
      </c>
      <c r="D32" s="177" t="s">
        <v>560</v>
      </c>
      <c r="E32" s="252"/>
      <c r="F32" s="252"/>
      <c r="G32" s="253"/>
      <c r="H32" s="1335" t="s">
        <v>74</v>
      </c>
      <c r="I32" s="1336"/>
      <c r="J32" s="1336"/>
      <c r="K32" s="1336"/>
      <c r="L32" s="1336"/>
      <c r="M32" s="1336"/>
      <c r="N32" s="1336"/>
      <c r="O32" s="1336"/>
      <c r="P32" s="1336"/>
      <c r="Q32" s="247"/>
      <c r="R32" s="247"/>
      <c r="S32" s="244"/>
      <c r="T32" s="247"/>
      <c r="U32" s="1334" t="s">
        <v>463</v>
      </c>
      <c r="V32" s="1334"/>
      <c r="W32" s="247"/>
      <c r="X32" s="244"/>
      <c r="Y32" s="247"/>
      <c r="Z32" s="1328" t="s">
        <v>75</v>
      </c>
      <c r="AA32" s="1329"/>
      <c r="AB32" s="1329"/>
      <c r="AC32" s="1329"/>
      <c r="AD32" s="1330"/>
      <c r="AE32" s="1331"/>
      <c r="AF32" s="1331"/>
      <c r="AG32" s="1331"/>
      <c r="AH32" s="1332"/>
    </row>
    <row r="33" spans="2:34" s="249" customFormat="1" ht="37.5" customHeight="1">
      <c r="B33" s="254" t="s">
        <v>130</v>
      </c>
      <c r="C33" s="254" t="s">
        <v>0</v>
      </c>
      <c r="D33" s="254" t="s">
        <v>77</v>
      </c>
      <c r="E33" s="255" t="s">
        <v>460</v>
      </c>
      <c r="F33" s="255" t="s">
        <v>461</v>
      </c>
      <c r="G33" s="256" t="s">
        <v>73</v>
      </c>
      <c r="H33" s="257" t="s">
        <v>430</v>
      </c>
      <c r="I33" s="257" t="s">
        <v>431</v>
      </c>
      <c r="J33" s="257" t="s">
        <v>1301</v>
      </c>
      <c r="K33" s="257" t="s">
        <v>777</v>
      </c>
      <c r="L33" s="257" t="s">
        <v>506</v>
      </c>
      <c r="M33" s="257" t="s">
        <v>650</v>
      </c>
      <c r="N33" s="258" t="s">
        <v>432</v>
      </c>
      <c r="O33" s="258" t="s">
        <v>433</v>
      </c>
      <c r="P33" s="258" t="s">
        <v>83</v>
      </c>
      <c r="Q33" s="247"/>
      <c r="R33" s="247"/>
      <c r="S33" s="244"/>
      <c r="T33" s="247"/>
      <c r="U33" s="259" t="s">
        <v>458</v>
      </c>
      <c r="V33" s="259" t="s">
        <v>457</v>
      </c>
      <c r="W33" s="247"/>
      <c r="X33" s="244"/>
      <c r="Y33" s="247"/>
      <c r="Z33" s="260" t="s">
        <v>435</v>
      </c>
      <c r="AA33" s="260" t="s">
        <v>436</v>
      </c>
      <c r="AB33" s="260" t="s">
        <v>437</v>
      </c>
      <c r="AC33" s="260" t="s">
        <v>438</v>
      </c>
      <c r="AD33" s="260" t="s">
        <v>79</v>
      </c>
      <c r="AE33" s="260" t="s">
        <v>80</v>
      </c>
      <c r="AF33" s="260" t="s">
        <v>81</v>
      </c>
      <c r="AG33" s="260" t="s">
        <v>82</v>
      </c>
      <c r="AH33" s="260" t="s">
        <v>84</v>
      </c>
    </row>
    <row r="34" spans="2:34" s="249" customFormat="1">
      <c r="B34" s="261"/>
      <c r="C34" s="261"/>
      <c r="D34" s="261"/>
      <c r="E34" s="262">
        <v>0</v>
      </c>
      <c r="F34" s="263">
        <v>0</v>
      </c>
      <c r="G34" s="262">
        <f t="shared" ref="G34:G37" si="0">(1-F34)*E34</f>
        <v>0</v>
      </c>
      <c r="H34" s="264">
        <v>0</v>
      </c>
      <c r="I34" s="264">
        <v>0</v>
      </c>
      <c r="J34" s="264">
        <v>0</v>
      </c>
      <c r="K34" s="264"/>
      <c r="L34" s="264"/>
      <c r="M34" s="264"/>
      <c r="N34" s="265">
        <f>G34*(H34-J34)</f>
        <v>0</v>
      </c>
      <c r="O34" s="265">
        <f t="shared" ref="O34:O62" si="1">-(G34*I34)</f>
        <v>0</v>
      </c>
      <c r="P34" s="265">
        <f t="shared" ref="P34:P62" si="2">G34*H34-(G34*I34)</f>
        <v>0</v>
      </c>
      <c r="Q34" s="247"/>
      <c r="R34" s="247"/>
      <c r="S34" s="244"/>
      <c r="T34" s="247"/>
      <c r="U34" s="266"/>
      <c r="V34" s="266"/>
      <c r="W34" s="247"/>
      <c r="X34" s="244"/>
      <c r="Y34" s="247"/>
      <c r="Z34" s="267">
        <v>0</v>
      </c>
      <c r="AA34" s="267">
        <v>0</v>
      </c>
      <c r="AB34" s="267">
        <v>0</v>
      </c>
      <c r="AC34" s="267">
        <v>0</v>
      </c>
      <c r="AD34" s="268">
        <f t="shared" ref="AD34:AE54" si="3">$G34*Z34</f>
        <v>0</v>
      </c>
      <c r="AE34" s="268">
        <f t="shared" si="3"/>
        <v>0</v>
      </c>
      <c r="AF34" s="268">
        <f t="shared" ref="AF34:AG54" si="4">-($G34*AB34)</f>
        <v>0</v>
      </c>
      <c r="AG34" s="268">
        <f t="shared" si="4"/>
        <v>0</v>
      </c>
      <c r="AH34" s="268">
        <f>SUM(AD34:AG34)</f>
        <v>0</v>
      </c>
    </row>
    <row r="35" spans="2:34" s="249" customFormat="1">
      <c r="B35" s="261"/>
      <c r="C35" s="261"/>
      <c r="D35" s="261"/>
      <c r="E35" s="262">
        <v>0</v>
      </c>
      <c r="F35" s="263">
        <v>0</v>
      </c>
      <c r="G35" s="262">
        <f t="shared" si="0"/>
        <v>0</v>
      </c>
      <c r="H35" s="264">
        <v>0</v>
      </c>
      <c r="I35" s="264">
        <v>0</v>
      </c>
      <c r="J35" s="264">
        <v>0</v>
      </c>
      <c r="K35" s="264"/>
      <c r="L35" s="264"/>
      <c r="M35" s="264"/>
      <c r="N35" s="265">
        <f t="shared" ref="N35:N62" si="5">G35*(H35-J35)</f>
        <v>0</v>
      </c>
      <c r="O35" s="265">
        <f t="shared" si="1"/>
        <v>0</v>
      </c>
      <c r="P35" s="265">
        <f t="shared" si="2"/>
        <v>0</v>
      </c>
      <c r="Q35" s="247"/>
      <c r="R35" s="247"/>
      <c r="S35" s="244"/>
      <c r="T35" s="247"/>
      <c r="U35" s="266"/>
      <c r="V35" s="266"/>
      <c r="W35" s="247"/>
      <c r="X35" s="244"/>
      <c r="Y35" s="247"/>
      <c r="Z35" s="267">
        <v>0</v>
      </c>
      <c r="AA35" s="267">
        <v>0</v>
      </c>
      <c r="AB35" s="267">
        <v>0</v>
      </c>
      <c r="AC35" s="267">
        <v>0</v>
      </c>
      <c r="AD35" s="268">
        <f t="shared" si="3"/>
        <v>0</v>
      </c>
      <c r="AE35" s="268">
        <f t="shared" si="3"/>
        <v>0</v>
      </c>
      <c r="AF35" s="268">
        <f t="shared" si="4"/>
        <v>0</v>
      </c>
      <c r="AG35" s="268">
        <f t="shared" si="4"/>
        <v>0</v>
      </c>
      <c r="AH35" s="268">
        <f t="shared" ref="AH35:AH58" si="6">SUM(AD35:AG35)</f>
        <v>0</v>
      </c>
    </row>
    <row r="36" spans="2:34" s="249" customFormat="1">
      <c r="B36" s="261"/>
      <c r="C36" s="261"/>
      <c r="D36" s="261"/>
      <c r="E36" s="262">
        <v>0</v>
      </c>
      <c r="F36" s="263">
        <v>0</v>
      </c>
      <c r="G36" s="262">
        <f t="shared" si="0"/>
        <v>0</v>
      </c>
      <c r="H36" s="264">
        <v>0</v>
      </c>
      <c r="I36" s="264">
        <v>0</v>
      </c>
      <c r="J36" s="264">
        <v>0</v>
      </c>
      <c r="K36" s="264"/>
      <c r="L36" s="264"/>
      <c r="M36" s="264"/>
      <c r="N36" s="265">
        <f t="shared" si="5"/>
        <v>0</v>
      </c>
      <c r="O36" s="265">
        <f t="shared" si="1"/>
        <v>0</v>
      </c>
      <c r="P36" s="265">
        <f t="shared" si="2"/>
        <v>0</v>
      </c>
      <c r="Q36" s="247"/>
      <c r="R36" s="247"/>
      <c r="S36" s="244"/>
      <c r="T36" s="247"/>
      <c r="U36" s="266"/>
      <c r="V36" s="266"/>
      <c r="W36" s="247"/>
      <c r="X36" s="244"/>
      <c r="Y36" s="247"/>
      <c r="Z36" s="267">
        <v>0</v>
      </c>
      <c r="AA36" s="267">
        <v>0</v>
      </c>
      <c r="AB36" s="267">
        <v>0</v>
      </c>
      <c r="AC36" s="267">
        <v>0</v>
      </c>
      <c r="AD36" s="268">
        <f t="shared" si="3"/>
        <v>0</v>
      </c>
      <c r="AE36" s="268">
        <f t="shared" si="3"/>
        <v>0</v>
      </c>
      <c r="AF36" s="268">
        <f t="shared" si="4"/>
        <v>0</v>
      </c>
      <c r="AG36" s="268">
        <f t="shared" si="4"/>
        <v>0</v>
      </c>
      <c r="AH36" s="268">
        <f t="shared" si="6"/>
        <v>0</v>
      </c>
    </row>
    <row r="37" spans="2:34" s="249" customFormat="1">
      <c r="B37" s="261"/>
      <c r="C37" s="261"/>
      <c r="D37" s="261"/>
      <c r="E37" s="262">
        <v>0</v>
      </c>
      <c r="F37" s="263">
        <v>0</v>
      </c>
      <c r="G37" s="262">
        <f t="shared" si="0"/>
        <v>0</v>
      </c>
      <c r="H37" s="264">
        <v>0</v>
      </c>
      <c r="I37" s="264">
        <v>0</v>
      </c>
      <c r="J37" s="264">
        <v>0</v>
      </c>
      <c r="K37" s="264"/>
      <c r="L37" s="264"/>
      <c r="M37" s="264"/>
      <c r="N37" s="265">
        <f t="shared" si="5"/>
        <v>0</v>
      </c>
      <c r="O37" s="265">
        <f t="shared" si="1"/>
        <v>0</v>
      </c>
      <c r="P37" s="265">
        <f t="shared" si="2"/>
        <v>0</v>
      </c>
      <c r="Q37" s="247"/>
      <c r="R37" s="247"/>
      <c r="S37" s="244"/>
      <c r="T37" s="247"/>
      <c r="U37" s="266"/>
      <c r="V37" s="266"/>
      <c r="W37" s="247"/>
      <c r="X37" s="244"/>
      <c r="Y37" s="247"/>
      <c r="Z37" s="267">
        <v>0</v>
      </c>
      <c r="AA37" s="267">
        <v>0</v>
      </c>
      <c r="AB37" s="267">
        <v>0</v>
      </c>
      <c r="AC37" s="267">
        <v>0</v>
      </c>
      <c r="AD37" s="268">
        <f t="shared" si="3"/>
        <v>0</v>
      </c>
      <c r="AE37" s="268">
        <f t="shared" si="3"/>
        <v>0</v>
      </c>
      <c r="AF37" s="268">
        <f t="shared" si="4"/>
        <v>0</v>
      </c>
      <c r="AG37" s="268">
        <f t="shared" si="4"/>
        <v>0</v>
      </c>
      <c r="AH37" s="268">
        <f t="shared" si="6"/>
        <v>0</v>
      </c>
    </row>
    <row r="38" spans="2:34" s="249" customFormat="1">
      <c r="B38" s="261"/>
      <c r="C38" s="261"/>
      <c r="D38" s="261"/>
      <c r="E38" s="262">
        <v>0</v>
      </c>
      <c r="F38" s="263">
        <v>0</v>
      </c>
      <c r="G38" s="262">
        <f t="shared" ref="G38:G62" si="7">(1-F38)*E38</f>
        <v>0</v>
      </c>
      <c r="H38" s="264">
        <v>0</v>
      </c>
      <c r="I38" s="264">
        <v>0</v>
      </c>
      <c r="J38" s="264">
        <v>0</v>
      </c>
      <c r="K38" s="264"/>
      <c r="L38" s="264"/>
      <c r="M38" s="264"/>
      <c r="N38" s="265">
        <f t="shared" si="5"/>
        <v>0</v>
      </c>
      <c r="O38" s="265">
        <f t="shared" si="1"/>
        <v>0</v>
      </c>
      <c r="P38" s="265">
        <f t="shared" si="2"/>
        <v>0</v>
      </c>
      <c r="Q38" s="247"/>
      <c r="R38" s="247"/>
      <c r="S38" s="244"/>
      <c r="T38" s="247"/>
      <c r="U38" s="266"/>
      <c r="V38" s="266"/>
      <c r="W38" s="247"/>
      <c r="X38" s="244"/>
      <c r="Y38" s="247"/>
      <c r="Z38" s="267">
        <v>0</v>
      </c>
      <c r="AA38" s="267">
        <v>0</v>
      </c>
      <c r="AB38" s="267">
        <v>0</v>
      </c>
      <c r="AC38" s="267">
        <v>0</v>
      </c>
      <c r="AD38" s="268">
        <f t="shared" si="3"/>
        <v>0</v>
      </c>
      <c r="AE38" s="268">
        <f t="shared" si="3"/>
        <v>0</v>
      </c>
      <c r="AF38" s="268">
        <f t="shared" si="4"/>
        <v>0</v>
      </c>
      <c r="AG38" s="268">
        <f t="shared" si="4"/>
        <v>0</v>
      </c>
      <c r="AH38" s="268">
        <f t="shared" si="6"/>
        <v>0</v>
      </c>
    </row>
    <row r="39" spans="2:34" s="249" customFormat="1">
      <c r="B39" s="261"/>
      <c r="C39" s="261"/>
      <c r="D39" s="261"/>
      <c r="E39" s="262">
        <v>0</v>
      </c>
      <c r="F39" s="263">
        <v>0</v>
      </c>
      <c r="G39" s="262">
        <f t="shared" si="7"/>
        <v>0</v>
      </c>
      <c r="H39" s="264">
        <v>0</v>
      </c>
      <c r="I39" s="264">
        <v>0</v>
      </c>
      <c r="J39" s="264">
        <v>0</v>
      </c>
      <c r="K39" s="264"/>
      <c r="L39" s="264"/>
      <c r="M39" s="264"/>
      <c r="N39" s="265">
        <f t="shared" si="5"/>
        <v>0</v>
      </c>
      <c r="O39" s="265">
        <f t="shared" si="1"/>
        <v>0</v>
      </c>
      <c r="P39" s="265">
        <f t="shared" si="2"/>
        <v>0</v>
      </c>
      <c r="Q39" s="247"/>
      <c r="R39" s="247"/>
      <c r="S39" s="244"/>
      <c r="T39" s="247"/>
      <c r="U39" s="266"/>
      <c r="V39" s="266"/>
      <c r="W39" s="247"/>
      <c r="X39" s="244"/>
      <c r="Y39" s="247"/>
      <c r="Z39" s="267">
        <v>0</v>
      </c>
      <c r="AA39" s="267">
        <v>0</v>
      </c>
      <c r="AB39" s="267">
        <v>0</v>
      </c>
      <c r="AC39" s="267">
        <v>0</v>
      </c>
      <c r="AD39" s="268">
        <f t="shared" si="3"/>
        <v>0</v>
      </c>
      <c r="AE39" s="268">
        <f t="shared" si="3"/>
        <v>0</v>
      </c>
      <c r="AF39" s="268">
        <f t="shared" si="4"/>
        <v>0</v>
      </c>
      <c r="AG39" s="268">
        <f t="shared" si="4"/>
        <v>0</v>
      </c>
      <c r="AH39" s="268">
        <f t="shared" si="6"/>
        <v>0</v>
      </c>
    </row>
    <row r="40" spans="2:34" s="249" customFormat="1">
      <c r="B40" s="261"/>
      <c r="C40" s="261"/>
      <c r="D40" s="261"/>
      <c r="E40" s="262">
        <v>0</v>
      </c>
      <c r="F40" s="263">
        <v>0</v>
      </c>
      <c r="G40" s="262">
        <f t="shared" si="7"/>
        <v>0</v>
      </c>
      <c r="H40" s="264">
        <v>0</v>
      </c>
      <c r="I40" s="264">
        <v>0</v>
      </c>
      <c r="J40" s="264">
        <v>0</v>
      </c>
      <c r="K40" s="264"/>
      <c r="L40" s="264"/>
      <c r="M40" s="264"/>
      <c r="N40" s="265">
        <f t="shared" si="5"/>
        <v>0</v>
      </c>
      <c r="O40" s="265">
        <f t="shared" si="1"/>
        <v>0</v>
      </c>
      <c r="P40" s="265">
        <f t="shared" si="2"/>
        <v>0</v>
      </c>
      <c r="Q40" s="247"/>
      <c r="R40" s="247"/>
      <c r="S40" s="244"/>
      <c r="T40" s="247"/>
      <c r="U40" s="266"/>
      <c r="V40" s="266"/>
      <c r="W40" s="247"/>
      <c r="X40" s="244"/>
      <c r="Y40" s="247"/>
      <c r="Z40" s="267">
        <v>0</v>
      </c>
      <c r="AA40" s="267">
        <v>0</v>
      </c>
      <c r="AB40" s="267">
        <v>0</v>
      </c>
      <c r="AC40" s="267">
        <v>0</v>
      </c>
      <c r="AD40" s="268">
        <f t="shared" si="3"/>
        <v>0</v>
      </c>
      <c r="AE40" s="268">
        <f t="shared" si="3"/>
        <v>0</v>
      </c>
      <c r="AF40" s="268">
        <f t="shared" si="4"/>
        <v>0</v>
      </c>
      <c r="AG40" s="268">
        <f t="shared" si="4"/>
        <v>0</v>
      </c>
      <c r="AH40" s="268">
        <f t="shared" si="6"/>
        <v>0</v>
      </c>
    </row>
    <row r="41" spans="2:34" s="249" customFormat="1">
      <c r="B41" s="261"/>
      <c r="C41" s="261"/>
      <c r="D41" s="261"/>
      <c r="E41" s="262">
        <v>0</v>
      </c>
      <c r="F41" s="263">
        <v>0</v>
      </c>
      <c r="G41" s="262">
        <f t="shared" si="7"/>
        <v>0</v>
      </c>
      <c r="H41" s="264">
        <v>0</v>
      </c>
      <c r="I41" s="264">
        <v>0</v>
      </c>
      <c r="J41" s="264">
        <v>0</v>
      </c>
      <c r="K41" s="264"/>
      <c r="L41" s="264"/>
      <c r="M41" s="264"/>
      <c r="N41" s="265">
        <f t="shared" si="5"/>
        <v>0</v>
      </c>
      <c r="O41" s="265">
        <f t="shared" si="1"/>
        <v>0</v>
      </c>
      <c r="P41" s="265">
        <f t="shared" si="2"/>
        <v>0</v>
      </c>
      <c r="Q41" s="247"/>
      <c r="R41" s="247"/>
      <c r="S41" s="244"/>
      <c r="T41" s="247"/>
      <c r="U41" s="266"/>
      <c r="V41" s="266"/>
      <c r="W41" s="247"/>
      <c r="X41" s="244"/>
      <c r="Y41" s="247"/>
      <c r="Z41" s="267">
        <v>0</v>
      </c>
      <c r="AA41" s="267">
        <v>0</v>
      </c>
      <c r="AB41" s="267">
        <v>0</v>
      </c>
      <c r="AC41" s="267">
        <v>0</v>
      </c>
      <c r="AD41" s="268">
        <f t="shared" si="3"/>
        <v>0</v>
      </c>
      <c r="AE41" s="268">
        <f t="shared" si="3"/>
        <v>0</v>
      </c>
      <c r="AF41" s="268">
        <f t="shared" si="4"/>
        <v>0</v>
      </c>
      <c r="AG41" s="268">
        <f t="shared" si="4"/>
        <v>0</v>
      </c>
      <c r="AH41" s="268">
        <f t="shared" si="6"/>
        <v>0</v>
      </c>
    </row>
    <row r="42" spans="2:34" s="249" customFormat="1">
      <c r="B42" s="261"/>
      <c r="C42" s="261"/>
      <c r="D42" s="261"/>
      <c r="E42" s="262">
        <v>0</v>
      </c>
      <c r="F42" s="263">
        <v>0</v>
      </c>
      <c r="G42" s="262">
        <f t="shared" si="7"/>
        <v>0</v>
      </c>
      <c r="H42" s="264">
        <v>0</v>
      </c>
      <c r="I42" s="264">
        <v>0</v>
      </c>
      <c r="J42" s="264">
        <v>0</v>
      </c>
      <c r="K42" s="264"/>
      <c r="L42" s="264"/>
      <c r="M42" s="264"/>
      <c r="N42" s="265">
        <f t="shared" si="5"/>
        <v>0</v>
      </c>
      <c r="O42" s="265">
        <f t="shared" si="1"/>
        <v>0</v>
      </c>
      <c r="P42" s="265">
        <f t="shared" si="2"/>
        <v>0</v>
      </c>
      <c r="Q42" s="247"/>
      <c r="R42" s="247"/>
      <c r="S42" s="244"/>
      <c r="T42" s="247"/>
      <c r="U42" s="266"/>
      <c r="V42" s="266"/>
      <c r="W42" s="247"/>
      <c r="X42" s="244"/>
      <c r="Y42" s="247"/>
      <c r="Z42" s="267">
        <v>0</v>
      </c>
      <c r="AA42" s="267">
        <v>0</v>
      </c>
      <c r="AB42" s="267">
        <v>0</v>
      </c>
      <c r="AC42" s="267">
        <v>0</v>
      </c>
      <c r="AD42" s="268">
        <f t="shared" si="3"/>
        <v>0</v>
      </c>
      <c r="AE42" s="268">
        <f t="shared" si="3"/>
        <v>0</v>
      </c>
      <c r="AF42" s="268">
        <f t="shared" si="4"/>
        <v>0</v>
      </c>
      <c r="AG42" s="268">
        <f t="shared" si="4"/>
        <v>0</v>
      </c>
      <c r="AH42" s="268">
        <f t="shared" si="6"/>
        <v>0</v>
      </c>
    </row>
    <row r="43" spans="2:34" s="249" customFormat="1">
      <c r="B43" s="261"/>
      <c r="C43" s="261"/>
      <c r="D43" s="261"/>
      <c r="E43" s="262">
        <v>0</v>
      </c>
      <c r="F43" s="263">
        <v>0</v>
      </c>
      <c r="G43" s="262">
        <f t="shared" si="7"/>
        <v>0</v>
      </c>
      <c r="H43" s="264">
        <v>0</v>
      </c>
      <c r="I43" s="264">
        <v>0</v>
      </c>
      <c r="J43" s="264">
        <v>0</v>
      </c>
      <c r="K43" s="264"/>
      <c r="L43" s="264"/>
      <c r="M43" s="264"/>
      <c r="N43" s="265">
        <f t="shared" si="5"/>
        <v>0</v>
      </c>
      <c r="O43" s="265">
        <f t="shared" si="1"/>
        <v>0</v>
      </c>
      <c r="P43" s="265">
        <f t="shared" si="2"/>
        <v>0</v>
      </c>
      <c r="Q43" s="247"/>
      <c r="R43" s="247"/>
      <c r="S43" s="244"/>
      <c r="T43" s="247"/>
      <c r="U43" s="266"/>
      <c r="V43" s="266"/>
      <c r="W43" s="247"/>
      <c r="X43" s="244"/>
      <c r="Y43" s="247"/>
      <c r="Z43" s="267">
        <v>0</v>
      </c>
      <c r="AA43" s="267">
        <v>0</v>
      </c>
      <c r="AB43" s="267">
        <v>0</v>
      </c>
      <c r="AC43" s="267">
        <v>0</v>
      </c>
      <c r="AD43" s="268">
        <f t="shared" si="3"/>
        <v>0</v>
      </c>
      <c r="AE43" s="268">
        <f t="shared" si="3"/>
        <v>0</v>
      </c>
      <c r="AF43" s="268">
        <f t="shared" si="4"/>
        <v>0</v>
      </c>
      <c r="AG43" s="268">
        <f t="shared" si="4"/>
        <v>0</v>
      </c>
      <c r="AH43" s="268">
        <f t="shared" si="6"/>
        <v>0</v>
      </c>
    </row>
    <row r="44" spans="2:34" s="249" customFormat="1">
      <c r="B44" s="261"/>
      <c r="C44" s="261"/>
      <c r="D44" s="261"/>
      <c r="E44" s="262">
        <v>0</v>
      </c>
      <c r="F44" s="263">
        <v>0</v>
      </c>
      <c r="G44" s="262">
        <f t="shared" si="7"/>
        <v>0</v>
      </c>
      <c r="H44" s="264">
        <v>0</v>
      </c>
      <c r="I44" s="264">
        <v>0</v>
      </c>
      <c r="J44" s="264">
        <v>0</v>
      </c>
      <c r="K44" s="264"/>
      <c r="L44" s="264"/>
      <c r="M44" s="264"/>
      <c r="N44" s="265">
        <f t="shared" si="5"/>
        <v>0</v>
      </c>
      <c r="O44" s="265">
        <f t="shared" si="1"/>
        <v>0</v>
      </c>
      <c r="P44" s="265">
        <f t="shared" si="2"/>
        <v>0</v>
      </c>
      <c r="Q44" s="247"/>
      <c r="R44" s="247"/>
      <c r="S44" s="244"/>
      <c r="T44" s="247"/>
      <c r="U44" s="266"/>
      <c r="V44" s="266"/>
      <c r="W44" s="247"/>
      <c r="X44" s="244"/>
      <c r="Y44" s="247"/>
      <c r="Z44" s="267">
        <v>0</v>
      </c>
      <c r="AA44" s="267">
        <v>0</v>
      </c>
      <c r="AB44" s="267">
        <v>0</v>
      </c>
      <c r="AC44" s="267">
        <v>0</v>
      </c>
      <c r="AD44" s="268">
        <f t="shared" si="3"/>
        <v>0</v>
      </c>
      <c r="AE44" s="268">
        <f t="shared" si="3"/>
        <v>0</v>
      </c>
      <c r="AF44" s="268">
        <f t="shared" si="4"/>
        <v>0</v>
      </c>
      <c r="AG44" s="268">
        <f t="shared" si="4"/>
        <v>0</v>
      </c>
      <c r="AH44" s="268">
        <f t="shared" si="6"/>
        <v>0</v>
      </c>
    </row>
    <row r="45" spans="2:34" s="249" customFormat="1">
      <c r="B45" s="261"/>
      <c r="C45" s="261"/>
      <c r="D45" s="261"/>
      <c r="E45" s="262">
        <v>0</v>
      </c>
      <c r="F45" s="263">
        <v>0</v>
      </c>
      <c r="G45" s="262">
        <f t="shared" si="7"/>
        <v>0</v>
      </c>
      <c r="H45" s="264">
        <v>0</v>
      </c>
      <c r="I45" s="264">
        <v>0</v>
      </c>
      <c r="J45" s="264">
        <v>0</v>
      </c>
      <c r="K45" s="264"/>
      <c r="L45" s="264"/>
      <c r="M45" s="264"/>
      <c r="N45" s="265">
        <f t="shared" si="5"/>
        <v>0</v>
      </c>
      <c r="O45" s="265">
        <f t="shared" si="1"/>
        <v>0</v>
      </c>
      <c r="P45" s="265">
        <f t="shared" si="2"/>
        <v>0</v>
      </c>
      <c r="Q45" s="247"/>
      <c r="R45" s="247"/>
      <c r="S45" s="244"/>
      <c r="T45" s="247"/>
      <c r="U45" s="266"/>
      <c r="V45" s="266"/>
      <c r="W45" s="247"/>
      <c r="X45" s="244"/>
      <c r="Y45" s="247"/>
      <c r="Z45" s="267">
        <v>0</v>
      </c>
      <c r="AA45" s="267">
        <v>0</v>
      </c>
      <c r="AB45" s="267">
        <v>0</v>
      </c>
      <c r="AC45" s="267">
        <v>0</v>
      </c>
      <c r="AD45" s="268">
        <f t="shared" si="3"/>
        <v>0</v>
      </c>
      <c r="AE45" s="268">
        <f t="shared" si="3"/>
        <v>0</v>
      </c>
      <c r="AF45" s="268">
        <f t="shared" si="4"/>
        <v>0</v>
      </c>
      <c r="AG45" s="268">
        <f t="shared" si="4"/>
        <v>0</v>
      </c>
      <c r="AH45" s="268">
        <f t="shared" si="6"/>
        <v>0</v>
      </c>
    </row>
    <row r="46" spans="2:34" s="249" customFormat="1">
      <c r="B46" s="261"/>
      <c r="C46" s="261"/>
      <c r="D46" s="261"/>
      <c r="E46" s="262">
        <v>0</v>
      </c>
      <c r="F46" s="263">
        <v>0</v>
      </c>
      <c r="G46" s="262">
        <f t="shared" si="7"/>
        <v>0</v>
      </c>
      <c r="H46" s="264">
        <v>0</v>
      </c>
      <c r="I46" s="264">
        <v>0</v>
      </c>
      <c r="J46" s="264">
        <v>0</v>
      </c>
      <c r="K46" s="264"/>
      <c r="L46" s="264"/>
      <c r="M46" s="264"/>
      <c r="N46" s="265">
        <f t="shared" si="5"/>
        <v>0</v>
      </c>
      <c r="O46" s="265">
        <f t="shared" si="1"/>
        <v>0</v>
      </c>
      <c r="P46" s="265">
        <f t="shared" si="2"/>
        <v>0</v>
      </c>
      <c r="Q46" s="247"/>
      <c r="R46" s="247"/>
      <c r="S46" s="244"/>
      <c r="T46" s="247"/>
      <c r="U46" s="266"/>
      <c r="V46" s="266"/>
      <c r="W46" s="247"/>
      <c r="X46" s="244"/>
      <c r="Y46" s="247"/>
      <c r="Z46" s="267">
        <v>0</v>
      </c>
      <c r="AA46" s="267">
        <v>0</v>
      </c>
      <c r="AB46" s="267">
        <v>0</v>
      </c>
      <c r="AC46" s="267">
        <v>0</v>
      </c>
      <c r="AD46" s="268">
        <f t="shared" si="3"/>
        <v>0</v>
      </c>
      <c r="AE46" s="268">
        <f t="shared" si="3"/>
        <v>0</v>
      </c>
      <c r="AF46" s="268">
        <f t="shared" si="4"/>
        <v>0</v>
      </c>
      <c r="AG46" s="268">
        <f t="shared" si="4"/>
        <v>0</v>
      </c>
      <c r="AH46" s="268">
        <f t="shared" si="6"/>
        <v>0</v>
      </c>
    </row>
    <row r="47" spans="2:34" s="249" customFormat="1">
      <c r="B47" s="261"/>
      <c r="C47" s="261"/>
      <c r="D47" s="261"/>
      <c r="E47" s="262">
        <v>0</v>
      </c>
      <c r="F47" s="263">
        <v>0</v>
      </c>
      <c r="G47" s="262">
        <f t="shared" si="7"/>
        <v>0</v>
      </c>
      <c r="H47" s="264">
        <v>0</v>
      </c>
      <c r="I47" s="264">
        <v>0</v>
      </c>
      <c r="J47" s="264">
        <v>0</v>
      </c>
      <c r="K47" s="264"/>
      <c r="L47" s="264"/>
      <c r="M47" s="264"/>
      <c r="N47" s="265">
        <f t="shared" si="5"/>
        <v>0</v>
      </c>
      <c r="O47" s="265">
        <f t="shared" si="1"/>
        <v>0</v>
      </c>
      <c r="P47" s="265">
        <f t="shared" si="2"/>
        <v>0</v>
      </c>
      <c r="Q47" s="247"/>
      <c r="R47" s="247"/>
      <c r="S47" s="244"/>
      <c r="T47" s="247"/>
      <c r="U47" s="266"/>
      <c r="V47" s="266"/>
      <c r="W47" s="247"/>
      <c r="X47" s="244"/>
      <c r="Y47" s="247"/>
      <c r="Z47" s="267">
        <v>0</v>
      </c>
      <c r="AA47" s="267">
        <v>0</v>
      </c>
      <c r="AB47" s="267">
        <v>0</v>
      </c>
      <c r="AC47" s="267">
        <v>0</v>
      </c>
      <c r="AD47" s="268">
        <f t="shared" si="3"/>
        <v>0</v>
      </c>
      <c r="AE47" s="268">
        <f t="shared" si="3"/>
        <v>0</v>
      </c>
      <c r="AF47" s="268">
        <f t="shared" si="4"/>
        <v>0</v>
      </c>
      <c r="AG47" s="268">
        <f t="shared" si="4"/>
        <v>0</v>
      </c>
      <c r="AH47" s="268">
        <f t="shared" si="6"/>
        <v>0</v>
      </c>
    </row>
    <row r="48" spans="2:34" s="249" customFormat="1">
      <c r="B48" s="261"/>
      <c r="C48" s="261"/>
      <c r="D48" s="261"/>
      <c r="E48" s="262">
        <v>0</v>
      </c>
      <c r="F48" s="263">
        <v>0</v>
      </c>
      <c r="G48" s="262">
        <f t="shared" si="7"/>
        <v>0</v>
      </c>
      <c r="H48" s="264">
        <v>0</v>
      </c>
      <c r="I48" s="264">
        <v>0</v>
      </c>
      <c r="J48" s="264">
        <v>0</v>
      </c>
      <c r="K48" s="264"/>
      <c r="L48" s="264"/>
      <c r="M48" s="264"/>
      <c r="N48" s="265">
        <f t="shared" si="5"/>
        <v>0</v>
      </c>
      <c r="O48" s="265">
        <f t="shared" si="1"/>
        <v>0</v>
      </c>
      <c r="P48" s="265">
        <f t="shared" si="2"/>
        <v>0</v>
      </c>
      <c r="Q48" s="247"/>
      <c r="R48" s="247"/>
      <c r="S48" s="244"/>
      <c r="T48" s="247"/>
      <c r="U48" s="266"/>
      <c r="V48" s="266"/>
      <c r="W48" s="247"/>
      <c r="X48" s="244"/>
      <c r="Y48" s="247"/>
      <c r="Z48" s="267">
        <v>0</v>
      </c>
      <c r="AA48" s="267">
        <v>0</v>
      </c>
      <c r="AB48" s="267">
        <v>0</v>
      </c>
      <c r="AC48" s="267">
        <v>0</v>
      </c>
      <c r="AD48" s="268">
        <f t="shared" si="3"/>
        <v>0</v>
      </c>
      <c r="AE48" s="268">
        <f t="shared" si="3"/>
        <v>0</v>
      </c>
      <c r="AF48" s="268">
        <f t="shared" si="4"/>
        <v>0</v>
      </c>
      <c r="AG48" s="268">
        <f t="shared" si="4"/>
        <v>0</v>
      </c>
      <c r="AH48" s="268">
        <f t="shared" si="6"/>
        <v>0</v>
      </c>
    </row>
    <row r="49" spans="1:34" s="249" customFormat="1">
      <c r="B49" s="261"/>
      <c r="C49" s="261"/>
      <c r="D49" s="261"/>
      <c r="E49" s="262">
        <v>0</v>
      </c>
      <c r="F49" s="263">
        <v>0</v>
      </c>
      <c r="G49" s="262">
        <f t="shared" si="7"/>
        <v>0</v>
      </c>
      <c r="H49" s="264">
        <v>0</v>
      </c>
      <c r="I49" s="264">
        <v>0</v>
      </c>
      <c r="J49" s="264">
        <v>0</v>
      </c>
      <c r="K49" s="264"/>
      <c r="L49" s="264"/>
      <c r="M49" s="264"/>
      <c r="N49" s="265">
        <f t="shared" si="5"/>
        <v>0</v>
      </c>
      <c r="O49" s="265">
        <f t="shared" si="1"/>
        <v>0</v>
      </c>
      <c r="P49" s="265">
        <f t="shared" si="2"/>
        <v>0</v>
      </c>
      <c r="Q49" s="247"/>
      <c r="R49" s="247"/>
      <c r="S49" s="244"/>
      <c r="T49" s="247"/>
      <c r="U49" s="266"/>
      <c r="V49" s="266"/>
      <c r="W49" s="247"/>
      <c r="X49" s="244"/>
      <c r="Y49" s="247"/>
      <c r="Z49" s="267">
        <v>0</v>
      </c>
      <c r="AA49" s="267">
        <v>0</v>
      </c>
      <c r="AB49" s="267">
        <v>0</v>
      </c>
      <c r="AC49" s="267">
        <v>0</v>
      </c>
      <c r="AD49" s="268">
        <f t="shared" si="3"/>
        <v>0</v>
      </c>
      <c r="AE49" s="268">
        <f t="shared" si="3"/>
        <v>0</v>
      </c>
      <c r="AF49" s="268">
        <f t="shared" si="4"/>
        <v>0</v>
      </c>
      <c r="AG49" s="268">
        <f t="shared" si="4"/>
        <v>0</v>
      </c>
      <c r="AH49" s="268">
        <f t="shared" si="6"/>
        <v>0</v>
      </c>
    </row>
    <row r="50" spans="1:34" s="249" customFormat="1">
      <c r="B50" s="261"/>
      <c r="C50" s="261"/>
      <c r="D50" s="261"/>
      <c r="E50" s="262">
        <v>0</v>
      </c>
      <c r="F50" s="263">
        <v>0</v>
      </c>
      <c r="G50" s="262">
        <f t="shared" si="7"/>
        <v>0</v>
      </c>
      <c r="H50" s="264">
        <v>0</v>
      </c>
      <c r="I50" s="264">
        <v>0</v>
      </c>
      <c r="J50" s="264">
        <v>0</v>
      </c>
      <c r="K50" s="264"/>
      <c r="L50" s="264"/>
      <c r="M50" s="264"/>
      <c r="N50" s="265">
        <f t="shared" si="5"/>
        <v>0</v>
      </c>
      <c r="O50" s="265">
        <f t="shared" si="1"/>
        <v>0</v>
      </c>
      <c r="P50" s="265">
        <f t="shared" si="2"/>
        <v>0</v>
      </c>
      <c r="Q50" s="247"/>
      <c r="R50" s="247"/>
      <c r="S50" s="244"/>
      <c r="T50" s="247"/>
      <c r="U50" s="266"/>
      <c r="V50" s="266"/>
      <c r="W50" s="247"/>
      <c r="X50" s="244"/>
      <c r="Y50" s="247"/>
      <c r="Z50" s="267">
        <v>0</v>
      </c>
      <c r="AA50" s="267">
        <v>0</v>
      </c>
      <c r="AB50" s="267">
        <v>0</v>
      </c>
      <c r="AC50" s="267">
        <v>0</v>
      </c>
      <c r="AD50" s="268">
        <f t="shared" si="3"/>
        <v>0</v>
      </c>
      <c r="AE50" s="268">
        <f t="shared" si="3"/>
        <v>0</v>
      </c>
      <c r="AF50" s="268">
        <f t="shared" si="4"/>
        <v>0</v>
      </c>
      <c r="AG50" s="268">
        <f t="shared" si="4"/>
        <v>0</v>
      </c>
      <c r="AH50" s="268">
        <f t="shared" si="6"/>
        <v>0</v>
      </c>
    </row>
    <row r="51" spans="1:34" s="249" customFormat="1">
      <c r="B51" s="261"/>
      <c r="C51" s="261"/>
      <c r="D51" s="261"/>
      <c r="E51" s="262">
        <v>0</v>
      </c>
      <c r="F51" s="263">
        <v>0</v>
      </c>
      <c r="G51" s="262">
        <f t="shared" si="7"/>
        <v>0</v>
      </c>
      <c r="H51" s="264">
        <v>0</v>
      </c>
      <c r="I51" s="264">
        <v>0</v>
      </c>
      <c r="J51" s="264">
        <v>0</v>
      </c>
      <c r="K51" s="264"/>
      <c r="L51" s="264"/>
      <c r="M51" s="264"/>
      <c r="N51" s="265">
        <f t="shared" si="5"/>
        <v>0</v>
      </c>
      <c r="O51" s="265">
        <f t="shared" si="1"/>
        <v>0</v>
      </c>
      <c r="P51" s="265">
        <f t="shared" si="2"/>
        <v>0</v>
      </c>
      <c r="Q51" s="247"/>
      <c r="R51" s="247"/>
      <c r="S51" s="244"/>
      <c r="T51" s="247"/>
      <c r="U51" s="266"/>
      <c r="V51" s="266"/>
      <c r="W51" s="247"/>
      <c r="X51" s="244"/>
      <c r="Y51" s="247"/>
      <c r="Z51" s="267">
        <v>0</v>
      </c>
      <c r="AA51" s="267">
        <v>0</v>
      </c>
      <c r="AB51" s="267">
        <v>0</v>
      </c>
      <c r="AC51" s="267">
        <v>0</v>
      </c>
      <c r="AD51" s="268">
        <f t="shared" si="3"/>
        <v>0</v>
      </c>
      <c r="AE51" s="268">
        <f t="shared" si="3"/>
        <v>0</v>
      </c>
      <c r="AF51" s="268">
        <f t="shared" si="4"/>
        <v>0</v>
      </c>
      <c r="AG51" s="268">
        <f t="shared" si="4"/>
        <v>0</v>
      </c>
      <c r="AH51" s="268">
        <f t="shared" si="6"/>
        <v>0</v>
      </c>
    </row>
    <row r="52" spans="1:34" s="249" customFormat="1">
      <c r="B52" s="261"/>
      <c r="C52" s="261"/>
      <c r="D52" s="261"/>
      <c r="E52" s="262">
        <v>0</v>
      </c>
      <c r="F52" s="263">
        <v>0</v>
      </c>
      <c r="G52" s="262">
        <f t="shared" si="7"/>
        <v>0</v>
      </c>
      <c r="H52" s="264">
        <v>0</v>
      </c>
      <c r="I52" s="264">
        <v>0</v>
      </c>
      <c r="J52" s="264">
        <v>0</v>
      </c>
      <c r="K52" s="264"/>
      <c r="L52" s="264"/>
      <c r="M52" s="264"/>
      <c r="N52" s="265">
        <f t="shared" si="5"/>
        <v>0</v>
      </c>
      <c r="O52" s="265">
        <f t="shared" si="1"/>
        <v>0</v>
      </c>
      <c r="P52" s="265">
        <f t="shared" si="2"/>
        <v>0</v>
      </c>
      <c r="Q52" s="247"/>
      <c r="R52" s="247"/>
      <c r="S52" s="244"/>
      <c r="T52" s="247"/>
      <c r="U52" s="266"/>
      <c r="V52" s="266"/>
      <c r="W52" s="247"/>
      <c r="X52" s="244"/>
      <c r="Y52" s="247"/>
      <c r="Z52" s="267">
        <v>0</v>
      </c>
      <c r="AA52" s="267">
        <v>0</v>
      </c>
      <c r="AB52" s="267">
        <v>0</v>
      </c>
      <c r="AC52" s="267">
        <v>0</v>
      </c>
      <c r="AD52" s="268">
        <f t="shared" si="3"/>
        <v>0</v>
      </c>
      <c r="AE52" s="268">
        <f t="shared" si="3"/>
        <v>0</v>
      </c>
      <c r="AF52" s="268">
        <f t="shared" si="4"/>
        <v>0</v>
      </c>
      <c r="AG52" s="268">
        <f t="shared" si="4"/>
        <v>0</v>
      </c>
      <c r="AH52" s="268">
        <f t="shared" si="6"/>
        <v>0</v>
      </c>
    </row>
    <row r="53" spans="1:34" s="249" customFormat="1">
      <c r="B53" s="261"/>
      <c r="C53" s="261"/>
      <c r="D53" s="261"/>
      <c r="E53" s="262">
        <v>0</v>
      </c>
      <c r="F53" s="263">
        <v>0</v>
      </c>
      <c r="G53" s="262">
        <f t="shared" si="7"/>
        <v>0</v>
      </c>
      <c r="H53" s="264">
        <v>0</v>
      </c>
      <c r="I53" s="264">
        <v>0</v>
      </c>
      <c r="J53" s="264">
        <v>0</v>
      </c>
      <c r="K53" s="264"/>
      <c r="L53" s="264"/>
      <c r="M53" s="264"/>
      <c r="N53" s="265">
        <f t="shared" si="5"/>
        <v>0</v>
      </c>
      <c r="O53" s="265">
        <f t="shared" si="1"/>
        <v>0</v>
      </c>
      <c r="P53" s="265">
        <f t="shared" si="2"/>
        <v>0</v>
      </c>
      <c r="Q53" s="247"/>
      <c r="R53" s="247"/>
      <c r="S53" s="244"/>
      <c r="T53" s="247"/>
      <c r="U53" s="266"/>
      <c r="V53" s="266"/>
      <c r="W53" s="247"/>
      <c r="X53" s="244"/>
      <c r="Y53" s="247"/>
      <c r="Z53" s="267">
        <v>0</v>
      </c>
      <c r="AA53" s="267">
        <v>0</v>
      </c>
      <c r="AB53" s="267">
        <v>0</v>
      </c>
      <c r="AC53" s="267">
        <v>0</v>
      </c>
      <c r="AD53" s="268">
        <f t="shared" si="3"/>
        <v>0</v>
      </c>
      <c r="AE53" s="268">
        <f t="shared" si="3"/>
        <v>0</v>
      </c>
      <c r="AF53" s="268">
        <f t="shared" si="4"/>
        <v>0</v>
      </c>
      <c r="AG53" s="268">
        <f t="shared" si="4"/>
        <v>0</v>
      </c>
      <c r="AH53" s="268">
        <f t="shared" si="6"/>
        <v>0</v>
      </c>
    </row>
    <row r="54" spans="1:34" s="249" customFormat="1">
      <c r="B54" s="261"/>
      <c r="C54" s="261"/>
      <c r="D54" s="261"/>
      <c r="E54" s="262">
        <v>0</v>
      </c>
      <c r="F54" s="263">
        <v>0</v>
      </c>
      <c r="G54" s="262">
        <f t="shared" si="7"/>
        <v>0</v>
      </c>
      <c r="H54" s="264">
        <v>0</v>
      </c>
      <c r="I54" s="264">
        <v>0</v>
      </c>
      <c r="J54" s="264">
        <v>0</v>
      </c>
      <c r="K54" s="264"/>
      <c r="L54" s="264"/>
      <c r="M54" s="264"/>
      <c r="N54" s="265">
        <f t="shared" si="5"/>
        <v>0</v>
      </c>
      <c r="O54" s="265">
        <f t="shared" si="1"/>
        <v>0</v>
      </c>
      <c r="P54" s="265">
        <f t="shared" si="2"/>
        <v>0</v>
      </c>
      <c r="Q54" s="247"/>
      <c r="R54" s="247"/>
      <c r="S54" s="244"/>
      <c r="T54" s="247"/>
      <c r="U54" s="266"/>
      <c r="V54" s="266"/>
      <c r="W54" s="247"/>
      <c r="X54" s="244"/>
      <c r="Y54" s="247"/>
      <c r="Z54" s="267">
        <v>0</v>
      </c>
      <c r="AA54" s="267">
        <v>0</v>
      </c>
      <c r="AB54" s="267">
        <v>0</v>
      </c>
      <c r="AC54" s="267">
        <v>0</v>
      </c>
      <c r="AD54" s="268">
        <f t="shared" si="3"/>
        <v>0</v>
      </c>
      <c r="AE54" s="268">
        <f t="shared" si="3"/>
        <v>0</v>
      </c>
      <c r="AF54" s="268">
        <f t="shared" si="4"/>
        <v>0</v>
      </c>
      <c r="AG54" s="268">
        <f t="shared" si="4"/>
        <v>0</v>
      </c>
      <c r="AH54" s="268">
        <f t="shared" si="6"/>
        <v>0</v>
      </c>
    </row>
    <row r="55" spans="1:34" s="249" customFormat="1">
      <c r="B55" s="261"/>
      <c r="C55" s="261"/>
      <c r="D55" s="261"/>
      <c r="E55" s="262">
        <v>0</v>
      </c>
      <c r="F55" s="263">
        <v>0</v>
      </c>
      <c r="G55" s="262">
        <f t="shared" si="7"/>
        <v>0</v>
      </c>
      <c r="H55" s="264">
        <v>0</v>
      </c>
      <c r="I55" s="264">
        <v>0</v>
      </c>
      <c r="J55" s="264">
        <v>0</v>
      </c>
      <c r="K55" s="264"/>
      <c r="L55" s="264"/>
      <c r="M55" s="264"/>
      <c r="N55" s="265">
        <f t="shared" si="5"/>
        <v>0</v>
      </c>
      <c r="O55" s="265">
        <f t="shared" si="1"/>
        <v>0</v>
      </c>
      <c r="P55" s="265">
        <f t="shared" si="2"/>
        <v>0</v>
      </c>
      <c r="Q55" s="247"/>
      <c r="R55" s="247"/>
      <c r="S55" s="244"/>
      <c r="T55" s="247"/>
      <c r="U55" s="266"/>
      <c r="V55" s="266"/>
      <c r="W55" s="247"/>
      <c r="X55" s="244"/>
      <c r="Y55" s="247"/>
      <c r="Z55" s="267">
        <v>0</v>
      </c>
      <c r="AA55" s="267">
        <v>0</v>
      </c>
      <c r="AB55" s="267">
        <v>0</v>
      </c>
      <c r="AC55" s="267">
        <v>0</v>
      </c>
      <c r="AD55" s="268">
        <f t="shared" ref="AD55:AE60" si="8">$G55*Z55</f>
        <v>0</v>
      </c>
      <c r="AE55" s="268">
        <f t="shared" si="8"/>
        <v>0</v>
      </c>
      <c r="AF55" s="268">
        <f t="shared" ref="AF55:AG60" si="9">-($G55*AB55)</f>
        <v>0</v>
      </c>
      <c r="AG55" s="268">
        <f t="shared" si="9"/>
        <v>0</v>
      </c>
      <c r="AH55" s="268">
        <f>SUM(AD55:AG55)</f>
        <v>0</v>
      </c>
    </row>
    <row r="56" spans="1:34" s="249" customFormat="1">
      <c r="B56" s="261"/>
      <c r="C56" s="261"/>
      <c r="D56" s="261"/>
      <c r="E56" s="262">
        <v>0</v>
      </c>
      <c r="F56" s="263">
        <v>0</v>
      </c>
      <c r="G56" s="262">
        <f t="shared" si="7"/>
        <v>0</v>
      </c>
      <c r="H56" s="264">
        <v>0</v>
      </c>
      <c r="I56" s="264">
        <v>0</v>
      </c>
      <c r="J56" s="264">
        <v>0</v>
      </c>
      <c r="K56" s="264"/>
      <c r="L56" s="264"/>
      <c r="M56" s="264"/>
      <c r="N56" s="265">
        <f t="shared" si="5"/>
        <v>0</v>
      </c>
      <c r="O56" s="265">
        <f t="shared" si="1"/>
        <v>0</v>
      </c>
      <c r="P56" s="265">
        <f t="shared" si="2"/>
        <v>0</v>
      </c>
      <c r="Q56" s="247"/>
      <c r="R56" s="247"/>
      <c r="S56" s="244"/>
      <c r="T56" s="247"/>
      <c r="U56" s="266"/>
      <c r="V56" s="266"/>
      <c r="W56" s="247"/>
      <c r="X56" s="244"/>
      <c r="Y56" s="247"/>
      <c r="Z56" s="267">
        <v>0</v>
      </c>
      <c r="AA56" s="267">
        <v>0</v>
      </c>
      <c r="AB56" s="267">
        <v>0</v>
      </c>
      <c r="AC56" s="267">
        <v>0</v>
      </c>
      <c r="AD56" s="268">
        <f t="shared" si="8"/>
        <v>0</v>
      </c>
      <c r="AE56" s="268">
        <f t="shared" si="8"/>
        <v>0</v>
      </c>
      <c r="AF56" s="268">
        <f t="shared" si="9"/>
        <v>0</v>
      </c>
      <c r="AG56" s="268">
        <f t="shared" si="9"/>
        <v>0</v>
      </c>
      <c r="AH56" s="268">
        <f>SUM(AD56:AG56)</f>
        <v>0</v>
      </c>
    </row>
    <row r="57" spans="1:34" s="249" customFormat="1">
      <c r="B57" s="261"/>
      <c r="C57" s="261"/>
      <c r="D57" s="261"/>
      <c r="E57" s="262">
        <v>0</v>
      </c>
      <c r="F57" s="263">
        <v>0</v>
      </c>
      <c r="G57" s="262">
        <f t="shared" si="7"/>
        <v>0</v>
      </c>
      <c r="H57" s="264">
        <v>0</v>
      </c>
      <c r="I57" s="264">
        <v>0</v>
      </c>
      <c r="J57" s="264">
        <v>0</v>
      </c>
      <c r="K57" s="264"/>
      <c r="L57" s="264"/>
      <c r="M57" s="264"/>
      <c r="N57" s="265">
        <f t="shared" si="5"/>
        <v>0</v>
      </c>
      <c r="O57" s="265">
        <f t="shared" si="1"/>
        <v>0</v>
      </c>
      <c r="P57" s="265">
        <f t="shared" si="2"/>
        <v>0</v>
      </c>
      <c r="Q57" s="247"/>
      <c r="R57" s="247"/>
      <c r="S57" s="244"/>
      <c r="T57" s="247"/>
      <c r="U57" s="266"/>
      <c r="V57" s="266"/>
      <c r="W57" s="247"/>
      <c r="X57" s="244"/>
      <c r="Y57" s="247"/>
      <c r="Z57" s="267">
        <v>0</v>
      </c>
      <c r="AA57" s="267">
        <v>0</v>
      </c>
      <c r="AB57" s="267">
        <v>0</v>
      </c>
      <c r="AC57" s="267">
        <v>0</v>
      </c>
      <c r="AD57" s="268">
        <f t="shared" si="8"/>
        <v>0</v>
      </c>
      <c r="AE57" s="268">
        <f t="shared" si="8"/>
        <v>0</v>
      </c>
      <c r="AF57" s="268">
        <f t="shared" si="9"/>
        <v>0</v>
      </c>
      <c r="AG57" s="268">
        <f t="shared" si="9"/>
        <v>0</v>
      </c>
      <c r="AH57" s="268">
        <f>SUM(AD57:AG57)</f>
        <v>0</v>
      </c>
    </row>
    <row r="58" spans="1:34" s="249" customFormat="1">
      <c r="B58" s="261"/>
      <c r="C58" s="261"/>
      <c r="D58" s="261"/>
      <c r="E58" s="262">
        <v>0</v>
      </c>
      <c r="F58" s="263">
        <v>0</v>
      </c>
      <c r="G58" s="262">
        <f t="shared" si="7"/>
        <v>0</v>
      </c>
      <c r="H58" s="264">
        <v>0</v>
      </c>
      <c r="I58" s="264">
        <v>0</v>
      </c>
      <c r="J58" s="264">
        <v>0</v>
      </c>
      <c r="K58" s="264"/>
      <c r="L58" s="264"/>
      <c r="M58" s="264"/>
      <c r="N58" s="265">
        <f t="shared" si="5"/>
        <v>0</v>
      </c>
      <c r="O58" s="265">
        <f t="shared" si="1"/>
        <v>0</v>
      </c>
      <c r="P58" s="265">
        <f t="shared" si="2"/>
        <v>0</v>
      </c>
      <c r="Q58" s="247"/>
      <c r="R58" s="247"/>
      <c r="S58" s="244"/>
      <c r="T58" s="247"/>
      <c r="U58" s="266"/>
      <c r="V58" s="266"/>
      <c r="W58" s="247"/>
      <c r="X58" s="244"/>
      <c r="Y58" s="247"/>
      <c r="Z58" s="267">
        <v>0</v>
      </c>
      <c r="AA58" s="267">
        <v>0</v>
      </c>
      <c r="AB58" s="267">
        <v>0</v>
      </c>
      <c r="AC58" s="267">
        <v>0</v>
      </c>
      <c r="AD58" s="268">
        <f t="shared" si="8"/>
        <v>0</v>
      </c>
      <c r="AE58" s="268">
        <f t="shared" si="8"/>
        <v>0</v>
      </c>
      <c r="AF58" s="268">
        <f t="shared" si="9"/>
        <v>0</v>
      </c>
      <c r="AG58" s="268">
        <f t="shared" si="9"/>
        <v>0</v>
      </c>
      <c r="AH58" s="268">
        <f t="shared" si="6"/>
        <v>0</v>
      </c>
    </row>
    <row r="59" spans="1:34" s="249" customFormat="1">
      <c r="B59" s="261"/>
      <c r="C59" s="261"/>
      <c r="D59" s="261"/>
      <c r="E59" s="262">
        <v>0</v>
      </c>
      <c r="F59" s="263">
        <v>0</v>
      </c>
      <c r="G59" s="262">
        <f t="shared" si="7"/>
        <v>0</v>
      </c>
      <c r="H59" s="264">
        <v>0</v>
      </c>
      <c r="I59" s="264">
        <v>0</v>
      </c>
      <c r="J59" s="264">
        <v>0</v>
      </c>
      <c r="K59" s="264"/>
      <c r="L59" s="264"/>
      <c r="M59" s="264"/>
      <c r="N59" s="265">
        <f t="shared" si="5"/>
        <v>0</v>
      </c>
      <c r="O59" s="265">
        <f t="shared" si="1"/>
        <v>0</v>
      </c>
      <c r="P59" s="265">
        <f t="shared" si="2"/>
        <v>0</v>
      </c>
      <c r="Q59" s="247"/>
      <c r="R59" s="247"/>
      <c r="S59" s="244"/>
      <c r="T59" s="247"/>
      <c r="U59" s="266"/>
      <c r="V59" s="266"/>
      <c r="W59" s="247"/>
      <c r="X59" s="244"/>
      <c r="Y59" s="247"/>
      <c r="Z59" s="267">
        <v>0</v>
      </c>
      <c r="AA59" s="267">
        <v>0</v>
      </c>
      <c r="AB59" s="267">
        <v>0</v>
      </c>
      <c r="AC59" s="267">
        <v>0</v>
      </c>
      <c r="AD59" s="268">
        <f t="shared" si="8"/>
        <v>0</v>
      </c>
      <c r="AE59" s="268">
        <f t="shared" si="8"/>
        <v>0</v>
      </c>
      <c r="AF59" s="268">
        <f t="shared" si="9"/>
        <v>0</v>
      </c>
      <c r="AG59" s="268">
        <f t="shared" si="9"/>
        <v>0</v>
      </c>
      <c r="AH59" s="268">
        <f>SUM(AD59:AG59)</f>
        <v>0</v>
      </c>
    </row>
    <row r="60" spans="1:34" s="249" customFormat="1">
      <c r="B60" s="261"/>
      <c r="C60" s="261"/>
      <c r="D60" s="261"/>
      <c r="E60" s="262">
        <v>0</v>
      </c>
      <c r="F60" s="263">
        <v>0</v>
      </c>
      <c r="G60" s="262">
        <f t="shared" si="7"/>
        <v>0</v>
      </c>
      <c r="H60" s="264">
        <v>0</v>
      </c>
      <c r="I60" s="264">
        <v>0</v>
      </c>
      <c r="J60" s="264">
        <v>0</v>
      </c>
      <c r="K60" s="264"/>
      <c r="L60" s="264"/>
      <c r="M60" s="264"/>
      <c r="N60" s="265">
        <f t="shared" si="5"/>
        <v>0</v>
      </c>
      <c r="O60" s="265">
        <f t="shared" si="1"/>
        <v>0</v>
      </c>
      <c r="P60" s="265">
        <f t="shared" si="2"/>
        <v>0</v>
      </c>
      <c r="Q60" s="247"/>
      <c r="R60" s="247"/>
      <c r="S60" s="244"/>
      <c r="T60" s="247"/>
      <c r="U60" s="266"/>
      <c r="V60" s="266"/>
      <c r="W60" s="247"/>
      <c r="X60" s="244"/>
      <c r="Y60" s="247"/>
      <c r="Z60" s="267">
        <v>0</v>
      </c>
      <c r="AA60" s="267">
        <v>0</v>
      </c>
      <c r="AB60" s="267">
        <v>0</v>
      </c>
      <c r="AC60" s="267">
        <v>0</v>
      </c>
      <c r="AD60" s="268">
        <f t="shared" si="8"/>
        <v>0</v>
      </c>
      <c r="AE60" s="268">
        <f t="shared" si="8"/>
        <v>0</v>
      </c>
      <c r="AF60" s="268">
        <f t="shared" si="9"/>
        <v>0</v>
      </c>
      <c r="AG60" s="268">
        <f t="shared" si="9"/>
        <v>0</v>
      </c>
      <c r="AH60" s="268">
        <f>SUM(AD60:AG60)</f>
        <v>0</v>
      </c>
    </row>
    <row r="61" spans="1:34" s="249" customFormat="1">
      <c r="B61" s="261"/>
      <c r="C61" s="261"/>
      <c r="D61" s="261"/>
      <c r="E61" s="262">
        <v>0</v>
      </c>
      <c r="F61" s="263">
        <v>0</v>
      </c>
      <c r="G61" s="262">
        <f t="shared" si="7"/>
        <v>0</v>
      </c>
      <c r="H61" s="264">
        <v>0</v>
      </c>
      <c r="I61" s="264">
        <v>0</v>
      </c>
      <c r="J61" s="264">
        <v>0</v>
      </c>
      <c r="K61" s="264"/>
      <c r="L61" s="264"/>
      <c r="M61" s="264"/>
      <c r="N61" s="265">
        <f t="shared" si="5"/>
        <v>0</v>
      </c>
      <c r="O61" s="265">
        <f t="shared" si="1"/>
        <v>0</v>
      </c>
      <c r="P61" s="265">
        <f t="shared" si="2"/>
        <v>0</v>
      </c>
      <c r="Q61" s="247"/>
      <c r="R61" s="247"/>
      <c r="S61" s="244"/>
      <c r="T61" s="247"/>
      <c r="U61" s="266"/>
      <c r="V61" s="266"/>
      <c r="W61" s="247"/>
      <c r="X61" s="244"/>
      <c r="Y61" s="247"/>
      <c r="Z61" s="267">
        <v>0</v>
      </c>
      <c r="AA61" s="267">
        <v>0</v>
      </c>
      <c r="AB61" s="267">
        <v>0</v>
      </c>
      <c r="AC61" s="267">
        <v>0</v>
      </c>
      <c r="AD61" s="268">
        <f>$G61*Z61</f>
        <v>0</v>
      </c>
      <c r="AE61" s="268">
        <f>$G61*AA61</f>
        <v>0</v>
      </c>
      <c r="AF61" s="268">
        <f>-($G61*AB61)</f>
        <v>0</v>
      </c>
      <c r="AG61" s="268">
        <f>-($G61*AC61)</f>
        <v>0</v>
      </c>
      <c r="AH61" s="268">
        <f>SUM(AD61:AG61)</f>
        <v>0</v>
      </c>
    </row>
    <row r="62" spans="1:34" s="249" customFormat="1">
      <c r="B62" s="261"/>
      <c r="C62" s="261"/>
      <c r="D62" s="261"/>
      <c r="E62" s="262">
        <v>0</v>
      </c>
      <c r="F62" s="263">
        <v>0</v>
      </c>
      <c r="G62" s="262">
        <f t="shared" si="7"/>
        <v>0</v>
      </c>
      <c r="H62" s="264">
        <v>0</v>
      </c>
      <c r="I62" s="264">
        <v>0</v>
      </c>
      <c r="J62" s="264">
        <v>0</v>
      </c>
      <c r="K62" s="264"/>
      <c r="L62" s="264"/>
      <c r="M62" s="264"/>
      <c r="N62" s="265">
        <f t="shared" si="5"/>
        <v>0</v>
      </c>
      <c r="O62" s="265">
        <f t="shared" si="1"/>
        <v>0</v>
      </c>
      <c r="P62" s="265">
        <f t="shared" si="2"/>
        <v>0</v>
      </c>
      <c r="Q62" s="247"/>
      <c r="R62" s="247"/>
      <c r="S62" s="244"/>
      <c r="T62" s="247"/>
      <c r="U62" s="266"/>
      <c r="V62" s="266"/>
      <c r="W62" s="247"/>
      <c r="X62" s="244"/>
      <c r="Y62" s="247"/>
      <c r="Z62" s="267">
        <v>0</v>
      </c>
      <c r="AA62" s="267">
        <v>0</v>
      </c>
      <c r="AB62" s="267">
        <v>0</v>
      </c>
      <c r="AC62" s="267">
        <v>0</v>
      </c>
      <c r="AD62" s="268">
        <f>$G62*Z62</f>
        <v>0</v>
      </c>
      <c r="AE62" s="268">
        <f>$G62*AA62</f>
        <v>0</v>
      </c>
      <c r="AF62" s="268">
        <f>-($G62*AB62)</f>
        <v>0</v>
      </c>
      <c r="AG62" s="268">
        <f>-($G62*AC62)</f>
        <v>0</v>
      </c>
      <c r="AH62" s="268">
        <f>SUM(AD62:AG62)</f>
        <v>0</v>
      </c>
    </row>
    <row r="63" spans="1:34" s="249" customFormat="1">
      <c r="A63" s="269" t="s">
        <v>131</v>
      </c>
      <c r="C63" s="247"/>
      <c r="D63" s="247"/>
      <c r="L63" s="247"/>
      <c r="M63" s="247"/>
      <c r="N63" s="247"/>
      <c r="O63" s="247"/>
      <c r="P63" s="247"/>
      <c r="Q63" s="247"/>
      <c r="R63" s="247"/>
      <c r="S63" s="244"/>
      <c r="T63" s="247"/>
      <c r="U63" s="247"/>
      <c r="W63" s="270"/>
      <c r="X63" s="271"/>
      <c r="Y63" s="270"/>
      <c r="Z63" s="270"/>
      <c r="AA63" s="270"/>
    </row>
    <row r="64" spans="1:34" s="249" customFormat="1">
      <c r="C64" s="272"/>
      <c r="D64" s="272"/>
      <c r="E64" s="272"/>
      <c r="F64" s="272"/>
      <c r="G64" s="273"/>
      <c r="H64" s="274"/>
      <c r="M64" s="275" t="s">
        <v>2</v>
      </c>
      <c r="N64" s="265">
        <f>SUM(N34:N63)</f>
        <v>0</v>
      </c>
      <c r="O64" s="265">
        <f>SUM(O34:O63)</f>
        <v>0</v>
      </c>
      <c r="P64" s="276">
        <f>SUM(P34:P63)</f>
        <v>0</v>
      </c>
      <c r="Q64" s="247"/>
      <c r="R64" s="247"/>
      <c r="S64" s="244"/>
      <c r="T64" s="247"/>
      <c r="U64" s="247"/>
      <c r="V64" s="247"/>
      <c r="W64" s="247"/>
      <c r="X64" s="244"/>
      <c r="Y64" s="247"/>
      <c r="Z64" s="277"/>
      <c r="AA64" s="277"/>
      <c r="AB64" s="277"/>
      <c r="AC64" s="275" t="s">
        <v>2</v>
      </c>
      <c r="AD64" s="278">
        <f>SUM(AD34:AD63)</f>
        <v>0</v>
      </c>
      <c r="AE64" s="278">
        <f>SUM(AE34:AE63)</f>
        <v>0</v>
      </c>
      <c r="AF64" s="278">
        <f>SUM(AF34:AF63)</f>
        <v>0</v>
      </c>
      <c r="AG64" s="278">
        <f>SUM(AG34:AG63)</f>
        <v>0</v>
      </c>
      <c r="AH64" s="279">
        <f>SUM(AH34:AH63)</f>
        <v>0</v>
      </c>
    </row>
    <row r="65" spans="1:34" s="249" customFormat="1">
      <c r="A65" s="269"/>
      <c r="C65" s="272"/>
      <c r="D65" s="272"/>
      <c r="E65" s="272"/>
      <c r="F65" s="272"/>
      <c r="G65" s="273"/>
      <c r="H65" s="274"/>
      <c r="M65" s="275" t="s">
        <v>507</v>
      </c>
      <c r="N65" s="265">
        <f>SUMIFS(N34:N62, L34:L62, "Network", H34:H62, "&gt;0")</f>
        <v>0</v>
      </c>
      <c r="O65" s="265">
        <f>SUMIF(L34:L63,"Network",O34:O63)</f>
        <v>0</v>
      </c>
      <c r="P65" s="265">
        <f>SUM(N65:O65)</f>
        <v>0</v>
      </c>
      <c r="Q65" s="247"/>
      <c r="R65" s="247"/>
      <c r="S65" s="244"/>
      <c r="T65" s="247"/>
      <c r="U65" s="247"/>
      <c r="V65" s="247"/>
      <c r="W65" s="247"/>
      <c r="X65" s="244"/>
      <c r="Y65" s="247"/>
      <c r="Z65" s="277"/>
      <c r="AA65" s="277"/>
      <c r="AB65" s="277"/>
      <c r="AC65" s="275" t="s">
        <v>507</v>
      </c>
      <c r="AD65" s="278">
        <f>SUMIF(L34:L63,"Network",AD34:AD63)</f>
        <v>0</v>
      </c>
      <c r="AE65" s="278">
        <f>SUMIF(L34:L63,"Network",AE34:AE63)</f>
        <v>0</v>
      </c>
      <c r="AF65" s="278">
        <f>SUMIF(L34:L63,"Network",AF34:AF63)</f>
        <v>0</v>
      </c>
      <c r="AG65" s="278">
        <f>SUMIF(L34:L63,"Network",AF34:AF63)</f>
        <v>0</v>
      </c>
      <c r="AH65" s="279">
        <f>SUMIF(L34:L63,"Network",AH34:AH63)</f>
        <v>0</v>
      </c>
    </row>
    <row r="66" spans="1:34" s="249" customFormat="1">
      <c r="A66" s="269"/>
      <c r="C66" s="272"/>
      <c r="D66" s="272"/>
      <c r="E66" s="272"/>
      <c r="F66" s="272"/>
      <c r="G66" s="273"/>
      <c r="H66" s="274"/>
      <c r="M66" s="275" t="s">
        <v>508</v>
      </c>
      <c r="N66" s="265">
        <f>SUMIFS(N34:N62, L34:L62, "Voice", H34:H62, "&gt;0")</f>
        <v>0</v>
      </c>
      <c r="O66" s="265">
        <f>SUMIF(L34:L63,"Voice",O34:O63)</f>
        <v>0</v>
      </c>
      <c r="P66" s="265">
        <f>SUM(N66:O66)</f>
        <v>0</v>
      </c>
      <c r="Q66" s="247"/>
      <c r="R66" s="247"/>
      <c r="S66" s="244"/>
      <c r="T66" s="247"/>
      <c r="U66" s="247"/>
      <c r="V66" s="247"/>
      <c r="W66" s="247"/>
      <c r="X66" s="244"/>
      <c r="Y66" s="247"/>
      <c r="Z66" s="277"/>
      <c r="AA66" s="277"/>
      <c r="AB66" s="277"/>
      <c r="AC66" s="275" t="s">
        <v>508</v>
      </c>
      <c r="AD66" s="278">
        <f>SUMIF(L34:L63,"Voice",AD34:AD63)</f>
        <v>0</v>
      </c>
      <c r="AE66" s="278">
        <f>SUMIF(L34:L63,"Voice",AE34:AE63)</f>
        <v>0</v>
      </c>
      <c r="AF66" s="278">
        <f>SUMIF(L34:L63,"Voice",AF34:AF63)</f>
        <v>0</v>
      </c>
      <c r="AG66" s="278">
        <f>SUMIF(L34:L63,"Voice",AF34:AF63)</f>
        <v>0</v>
      </c>
      <c r="AH66" s="279">
        <f>SUMIF(L34:L63,"Voice",AH34:AH63)</f>
        <v>0</v>
      </c>
    </row>
    <row r="67" spans="1:34" s="249" customFormat="1">
      <c r="A67" s="269"/>
      <c r="C67" s="272"/>
      <c r="D67" s="272"/>
      <c r="E67" s="272"/>
      <c r="F67" s="272"/>
      <c r="G67" s="273"/>
      <c r="H67" s="274"/>
      <c r="M67" s="280" t="s">
        <v>651</v>
      </c>
      <c r="N67" s="265">
        <f>SUMIF(M34:M63,"Yes",N34:N63)</f>
        <v>0</v>
      </c>
      <c r="O67" s="265">
        <f>SUMIF(M34:M63,"Yes",O34:O63)</f>
        <v>0</v>
      </c>
      <c r="P67" s="276">
        <f>SUM(N67:O67)</f>
        <v>0</v>
      </c>
      <c r="Q67" s="247"/>
      <c r="R67" s="247"/>
      <c r="S67" s="244"/>
      <c r="T67" s="247"/>
      <c r="U67" s="247"/>
      <c r="V67" s="247"/>
      <c r="W67" s="247"/>
      <c r="X67" s="244"/>
      <c r="Y67" s="247"/>
      <c r="Z67" s="277"/>
      <c r="AA67" s="277"/>
      <c r="AB67" s="277"/>
      <c r="AC67" s="270"/>
      <c r="AD67" s="281"/>
      <c r="AE67" s="281"/>
      <c r="AF67" s="281"/>
      <c r="AG67" s="281"/>
      <c r="AH67" s="282"/>
    </row>
    <row r="68" spans="1:34" s="249" customFormat="1">
      <c r="C68" s="272"/>
      <c r="D68" s="272"/>
      <c r="E68" s="272"/>
      <c r="F68" s="272"/>
      <c r="G68" s="273"/>
      <c r="H68" s="274"/>
      <c r="M68" s="283" t="s">
        <v>459</v>
      </c>
      <c r="N68" s="265">
        <f>N67/60</f>
        <v>0</v>
      </c>
      <c r="O68" s="265">
        <f>O67/60</f>
        <v>0</v>
      </c>
      <c r="P68" s="276">
        <f>SUM(N68:O68)</f>
        <v>0</v>
      </c>
      <c r="Q68" s="247"/>
      <c r="R68" s="247"/>
      <c r="S68" s="244"/>
      <c r="T68" s="247"/>
      <c r="U68" s="247"/>
      <c r="V68" s="247"/>
      <c r="W68" s="247"/>
      <c r="X68" s="244"/>
      <c r="Y68" s="247"/>
      <c r="Z68" s="277"/>
      <c r="AA68" s="277"/>
      <c r="AB68" s="277"/>
      <c r="AC68" s="277"/>
    </row>
    <row r="69" spans="1:34" s="249" customFormat="1">
      <c r="C69" s="247"/>
      <c r="D69" s="247"/>
      <c r="L69" s="247"/>
      <c r="M69" s="247"/>
      <c r="N69" s="247"/>
      <c r="O69" s="247"/>
      <c r="P69" s="247"/>
      <c r="Q69" s="247"/>
      <c r="R69" s="247"/>
      <c r="S69" s="244"/>
      <c r="T69" s="247"/>
      <c r="U69" s="247"/>
      <c r="W69" s="270"/>
      <c r="X69" s="271"/>
      <c r="Y69" s="270"/>
      <c r="Z69" s="270"/>
      <c r="AA69" s="270"/>
    </row>
    <row r="70" spans="1:34" s="249" customFormat="1">
      <c r="C70" s="247"/>
      <c r="D70" s="247"/>
      <c r="H70" s="247"/>
      <c r="I70" s="247"/>
      <c r="J70" s="247"/>
      <c r="K70" s="247"/>
      <c r="L70" s="247"/>
      <c r="M70" s="247"/>
      <c r="N70" s="247"/>
      <c r="O70" s="247"/>
      <c r="S70" s="284"/>
      <c r="U70" s="270"/>
      <c r="V70" s="270"/>
      <c r="W70" s="270"/>
      <c r="X70" s="271"/>
      <c r="Y70" s="270"/>
      <c r="Z70" s="270"/>
    </row>
    <row r="71" spans="1:34" s="285" customFormat="1" ht="1.5" customHeight="1">
      <c r="D71" s="286"/>
      <c r="E71" s="286"/>
      <c r="F71" s="286"/>
      <c r="G71" s="286"/>
      <c r="H71" s="286"/>
      <c r="I71" s="286"/>
      <c r="J71" s="286"/>
      <c r="K71" s="286"/>
      <c r="L71" s="286"/>
      <c r="M71" s="286"/>
      <c r="N71" s="286"/>
      <c r="O71" s="286"/>
      <c r="P71" s="286"/>
      <c r="Q71" s="286"/>
      <c r="R71" s="286"/>
      <c r="S71" s="286"/>
      <c r="T71" s="286"/>
      <c r="U71" s="286"/>
      <c r="V71" s="286"/>
      <c r="W71" s="286"/>
      <c r="X71" s="286"/>
      <c r="Y71" s="286"/>
    </row>
    <row r="72" spans="1:34" s="249" customFormat="1">
      <c r="D72" s="247"/>
      <c r="E72" s="247"/>
      <c r="F72" s="247"/>
      <c r="G72" s="247"/>
      <c r="H72" s="247"/>
      <c r="I72" s="247"/>
      <c r="J72" s="247"/>
      <c r="K72" s="247"/>
      <c r="L72" s="247"/>
      <c r="M72" s="247"/>
      <c r="N72" s="247"/>
      <c r="O72" s="247"/>
      <c r="P72" s="247"/>
      <c r="Q72" s="247"/>
      <c r="R72" s="247"/>
      <c r="S72" s="244"/>
      <c r="T72" s="247"/>
      <c r="U72" s="247"/>
      <c r="V72" s="247"/>
      <c r="W72" s="247"/>
      <c r="X72" s="244"/>
      <c r="Y72" s="247"/>
    </row>
    <row r="73" spans="1:34" s="249" customFormat="1" ht="15">
      <c r="B73" s="251" t="s">
        <v>85</v>
      </c>
      <c r="D73" s="247"/>
      <c r="E73" s="1333" t="s">
        <v>74</v>
      </c>
      <c r="F73" s="1333"/>
      <c r="G73" s="1333"/>
      <c r="H73" s="1333"/>
      <c r="I73" s="1333"/>
      <c r="J73" s="1333"/>
      <c r="K73" s="1333"/>
      <c r="L73" s="1333"/>
      <c r="M73" s="1333"/>
      <c r="N73" s="1333"/>
      <c r="O73" s="1333"/>
      <c r="P73" s="1333"/>
      <c r="Q73" s="247"/>
      <c r="R73" s="247"/>
      <c r="S73" s="244"/>
      <c r="T73" s="247"/>
      <c r="U73" s="247"/>
      <c r="V73" s="247"/>
      <c r="W73" s="247"/>
      <c r="X73" s="244"/>
      <c r="Y73" s="247"/>
      <c r="Z73" s="1328" t="s">
        <v>75</v>
      </c>
      <c r="AA73" s="1329"/>
      <c r="AB73" s="1329"/>
      <c r="AC73" s="1329"/>
      <c r="AD73" s="1330"/>
      <c r="AE73" s="1331"/>
      <c r="AF73" s="1331"/>
      <c r="AG73" s="1331"/>
      <c r="AH73" s="1332"/>
    </row>
    <row r="74" spans="1:34" s="249" customFormat="1" ht="22.5">
      <c r="B74" s="254" t="s">
        <v>130</v>
      </c>
      <c r="C74" s="254" t="s">
        <v>0</v>
      </c>
      <c r="D74" s="254" t="s">
        <v>1</v>
      </c>
      <c r="E74" s="287" t="s">
        <v>460</v>
      </c>
      <c r="F74" s="287" t="s">
        <v>461</v>
      </c>
      <c r="G74" s="288" t="s">
        <v>89</v>
      </c>
      <c r="H74" s="289" t="s">
        <v>430</v>
      </c>
      <c r="I74" s="289" t="s">
        <v>431</v>
      </c>
      <c r="J74" s="289"/>
      <c r="K74" s="257" t="s">
        <v>777</v>
      </c>
      <c r="L74" s="257" t="s">
        <v>506</v>
      </c>
      <c r="M74" s="257" t="s">
        <v>650</v>
      </c>
      <c r="N74" s="290" t="s">
        <v>432</v>
      </c>
      <c r="O74" s="290" t="s">
        <v>433</v>
      </c>
      <c r="P74" s="290" t="s">
        <v>83</v>
      </c>
      <c r="Q74" s="247"/>
      <c r="R74" s="247"/>
      <c r="S74" s="244"/>
      <c r="T74" s="247"/>
      <c r="U74" s="247"/>
      <c r="V74" s="247"/>
      <c r="W74" s="247"/>
      <c r="X74" s="244"/>
      <c r="Y74" s="247"/>
      <c r="Z74" s="260" t="s">
        <v>435</v>
      </c>
      <c r="AA74" s="260" t="s">
        <v>441</v>
      </c>
      <c r="AB74" s="260" t="s">
        <v>439</v>
      </c>
      <c r="AC74" s="260" t="s">
        <v>440</v>
      </c>
      <c r="AD74" s="291" t="s">
        <v>84</v>
      </c>
    </row>
    <row r="75" spans="1:34" s="249" customFormat="1">
      <c r="B75" s="261"/>
      <c r="C75" s="261"/>
      <c r="D75" s="261"/>
      <c r="E75" s="262">
        <v>0</v>
      </c>
      <c r="F75" s="263">
        <v>0</v>
      </c>
      <c r="G75" s="262">
        <f>(1-F75)*E75</f>
        <v>0</v>
      </c>
      <c r="H75" s="264">
        <v>0</v>
      </c>
      <c r="I75" s="264">
        <v>0</v>
      </c>
      <c r="J75" s="264"/>
      <c r="K75" s="264"/>
      <c r="L75" s="264"/>
      <c r="M75" s="264"/>
      <c r="N75" s="265">
        <f>G75*H75</f>
        <v>0</v>
      </c>
      <c r="O75" s="265">
        <f>-(G75*I75)</f>
        <v>0</v>
      </c>
      <c r="P75" s="265">
        <f>G75*H75-(G75*I75)</f>
        <v>0</v>
      </c>
      <c r="Q75" s="247"/>
      <c r="R75" s="247"/>
      <c r="S75" s="244"/>
      <c r="T75" s="247"/>
      <c r="U75" s="247"/>
      <c r="V75" s="247"/>
      <c r="W75" s="247"/>
      <c r="X75" s="244"/>
      <c r="Y75" s="247"/>
      <c r="Z75" s="267">
        <v>0</v>
      </c>
      <c r="AA75" s="267">
        <v>0</v>
      </c>
      <c r="AB75" s="292">
        <f>G75*Z75</f>
        <v>0</v>
      </c>
      <c r="AC75" s="292">
        <f>G75*AA75</f>
        <v>0</v>
      </c>
      <c r="AD75" s="268">
        <f>G75*Z75-(G75*AA75)</f>
        <v>0</v>
      </c>
    </row>
    <row r="76" spans="1:34" s="249" customFormat="1">
      <c r="B76" s="261"/>
      <c r="C76" s="261"/>
      <c r="D76" s="261"/>
      <c r="E76" s="262">
        <v>0</v>
      </c>
      <c r="F76" s="263">
        <v>0</v>
      </c>
      <c r="G76" s="262">
        <f>(1-F76)*E76</f>
        <v>0</v>
      </c>
      <c r="H76" s="264">
        <v>0</v>
      </c>
      <c r="I76" s="264">
        <v>0</v>
      </c>
      <c r="J76" s="264"/>
      <c r="K76" s="264"/>
      <c r="L76" s="264"/>
      <c r="M76" s="264"/>
      <c r="N76" s="265">
        <f>G76*H76</f>
        <v>0</v>
      </c>
      <c r="O76" s="265">
        <f>-(G76*I76)</f>
        <v>0</v>
      </c>
      <c r="P76" s="265">
        <f>G76*H76-(G76*I76)</f>
        <v>0</v>
      </c>
      <c r="Q76" s="247"/>
      <c r="R76" s="247"/>
      <c r="S76" s="244"/>
      <c r="T76" s="247"/>
      <c r="U76" s="247"/>
      <c r="V76" s="247"/>
      <c r="W76" s="247"/>
      <c r="X76" s="244"/>
      <c r="Y76" s="247"/>
      <c r="Z76" s="267">
        <v>0</v>
      </c>
      <c r="AA76" s="267">
        <v>0</v>
      </c>
      <c r="AB76" s="292">
        <f>G76*Z76</f>
        <v>0</v>
      </c>
      <c r="AC76" s="292">
        <f>G76*AA76</f>
        <v>0</v>
      </c>
      <c r="AD76" s="268">
        <f>G76*Z76-(G76*AA76)</f>
        <v>0</v>
      </c>
    </row>
    <row r="77" spans="1:34" s="249" customFormat="1">
      <c r="B77" s="261"/>
      <c r="C77" s="261"/>
      <c r="D77" s="261"/>
      <c r="E77" s="262">
        <v>0</v>
      </c>
      <c r="F77" s="263">
        <v>0</v>
      </c>
      <c r="G77" s="262">
        <f>(1-F77)*E77</f>
        <v>0</v>
      </c>
      <c r="H77" s="264">
        <v>0</v>
      </c>
      <c r="I77" s="264">
        <v>0</v>
      </c>
      <c r="J77" s="264"/>
      <c r="K77" s="264"/>
      <c r="L77" s="264"/>
      <c r="M77" s="264"/>
      <c r="N77" s="265">
        <f>G77*H77</f>
        <v>0</v>
      </c>
      <c r="O77" s="265">
        <f>-(G77*I77)</f>
        <v>0</v>
      </c>
      <c r="P77" s="265">
        <f>G77*H77-(G77*I77)</f>
        <v>0</v>
      </c>
      <c r="Q77" s="247"/>
      <c r="R77" s="247"/>
      <c r="S77" s="244"/>
      <c r="T77" s="247"/>
      <c r="U77" s="247"/>
      <c r="V77" s="247"/>
      <c r="W77" s="247"/>
      <c r="X77" s="244"/>
      <c r="Y77" s="247"/>
      <c r="Z77" s="267">
        <v>0</v>
      </c>
      <c r="AA77" s="267">
        <v>0</v>
      </c>
      <c r="AB77" s="292">
        <f>G77*Z77</f>
        <v>0</v>
      </c>
      <c r="AC77" s="292">
        <f>G77*AA77</f>
        <v>0</v>
      </c>
      <c r="AD77" s="268">
        <f>G77*Z77-(G77*AA77)</f>
        <v>0</v>
      </c>
    </row>
    <row r="78" spans="1:34" s="249" customFormat="1">
      <c r="B78" s="261"/>
      <c r="C78" s="261"/>
      <c r="D78" s="261"/>
      <c r="E78" s="262">
        <v>0</v>
      </c>
      <c r="F78" s="263">
        <v>0</v>
      </c>
      <c r="G78" s="262">
        <f>(1-F78)*E78</f>
        <v>0</v>
      </c>
      <c r="H78" s="264">
        <v>0</v>
      </c>
      <c r="I78" s="264">
        <v>0</v>
      </c>
      <c r="J78" s="264"/>
      <c r="K78" s="264"/>
      <c r="L78" s="264"/>
      <c r="M78" s="264"/>
      <c r="N78" s="265">
        <f>G78*H78</f>
        <v>0</v>
      </c>
      <c r="O78" s="265">
        <f>-(G78*I78)</f>
        <v>0</v>
      </c>
      <c r="P78" s="265">
        <f>G78*H78-(G78*I78)</f>
        <v>0</v>
      </c>
      <c r="Q78" s="247"/>
      <c r="R78" s="247"/>
      <c r="S78" s="244"/>
      <c r="T78" s="247"/>
      <c r="U78" s="247"/>
      <c r="V78" s="247"/>
      <c r="W78" s="247"/>
      <c r="X78" s="244"/>
      <c r="Y78" s="247"/>
      <c r="Z78" s="267">
        <v>0</v>
      </c>
      <c r="AA78" s="267">
        <v>0</v>
      </c>
      <c r="AB78" s="292">
        <f>G78*Z78</f>
        <v>0</v>
      </c>
      <c r="AC78" s="292">
        <f>G78*AA78</f>
        <v>0</v>
      </c>
      <c r="AD78" s="268">
        <f>G78*Z78-(G78*AA78)</f>
        <v>0</v>
      </c>
    </row>
    <row r="79" spans="1:34" s="249" customFormat="1">
      <c r="B79" s="261"/>
      <c r="C79" s="261"/>
      <c r="D79" s="261"/>
      <c r="E79" s="293">
        <v>0</v>
      </c>
      <c r="F79" s="294">
        <v>0</v>
      </c>
      <c r="G79" s="262">
        <f>(1-F79)*E79</f>
        <v>0</v>
      </c>
      <c r="H79" s="264">
        <v>0</v>
      </c>
      <c r="I79" s="264">
        <v>0</v>
      </c>
      <c r="J79" s="264"/>
      <c r="K79" s="264"/>
      <c r="L79" s="264"/>
      <c r="M79" s="264"/>
      <c r="N79" s="265">
        <f>G79*H79</f>
        <v>0</v>
      </c>
      <c r="O79" s="265">
        <f>-(G79*I79)</f>
        <v>0</v>
      </c>
      <c r="P79" s="265">
        <f>G79*H79-(G79*I79)</f>
        <v>0</v>
      </c>
      <c r="Q79" s="247"/>
      <c r="R79" s="247"/>
      <c r="S79" s="244"/>
      <c r="T79" s="247"/>
      <c r="U79" s="247"/>
      <c r="V79" s="247"/>
      <c r="W79" s="247"/>
      <c r="X79" s="244"/>
      <c r="Y79" s="247"/>
      <c r="Z79" s="267">
        <v>0</v>
      </c>
      <c r="AA79" s="267">
        <v>0</v>
      </c>
      <c r="AB79" s="292">
        <f>G79*Z79</f>
        <v>0</v>
      </c>
      <c r="AC79" s="292">
        <f>G79*AA79</f>
        <v>0</v>
      </c>
      <c r="AD79" s="268">
        <f>G79*Z79-(G79*AA79)</f>
        <v>0</v>
      </c>
    </row>
    <row r="80" spans="1:34" s="249" customFormat="1">
      <c r="A80" s="269" t="s">
        <v>132</v>
      </c>
      <c r="C80" s="247"/>
      <c r="D80" s="247"/>
      <c r="E80" s="247"/>
      <c r="F80" s="247"/>
      <c r="G80" s="247"/>
      <c r="I80" s="280"/>
      <c r="J80" s="280"/>
      <c r="K80" s="280"/>
      <c r="L80" s="295"/>
      <c r="M80" s="295"/>
      <c r="N80" s="296"/>
      <c r="O80" s="247"/>
      <c r="P80" s="247"/>
      <c r="Q80" s="247"/>
      <c r="R80" s="247"/>
      <c r="S80" s="244"/>
      <c r="T80" s="247"/>
      <c r="U80" s="247"/>
      <c r="V80" s="247"/>
      <c r="W80" s="247"/>
      <c r="X80" s="244"/>
      <c r="Y80" s="247"/>
      <c r="Z80" s="270"/>
      <c r="AA80" s="270"/>
      <c r="AB80" s="270"/>
      <c r="AC80" s="270"/>
      <c r="AD80" s="281"/>
    </row>
    <row r="81" spans="1:34" s="249" customFormat="1">
      <c r="C81" s="247"/>
      <c r="D81" s="247"/>
      <c r="E81" s="247"/>
      <c r="F81" s="247"/>
      <c r="G81" s="247"/>
      <c r="I81" s="280"/>
      <c r="J81" s="280"/>
      <c r="K81" s="280"/>
      <c r="M81" s="275" t="s">
        <v>509</v>
      </c>
      <c r="N81" s="265">
        <f>SUM(N75:N80)</f>
        <v>0</v>
      </c>
      <c r="O81" s="265">
        <f>SUM(O75:O80)</f>
        <v>0</v>
      </c>
      <c r="P81" s="276">
        <f>SUM(P75:P80)</f>
        <v>0</v>
      </c>
      <c r="Q81" s="247"/>
      <c r="R81" s="247"/>
      <c r="S81" s="244"/>
      <c r="T81" s="247"/>
      <c r="U81" s="247"/>
      <c r="V81" s="247"/>
      <c r="W81" s="247"/>
      <c r="X81" s="244"/>
      <c r="Y81" s="247"/>
      <c r="AA81" s="270"/>
      <c r="AB81" s="270"/>
      <c r="AC81" s="275" t="s">
        <v>2</v>
      </c>
      <c r="AD81" s="278">
        <f>SUM(AD75:AD79)</f>
        <v>0</v>
      </c>
    </row>
    <row r="82" spans="1:34" s="249" customFormat="1">
      <c r="C82" s="247"/>
      <c r="D82" s="247"/>
      <c r="E82" s="247"/>
      <c r="F82" s="247"/>
      <c r="G82" s="247"/>
      <c r="I82" s="280"/>
      <c r="J82" s="280"/>
      <c r="K82" s="280"/>
      <c r="M82" s="275" t="s">
        <v>507</v>
      </c>
      <c r="N82" s="265">
        <f>SUMIF(L75:L80,"Network",N75:N80)</f>
        <v>0</v>
      </c>
      <c r="O82" s="265">
        <f>SUMIF(L75:L80,"Network",O75:O80)</f>
        <v>0</v>
      </c>
      <c r="P82" s="265">
        <f>SUM(N82:O82)</f>
        <v>0</v>
      </c>
      <c r="Q82" s="247"/>
      <c r="R82" s="247"/>
      <c r="S82" s="244"/>
      <c r="T82" s="247"/>
      <c r="U82" s="247"/>
      <c r="V82" s="247"/>
      <c r="W82" s="247"/>
      <c r="X82" s="244"/>
      <c r="Y82" s="247"/>
      <c r="Z82" s="270"/>
      <c r="AA82" s="270"/>
      <c r="AB82" s="270"/>
      <c r="AC82" s="275" t="s">
        <v>507</v>
      </c>
      <c r="AD82" s="278">
        <f>SUMIF(L75:L80,"Network",AD75:AD80)</f>
        <v>0</v>
      </c>
    </row>
    <row r="83" spans="1:34" s="249" customFormat="1">
      <c r="C83" s="247"/>
      <c r="D83" s="247"/>
      <c r="E83" s="247"/>
      <c r="F83" s="247"/>
      <c r="G83" s="247"/>
      <c r="I83" s="280"/>
      <c r="J83" s="280"/>
      <c r="K83" s="280"/>
      <c r="M83" s="275" t="s">
        <v>508</v>
      </c>
      <c r="N83" s="265">
        <f>SUMIF(L75:L80,"Voice",N75:N80)</f>
        <v>0</v>
      </c>
      <c r="O83" s="265">
        <f>SUMIF(L75:L80,"Voice",O75:O80)</f>
        <v>0</v>
      </c>
      <c r="P83" s="265">
        <f>SUM(N83:O83)</f>
        <v>0</v>
      </c>
      <c r="Q83" s="247"/>
      <c r="R83" s="247"/>
      <c r="S83" s="244"/>
      <c r="T83" s="247"/>
      <c r="U83" s="247"/>
      <c r="V83" s="247"/>
      <c r="W83" s="247"/>
      <c r="X83" s="244"/>
      <c r="Y83" s="247"/>
      <c r="Z83" s="270"/>
      <c r="AA83" s="270"/>
      <c r="AB83" s="270"/>
      <c r="AC83" s="275" t="s">
        <v>508</v>
      </c>
      <c r="AD83" s="278">
        <f>SUMIF(L75:L80,"Voice",AD75:AD80)</f>
        <v>0</v>
      </c>
    </row>
    <row r="84" spans="1:34" s="249" customFormat="1">
      <c r="A84" s="269"/>
      <c r="C84" s="247"/>
      <c r="D84" s="247"/>
      <c r="E84" s="247"/>
      <c r="F84" s="247"/>
      <c r="G84" s="247"/>
      <c r="I84" s="280"/>
      <c r="J84" s="280"/>
      <c r="K84" s="280"/>
      <c r="M84" s="280" t="s">
        <v>652</v>
      </c>
      <c r="N84" s="265">
        <f>SUMIF(M75:M80,"Yes",N75:N80)</f>
        <v>0</v>
      </c>
      <c r="O84" s="265">
        <f>SUMIF(M75:M80,"Yes",O75:O80)</f>
        <v>0</v>
      </c>
      <c r="P84" s="276">
        <f>SUM(N84:O84)</f>
        <v>0</v>
      </c>
      <c r="Q84" s="247"/>
      <c r="R84" s="247"/>
      <c r="S84" s="244"/>
      <c r="T84" s="247"/>
      <c r="U84" s="247"/>
      <c r="V84" s="247"/>
      <c r="W84" s="247"/>
      <c r="X84" s="244"/>
      <c r="Y84" s="247"/>
      <c r="Z84" s="270"/>
      <c r="AA84" s="270"/>
      <c r="AB84" s="270"/>
      <c r="AC84" s="270"/>
      <c r="AD84" s="281"/>
    </row>
    <row r="85" spans="1:34" s="249" customFormat="1">
      <c r="C85" s="247"/>
      <c r="D85" s="247"/>
      <c r="E85" s="247"/>
      <c r="F85" s="247"/>
      <c r="G85" s="247"/>
      <c r="I85" s="283"/>
      <c r="J85" s="283"/>
      <c r="K85" s="283"/>
      <c r="M85" s="283" t="s">
        <v>459</v>
      </c>
      <c r="N85" s="265">
        <f>N84/12</f>
        <v>0</v>
      </c>
      <c r="O85" s="265">
        <f>O84/12</f>
        <v>0</v>
      </c>
      <c r="P85" s="276">
        <f>N85+O85</f>
        <v>0</v>
      </c>
      <c r="Q85" s="247"/>
      <c r="R85" s="247"/>
      <c r="S85" s="244"/>
      <c r="T85" s="247"/>
      <c r="U85" s="247"/>
      <c r="V85" s="247"/>
      <c r="W85" s="247"/>
      <c r="X85" s="244"/>
      <c r="Y85" s="247"/>
      <c r="Z85" s="270"/>
      <c r="AA85" s="270"/>
      <c r="AB85" s="270"/>
      <c r="AC85" s="270"/>
      <c r="AD85" s="281"/>
    </row>
    <row r="86" spans="1:34" s="249" customFormat="1">
      <c r="C86" s="247"/>
      <c r="D86" s="247"/>
      <c r="E86" s="247"/>
      <c r="F86" s="247"/>
      <c r="G86" s="247"/>
      <c r="I86" s="280"/>
      <c r="J86" s="280"/>
      <c r="K86" s="280"/>
      <c r="L86" s="295"/>
      <c r="M86" s="295"/>
      <c r="N86" s="296"/>
      <c r="O86" s="247"/>
      <c r="P86" s="247"/>
      <c r="Q86" s="247"/>
      <c r="R86" s="247"/>
      <c r="S86" s="244"/>
      <c r="T86" s="247"/>
      <c r="U86" s="247"/>
      <c r="V86" s="247"/>
      <c r="W86" s="247"/>
      <c r="X86" s="244"/>
      <c r="Y86" s="247"/>
      <c r="Z86" s="270"/>
      <c r="AA86" s="270"/>
      <c r="AB86" s="270"/>
      <c r="AC86" s="270"/>
      <c r="AD86" s="281"/>
    </row>
    <row r="87" spans="1:34" s="249" customFormat="1">
      <c r="C87" s="247"/>
      <c r="D87" s="247"/>
      <c r="E87" s="247"/>
      <c r="F87" s="247"/>
      <c r="G87" s="247"/>
      <c r="I87" s="280"/>
      <c r="J87" s="280"/>
      <c r="K87" s="280"/>
      <c r="L87" s="295"/>
      <c r="M87" s="295"/>
      <c r="N87" s="296"/>
      <c r="O87" s="247"/>
      <c r="P87" s="247"/>
      <c r="Q87" s="247"/>
      <c r="R87" s="247"/>
      <c r="S87" s="244"/>
      <c r="T87" s="247"/>
      <c r="U87" s="247"/>
      <c r="V87" s="247"/>
      <c r="W87" s="247"/>
      <c r="X87" s="244"/>
      <c r="Y87" s="247"/>
      <c r="Z87" s="270"/>
      <c r="AA87" s="270"/>
      <c r="AB87" s="270"/>
      <c r="AC87" s="270"/>
      <c r="AD87" s="281"/>
    </row>
    <row r="88" spans="1:34" s="285" customFormat="1" ht="1.5" customHeight="1">
      <c r="D88" s="286"/>
      <c r="E88" s="286"/>
      <c r="F88" s="286"/>
      <c r="G88" s="286"/>
      <c r="H88" s="286"/>
      <c r="I88" s="286"/>
      <c r="J88" s="286"/>
      <c r="K88" s="286"/>
      <c r="L88" s="286"/>
      <c r="M88" s="286"/>
      <c r="N88" s="286"/>
      <c r="O88" s="286"/>
      <c r="P88" s="286"/>
      <c r="Q88" s="286"/>
      <c r="R88" s="286"/>
      <c r="S88" s="286"/>
      <c r="T88" s="286"/>
      <c r="U88" s="286"/>
      <c r="V88" s="286"/>
      <c r="W88" s="286"/>
      <c r="X88" s="286"/>
      <c r="Y88" s="286"/>
    </row>
    <row r="89" spans="1:34" s="249" customFormat="1">
      <c r="D89" s="247"/>
      <c r="E89" s="247"/>
      <c r="F89" s="247"/>
      <c r="G89" s="247"/>
      <c r="H89" s="247"/>
      <c r="I89" s="247"/>
      <c r="J89" s="247"/>
      <c r="K89" s="247"/>
      <c r="L89" s="247"/>
      <c r="M89" s="247"/>
      <c r="N89" s="247"/>
      <c r="O89" s="247"/>
      <c r="P89" s="247"/>
      <c r="Q89" s="247"/>
      <c r="R89" s="247"/>
      <c r="S89" s="244"/>
      <c r="T89" s="247"/>
      <c r="U89" s="247"/>
      <c r="V89" s="247"/>
      <c r="W89" s="247"/>
      <c r="X89" s="244"/>
      <c r="Y89" s="247"/>
    </row>
    <row r="90" spans="1:34" s="249" customFormat="1" ht="15">
      <c r="B90" s="251" t="s">
        <v>86</v>
      </c>
      <c r="D90" s="247"/>
      <c r="E90" s="1333" t="s">
        <v>74</v>
      </c>
      <c r="F90" s="1333"/>
      <c r="G90" s="1333"/>
      <c r="H90" s="1333"/>
      <c r="I90" s="1333"/>
      <c r="J90" s="1333"/>
      <c r="K90" s="1333"/>
      <c r="L90" s="1333"/>
      <c r="M90" s="1333"/>
      <c r="N90" s="1333"/>
      <c r="O90" s="1333"/>
      <c r="P90" s="1333"/>
      <c r="Q90" s="247"/>
      <c r="R90" s="247"/>
      <c r="S90" s="244"/>
      <c r="T90" s="247"/>
      <c r="U90" s="1334" t="s">
        <v>464</v>
      </c>
      <c r="V90" s="1334"/>
      <c r="W90" s="247"/>
      <c r="X90" s="244"/>
      <c r="Y90" s="247"/>
      <c r="Z90" s="1328" t="s">
        <v>75</v>
      </c>
      <c r="AA90" s="1329"/>
      <c r="AB90" s="1329"/>
      <c r="AC90" s="1329"/>
      <c r="AD90" s="1330"/>
      <c r="AE90" s="1331"/>
      <c r="AF90" s="1331"/>
      <c r="AG90" s="1331"/>
      <c r="AH90" s="1332"/>
    </row>
    <row r="91" spans="1:34" s="249" customFormat="1" ht="22.5">
      <c r="B91" s="254" t="s">
        <v>130</v>
      </c>
      <c r="C91" s="254" t="s">
        <v>91</v>
      </c>
      <c r="D91" s="254" t="s">
        <v>78</v>
      </c>
      <c r="E91" s="256" t="s">
        <v>88</v>
      </c>
      <c r="H91" s="289" t="s">
        <v>430</v>
      </c>
      <c r="I91" s="289" t="s">
        <v>431</v>
      </c>
      <c r="J91" s="289"/>
      <c r="K91" s="289" t="s">
        <v>101</v>
      </c>
      <c r="L91" s="257" t="s">
        <v>506</v>
      </c>
      <c r="M91" s="257" t="s">
        <v>650</v>
      </c>
      <c r="N91" s="290" t="s">
        <v>432</v>
      </c>
      <c r="O91" s="290" t="s">
        <v>433</v>
      </c>
      <c r="P91" s="290" t="s">
        <v>83</v>
      </c>
      <c r="Q91" s="247"/>
      <c r="R91" s="247"/>
      <c r="S91" s="244"/>
      <c r="T91" s="247"/>
      <c r="U91" s="259" t="s">
        <v>465</v>
      </c>
      <c r="V91" s="259" t="s">
        <v>466</v>
      </c>
      <c r="W91" s="247"/>
      <c r="X91" s="244"/>
      <c r="Y91" s="247"/>
      <c r="Z91" s="260" t="s">
        <v>435</v>
      </c>
      <c r="AA91" s="260" t="s">
        <v>441</v>
      </c>
      <c r="AB91" s="260" t="s">
        <v>439</v>
      </c>
      <c r="AC91" s="260" t="s">
        <v>440</v>
      </c>
      <c r="AD91" s="291" t="s">
        <v>84</v>
      </c>
    </row>
    <row r="92" spans="1:34" s="249" customFormat="1">
      <c r="B92" s="261"/>
      <c r="C92" s="261"/>
      <c r="D92" s="261"/>
      <c r="E92" s="262">
        <v>0</v>
      </c>
      <c r="H92" s="264">
        <v>0</v>
      </c>
      <c r="I92" s="264">
        <v>0</v>
      </c>
      <c r="J92" s="264"/>
      <c r="K92" s="264"/>
      <c r="L92" s="264"/>
      <c r="M92" s="264"/>
      <c r="N92" s="265">
        <f>E92*H92</f>
        <v>0</v>
      </c>
      <c r="O92" s="265">
        <f>-(E92*I92)</f>
        <v>0</v>
      </c>
      <c r="P92" s="265">
        <f>E92*H92-(E92*I92)</f>
        <v>0</v>
      </c>
      <c r="Q92" s="247"/>
      <c r="R92" s="247"/>
      <c r="S92" s="244"/>
      <c r="T92" s="247"/>
      <c r="U92" s="261"/>
      <c r="V92" s="261"/>
      <c r="W92" s="247"/>
      <c r="X92" s="244"/>
      <c r="Y92" s="247"/>
      <c r="Z92" s="267">
        <v>0</v>
      </c>
      <c r="AA92" s="267">
        <v>0</v>
      </c>
      <c r="AB92" s="292">
        <f>E92*Z92</f>
        <v>0</v>
      </c>
      <c r="AC92" s="292">
        <f>E92*AA92</f>
        <v>0</v>
      </c>
      <c r="AD92" s="268">
        <f>E92*Z92-(E92*AA92)</f>
        <v>0</v>
      </c>
    </row>
    <row r="93" spans="1:34" s="249" customFormat="1">
      <c r="B93" s="261"/>
      <c r="C93" s="261"/>
      <c r="D93" s="261"/>
      <c r="E93" s="262">
        <v>0</v>
      </c>
      <c r="H93" s="264">
        <v>0</v>
      </c>
      <c r="I93" s="264">
        <v>0</v>
      </c>
      <c r="J93" s="264"/>
      <c r="K93" s="264"/>
      <c r="L93" s="264"/>
      <c r="M93" s="264"/>
      <c r="N93" s="265">
        <f>E93*H93</f>
        <v>0</v>
      </c>
      <c r="O93" s="265">
        <f>-(E93*I93)</f>
        <v>0</v>
      </c>
      <c r="P93" s="265">
        <f>E93*H93-(E93*I93)</f>
        <v>0</v>
      </c>
      <c r="Q93" s="247"/>
      <c r="R93" s="247"/>
      <c r="S93" s="244"/>
      <c r="T93" s="247"/>
      <c r="U93" s="261"/>
      <c r="V93" s="261"/>
      <c r="W93" s="247"/>
      <c r="X93" s="244"/>
      <c r="Y93" s="247"/>
      <c r="Z93" s="267">
        <v>0</v>
      </c>
      <c r="AA93" s="267">
        <v>0</v>
      </c>
      <c r="AB93" s="292">
        <f>E93*Z93</f>
        <v>0</v>
      </c>
      <c r="AC93" s="292">
        <f>E93*AA93</f>
        <v>0</v>
      </c>
      <c r="AD93" s="268">
        <f>E93*Z93-(E93*AA93)</f>
        <v>0</v>
      </c>
    </row>
    <row r="94" spans="1:34" s="249" customFormat="1">
      <c r="B94" s="261"/>
      <c r="C94" s="261"/>
      <c r="D94" s="261"/>
      <c r="E94" s="262">
        <v>0</v>
      </c>
      <c r="H94" s="264">
        <v>0</v>
      </c>
      <c r="I94" s="264">
        <v>0</v>
      </c>
      <c r="J94" s="264"/>
      <c r="K94" s="264"/>
      <c r="L94" s="264"/>
      <c r="M94" s="264"/>
      <c r="N94" s="265">
        <f>E94*H94</f>
        <v>0</v>
      </c>
      <c r="O94" s="265">
        <f>-(E94*I94)</f>
        <v>0</v>
      </c>
      <c r="P94" s="265">
        <f>E94*H94-(E94*I94)</f>
        <v>0</v>
      </c>
      <c r="Q94" s="247"/>
      <c r="R94" s="247"/>
      <c r="S94" s="244"/>
      <c r="T94" s="247"/>
      <c r="U94" s="261"/>
      <c r="V94" s="261"/>
      <c r="W94" s="247"/>
      <c r="X94" s="244"/>
      <c r="Y94" s="247"/>
      <c r="Z94" s="267">
        <v>0</v>
      </c>
      <c r="AA94" s="267">
        <v>0</v>
      </c>
      <c r="AB94" s="292">
        <f>E94*Z94</f>
        <v>0</v>
      </c>
      <c r="AC94" s="292">
        <f>E94*AA94</f>
        <v>0</v>
      </c>
      <c r="AD94" s="268">
        <f>E94*Z94-(E94*AA94)</f>
        <v>0</v>
      </c>
    </row>
    <row r="95" spans="1:34" s="249" customFormat="1">
      <c r="B95" s="261"/>
      <c r="C95" s="261"/>
      <c r="D95" s="261"/>
      <c r="E95" s="262">
        <v>0</v>
      </c>
      <c r="H95" s="264">
        <v>0</v>
      </c>
      <c r="I95" s="264">
        <v>0</v>
      </c>
      <c r="J95" s="264"/>
      <c r="K95" s="264"/>
      <c r="L95" s="264"/>
      <c r="M95" s="264"/>
      <c r="N95" s="265">
        <f>E95*H95</f>
        <v>0</v>
      </c>
      <c r="O95" s="265">
        <f>-(E95*I95)</f>
        <v>0</v>
      </c>
      <c r="P95" s="265">
        <f>E95*H95-(E95*I95)</f>
        <v>0</v>
      </c>
      <c r="Q95" s="247"/>
      <c r="R95" s="247"/>
      <c r="S95" s="244"/>
      <c r="T95" s="247"/>
      <c r="U95" s="261"/>
      <c r="V95" s="261"/>
      <c r="W95" s="247"/>
      <c r="X95" s="244"/>
      <c r="Y95" s="247"/>
      <c r="Z95" s="267">
        <v>0</v>
      </c>
      <c r="AA95" s="267">
        <v>0</v>
      </c>
      <c r="AB95" s="292">
        <f>E95*Z95</f>
        <v>0</v>
      </c>
      <c r="AC95" s="292">
        <f>E95*AA95</f>
        <v>0</v>
      </c>
      <c r="AD95" s="268">
        <f>E95*Z95-(E95*AA95)</f>
        <v>0</v>
      </c>
    </row>
    <row r="96" spans="1:34" s="249" customFormat="1">
      <c r="B96" s="261"/>
      <c r="C96" s="261"/>
      <c r="D96" s="261"/>
      <c r="E96" s="262">
        <v>0</v>
      </c>
      <c r="H96" s="264">
        <v>0</v>
      </c>
      <c r="I96" s="264">
        <v>0</v>
      </c>
      <c r="J96" s="264"/>
      <c r="K96" s="264"/>
      <c r="L96" s="264"/>
      <c r="M96" s="264"/>
      <c r="N96" s="265">
        <f>E96*H96</f>
        <v>0</v>
      </c>
      <c r="O96" s="265">
        <f>-(E96*I96)</f>
        <v>0</v>
      </c>
      <c r="P96" s="265">
        <f>E96*H96-(E96*I96)</f>
        <v>0</v>
      </c>
      <c r="Q96" s="247"/>
      <c r="R96" s="247"/>
      <c r="S96" s="244"/>
      <c r="T96" s="247"/>
      <c r="U96" s="261"/>
      <c r="V96" s="261"/>
      <c r="W96" s="247"/>
      <c r="X96" s="244"/>
      <c r="Y96" s="247"/>
      <c r="Z96" s="267">
        <v>0</v>
      </c>
      <c r="AA96" s="267">
        <v>0</v>
      </c>
      <c r="AB96" s="292">
        <f>E96*Z96</f>
        <v>0</v>
      </c>
      <c r="AC96" s="292">
        <f>E96*AA96</f>
        <v>0</v>
      </c>
      <c r="AD96" s="268">
        <f>E96*Z96-(E96*AA96)</f>
        <v>0</v>
      </c>
    </row>
    <row r="97" spans="1:34" s="249" customFormat="1">
      <c r="A97" s="269" t="s">
        <v>134</v>
      </c>
      <c r="C97" s="247"/>
      <c r="D97" s="247"/>
      <c r="E97" s="247"/>
      <c r="G97" s="280"/>
      <c r="H97" s="295"/>
      <c r="I97" s="295"/>
      <c r="J97" s="295"/>
      <c r="K97" s="295"/>
      <c r="L97" s="296"/>
      <c r="M97" s="247"/>
      <c r="N97" s="247"/>
      <c r="O97" s="247"/>
      <c r="P97" s="247"/>
      <c r="Q97" s="247"/>
      <c r="R97" s="247"/>
      <c r="S97" s="244"/>
      <c r="T97" s="247"/>
      <c r="U97" s="247"/>
      <c r="V97" s="247"/>
      <c r="W97" s="247"/>
      <c r="X97" s="244"/>
      <c r="Y97" s="247"/>
      <c r="Z97" s="270"/>
      <c r="AA97" s="270"/>
      <c r="AB97" s="270"/>
      <c r="AC97" s="270"/>
      <c r="AD97" s="281"/>
    </row>
    <row r="98" spans="1:34" s="249" customFormat="1">
      <c r="C98" s="247"/>
      <c r="D98" s="247"/>
      <c r="E98" s="247"/>
      <c r="M98" s="275" t="s">
        <v>550</v>
      </c>
      <c r="N98" s="265">
        <f>SUM(N92:N97)*12</f>
        <v>0</v>
      </c>
      <c r="O98" s="265">
        <f>SUM(O92:O97)*12</f>
        <v>0</v>
      </c>
      <c r="P98" s="276">
        <f>SUM(P92:P97)*12</f>
        <v>0</v>
      </c>
      <c r="Q98" s="247"/>
      <c r="R98" s="247"/>
      <c r="S98" s="244"/>
      <c r="T98" s="247"/>
      <c r="U98" s="247"/>
      <c r="V98" s="247"/>
      <c r="W98" s="247"/>
      <c r="X98" s="244"/>
      <c r="Y98" s="247"/>
      <c r="AA98" s="270"/>
      <c r="AB98" s="270"/>
      <c r="AC98" s="270" t="s">
        <v>2</v>
      </c>
      <c r="AD98" s="278">
        <f>SUM(AD92:AD97)</f>
        <v>0</v>
      </c>
    </row>
    <row r="99" spans="1:34" s="249" customFormat="1">
      <c r="C99" s="247"/>
      <c r="D99" s="247"/>
      <c r="E99" s="247"/>
      <c r="M99" s="275" t="s">
        <v>507</v>
      </c>
      <c r="N99" s="265">
        <f>SUMIF(L92:L97,"Network",N92:N97)*12</f>
        <v>0</v>
      </c>
      <c r="O99" s="265">
        <f>SUMIF(L92:L97,"Network",O92:O97)*12</f>
        <v>0</v>
      </c>
      <c r="P99" s="265">
        <f>SUM(N99:O99)</f>
        <v>0</v>
      </c>
      <c r="Q99" s="247"/>
      <c r="R99" s="247"/>
      <c r="S99" s="244"/>
      <c r="T99" s="247"/>
      <c r="U99" s="247"/>
      <c r="V99" s="247"/>
      <c r="W99" s="247"/>
      <c r="X99" s="244"/>
      <c r="Y99" s="247"/>
      <c r="Z99" s="270"/>
      <c r="AA99" s="270"/>
      <c r="AB99" s="270"/>
      <c r="AC99" s="275" t="s">
        <v>507</v>
      </c>
      <c r="AD99" s="278">
        <f>SUMIF(L92:L97,"Network",AD92:AD97)</f>
        <v>0</v>
      </c>
    </row>
    <row r="100" spans="1:34" s="249" customFormat="1">
      <c r="C100" s="247"/>
      <c r="D100" s="247"/>
      <c r="E100" s="247"/>
      <c r="M100" s="275" t="s">
        <v>508</v>
      </c>
      <c r="N100" s="265">
        <f>SUMIF(L92:L97,"Voice",N92:N97)*12</f>
        <v>0</v>
      </c>
      <c r="O100" s="265">
        <f>SUMIF(L92:L97,"Voice",O92:O97)*12</f>
        <v>0</v>
      </c>
      <c r="P100" s="265">
        <f>SUM(N100:O100)</f>
        <v>0</v>
      </c>
      <c r="Q100" s="247"/>
      <c r="R100" s="247"/>
      <c r="S100" s="244"/>
      <c r="T100" s="247"/>
      <c r="U100" s="247"/>
      <c r="V100" s="247"/>
      <c r="W100" s="247"/>
      <c r="X100" s="244"/>
      <c r="Y100" s="247"/>
      <c r="Z100" s="270"/>
      <c r="AA100" s="270"/>
      <c r="AB100" s="270"/>
      <c r="AC100" s="275" t="s">
        <v>508</v>
      </c>
      <c r="AD100" s="278">
        <f>SUMIF(L92:L97,"Voice",AD92:AD97)</f>
        <v>0</v>
      </c>
    </row>
    <row r="101" spans="1:34" s="249" customFormat="1">
      <c r="A101" s="269"/>
      <c r="C101" s="247"/>
      <c r="D101" s="247"/>
      <c r="E101" s="247"/>
      <c r="M101" s="280" t="s">
        <v>653</v>
      </c>
      <c r="N101" s="265">
        <f>SUMIF(M92:M96,"Yes",N92:N96)*12</f>
        <v>0</v>
      </c>
      <c r="O101" s="265">
        <f>SUMIF(M92:M96,"Yes",O92:O96)*12</f>
        <v>0</v>
      </c>
      <c r="P101" s="276">
        <f>N101+O101</f>
        <v>0</v>
      </c>
      <c r="Q101" s="247"/>
      <c r="R101" s="247"/>
      <c r="S101" s="244"/>
      <c r="T101" s="247"/>
      <c r="U101" s="247"/>
      <c r="V101" s="247"/>
      <c r="W101" s="247"/>
      <c r="X101" s="244"/>
      <c r="Y101" s="247"/>
      <c r="Z101" s="270"/>
      <c r="AA101" s="270"/>
      <c r="AB101" s="270"/>
      <c r="AC101" s="270"/>
      <c r="AD101" s="281"/>
    </row>
    <row r="102" spans="1:34" s="249" customFormat="1">
      <c r="C102" s="247"/>
      <c r="D102" s="247"/>
      <c r="E102" s="247"/>
      <c r="M102" s="283" t="s">
        <v>468</v>
      </c>
      <c r="N102" s="265">
        <f>N101/12</f>
        <v>0</v>
      </c>
      <c r="O102" s="265">
        <f>O101/12</f>
        <v>0</v>
      </c>
      <c r="P102" s="276">
        <f>N102+O102</f>
        <v>0</v>
      </c>
      <c r="Q102" s="247"/>
      <c r="R102" s="247"/>
      <c r="S102" s="244"/>
      <c r="T102" s="247"/>
      <c r="U102" s="247"/>
      <c r="V102" s="247"/>
      <c r="W102" s="247"/>
      <c r="X102" s="244"/>
      <c r="Y102" s="247"/>
      <c r="Z102" s="270"/>
      <c r="AA102" s="270"/>
      <c r="AB102" s="270"/>
      <c r="AC102" s="270"/>
      <c r="AD102" s="281"/>
    </row>
    <row r="103" spans="1:34" s="249" customFormat="1">
      <c r="C103" s="247"/>
      <c r="D103" s="247"/>
      <c r="E103" s="247"/>
      <c r="G103" s="280"/>
      <c r="H103" s="295"/>
      <c r="I103" s="295"/>
      <c r="J103" s="295"/>
      <c r="K103" s="295"/>
      <c r="L103" s="296"/>
      <c r="M103" s="247"/>
      <c r="N103" s="247"/>
      <c r="O103" s="247"/>
      <c r="P103" s="247"/>
      <c r="Q103" s="247"/>
      <c r="R103" s="247"/>
      <c r="S103" s="244"/>
      <c r="T103" s="247"/>
      <c r="U103" s="247"/>
      <c r="V103" s="247"/>
      <c r="W103" s="247"/>
      <c r="X103" s="244"/>
      <c r="Y103" s="247"/>
      <c r="Z103" s="270"/>
      <c r="AA103" s="270"/>
      <c r="AB103" s="270"/>
      <c r="AC103" s="270"/>
      <c r="AD103" s="281"/>
    </row>
    <row r="104" spans="1:34">
      <c r="U104" s="247"/>
      <c r="V104" s="247"/>
      <c r="W104" s="247"/>
      <c r="X104" s="244"/>
      <c r="Y104" s="247"/>
    </row>
    <row r="105" spans="1:34" s="297" customFormat="1" ht="1.5" customHeight="1">
      <c r="C105" s="286"/>
      <c r="E105" s="286"/>
      <c r="F105" s="286"/>
      <c r="G105" s="286"/>
      <c r="H105" s="286"/>
      <c r="I105" s="286"/>
      <c r="J105" s="286"/>
      <c r="K105" s="286"/>
      <c r="L105" s="286"/>
      <c r="M105" s="286"/>
      <c r="N105" s="286"/>
      <c r="O105" s="286"/>
      <c r="P105" s="286"/>
      <c r="Q105" s="286"/>
      <c r="R105" s="286"/>
      <c r="S105" s="286"/>
      <c r="T105" s="286"/>
      <c r="U105" s="286"/>
      <c r="V105" s="286"/>
      <c r="W105" s="286"/>
      <c r="X105" s="286"/>
      <c r="Y105" s="286"/>
    </row>
    <row r="106" spans="1:34" s="298" customFormat="1" ht="5.25">
      <c r="C106" s="299"/>
      <c r="E106" s="299"/>
      <c r="F106" s="299"/>
      <c r="G106" s="299"/>
      <c r="H106" s="299"/>
      <c r="I106" s="299"/>
      <c r="J106" s="299"/>
      <c r="K106" s="299"/>
      <c r="L106" s="299"/>
      <c r="M106" s="299"/>
      <c r="N106" s="299"/>
      <c r="O106" s="299"/>
      <c r="P106" s="299"/>
      <c r="Q106" s="299"/>
      <c r="R106" s="299"/>
      <c r="S106" s="286"/>
      <c r="T106" s="299"/>
      <c r="U106" s="299"/>
      <c r="V106" s="299"/>
      <c r="W106" s="299"/>
      <c r="X106" s="286"/>
      <c r="Y106" s="299"/>
    </row>
    <row r="107" spans="1:34" s="285" customFormat="1" ht="1.5" customHeight="1">
      <c r="A107" s="297"/>
      <c r="B107" s="297"/>
      <c r="C107" s="286"/>
      <c r="D107" s="297"/>
      <c r="E107" s="286"/>
      <c r="F107" s="286"/>
      <c r="G107" s="286"/>
      <c r="H107" s="286"/>
      <c r="I107" s="286"/>
      <c r="J107" s="286"/>
      <c r="K107" s="286"/>
      <c r="L107" s="286"/>
      <c r="M107" s="286"/>
      <c r="N107" s="286"/>
      <c r="O107" s="286"/>
      <c r="P107" s="286"/>
      <c r="Q107" s="286"/>
      <c r="R107" s="286"/>
      <c r="S107" s="286"/>
      <c r="T107" s="286"/>
      <c r="U107" s="286"/>
      <c r="V107" s="286"/>
      <c r="W107" s="286"/>
      <c r="X107" s="286"/>
      <c r="Y107" s="286"/>
      <c r="Z107" s="297"/>
      <c r="AA107" s="297"/>
      <c r="AB107" s="297"/>
      <c r="AC107" s="297"/>
      <c r="AD107" s="297"/>
      <c r="AE107" s="297"/>
      <c r="AF107" s="297"/>
      <c r="AG107" s="297"/>
    </row>
    <row r="108" spans="1:34" s="300" customFormat="1" ht="5.25">
      <c r="A108" s="298"/>
      <c r="B108" s="298"/>
      <c r="C108" s="299"/>
      <c r="D108" s="298"/>
      <c r="E108" s="299"/>
      <c r="F108" s="299"/>
      <c r="G108" s="299"/>
      <c r="H108" s="299"/>
      <c r="I108" s="299"/>
      <c r="J108" s="299"/>
      <c r="K108" s="299"/>
      <c r="L108" s="299"/>
      <c r="M108" s="299"/>
      <c r="N108" s="299"/>
      <c r="O108" s="299"/>
      <c r="P108" s="299"/>
      <c r="Q108" s="299"/>
      <c r="R108" s="299"/>
      <c r="S108" s="286"/>
      <c r="T108" s="299"/>
      <c r="U108" s="299"/>
      <c r="V108" s="299"/>
      <c r="W108" s="299"/>
      <c r="X108" s="286"/>
      <c r="Y108" s="299"/>
      <c r="Z108" s="298"/>
      <c r="AA108" s="298"/>
      <c r="AB108" s="298"/>
      <c r="AC108" s="298"/>
      <c r="AD108" s="299"/>
      <c r="AE108" s="298"/>
      <c r="AF108" s="298"/>
      <c r="AG108" s="298"/>
    </row>
    <row r="109" spans="1:34" s="249" customFormat="1" ht="15">
      <c r="C109" s="251" t="s">
        <v>559</v>
      </c>
      <c r="D109" s="247"/>
      <c r="E109" s="1333" t="s">
        <v>74</v>
      </c>
      <c r="F109" s="1333"/>
      <c r="G109" s="1333"/>
      <c r="H109" s="1333"/>
      <c r="I109" s="1333"/>
      <c r="J109" s="1337"/>
      <c r="K109" s="1333"/>
      <c r="L109" s="1333"/>
      <c r="M109" s="1333"/>
      <c r="N109" s="1333"/>
      <c r="O109" s="1333"/>
      <c r="P109" s="1333"/>
      <c r="Q109" s="247"/>
      <c r="R109" s="247"/>
      <c r="S109" s="244"/>
      <c r="T109" s="247"/>
      <c r="U109" s="247"/>
      <c r="V109" s="247"/>
      <c r="W109" s="247"/>
      <c r="X109" s="244"/>
      <c r="Y109" s="247"/>
      <c r="Z109" s="1328" t="s">
        <v>75</v>
      </c>
      <c r="AA109" s="1329"/>
      <c r="AB109" s="1329"/>
      <c r="AC109" s="1329"/>
      <c r="AD109" s="1330"/>
      <c r="AE109" s="1331"/>
      <c r="AF109" s="1331"/>
      <c r="AG109" s="1331"/>
      <c r="AH109" s="1332"/>
    </row>
    <row r="110" spans="1:34" s="249" customFormat="1" ht="22.5">
      <c r="C110" s="254" t="s">
        <v>555</v>
      </c>
      <c r="D110" s="254" t="s">
        <v>556</v>
      </c>
      <c r="E110" s="288" t="s">
        <v>444</v>
      </c>
      <c r="H110" s="288" t="s">
        <v>434</v>
      </c>
      <c r="I110" s="256" t="s">
        <v>351</v>
      </c>
      <c r="J110" s="525"/>
      <c r="K110" s="256" t="s">
        <v>101</v>
      </c>
      <c r="L110" s="257" t="s">
        <v>506</v>
      </c>
      <c r="M110" s="257" t="s">
        <v>650</v>
      </c>
      <c r="N110" s="247"/>
      <c r="O110" s="247"/>
      <c r="P110" s="290" t="s">
        <v>83</v>
      </c>
      <c r="Q110" s="247"/>
      <c r="R110" s="247"/>
      <c r="S110" s="244"/>
      <c r="T110" s="247"/>
      <c r="U110" s="247"/>
      <c r="V110" s="247"/>
      <c r="W110" s="247"/>
      <c r="X110" s="244"/>
      <c r="Y110" s="247"/>
      <c r="Z110" s="291" t="s">
        <v>3</v>
      </c>
      <c r="AA110" s="291" t="s">
        <v>84</v>
      </c>
    </row>
    <row r="111" spans="1:34" s="249" customFormat="1">
      <c r="C111" s="261"/>
      <c r="D111" s="261"/>
      <c r="E111" s="262">
        <v>0</v>
      </c>
      <c r="H111" s="264">
        <v>0</v>
      </c>
      <c r="I111" s="262">
        <v>0</v>
      </c>
      <c r="J111" s="273"/>
      <c r="K111" s="262"/>
      <c r="L111" s="264"/>
      <c r="M111" s="264"/>
      <c r="N111" s="247"/>
      <c r="O111" s="247"/>
      <c r="P111" s="265">
        <f t="shared" ref="P111:P116" si="10">(E111*H111)+I111</f>
        <v>0</v>
      </c>
      <c r="Q111" s="247"/>
      <c r="R111" s="247"/>
      <c r="S111" s="244"/>
      <c r="T111" s="247"/>
      <c r="U111" s="247"/>
      <c r="V111" s="247"/>
      <c r="W111" s="247"/>
      <c r="X111" s="244"/>
      <c r="Y111" s="247"/>
      <c r="Z111" s="267">
        <v>0</v>
      </c>
      <c r="AA111" s="301">
        <f t="shared" ref="AA111:AA116" si="11">Z111*E111</f>
        <v>0</v>
      </c>
    </row>
    <row r="112" spans="1:34" s="249" customFormat="1">
      <c r="C112" s="261"/>
      <c r="D112" s="261"/>
      <c r="E112" s="262">
        <v>0</v>
      </c>
      <c r="H112" s="264">
        <v>0</v>
      </c>
      <c r="I112" s="262">
        <v>0</v>
      </c>
      <c r="J112" s="273"/>
      <c r="K112" s="262"/>
      <c r="L112" s="264"/>
      <c r="M112" s="264"/>
      <c r="N112" s="247"/>
      <c r="O112" s="247"/>
      <c r="P112" s="265">
        <f t="shared" si="10"/>
        <v>0</v>
      </c>
      <c r="Q112" s="247"/>
      <c r="R112" s="247"/>
      <c r="S112" s="244"/>
      <c r="T112" s="247"/>
      <c r="U112" s="247"/>
      <c r="V112" s="247"/>
      <c r="W112" s="247"/>
      <c r="X112" s="244"/>
      <c r="Y112" s="247"/>
      <c r="Z112" s="267">
        <v>0</v>
      </c>
      <c r="AA112" s="301">
        <f t="shared" si="11"/>
        <v>0</v>
      </c>
    </row>
    <row r="113" spans="1:34" s="249" customFormat="1">
      <c r="B113" s="302"/>
      <c r="C113" s="303"/>
      <c r="D113" s="261"/>
      <c r="E113" s="262">
        <v>0</v>
      </c>
      <c r="H113" s="264">
        <v>0</v>
      </c>
      <c r="I113" s="262">
        <v>0</v>
      </c>
      <c r="J113" s="273"/>
      <c r="K113" s="262"/>
      <c r="L113" s="264"/>
      <c r="M113" s="264"/>
      <c r="N113" s="247"/>
      <c r="O113" s="247"/>
      <c r="P113" s="265">
        <f t="shared" si="10"/>
        <v>0</v>
      </c>
      <c r="Q113" s="247"/>
      <c r="R113" s="247"/>
      <c r="S113" s="244"/>
      <c r="T113" s="247"/>
      <c r="U113" s="247"/>
      <c r="V113" s="247"/>
      <c r="W113" s="247"/>
      <c r="X113" s="244"/>
      <c r="Y113" s="247"/>
      <c r="Z113" s="267">
        <v>0</v>
      </c>
      <c r="AA113" s="301">
        <f t="shared" si="11"/>
        <v>0</v>
      </c>
    </row>
    <row r="114" spans="1:34" s="249" customFormat="1">
      <c r="B114" s="302"/>
      <c r="C114" s="303"/>
      <c r="D114" s="261"/>
      <c r="E114" s="262">
        <v>0</v>
      </c>
      <c r="H114" s="264">
        <v>0</v>
      </c>
      <c r="I114" s="262">
        <v>0</v>
      </c>
      <c r="J114" s="273"/>
      <c r="K114" s="262"/>
      <c r="L114" s="264"/>
      <c r="M114" s="264"/>
      <c r="N114" s="247"/>
      <c r="O114" s="247"/>
      <c r="P114" s="265">
        <f t="shared" si="10"/>
        <v>0</v>
      </c>
      <c r="Q114" s="247"/>
      <c r="R114" s="247"/>
      <c r="S114" s="244"/>
      <c r="T114" s="247"/>
      <c r="U114" s="247"/>
      <c r="V114" s="247"/>
      <c r="W114" s="247"/>
      <c r="X114" s="244"/>
      <c r="Y114" s="247"/>
      <c r="Z114" s="267">
        <v>0</v>
      </c>
      <c r="AA114" s="301">
        <f t="shared" si="11"/>
        <v>0</v>
      </c>
    </row>
    <row r="115" spans="1:34" s="249" customFormat="1">
      <c r="B115" s="302"/>
      <c r="C115" s="303"/>
      <c r="D115" s="261"/>
      <c r="E115" s="262">
        <v>0</v>
      </c>
      <c r="H115" s="264">
        <v>0</v>
      </c>
      <c r="I115" s="262">
        <v>0</v>
      </c>
      <c r="J115" s="273"/>
      <c r="K115" s="262"/>
      <c r="L115" s="264"/>
      <c r="M115" s="264"/>
      <c r="N115" s="247"/>
      <c r="O115" s="247"/>
      <c r="P115" s="265">
        <f t="shared" si="10"/>
        <v>0</v>
      </c>
      <c r="Q115" s="247"/>
      <c r="R115" s="247"/>
      <c r="S115" s="244"/>
      <c r="T115" s="247"/>
      <c r="U115" s="247"/>
      <c r="V115" s="247"/>
      <c r="W115" s="247"/>
      <c r="X115" s="244"/>
      <c r="Y115" s="247"/>
      <c r="Z115" s="267">
        <v>0</v>
      </c>
      <c r="AA115" s="301">
        <f t="shared" si="11"/>
        <v>0</v>
      </c>
    </row>
    <row r="116" spans="1:34" s="249" customFormat="1">
      <c r="B116" s="302"/>
      <c r="C116" s="303"/>
      <c r="D116" s="261"/>
      <c r="E116" s="262">
        <v>0</v>
      </c>
      <c r="H116" s="264">
        <v>0</v>
      </c>
      <c r="I116" s="262">
        <v>0</v>
      </c>
      <c r="J116" s="273"/>
      <c r="K116" s="262"/>
      <c r="L116" s="264"/>
      <c r="M116" s="264"/>
      <c r="N116" s="247"/>
      <c r="O116" s="247"/>
      <c r="P116" s="265">
        <f t="shared" si="10"/>
        <v>0</v>
      </c>
      <c r="Q116" s="247"/>
      <c r="R116" s="247"/>
      <c r="S116" s="244"/>
      <c r="T116" s="247"/>
      <c r="U116" s="247"/>
      <c r="V116" s="247"/>
      <c r="W116" s="247"/>
      <c r="X116" s="244"/>
      <c r="Y116" s="247"/>
      <c r="Z116" s="267">
        <v>0</v>
      </c>
      <c r="AA116" s="301">
        <f t="shared" si="11"/>
        <v>0</v>
      </c>
    </row>
    <row r="117" spans="1:34" s="249" customFormat="1">
      <c r="A117" s="269" t="s">
        <v>133</v>
      </c>
      <c r="B117" s="245"/>
      <c r="C117" s="247"/>
      <c r="D117" s="245"/>
      <c r="E117" s="247"/>
      <c r="F117" s="247"/>
      <c r="G117" s="247"/>
      <c r="H117" s="247"/>
      <c r="I117" s="247"/>
      <c r="J117" s="247"/>
      <c r="K117" s="247"/>
      <c r="L117" s="247"/>
      <c r="M117" s="247"/>
      <c r="N117" s="247"/>
      <c r="O117" s="247"/>
      <c r="P117" s="247"/>
      <c r="Q117" s="247"/>
      <c r="R117" s="247"/>
      <c r="S117" s="244"/>
      <c r="T117" s="247"/>
      <c r="U117" s="247"/>
      <c r="V117" s="247"/>
      <c r="W117" s="247"/>
      <c r="X117" s="244"/>
      <c r="Y117" s="247"/>
      <c r="Z117" s="245"/>
      <c r="AA117" s="245"/>
      <c r="AB117" s="245"/>
      <c r="AC117" s="245"/>
      <c r="AD117" s="245"/>
      <c r="AE117" s="245"/>
      <c r="AF117" s="245"/>
      <c r="AG117" s="245"/>
    </row>
    <row r="118" spans="1:34" s="249" customFormat="1">
      <c r="C118" s="247"/>
      <c r="D118" s="247"/>
      <c r="E118" s="247"/>
      <c r="G118" s="280"/>
      <c r="H118" s="280"/>
      <c r="L118" s="247"/>
      <c r="M118" s="247"/>
      <c r="N118" s="247"/>
      <c r="O118" s="275" t="s">
        <v>2</v>
      </c>
      <c r="P118" s="276">
        <f>SUM(P111:P117)</f>
        <v>0</v>
      </c>
      <c r="Q118" s="247"/>
      <c r="R118" s="247"/>
      <c r="S118" s="244"/>
      <c r="T118" s="247"/>
      <c r="U118" s="247"/>
      <c r="V118" s="247"/>
      <c r="W118" s="247"/>
      <c r="X118" s="244"/>
      <c r="Y118" s="247"/>
      <c r="Z118" s="270" t="s">
        <v>2</v>
      </c>
      <c r="AA118" s="279">
        <f>SUM(AA111:AA117)</f>
        <v>0</v>
      </c>
    </row>
    <row r="119" spans="1:34" s="249" customFormat="1">
      <c r="C119" s="247"/>
      <c r="D119" s="247"/>
      <c r="E119" s="247"/>
      <c r="G119" s="280"/>
      <c r="H119" s="280"/>
      <c r="L119" s="247"/>
      <c r="M119" s="247"/>
      <c r="N119" s="247"/>
      <c r="O119" s="275" t="s">
        <v>507</v>
      </c>
      <c r="P119" s="265">
        <f>SUMIF(L111:L117,"Network",P111:P117)</f>
        <v>0</v>
      </c>
      <c r="Q119" s="247"/>
      <c r="R119" s="247"/>
      <c r="S119" s="244"/>
      <c r="T119" s="247"/>
      <c r="U119" s="247"/>
      <c r="V119" s="247"/>
      <c r="W119" s="247"/>
      <c r="X119" s="244"/>
      <c r="Y119" s="247"/>
      <c r="Z119" s="275" t="s">
        <v>507</v>
      </c>
      <c r="AA119" s="265">
        <f>SUMIF(L111:L117,"Network",AA111:AA117)</f>
        <v>0</v>
      </c>
    </row>
    <row r="120" spans="1:34" s="249" customFormat="1">
      <c r="C120" s="247"/>
      <c r="D120" s="247"/>
      <c r="E120" s="247"/>
      <c r="G120" s="280"/>
      <c r="H120" s="280"/>
      <c r="L120" s="247"/>
      <c r="M120" s="247"/>
      <c r="N120" s="247"/>
      <c r="O120" s="275" t="s">
        <v>508</v>
      </c>
      <c r="P120" s="265">
        <f ca="1">SUMIF(L111:M117,"Voice",P111:P117)</f>
        <v>0</v>
      </c>
      <c r="Q120" s="247"/>
      <c r="R120" s="247"/>
      <c r="S120" s="244"/>
      <c r="T120" s="247"/>
      <c r="U120" s="247"/>
      <c r="V120" s="247"/>
      <c r="W120" s="247"/>
      <c r="X120" s="244"/>
      <c r="Y120" s="247"/>
      <c r="Z120" s="275" t="s">
        <v>508</v>
      </c>
      <c r="AA120" s="265">
        <f>SUMIF(L111:L117,"Voice",AA111:AA117)</f>
        <v>0</v>
      </c>
    </row>
    <row r="121" spans="1:34" s="249" customFormat="1">
      <c r="C121" s="247"/>
      <c r="D121" s="247"/>
      <c r="E121" s="247"/>
      <c r="G121" s="280"/>
      <c r="H121" s="280"/>
      <c r="L121" s="247"/>
      <c r="M121" s="247"/>
      <c r="N121" s="247"/>
      <c r="O121" s="280" t="s">
        <v>654</v>
      </c>
      <c r="P121" s="276">
        <f>SUMIF(M111:M116,"Yes",P111:P116)</f>
        <v>0</v>
      </c>
      <c r="Q121" s="247"/>
      <c r="R121" s="247"/>
      <c r="S121" s="244"/>
      <c r="T121" s="247"/>
      <c r="U121" s="247"/>
      <c r="V121" s="247"/>
      <c r="W121" s="247"/>
      <c r="X121" s="244"/>
      <c r="Y121" s="247"/>
      <c r="Z121" s="275"/>
      <c r="AA121" s="295"/>
    </row>
    <row r="122" spans="1:34" s="249" customFormat="1">
      <c r="A122" s="245"/>
      <c r="B122" s="245"/>
      <c r="C122" s="247"/>
      <c r="D122" s="245"/>
      <c r="E122" s="247"/>
      <c r="F122" s="247"/>
      <c r="G122" s="247"/>
      <c r="H122" s="247"/>
      <c r="I122" s="247"/>
      <c r="J122" s="247"/>
      <c r="K122" s="247"/>
      <c r="L122" s="247"/>
      <c r="M122" s="247"/>
      <c r="N122" s="247"/>
      <c r="O122" s="247"/>
      <c r="P122" s="247"/>
      <c r="Q122" s="247"/>
      <c r="R122" s="247"/>
      <c r="S122" s="244"/>
      <c r="T122" s="247"/>
      <c r="U122" s="247"/>
      <c r="V122" s="247"/>
      <c r="W122" s="247"/>
      <c r="X122" s="244"/>
      <c r="Y122" s="247"/>
      <c r="Z122" s="245"/>
      <c r="AA122" s="245"/>
      <c r="AB122" s="245"/>
      <c r="AC122" s="245"/>
      <c r="AD122" s="247"/>
      <c r="AE122" s="245"/>
      <c r="AF122" s="245"/>
      <c r="AG122" s="245"/>
    </row>
    <row r="123" spans="1:34" s="285" customFormat="1" ht="1.5" customHeight="1">
      <c r="A123" s="297"/>
      <c r="B123" s="297"/>
      <c r="C123" s="286"/>
      <c r="D123" s="297"/>
      <c r="E123" s="286"/>
      <c r="F123" s="286"/>
      <c r="G123" s="286"/>
      <c r="H123" s="286"/>
      <c r="I123" s="286"/>
      <c r="J123" s="286"/>
      <c r="K123" s="286"/>
      <c r="L123" s="286"/>
      <c r="M123" s="286"/>
      <c r="N123" s="286"/>
      <c r="O123" s="286"/>
      <c r="P123" s="286"/>
      <c r="Q123" s="286"/>
      <c r="R123" s="286"/>
      <c r="S123" s="286"/>
      <c r="T123" s="286"/>
      <c r="U123" s="286"/>
      <c r="V123" s="286"/>
      <c r="W123" s="286"/>
      <c r="X123" s="286"/>
      <c r="Y123" s="286"/>
      <c r="Z123" s="297"/>
      <c r="AA123" s="297"/>
      <c r="AB123" s="297"/>
      <c r="AC123" s="297"/>
      <c r="AD123" s="286"/>
      <c r="AE123" s="297"/>
      <c r="AF123" s="297"/>
      <c r="AG123" s="297"/>
    </row>
    <row r="124" spans="1:34" s="300" customFormat="1" ht="5.25">
      <c r="A124" s="298"/>
      <c r="B124" s="298"/>
      <c r="C124" s="299"/>
      <c r="D124" s="298"/>
      <c r="E124" s="299"/>
      <c r="F124" s="299"/>
      <c r="G124" s="299"/>
      <c r="H124" s="299"/>
      <c r="I124" s="299"/>
      <c r="J124" s="299"/>
      <c r="K124" s="299"/>
      <c r="L124" s="299"/>
      <c r="M124" s="299"/>
      <c r="N124" s="299"/>
      <c r="O124" s="299"/>
      <c r="P124" s="299"/>
      <c r="Q124" s="299"/>
      <c r="R124" s="299"/>
      <c r="S124" s="286"/>
      <c r="T124" s="299"/>
      <c r="U124" s="299"/>
      <c r="V124" s="299"/>
      <c r="W124" s="299"/>
      <c r="X124" s="286"/>
      <c r="Y124" s="299"/>
      <c r="Z124" s="298"/>
      <c r="AA124" s="298"/>
      <c r="AB124" s="298"/>
      <c r="AC124" s="298"/>
      <c r="AD124" s="299"/>
      <c r="AE124" s="298"/>
      <c r="AF124" s="298"/>
      <c r="AG124" s="298"/>
    </row>
    <row r="125" spans="1:34" s="249" customFormat="1" ht="15">
      <c r="C125" s="251" t="s">
        <v>557</v>
      </c>
      <c r="D125" s="247"/>
      <c r="E125" s="1333" t="s">
        <v>74</v>
      </c>
      <c r="F125" s="1333"/>
      <c r="G125" s="1333"/>
      <c r="H125" s="1333"/>
      <c r="I125" s="1333"/>
      <c r="J125" s="1337"/>
      <c r="K125" s="1333"/>
      <c r="L125" s="1333"/>
      <c r="M125" s="1333"/>
      <c r="N125" s="1333"/>
      <c r="O125" s="1333"/>
      <c r="P125" s="1333"/>
      <c r="Q125" s="247"/>
      <c r="R125" s="247"/>
      <c r="S125" s="244"/>
      <c r="T125" s="247"/>
      <c r="U125" s="247"/>
      <c r="V125" s="247"/>
      <c r="W125" s="247"/>
      <c r="X125" s="244"/>
      <c r="Y125" s="247"/>
      <c r="Z125" s="1328" t="s">
        <v>75</v>
      </c>
      <c r="AA125" s="1329"/>
      <c r="AB125" s="1329"/>
      <c r="AC125" s="1329"/>
      <c r="AD125" s="1330"/>
      <c r="AE125" s="1331"/>
      <c r="AF125" s="1331"/>
      <c r="AG125" s="1331"/>
      <c r="AH125" s="1332"/>
    </row>
    <row r="126" spans="1:34" s="249" customFormat="1">
      <c r="C126" s="254" t="s">
        <v>227</v>
      </c>
      <c r="D126" s="254" t="s">
        <v>467</v>
      </c>
      <c r="E126" s="288" t="s">
        <v>90</v>
      </c>
      <c r="H126" s="288" t="s">
        <v>434</v>
      </c>
      <c r="I126" s="256" t="s">
        <v>351</v>
      </c>
      <c r="J126" s="525"/>
      <c r="K126" s="256" t="s">
        <v>101</v>
      </c>
      <c r="L126" s="257" t="s">
        <v>564</v>
      </c>
      <c r="M126" s="247"/>
      <c r="N126" s="247"/>
      <c r="O126" s="247"/>
      <c r="P126" s="288" t="s">
        <v>83</v>
      </c>
      <c r="Q126" s="247"/>
      <c r="R126" s="247"/>
      <c r="S126" s="244"/>
      <c r="T126" s="247"/>
      <c r="U126" s="247"/>
      <c r="V126" s="247"/>
      <c r="W126" s="247"/>
      <c r="X126" s="244"/>
      <c r="Y126" s="247"/>
      <c r="Z126" s="208"/>
      <c r="AA126" s="208"/>
      <c r="AB126" s="208"/>
    </row>
    <row r="127" spans="1:34" s="249" customFormat="1">
      <c r="C127" s="261"/>
      <c r="D127" s="261" t="s">
        <v>1228</v>
      </c>
      <c r="E127" s="262">
        <v>135</v>
      </c>
      <c r="F127" s="249" t="s">
        <v>1327</v>
      </c>
      <c r="H127" s="264">
        <v>0</v>
      </c>
      <c r="I127" s="262">
        <v>0</v>
      </c>
      <c r="J127" s="273"/>
      <c r="K127" s="262"/>
      <c r="L127" s="304" t="s">
        <v>566</v>
      </c>
      <c r="M127" s="247"/>
      <c r="N127" s="247"/>
      <c r="O127" s="247"/>
      <c r="P127" s="265">
        <f>(E127*H127)+I127</f>
        <v>0</v>
      </c>
      <c r="Q127" s="247"/>
      <c r="R127" s="247"/>
      <c r="S127" s="244"/>
      <c r="T127" s="247"/>
      <c r="U127" s="247"/>
      <c r="V127" s="247"/>
      <c r="W127" s="247"/>
      <c r="X127" s="244"/>
      <c r="Y127" s="247"/>
      <c r="Z127" s="208"/>
      <c r="AA127" s="208"/>
      <c r="AB127" s="208"/>
    </row>
    <row r="128" spans="1:34" s="249" customFormat="1">
      <c r="C128" s="261"/>
      <c r="D128" s="261" t="s">
        <v>1229</v>
      </c>
      <c r="E128" s="262">
        <v>135</v>
      </c>
      <c r="F128" s="249" t="s">
        <v>1327</v>
      </c>
      <c r="H128" s="264">
        <v>0</v>
      </c>
      <c r="I128" s="262">
        <v>0</v>
      </c>
      <c r="J128" s="273"/>
      <c r="K128" s="262"/>
      <c r="L128" s="304" t="str">
        <f>IF(C128="CTI NA - Network Integration","Direct Billed","Franchise Fee")</f>
        <v>Franchise Fee</v>
      </c>
      <c r="M128" s="247"/>
      <c r="N128" s="247"/>
      <c r="O128" s="247"/>
      <c r="P128" s="265">
        <f>(E128*H128)+I128</f>
        <v>0</v>
      </c>
      <c r="Q128" s="247"/>
      <c r="R128" s="247"/>
      <c r="S128" s="244"/>
      <c r="T128" s="247"/>
      <c r="U128" s="247"/>
      <c r="V128" s="247"/>
      <c r="W128" s="247"/>
      <c r="X128" s="244"/>
      <c r="Y128" s="247"/>
      <c r="Z128" s="208"/>
      <c r="AA128" s="208"/>
      <c r="AB128" s="208"/>
    </row>
    <row r="129" spans="1:33" s="249" customFormat="1">
      <c r="C129" s="261" t="s">
        <v>567</v>
      </c>
      <c r="D129" s="261" t="s">
        <v>1328</v>
      </c>
      <c r="E129" s="262">
        <v>135</v>
      </c>
      <c r="F129" s="249" t="s">
        <v>1327</v>
      </c>
      <c r="H129" s="264">
        <v>0</v>
      </c>
      <c r="I129" s="262">
        <v>0</v>
      </c>
      <c r="J129" s="273"/>
      <c r="K129" s="262"/>
      <c r="L129" s="304" t="s">
        <v>566</v>
      </c>
      <c r="M129" s="247"/>
      <c r="N129" s="247"/>
      <c r="O129" s="247"/>
      <c r="P129" s="265">
        <f>(E129*H129)+I129</f>
        <v>0</v>
      </c>
      <c r="Q129" s="247"/>
      <c r="R129" s="247"/>
      <c r="S129" s="244"/>
      <c r="T129" s="247"/>
      <c r="U129" s="247"/>
      <c r="V129" s="247"/>
      <c r="W129" s="247"/>
      <c r="X129" s="244"/>
      <c r="Y129" s="247"/>
      <c r="Z129" s="208"/>
      <c r="AA129" s="208"/>
      <c r="AB129" s="208"/>
    </row>
    <row r="130" spans="1:33" s="249" customFormat="1">
      <c r="C130" s="261"/>
      <c r="D130" s="261" t="s">
        <v>1368</v>
      </c>
      <c r="E130" s="262">
        <v>135</v>
      </c>
      <c r="H130" s="264">
        <v>0</v>
      </c>
      <c r="I130" s="262">
        <v>0</v>
      </c>
      <c r="J130" s="273"/>
      <c r="K130" s="262"/>
      <c r="L130" s="304"/>
      <c r="M130" s="247"/>
      <c r="N130" s="247"/>
      <c r="O130" s="247"/>
      <c r="P130" s="265">
        <f>(E130*H130)+I130</f>
        <v>0</v>
      </c>
      <c r="Q130" s="247"/>
      <c r="R130" s="247"/>
      <c r="S130" s="244"/>
      <c r="T130" s="247"/>
      <c r="U130" s="247"/>
      <c r="V130" s="247"/>
      <c r="W130" s="247"/>
      <c r="X130" s="244"/>
      <c r="Y130" s="247"/>
      <c r="Z130" s="305"/>
      <c r="AA130" s="306"/>
    </row>
    <row r="131" spans="1:33" s="249" customFormat="1" ht="15">
      <c r="A131" s="269" t="s">
        <v>558</v>
      </c>
      <c r="B131" s="245"/>
      <c r="C131" s="247"/>
      <c r="D131" s="245"/>
      <c r="E131" s="247"/>
      <c r="F131" s="247"/>
      <c r="G131" s="247"/>
      <c r="H131" s="247"/>
      <c r="I131" s="247"/>
      <c r="J131" s="247"/>
      <c r="K131" s="247"/>
      <c r="L131" s="247"/>
      <c r="M131" s="307"/>
      <c r="N131" s="247"/>
      <c r="O131" s="247"/>
      <c r="P131" s="247"/>
      <c r="Q131" s="247"/>
      <c r="R131" s="247"/>
      <c r="S131" s="244"/>
      <c r="T131" s="247"/>
      <c r="U131" s="247"/>
      <c r="V131" s="247"/>
      <c r="W131" s="247"/>
      <c r="X131" s="244"/>
      <c r="Y131" s="247"/>
      <c r="Z131" s="245"/>
      <c r="AA131" s="245"/>
      <c r="AB131" s="245"/>
      <c r="AC131" s="245"/>
      <c r="AD131" s="245"/>
      <c r="AE131" s="245"/>
      <c r="AF131" s="245"/>
      <c r="AG131" s="245"/>
    </row>
    <row r="132" spans="1:33" s="249" customFormat="1">
      <c r="C132" s="247"/>
      <c r="D132" s="247"/>
      <c r="E132" s="247"/>
      <c r="G132" s="280"/>
      <c r="H132" s="280"/>
      <c r="L132" s="247"/>
      <c r="M132" s="247"/>
      <c r="N132" s="247"/>
      <c r="O132" s="275" t="s">
        <v>2</v>
      </c>
      <c r="P132" s="276">
        <f>SUM(P127:P131)</f>
        <v>0</v>
      </c>
      <c r="Q132" s="247"/>
      <c r="R132" s="247"/>
      <c r="S132" s="244"/>
      <c r="T132" s="247"/>
      <c r="U132" s="247"/>
      <c r="V132" s="247"/>
      <c r="W132" s="247"/>
      <c r="X132" s="244"/>
      <c r="Y132" s="247"/>
      <c r="Z132" s="270" t="s">
        <v>2</v>
      </c>
      <c r="AA132" s="279" t="s">
        <v>76</v>
      </c>
    </row>
    <row r="133" spans="1:33" s="249" customFormat="1">
      <c r="C133" s="247"/>
      <c r="D133" s="247"/>
      <c r="E133" s="247"/>
      <c r="G133" s="280"/>
      <c r="H133" s="280"/>
      <c r="L133" s="247"/>
      <c r="M133" s="247"/>
      <c r="N133" s="247"/>
      <c r="O133" s="275" t="s">
        <v>562</v>
      </c>
      <c r="P133" s="265">
        <f>SUMIF(L127:L131,"Franchise Fee",P127:P131)</f>
        <v>0</v>
      </c>
      <c r="Q133" s="247"/>
      <c r="R133" s="247"/>
      <c r="S133" s="244"/>
      <c r="T133" s="247"/>
      <c r="U133" s="247"/>
      <c r="V133" s="247"/>
      <c r="W133" s="247"/>
      <c r="X133" s="244"/>
      <c r="Y133" s="247"/>
      <c r="Z133" s="270"/>
      <c r="AA133" s="282"/>
    </row>
    <row r="134" spans="1:33" s="249" customFormat="1">
      <c r="C134" s="247"/>
      <c r="D134" s="247"/>
      <c r="E134" s="247"/>
      <c r="G134" s="280"/>
      <c r="H134" s="280"/>
      <c r="L134" s="247"/>
      <c r="M134" s="247"/>
      <c r="N134" s="247"/>
      <c r="O134" s="275" t="s">
        <v>565</v>
      </c>
      <c r="P134" s="265">
        <f ca="1">SUMIF(L127:M131,"Direct Billed",P127:P131)</f>
        <v>0</v>
      </c>
      <c r="Q134" s="247"/>
      <c r="R134" s="247"/>
      <c r="S134" s="244"/>
      <c r="T134" s="247"/>
      <c r="U134" s="247"/>
      <c r="V134" s="247"/>
      <c r="W134" s="247"/>
      <c r="X134" s="244"/>
      <c r="Y134" s="247"/>
      <c r="Z134" s="270"/>
      <c r="AA134" s="282"/>
    </row>
    <row r="135" spans="1:33" s="249" customFormat="1" ht="15">
      <c r="A135" s="245"/>
      <c r="B135" s="245"/>
      <c r="C135" s="247"/>
      <c r="D135" s="245"/>
      <c r="E135" s="247"/>
      <c r="F135" s="247"/>
      <c r="G135" s="247"/>
      <c r="H135" s="247"/>
      <c r="M135" s="247"/>
      <c r="N135" s="307"/>
      <c r="O135" s="307"/>
      <c r="P135" s="307"/>
      <c r="Q135" s="247"/>
      <c r="R135" s="247"/>
      <c r="S135" s="244"/>
      <c r="T135" s="247"/>
      <c r="U135" s="247"/>
      <c r="V135" s="247"/>
      <c r="W135" s="247"/>
      <c r="X135" s="244"/>
      <c r="Y135" s="247"/>
      <c r="Z135" s="245"/>
      <c r="AA135" s="245"/>
      <c r="AB135" s="245"/>
      <c r="AC135" s="245"/>
      <c r="AD135" s="245"/>
      <c r="AE135" s="245"/>
      <c r="AF135" s="245"/>
      <c r="AG135" s="245"/>
    </row>
    <row r="136" spans="1:33" s="249" customFormat="1">
      <c r="A136" s="245"/>
      <c r="B136" s="245"/>
      <c r="C136" s="247"/>
      <c r="D136" s="245"/>
      <c r="E136" s="247"/>
      <c r="F136" s="247"/>
      <c r="G136" s="247"/>
      <c r="H136" s="247"/>
      <c r="I136" s="247"/>
      <c r="J136" s="247"/>
      <c r="K136" s="247"/>
      <c r="L136" s="247"/>
      <c r="M136" s="247"/>
      <c r="N136" s="247"/>
      <c r="O136" s="247"/>
      <c r="P136" s="247"/>
      <c r="Q136" s="247"/>
      <c r="R136" s="247"/>
      <c r="S136" s="244"/>
      <c r="T136" s="247"/>
      <c r="U136" s="247"/>
      <c r="V136" s="247"/>
      <c r="W136" s="247"/>
      <c r="X136" s="244"/>
      <c r="Y136" s="247"/>
      <c r="Z136" s="245"/>
      <c r="AA136" s="245"/>
      <c r="AB136" s="245"/>
      <c r="AC136" s="245"/>
      <c r="AD136" s="245"/>
      <c r="AE136" s="245"/>
      <c r="AF136" s="245"/>
      <c r="AG136" s="245"/>
    </row>
    <row r="137" spans="1:33" s="249" customFormat="1">
      <c r="A137" s="245"/>
      <c r="B137" s="245"/>
      <c r="C137" s="247"/>
      <c r="D137" s="245"/>
      <c r="E137" s="247"/>
      <c r="F137" s="247"/>
      <c r="G137" s="247"/>
      <c r="H137" s="247"/>
      <c r="I137" s="247"/>
      <c r="J137" s="247"/>
      <c r="K137" s="247"/>
      <c r="L137" s="247"/>
      <c r="M137" s="247"/>
      <c r="N137" s="247"/>
      <c r="O137" s="247"/>
      <c r="P137" s="247"/>
      <c r="Q137" s="247"/>
      <c r="R137" s="247"/>
      <c r="S137" s="244"/>
      <c r="T137" s="247"/>
      <c r="U137" s="247"/>
      <c r="V137" s="247"/>
      <c r="W137" s="245"/>
      <c r="X137" s="243"/>
      <c r="Y137" s="245"/>
      <c r="Z137" s="245"/>
      <c r="AA137" s="245"/>
      <c r="AB137" s="245"/>
      <c r="AC137" s="245"/>
      <c r="AD137" s="245"/>
      <c r="AE137" s="245"/>
      <c r="AF137" s="245"/>
    </row>
    <row r="138" spans="1:33" s="249" customFormat="1">
      <c r="A138" s="245"/>
      <c r="B138" s="245"/>
      <c r="C138" s="247"/>
      <c r="D138" s="245"/>
      <c r="E138" s="247"/>
      <c r="F138" s="247"/>
      <c r="G138" s="247"/>
      <c r="H138" s="247"/>
      <c r="I138" s="247"/>
      <c r="J138" s="247"/>
      <c r="K138" s="247"/>
      <c r="L138" s="247"/>
      <c r="M138" s="247"/>
      <c r="N138" s="247"/>
      <c r="O138" s="247"/>
      <c r="P138" s="247"/>
      <c r="Q138" s="247"/>
      <c r="R138" s="247"/>
      <c r="S138" s="244"/>
      <c r="T138" s="247"/>
      <c r="U138" s="247"/>
      <c r="V138" s="247"/>
      <c r="W138" s="245"/>
      <c r="X138" s="243"/>
      <c r="Y138" s="245"/>
      <c r="Z138" s="245"/>
      <c r="AA138" s="245"/>
      <c r="AB138" s="245"/>
      <c r="AC138" s="245"/>
      <c r="AD138" s="245"/>
      <c r="AE138" s="245"/>
      <c r="AF138" s="245"/>
    </row>
    <row r="139" spans="1:33" s="249" customFormat="1">
      <c r="A139" s="245"/>
      <c r="B139" s="245"/>
      <c r="C139" s="247"/>
      <c r="D139" s="245"/>
      <c r="E139" s="247"/>
      <c r="F139" s="247"/>
      <c r="G139" s="247"/>
      <c r="H139" s="247"/>
      <c r="I139" s="247"/>
      <c r="J139" s="247"/>
      <c r="K139" s="247"/>
      <c r="L139" s="247"/>
      <c r="M139" s="247"/>
      <c r="N139" s="247"/>
      <c r="O139" s="247"/>
      <c r="P139" s="247"/>
      <c r="Q139" s="247"/>
      <c r="R139" s="247"/>
      <c r="S139" s="244"/>
      <c r="T139" s="247"/>
      <c r="U139" s="247"/>
      <c r="V139" s="247"/>
      <c r="W139" s="245"/>
      <c r="X139" s="243"/>
      <c r="Y139" s="245"/>
      <c r="Z139" s="245"/>
      <c r="AA139" s="245"/>
      <c r="AB139" s="245"/>
      <c r="AC139" s="245"/>
      <c r="AD139" s="245"/>
      <c r="AE139" s="245"/>
      <c r="AF139" s="245"/>
    </row>
    <row r="140" spans="1:33" s="249" customFormat="1">
      <c r="A140" s="245"/>
      <c r="B140" s="245"/>
      <c r="C140" s="247"/>
      <c r="D140" s="245"/>
      <c r="E140" s="247"/>
      <c r="F140" s="247"/>
      <c r="G140" s="247"/>
      <c r="H140" s="247"/>
      <c r="I140" s="247"/>
      <c r="J140" s="247"/>
      <c r="K140" s="247"/>
      <c r="L140" s="247"/>
      <c r="M140" s="247"/>
      <c r="N140" s="247"/>
      <c r="O140" s="247"/>
      <c r="P140" s="247"/>
      <c r="Q140" s="247"/>
      <c r="R140" s="247"/>
      <c r="S140" s="244"/>
      <c r="T140" s="247"/>
      <c r="U140" s="247"/>
      <c r="V140" s="247"/>
      <c r="W140" s="245"/>
      <c r="X140" s="243"/>
      <c r="Y140" s="245"/>
      <c r="Z140" s="245"/>
      <c r="AA140" s="245"/>
      <c r="AB140" s="245"/>
      <c r="AC140" s="245"/>
      <c r="AD140" s="245"/>
      <c r="AE140" s="245"/>
      <c r="AF140" s="245"/>
    </row>
    <row r="141" spans="1:33" s="249" customFormat="1">
      <c r="A141" s="245"/>
      <c r="B141" s="245"/>
      <c r="C141" s="247"/>
      <c r="D141" s="245"/>
      <c r="E141" s="247"/>
      <c r="F141" s="247"/>
      <c r="G141" s="247"/>
      <c r="H141" s="247"/>
      <c r="I141" s="247"/>
      <c r="J141" s="247"/>
      <c r="K141" s="247"/>
      <c r="L141" s="247"/>
      <c r="M141" s="247"/>
      <c r="N141" s="247"/>
      <c r="O141" s="247"/>
      <c r="P141" s="247"/>
      <c r="Q141" s="247"/>
      <c r="R141" s="247"/>
      <c r="S141" s="244"/>
      <c r="T141" s="247"/>
      <c r="U141" s="247"/>
      <c r="V141" s="247"/>
      <c r="W141" s="245"/>
      <c r="X141" s="243"/>
      <c r="Y141" s="245"/>
      <c r="Z141" s="245"/>
      <c r="AA141" s="245"/>
      <c r="AB141" s="245"/>
      <c r="AC141" s="245"/>
      <c r="AD141" s="245"/>
      <c r="AE141" s="245"/>
      <c r="AF141" s="245"/>
    </row>
    <row r="142" spans="1:33" s="249" customFormat="1">
      <c r="A142" s="245"/>
      <c r="B142" s="245"/>
      <c r="C142" s="247"/>
      <c r="D142" s="245"/>
      <c r="E142" s="247"/>
      <c r="F142" s="247"/>
      <c r="G142" s="247"/>
      <c r="H142" s="247"/>
      <c r="I142" s="247"/>
      <c r="J142" s="247"/>
      <c r="K142" s="247"/>
      <c r="L142" s="247"/>
      <c r="M142" s="247"/>
      <c r="N142" s="247"/>
      <c r="O142" s="247"/>
      <c r="P142" s="247"/>
      <c r="Q142" s="247"/>
      <c r="R142" s="247"/>
      <c r="S142" s="244"/>
      <c r="T142" s="247"/>
      <c r="U142" s="247"/>
      <c r="V142" s="247"/>
      <c r="W142" s="245"/>
      <c r="X142" s="243"/>
      <c r="Y142" s="245"/>
      <c r="Z142" s="245"/>
      <c r="AA142" s="245"/>
      <c r="AB142" s="245"/>
      <c r="AC142" s="245"/>
      <c r="AD142" s="245"/>
      <c r="AE142" s="245"/>
      <c r="AF142" s="245"/>
    </row>
    <row r="143" spans="1:33" s="249" customFormat="1">
      <c r="A143" s="245"/>
      <c r="B143" s="245"/>
      <c r="C143" s="247"/>
      <c r="D143" s="245"/>
      <c r="E143" s="247"/>
      <c r="F143" s="247"/>
      <c r="G143" s="247"/>
      <c r="H143" s="247"/>
      <c r="I143" s="247"/>
      <c r="J143" s="247"/>
      <c r="K143" s="247"/>
      <c r="L143" s="247"/>
      <c r="M143" s="247"/>
      <c r="N143" s="247"/>
      <c r="O143" s="247"/>
      <c r="P143" s="247"/>
      <c r="Q143" s="247"/>
      <c r="R143" s="247"/>
      <c r="S143" s="244"/>
      <c r="T143" s="247"/>
      <c r="U143" s="247"/>
      <c r="V143" s="247"/>
      <c r="W143" s="245"/>
      <c r="X143" s="243"/>
      <c r="Y143" s="245"/>
      <c r="Z143" s="245"/>
      <c r="AA143" s="245"/>
      <c r="AB143" s="245"/>
      <c r="AC143" s="245"/>
      <c r="AD143" s="245"/>
      <c r="AE143" s="245"/>
      <c r="AF143" s="245"/>
    </row>
    <row r="144" spans="1:33" s="249" customFormat="1">
      <c r="A144" s="245"/>
      <c r="B144" s="245"/>
      <c r="C144" s="247"/>
      <c r="D144" s="245"/>
      <c r="E144" s="247"/>
      <c r="F144" s="247"/>
      <c r="G144" s="247"/>
      <c r="H144" s="247"/>
      <c r="I144" s="247"/>
      <c r="J144" s="247"/>
      <c r="K144" s="247"/>
      <c r="L144" s="247"/>
      <c r="M144" s="247"/>
      <c r="N144" s="247"/>
      <c r="O144" s="247"/>
      <c r="P144" s="247"/>
      <c r="Q144" s="247"/>
      <c r="R144" s="247"/>
      <c r="S144" s="244"/>
      <c r="T144" s="247"/>
      <c r="U144" s="247"/>
      <c r="V144" s="247"/>
      <c r="W144" s="245"/>
      <c r="X144" s="243"/>
      <c r="Y144" s="245"/>
      <c r="Z144" s="245"/>
      <c r="AA144" s="245"/>
      <c r="AB144" s="245"/>
      <c r="AC144" s="245"/>
      <c r="AD144" s="245"/>
      <c r="AE144" s="245"/>
      <c r="AF144" s="245"/>
    </row>
    <row r="145" spans="1:32" s="249" customFormat="1">
      <c r="A145" s="245"/>
      <c r="B145" s="245"/>
      <c r="C145" s="247"/>
      <c r="D145" s="245"/>
      <c r="E145" s="247"/>
      <c r="F145" s="247"/>
      <c r="G145" s="247"/>
      <c r="H145" s="247"/>
      <c r="I145" s="247"/>
      <c r="J145" s="247"/>
      <c r="K145" s="247"/>
      <c r="L145" s="247"/>
      <c r="M145" s="247"/>
      <c r="N145" s="247"/>
      <c r="O145" s="247"/>
      <c r="P145" s="247"/>
      <c r="Q145" s="247"/>
      <c r="R145" s="247"/>
      <c r="S145" s="244"/>
      <c r="T145" s="247"/>
      <c r="U145" s="247"/>
      <c r="V145" s="247"/>
      <c r="W145" s="245"/>
      <c r="X145" s="243"/>
      <c r="Y145" s="245"/>
      <c r="Z145" s="245"/>
      <c r="AA145" s="245"/>
      <c r="AB145" s="245"/>
      <c r="AC145" s="245"/>
      <c r="AD145" s="245"/>
      <c r="AE145" s="245"/>
      <c r="AF145" s="245"/>
    </row>
    <row r="146" spans="1:32" s="249" customFormat="1">
      <c r="A146" s="245"/>
      <c r="B146" s="245"/>
      <c r="C146" s="247"/>
      <c r="D146" s="245"/>
      <c r="E146" s="247"/>
      <c r="F146" s="247"/>
      <c r="G146" s="247"/>
      <c r="H146" s="247"/>
      <c r="I146" s="247"/>
      <c r="J146" s="247"/>
      <c r="K146" s="247"/>
      <c r="L146" s="247"/>
      <c r="M146" s="247"/>
      <c r="N146" s="247"/>
      <c r="O146" s="247"/>
      <c r="P146" s="247"/>
      <c r="Q146" s="247"/>
      <c r="R146" s="247"/>
      <c r="S146" s="244"/>
      <c r="T146" s="247"/>
      <c r="U146" s="247"/>
      <c r="V146" s="247"/>
      <c r="W146" s="245"/>
      <c r="X146" s="243"/>
      <c r="Y146" s="245"/>
      <c r="Z146" s="245"/>
      <c r="AA146" s="245"/>
      <c r="AB146" s="245"/>
      <c r="AC146" s="245"/>
      <c r="AD146" s="245"/>
      <c r="AE146" s="245"/>
      <c r="AF146" s="245"/>
    </row>
    <row r="147" spans="1:32" s="249" customFormat="1">
      <c r="A147" s="245"/>
      <c r="B147" s="245"/>
      <c r="C147" s="247"/>
      <c r="D147" s="245"/>
      <c r="E147" s="247"/>
      <c r="F147" s="247"/>
      <c r="G147" s="247"/>
      <c r="H147" s="247"/>
      <c r="I147" s="247"/>
      <c r="J147" s="247"/>
      <c r="K147" s="247"/>
      <c r="L147" s="247"/>
      <c r="M147" s="247"/>
      <c r="N147" s="247"/>
      <c r="O147" s="247"/>
      <c r="P147" s="247"/>
      <c r="Q147" s="247"/>
      <c r="R147" s="247"/>
      <c r="S147" s="244"/>
      <c r="T147" s="247"/>
      <c r="U147" s="247"/>
      <c r="V147" s="247"/>
      <c r="W147" s="245"/>
      <c r="X147" s="243"/>
      <c r="Y147" s="245"/>
      <c r="Z147" s="245"/>
      <c r="AA147" s="245"/>
      <c r="AB147" s="245"/>
      <c r="AC147" s="245"/>
      <c r="AD147" s="245"/>
      <c r="AE147" s="245"/>
      <c r="AF147" s="245"/>
    </row>
    <row r="148" spans="1:32" s="249" customFormat="1">
      <c r="A148" s="245"/>
      <c r="B148" s="245"/>
      <c r="C148" s="247"/>
      <c r="D148" s="245"/>
      <c r="E148" s="247"/>
      <c r="F148" s="247"/>
      <c r="G148" s="247"/>
      <c r="H148" s="247"/>
      <c r="I148" s="247"/>
      <c r="J148" s="247"/>
      <c r="K148" s="247"/>
      <c r="L148" s="247"/>
      <c r="M148" s="247"/>
      <c r="N148" s="247"/>
      <c r="O148" s="247"/>
      <c r="P148" s="247"/>
      <c r="Q148" s="247"/>
      <c r="R148" s="247"/>
      <c r="S148" s="244"/>
      <c r="T148" s="247"/>
      <c r="U148" s="247"/>
      <c r="V148" s="247"/>
      <c r="W148" s="245"/>
      <c r="X148" s="243"/>
      <c r="Y148" s="245"/>
      <c r="Z148" s="245"/>
      <c r="AA148" s="245"/>
      <c r="AB148" s="245"/>
      <c r="AC148" s="245"/>
      <c r="AD148" s="245"/>
      <c r="AE148" s="245"/>
      <c r="AF148" s="245"/>
    </row>
    <row r="149" spans="1:32" s="249" customFormat="1">
      <c r="A149" s="245"/>
      <c r="B149" s="245"/>
      <c r="C149" s="247"/>
      <c r="D149" s="245"/>
      <c r="E149" s="247"/>
      <c r="F149" s="247"/>
      <c r="G149" s="247"/>
      <c r="H149" s="247"/>
      <c r="I149" s="247"/>
      <c r="J149" s="247"/>
      <c r="K149" s="247"/>
      <c r="L149" s="247"/>
      <c r="M149" s="247"/>
      <c r="N149" s="247"/>
      <c r="O149" s="247"/>
      <c r="P149" s="247"/>
      <c r="Q149" s="247"/>
      <c r="R149" s="247"/>
      <c r="S149" s="244"/>
      <c r="T149" s="247"/>
      <c r="U149" s="247"/>
      <c r="V149" s="247"/>
      <c r="W149" s="245"/>
      <c r="X149" s="243"/>
      <c r="Y149" s="245"/>
      <c r="Z149" s="245"/>
      <c r="AA149" s="245"/>
      <c r="AB149" s="245"/>
      <c r="AC149" s="245"/>
      <c r="AD149" s="245"/>
      <c r="AE149" s="245"/>
      <c r="AF149" s="245"/>
    </row>
    <row r="150" spans="1:32" s="249" customFormat="1">
      <c r="A150" s="245"/>
      <c r="B150" s="245"/>
      <c r="C150" s="247"/>
      <c r="D150" s="245"/>
      <c r="E150" s="247"/>
      <c r="F150" s="247"/>
      <c r="G150" s="247"/>
      <c r="H150" s="247"/>
      <c r="I150" s="247"/>
      <c r="J150" s="247"/>
      <c r="K150" s="247"/>
      <c r="L150" s="247"/>
      <c r="M150" s="247"/>
      <c r="N150" s="247"/>
      <c r="O150" s="247"/>
      <c r="P150" s="247"/>
      <c r="Q150" s="247"/>
      <c r="R150" s="247"/>
      <c r="S150" s="244"/>
      <c r="T150" s="247"/>
      <c r="U150" s="247"/>
      <c r="V150" s="247"/>
      <c r="W150" s="245"/>
      <c r="X150" s="243"/>
      <c r="Y150" s="245"/>
      <c r="Z150" s="245"/>
      <c r="AA150" s="245"/>
      <c r="AB150" s="245"/>
      <c r="AC150" s="245"/>
      <c r="AD150" s="245"/>
      <c r="AE150" s="245"/>
      <c r="AF150" s="245"/>
    </row>
    <row r="151" spans="1:32" s="249" customFormat="1">
      <c r="A151" s="245"/>
      <c r="B151" s="245"/>
      <c r="C151" s="247"/>
      <c r="D151" s="245"/>
      <c r="E151" s="247"/>
      <c r="F151" s="247"/>
      <c r="G151" s="247"/>
      <c r="H151" s="247"/>
      <c r="I151" s="247"/>
      <c r="J151" s="247"/>
      <c r="K151" s="247"/>
      <c r="L151" s="247"/>
      <c r="M151" s="247"/>
      <c r="N151" s="247"/>
      <c r="O151" s="247"/>
      <c r="P151" s="247"/>
      <c r="Q151" s="247"/>
      <c r="R151" s="247"/>
      <c r="S151" s="244"/>
      <c r="T151" s="247"/>
      <c r="U151" s="247"/>
      <c r="V151" s="247"/>
      <c r="W151" s="245"/>
      <c r="X151" s="243"/>
      <c r="Y151" s="245"/>
      <c r="Z151" s="245"/>
      <c r="AA151" s="245"/>
      <c r="AB151" s="245"/>
      <c r="AC151" s="245"/>
      <c r="AD151" s="245"/>
      <c r="AE151" s="245"/>
      <c r="AF151" s="245"/>
    </row>
    <row r="152" spans="1:32" s="249" customFormat="1">
      <c r="A152" s="245"/>
      <c r="B152" s="245"/>
      <c r="C152" s="247"/>
      <c r="D152" s="245"/>
      <c r="E152" s="247"/>
      <c r="F152" s="247"/>
      <c r="G152" s="247"/>
      <c r="H152" s="247"/>
      <c r="I152" s="247"/>
      <c r="J152" s="247"/>
      <c r="K152" s="247"/>
      <c r="L152" s="247"/>
      <c r="M152" s="247"/>
      <c r="N152" s="247"/>
      <c r="O152" s="247"/>
      <c r="P152" s="247"/>
      <c r="Q152" s="247"/>
      <c r="R152" s="247"/>
      <c r="S152" s="244"/>
      <c r="T152" s="247"/>
      <c r="U152" s="247"/>
      <c r="V152" s="247"/>
      <c r="W152" s="245"/>
      <c r="X152" s="243"/>
      <c r="Y152" s="245"/>
      <c r="Z152" s="245"/>
      <c r="AA152" s="245"/>
      <c r="AB152" s="245"/>
      <c r="AC152" s="245"/>
      <c r="AD152" s="245"/>
      <c r="AE152" s="245"/>
      <c r="AF152" s="245"/>
    </row>
    <row r="153" spans="1:32" s="249" customFormat="1">
      <c r="A153" s="245"/>
      <c r="B153" s="245"/>
      <c r="C153" s="247"/>
      <c r="D153" s="245"/>
      <c r="E153" s="247"/>
      <c r="F153" s="247"/>
      <c r="G153" s="247"/>
      <c r="H153" s="247"/>
      <c r="I153" s="247"/>
      <c r="J153" s="247"/>
      <c r="K153" s="247"/>
      <c r="L153" s="247"/>
      <c r="M153" s="247"/>
      <c r="N153" s="247"/>
      <c r="O153" s="247"/>
      <c r="P153" s="247"/>
      <c r="Q153" s="247"/>
      <c r="R153" s="247"/>
      <c r="S153" s="244"/>
      <c r="T153" s="247"/>
      <c r="U153" s="247"/>
      <c r="V153" s="247"/>
      <c r="W153" s="245"/>
      <c r="X153" s="243"/>
      <c r="Y153" s="245"/>
      <c r="Z153" s="245"/>
      <c r="AA153" s="245"/>
      <c r="AB153" s="245"/>
      <c r="AC153" s="245"/>
      <c r="AD153" s="245"/>
      <c r="AE153" s="245"/>
      <c r="AF153" s="245"/>
    </row>
    <row r="154" spans="1:32" s="249" customFormat="1">
      <c r="A154" s="245"/>
      <c r="B154" s="245"/>
      <c r="C154" s="247"/>
      <c r="D154" s="245"/>
      <c r="E154" s="247"/>
      <c r="F154" s="247"/>
      <c r="G154" s="247"/>
      <c r="H154" s="247"/>
      <c r="I154" s="247"/>
      <c r="J154" s="247"/>
      <c r="K154" s="247"/>
      <c r="L154" s="247"/>
      <c r="M154" s="247"/>
      <c r="N154" s="247"/>
      <c r="O154" s="247"/>
      <c r="P154" s="247"/>
      <c r="Q154" s="247"/>
      <c r="R154" s="247"/>
      <c r="S154" s="244"/>
      <c r="T154" s="247"/>
      <c r="U154" s="247"/>
      <c r="V154" s="247"/>
      <c r="W154" s="245"/>
      <c r="X154" s="243"/>
      <c r="Y154" s="245"/>
      <c r="Z154" s="245"/>
      <c r="AA154" s="245"/>
      <c r="AB154" s="245"/>
      <c r="AC154" s="245"/>
      <c r="AD154" s="245"/>
      <c r="AE154" s="245"/>
      <c r="AF154" s="245"/>
    </row>
    <row r="155" spans="1:32" s="249" customFormat="1">
      <c r="A155" s="245"/>
      <c r="B155" s="245"/>
      <c r="C155" s="247"/>
      <c r="D155" s="245"/>
      <c r="E155" s="247"/>
      <c r="F155" s="247"/>
      <c r="G155" s="247"/>
      <c r="H155" s="247"/>
      <c r="I155" s="247"/>
      <c r="J155" s="247"/>
      <c r="K155" s="247"/>
      <c r="L155" s="247"/>
      <c r="M155" s="247"/>
      <c r="N155" s="247"/>
      <c r="O155" s="247"/>
      <c r="P155" s="247"/>
      <c r="Q155" s="247"/>
      <c r="R155" s="247"/>
      <c r="S155" s="244"/>
      <c r="T155" s="247"/>
      <c r="U155" s="247"/>
      <c r="V155" s="247"/>
      <c r="W155" s="245"/>
      <c r="X155" s="243"/>
      <c r="Y155" s="245"/>
      <c r="Z155" s="245"/>
      <c r="AA155" s="245"/>
      <c r="AB155" s="245"/>
      <c r="AC155" s="245"/>
      <c r="AD155" s="245"/>
      <c r="AE155" s="245"/>
      <c r="AF155" s="245"/>
    </row>
    <row r="156" spans="1:32" s="249" customFormat="1">
      <c r="A156" s="245"/>
      <c r="B156" s="245"/>
      <c r="C156" s="247"/>
      <c r="D156" s="245"/>
      <c r="E156" s="247"/>
      <c r="F156" s="247"/>
      <c r="G156" s="247"/>
      <c r="H156" s="247"/>
      <c r="I156" s="247"/>
      <c r="J156" s="247"/>
      <c r="K156" s="247"/>
      <c r="L156" s="247"/>
      <c r="M156" s="247"/>
      <c r="N156" s="247"/>
      <c r="O156" s="247"/>
      <c r="P156" s="247"/>
      <c r="Q156" s="247"/>
      <c r="R156" s="247"/>
      <c r="S156" s="244"/>
      <c r="T156" s="247"/>
      <c r="U156" s="247"/>
      <c r="V156" s="247"/>
      <c r="W156" s="245"/>
      <c r="X156" s="243"/>
      <c r="Y156" s="245"/>
      <c r="Z156" s="245"/>
      <c r="AA156" s="245"/>
      <c r="AB156" s="245"/>
      <c r="AC156" s="245"/>
      <c r="AD156" s="245"/>
      <c r="AE156" s="245"/>
      <c r="AF156" s="245"/>
    </row>
    <row r="157" spans="1:32" s="249" customFormat="1">
      <c r="A157" s="245"/>
      <c r="B157" s="245"/>
      <c r="C157" s="247"/>
      <c r="D157" s="245"/>
      <c r="E157" s="247"/>
      <c r="F157" s="247"/>
      <c r="G157" s="247"/>
      <c r="H157" s="247"/>
      <c r="I157" s="247"/>
      <c r="J157" s="247"/>
      <c r="K157" s="247"/>
      <c r="L157" s="247"/>
      <c r="M157" s="247"/>
      <c r="N157" s="247"/>
      <c r="O157" s="247"/>
      <c r="P157" s="247"/>
      <c r="Q157" s="247"/>
      <c r="R157" s="247"/>
      <c r="S157" s="244"/>
      <c r="T157" s="247"/>
      <c r="U157" s="247"/>
      <c r="V157" s="247"/>
      <c r="W157" s="245"/>
      <c r="X157" s="243"/>
      <c r="Y157" s="245"/>
      <c r="Z157" s="245"/>
      <c r="AA157" s="245"/>
      <c r="AB157" s="245"/>
      <c r="AC157" s="245"/>
      <c r="AD157" s="245"/>
      <c r="AE157" s="245"/>
      <c r="AF157" s="245"/>
    </row>
    <row r="158" spans="1:32" s="249" customFormat="1">
      <c r="A158" s="245"/>
      <c r="B158" s="245"/>
      <c r="C158" s="247"/>
      <c r="D158" s="245"/>
      <c r="E158" s="247"/>
      <c r="F158" s="247"/>
      <c r="G158" s="247"/>
      <c r="H158" s="247"/>
      <c r="I158" s="247"/>
      <c r="J158" s="247"/>
      <c r="K158" s="247"/>
      <c r="L158" s="247"/>
      <c r="M158" s="247"/>
      <c r="N158" s="247"/>
      <c r="O158" s="247"/>
      <c r="P158" s="247"/>
      <c r="Q158" s="247"/>
      <c r="R158" s="247"/>
      <c r="S158" s="244"/>
      <c r="T158" s="247"/>
      <c r="U158" s="247"/>
      <c r="V158" s="247"/>
      <c r="W158" s="245"/>
      <c r="X158" s="243"/>
      <c r="Y158" s="245"/>
      <c r="Z158" s="245"/>
      <c r="AA158" s="245"/>
      <c r="AB158" s="245"/>
      <c r="AC158" s="245"/>
      <c r="AD158" s="245"/>
      <c r="AE158" s="245"/>
      <c r="AF158" s="245"/>
    </row>
    <row r="159" spans="1:32" s="249" customFormat="1">
      <c r="A159" s="245"/>
      <c r="B159" s="245"/>
      <c r="C159" s="247"/>
      <c r="D159" s="245"/>
      <c r="E159" s="247"/>
      <c r="F159" s="247"/>
      <c r="G159" s="247"/>
      <c r="H159" s="247"/>
      <c r="I159" s="247"/>
      <c r="J159" s="247"/>
      <c r="K159" s="247"/>
      <c r="L159" s="247"/>
      <c r="M159" s="247"/>
      <c r="N159" s="247"/>
      <c r="O159" s="247"/>
      <c r="P159" s="247"/>
      <c r="Q159" s="247"/>
      <c r="R159" s="247"/>
      <c r="S159" s="244"/>
      <c r="T159" s="247"/>
      <c r="U159" s="247"/>
      <c r="V159" s="247"/>
      <c r="W159" s="245"/>
      <c r="X159" s="243"/>
      <c r="Y159" s="245"/>
      <c r="Z159" s="245"/>
      <c r="AA159" s="245"/>
      <c r="AB159" s="245"/>
      <c r="AC159" s="245"/>
      <c r="AD159" s="245"/>
      <c r="AE159" s="245"/>
      <c r="AF159" s="245"/>
    </row>
    <row r="160" spans="1:32" s="249" customFormat="1">
      <c r="A160" s="245"/>
      <c r="B160" s="245"/>
      <c r="C160" s="247"/>
      <c r="D160" s="245"/>
      <c r="E160" s="247"/>
      <c r="F160" s="247"/>
      <c r="G160" s="247"/>
      <c r="H160" s="247"/>
      <c r="I160" s="247"/>
      <c r="J160" s="247"/>
      <c r="K160" s="247"/>
      <c r="L160" s="247"/>
      <c r="M160" s="247"/>
      <c r="N160" s="247"/>
      <c r="O160" s="247"/>
      <c r="P160" s="247"/>
      <c r="Q160" s="247"/>
      <c r="R160" s="247"/>
      <c r="S160" s="244"/>
      <c r="T160" s="247"/>
      <c r="U160" s="247"/>
      <c r="V160" s="247"/>
      <c r="W160" s="245"/>
      <c r="X160" s="243"/>
      <c r="Y160" s="245"/>
      <c r="Z160" s="245"/>
      <c r="AA160" s="245"/>
      <c r="AB160" s="245"/>
      <c r="AC160" s="245"/>
      <c r="AD160" s="245"/>
      <c r="AE160" s="245"/>
      <c r="AF160" s="245"/>
    </row>
    <row r="161" spans="1:32" s="249" customFormat="1">
      <c r="A161" s="245"/>
      <c r="B161" s="245"/>
      <c r="C161" s="247"/>
      <c r="D161" s="245"/>
      <c r="E161" s="247"/>
      <c r="F161" s="247"/>
      <c r="G161" s="247"/>
      <c r="H161" s="247"/>
      <c r="I161" s="247"/>
      <c r="J161" s="247"/>
      <c r="K161" s="247"/>
      <c r="L161" s="247"/>
      <c r="M161" s="247"/>
      <c r="N161" s="247"/>
      <c r="O161" s="247"/>
      <c r="P161" s="247"/>
      <c r="Q161" s="247"/>
      <c r="R161" s="247"/>
      <c r="S161" s="244"/>
      <c r="T161" s="247"/>
      <c r="U161" s="247"/>
      <c r="V161" s="247"/>
      <c r="W161" s="245"/>
      <c r="X161" s="243"/>
      <c r="Y161" s="245"/>
      <c r="Z161" s="245"/>
      <c r="AA161" s="245"/>
      <c r="AB161" s="245"/>
      <c r="AC161" s="245"/>
      <c r="AD161" s="245"/>
      <c r="AE161" s="245"/>
      <c r="AF161" s="245"/>
    </row>
    <row r="162" spans="1:32" s="249" customFormat="1">
      <c r="A162" s="245"/>
      <c r="B162" s="245"/>
      <c r="C162" s="247"/>
      <c r="D162" s="245"/>
      <c r="E162" s="247"/>
      <c r="F162" s="247"/>
      <c r="G162" s="247"/>
      <c r="H162" s="247"/>
      <c r="I162" s="247"/>
      <c r="J162" s="247"/>
      <c r="K162" s="247"/>
      <c r="L162" s="247"/>
      <c r="M162" s="247"/>
      <c r="N162" s="247"/>
      <c r="O162" s="247"/>
      <c r="P162" s="247"/>
      <c r="Q162" s="247"/>
      <c r="R162" s="247"/>
      <c r="S162" s="244"/>
      <c r="T162" s="247"/>
      <c r="U162" s="247"/>
      <c r="V162" s="247"/>
      <c r="W162" s="245"/>
      <c r="X162" s="243"/>
      <c r="Y162" s="245"/>
      <c r="Z162" s="245"/>
      <c r="AA162" s="245"/>
      <c r="AB162" s="245"/>
      <c r="AC162" s="245"/>
      <c r="AD162" s="245"/>
      <c r="AE162" s="245"/>
      <c r="AF162" s="245"/>
    </row>
    <row r="163" spans="1:32" s="249" customFormat="1">
      <c r="A163" s="245"/>
      <c r="B163" s="245"/>
      <c r="C163" s="247"/>
      <c r="D163" s="245"/>
      <c r="E163" s="247"/>
      <c r="F163" s="247"/>
      <c r="G163" s="247"/>
      <c r="H163" s="247"/>
      <c r="I163" s="247"/>
      <c r="J163" s="247"/>
      <c r="K163" s="247"/>
      <c r="L163" s="247"/>
      <c r="M163" s="247"/>
      <c r="N163" s="247"/>
      <c r="O163" s="247"/>
      <c r="P163" s="247"/>
      <c r="Q163" s="247"/>
      <c r="R163" s="247"/>
      <c r="S163" s="244"/>
      <c r="T163" s="247"/>
      <c r="U163" s="247"/>
      <c r="V163" s="247"/>
      <c r="W163" s="245"/>
      <c r="X163" s="243"/>
      <c r="Y163" s="245"/>
      <c r="Z163" s="245"/>
      <c r="AA163" s="245"/>
      <c r="AB163" s="245"/>
      <c r="AC163" s="245"/>
      <c r="AD163" s="245"/>
      <c r="AE163" s="245"/>
      <c r="AF163" s="245"/>
    </row>
    <row r="164" spans="1:32" s="249" customFormat="1">
      <c r="A164" s="245"/>
      <c r="B164" s="245"/>
      <c r="C164" s="247"/>
      <c r="D164" s="245"/>
      <c r="E164" s="247"/>
      <c r="F164" s="247"/>
      <c r="G164" s="247"/>
      <c r="H164" s="247"/>
      <c r="I164" s="247"/>
      <c r="J164" s="247"/>
      <c r="K164" s="247"/>
      <c r="L164" s="247"/>
      <c r="M164" s="247"/>
      <c r="N164" s="247"/>
      <c r="O164" s="247"/>
      <c r="P164" s="247"/>
      <c r="Q164" s="247"/>
      <c r="R164" s="247"/>
      <c r="S164" s="244"/>
      <c r="T164" s="247"/>
      <c r="U164" s="247"/>
      <c r="V164" s="247"/>
      <c r="W164" s="245"/>
      <c r="X164" s="243"/>
      <c r="Y164" s="245"/>
      <c r="Z164" s="245"/>
      <c r="AA164" s="245"/>
      <c r="AB164" s="245"/>
      <c r="AC164" s="245"/>
      <c r="AD164" s="245"/>
      <c r="AE164" s="245"/>
      <c r="AF164" s="245"/>
    </row>
    <row r="165" spans="1:32" s="249" customFormat="1">
      <c r="A165" s="245"/>
      <c r="B165" s="245"/>
      <c r="C165" s="247"/>
      <c r="D165" s="245"/>
      <c r="E165" s="247"/>
      <c r="F165" s="247"/>
      <c r="G165" s="247"/>
      <c r="H165" s="247"/>
      <c r="I165" s="247"/>
      <c r="J165" s="247"/>
      <c r="K165" s="247"/>
      <c r="L165" s="247"/>
      <c r="M165" s="247"/>
      <c r="N165" s="247"/>
      <c r="O165" s="247"/>
      <c r="P165" s="247"/>
      <c r="Q165" s="247"/>
      <c r="R165" s="247"/>
      <c r="S165" s="244"/>
      <c r="T165" s="247"/>
      <c r="U165" s="247"/>
      <c r="V165" s="247"/>
      <c r="W165" s="245"/>
      <c r="X165" s="243"/>
      <c r="Y165" s="245"/>
      <c r="Z165" s="245"/>
      <c r="AA165" s="245"/>
      <c r="AB165" s="245"/>
      <c r="AC165" s="245"/>
      <c r="AD165" s="245"/>
      <c r="AE165" s="245"/>
      <c r="AF165" s="245"/>
    </row>
    <row r="166" spans="1:32" s="249" customFormat="1">
      <c r="A166" s="245"/>
      <c r="B166" s="245"/>
      <c r="C166" s="247"/>
      <c r="D166" s="245"/>
      <c r="E166" s="247"/>
      <c r="F166" s="247"/>
      <c r="G166" s="247"/>
      <c r="H166" s="247"/>
      <c r="I166" s="247"/>
      <c r="J166" s="247"/>
      <c r="K166" s="247"/>
      <c r="L166" s="247"/>
      <c r="M166" s="247"/>
      <c r="N166" s="247"/>
      <c r="O166" s="247"/>
      <c r="P166" s="247"/>
      <c r="Q166" s="247"/>
      <c r="R166" s="247"/>
      <c r="S166" s="244"/>
      <c r="T166" s="247"/>
      <c r="U166" s="247"/>
      <c r="V166" s="247"/>
      <c r="W166" s="245"/>
      <c r="X166" s="243"/>
      <c r="Y166" s="245"/>
      <c r="Z166" s="245"/>
      <c r="AA166" s="245"/>
      <c r="AB166" s="245"/>
      <c r="AC166" s="245"/>
      <c r="AD166" s="245"/>
      <c r="AE166" s="245"/>
      <c r="AF166" s="245"/>
    </row>
    <row r="167" spans="1:32" s="249" customFormat="1">
      <c r="A167" s="245"/>
      <c r="B167" s="245"/>
      <c r="C167" s="247"/>
      <c r="D167" s="245"/>
      <c r="E167" s="247"/>
      <c r="F167" s="247"/>
      <c r="G167" s="247"/>
      <c r="H167" s="247"/>
      <c r="I167" s="247"/>
      <c r="J167" s="247"/>
      <c r="K167" s="247"/>
      <c r="L167" s="247"/>
      <c r="M167" s="247"/>
      <c r="N167" s="247"/>
      <c r="O167" s="247"/>
      <c r="P167" s="247"/>
      <c r="Q167" s="247"/>
      <c r="R167" s="247"/>
      <c r="S167" s="244"/>
      <c r="T167" s="247"/>
      <c r="U167" s="247"/>
      <c r="V167" s="247"/>
      <c r="W167" s="245"/>
      <c r="X167" s="243"/>
      <c r="Y167" s="245"/>
      <c r="Z167" s="245"/>
      <c r="AA167" s="245"/>
      <c r="AB167" s="245"/>
      <c r="AC167" s="245"/>
      <c r="AD167" s="245"/>
      <c r="AE167" s="245"/>
      <c r="AF167" s="245"/>
    </row>
    <row r="168" spans="1:32" s="249" customFormat="1">
      <c r="A168" s="245"/>
      <c r="B168" s="245"/>
      <c r="C168" s="247"/>
      <c r="D168" s="245"/>
      <c r="E168" s="247"/>
      <c r="F168" s="247"/>
      <c r="G168" s="247"/>
      <c r="H168" s="247"/>
      <c r="I168" s="247"/>
      <c r="J168" s="247"/>
      <c r="K168" s="247"/>
      <c r="L168" s="247"/>
      <c r="M168" s="247"/>
      <c r="N168" s="247"/>
      <c r="O168" s="247"/>
      <c r="P168" s="247"/>
      <c r="Q168" s="247"/>
      <c r="R168" s="247"/>
      <c r="S168" s="244"/>
      <c r="T168" s="247"/>
      <c r="U168" s="247"/>
      <c r="V168" s="247"/>
      <c r="W168" s="245"/>
      <c r="X168" s="243"/>
      <c r="Y168" s="245"/>
      <c r="Z168" s="245"/>
      <c r="AA168" s="245"/>
      <c r="AB168" s="245"/>
      <c r="AC168" s="245"/>
      <c r="AD168" s="245"/>
      <c r="AE168" s="245"/>
      <c r="AF168" s="245"/>
    </row>
    <row r="169" spans="1:32" s="249" customFormat="1">
      <c r="A169" s="245"/>
      <c r="B169" s="245"/>
      <c r="C169" s="247"/>
      <c r="D169" s="245"/>
      <c r="E169" s="247"/>
      <c r="F169" s="247"/>
      <c r="G169" s="247"/>
      <c r="H169" s="247"/>
      <c r="I169" s="247"/>
      <c r="J169" s="247"/>
      <c r="K169" s="247"/>
      <c r="L169" s="247"/>
      <c r="M169" s="247"/>
      <c r="N169" s="247"/>
      <c r="O169" s="247"/>
      <c r="P169" s="247"/>
      <c r="Q169" s="247"/>
      <c r="R169" s="247"/>
      <c r="S169" s="244"/>
      <c r="T169" s="247"/>
      <c r="U169" s="247"/>
      <c r="V169" s="247"/>
      <c r="W169" s="245"/>
      <c r="X169" s="243"/>
      <c r="Y169" s="245"/>
      <c r="Z169" s="245"/>
      <c r="AA169" s="245"/>
      <c r="AB169" s="245"/>
      <c r="AC169" s="245"/>
      <c r="AD169" s="245"/>
      <c r="AE169" s="245"/>
      <c r="AF169" s="245"/>
    </row>
    <row r="170" spans="1:32" s="249" customFormat="1">
      <c r="A170" s="245"/>
      <c r="B170" s="245"/>
      <c r="C170" s="247"/>
      <c r="D170" s="245"/>
      <c r="E170" s="247"/>
      <c r="F170" s="247"/>
      <c r="G170" s="247"/>
      <c r="H170" s="247"/>
      <c r="I170" s="247"/>
      <c r="J170" s="247"/>
      <c r="K170" s="247"/>
      <c r="L170" s="247"/>
      <c r="M170" s="247"/>
      <c r="N170" s="247"/>
      <c r="O170" s="247"/>
      <c r="P170" s="247"/>
      <c r="Q170" s="247"/>
      <c r="R170" s="247"/>
      <c r="S170" s="244"/>
      <c r="T170" s="247"/>
      <c r="U170" s="247"/>
      <c r="V170" s="247"/>
      <c r="W170" s="245"/>
      <c r="X170" s="243"/>
      <c r="Y170" s="245"/>
      <c r="Z170" s="245"/>
      <c r="AA170" s="245"/>
      <c r="AB170" s="245"/>
      <c r="AC170" s="245"/>
      <c r="AD170" s="245"/>
      <c r="AE170" s="245"/>
      <c r="AF170" s="245"/>
    </row>
    <row r="171" spans="1:32" s="249" customFormat="1">
      <c r="A171" s="245"/>
      <c r="B171" s="245"/>
      <c r="C171" s="247"/>
      <c r="D171" s="245"/>
      <c r="E171" s="247"/>
      <c r="F171" s="247"/>
      <c r="G171" s="247"/>
      <c r="H171" s="247"/>
      <c r="I171" s="247"/>
      <c r="J171" s="247"/>
      <c r="K171" s="247"/>
      <c r="L171" s="247"/>
      <c r="M171" s="247"/>
      <c r="N171" s="247"/>
      <c r="O171" s="247"/>
      <c r="P171" s="247"/>
      <c r="Q171" s="247"/>
      <c r="R171" s="247"/>
      <c r="S171" s="244"/>
      <c r="T171" s="247"/>
      <c r="U171" s="247"/>
      <c r="V171" s="247"/>
      <c r="W171" s="245"/>
      <c r="X171" s="243"/>
      <c r="Y171" s="245"/>
      <c r="Z171" s="245"/>
      <c r="AA171" s="245"/>
      <c r="AB171" s="245"/>
      <c r="AC171" s="245"/>
      <c r="AD171" s="245"/>
      <c r="AE171" s="245"/>
      <c r="AF171" s="245"/>
    </row>
    <row r="172" spans="1:32" s="249" customFormat="1">
      <c r="A172" s="245"/>
      <c r="B172" s="245"/>
      <c r="C172" s="247"/>
      <c r="D172" s="245"/>
      <c r="E172" s="247"/>
      <c r="F172" s="247"/>
      <c r="G172" s="247"/>
      <c r="H172" s="247"/>
      <c r="I172" s="247"/>
      <c r="J172" s="247"/>
      <c r="K172" s="247"/>
      <c r="L172" s="247"/>
      <c r="M172" s="247"/>
      <c r="N172" s="247"/>
      <c r="O172" s="247"/>
      <c r="P172" s="247"/>
      <c r="Q172" s="247"/>
      <c r="R172" s="247"/>
      <c r="S172" s="244"/>
      <c r="T172" s="247"/>
      <c r="U172" s="247"/>
      <c r="V172" s="247"/>
      <c r="W172" s="245"/>
      <c r="X172" s="243"/>
      <c r="Y172" s="245"/>
      <c r="Z172" s="245"/>
      <c r="AA172" s="245"/>
      <c r="AB172" s="245"/>
      <c r="AC172" s="245"/>
      <c r="AD172" s="245"/>
      <c r="AE172" s="245"/>
      <c r="AF172" s="245"/>
    </row>
    <row r="173" spans="1:32" s="249" customFormat="1">
      <c r="A173" s="245"/>
      <c r="B173" s="245"/>
      <c r="C173" s="247"/>
      <c r="D173" s="245"/>
      <c r="E173" s="247"/>
      <c r="F173" s="247"/>
      <c r="G173" s="247"/>
      <c r="H173" s="247"/>
      <c r="I173" s="247"/>
      <c r="J173" s="247"/>
      <c r="K173" s="247"/>
      <c r="L173" s="247"/>
      <c r="M173" s="247"/>
      <c r="N173" s="247"/>
      <c r="O173" s="247"/>
      <c r="P173" s="247"/>
      <c r="Q173" s="247"/>
      <c r="R173" s="247"/>
      <c r="S173" s="244"/>
      <c r="T173" s="247"/>
      <c r="U173" s="247"/>
      <c r="V173" s="247"/>
      <c r="W173" s="245"/>
      <c r="X173" s="243"/>
      <c r="Y173" s="245"/>
      <c r="Z173" s="245"/>
      <c r="AA173" s="245"/>
      <c r="AB173" s="245"/>
      <c r="AC173" s="245"/>
      <c r="AD173" s="245"/>
      <c r="AE173" s="245"/>
      <c r="AF173" s="245"/>
    </row>
    <row r="174" spans="1:32" s="249" customFormat="1">
      <c r="A174" s="245"/>
      <c r="B174" s="245"/>
      <c r="C174" s="247"/>
      <c r="D174" s="245"/>
      <c r="E174" s="247"/>
      <c r="F174" s="247"/>
      <c r="G174" s="247"/>
      <c r="H174" s="247"/>
      <c r="I174" s="247"/>
      <c r="J174" s="247"/>
      <c r="K174" s="247"/>
      <c r="L174" s="247"/>
      <c r="M174" s="247"/>
      <c r="N174" s="247"/>
      <c r="O174" s="247"/>
      <c r="P174" s="247"/>
      <c r="Q174" s="247"/>
      <c r="R174" s="247"/>
      <c r="S174" s="244"/>
      <c r="T174" s="247"/>
      <c r="U174" s="247"/>
      <c r="V174" s="247"/>
      <c r="W174" s="245"/>
      <c r="X174" s="243"/>
      <c r="Y174" s="245"/>
      <c r="Z174" s="245"/>
      <c r="AA174" s="245"/>
      <c r="AB174" s="245"/>
      <c r="AC174" s="245"/>
      <c r="AD174" s="245"/>
      <c r="AE174" s="245"/>
      <c r="AF174" s="245"/>
    </row>
    <row r="175" spans="1:32" s="249" customFormat="1">
      <c r="A175" s="245"/>
      <c r="B175" s="245"/>
      <c r="C175" s="247"/>
      <c r="D175" s="245"/>
      <c r="E175" s="247"/>
      <c r="F175" s="247"/>
      <c r="G175" s="247"/>
      <c r="H175" s="247"/>
      <c r="I175" s="247"/>
      <c r="J175" s="247"/>
      <c r="K175" s="247"/>
      <c r="L175" s="247"/>
      <c r="M175" s="247"/>
      <c r="N175" s="247"/>
      <c r="O175" s="247"/>
      <c r="P175" s="247"/>
      <c r="Q175" s="247"/>
      <c r="R175" s="247"/>
      <c r="S175" s="244"/>
      <c r="T175" s="247"/>
      <c r="U175" s="247"/>
      <c r="V175" s="247"/>
      <c r="W175" s="245"/>
      <c r="X175" s="243"/>
      <c r="Y175" s="245"/>
      <c r="Z175" s="245"/>
      <c r="AA175" s="245"/>
      <c r="AB175" s="245"/>
      <c r="AC175" s="245"/>
      <c r="AD175" s="245"/>
      <c r="AE175" s="245"/>
      <c r="AF175" s="245"/>
    </row>
    <row r="176" spans="1:32" s="249" customFormat="1">
      <c r="A176" s="245"/>
      <c r="B176" s="245"/>
      <c r="C176" s="247"/>
      <c r="D176" s="245"/>
      <c r="E176" s="247"/>
      <c r="F176" s="247"/>
      <c r="G176" s="247"/>
      <c r="H176" s="247"/>
      <c r="I176" s="247"/>
      <c r="J176" s="247"/>
      <c r="K176" s="247"/>
      <c r="L176" s="247"/>
      <c r="M176" s="247"/>
      <c r="N176" s="247"/>
      <c r="O176" s="247"/>
      <c r="P176" s="247"/>
      <c r="Q176" s="247"/>
      <c r="R176" s="247"/>
      <c r="S176" s="244"/>
      <c r="T176" s="247"/>
      <c r="U176" s="247"/>
      <c r="V176" s="247"/>
      <c r="W176" s="245"/>
      <c r="X176" s="243"/>
      <c r="Y176" s="245"/>
      <c r="Z176" s="245"/>
      <c r="AA176" s="245"/>
      <c r="AB176" s="245"/>
      <c r="AC176" s="245"/>
      <c r="AD176" s="245"/>
      <c r="AE176" s="245"/>
      <c r="AF176" s="245"/>
    </row>
    <row r="177" spans="1:32" s="249" customFormat="1">
      <c r="A177" s="245"/>
      <c r="B177" s="245"/>
      <c r="C177" s="247"/>
      <c r="D177" s="245"/>
      <c r="E177" s="247"/>
      <c r="F177" s="247"/>
      <c r="G177" s="247"/>
      <c r="H177" s="247"/>
      <c r="I177" s="247"/>
      <c r="J177" s="247"/>
      <c r="K177" s="247"/>
      <c r="L177" s="247"/>
      <c r="M177" s="247"/>
      <c r="N177" s="247"/>
      <c r="O177" s="247"/>
      <c r="P177" s="247"/>
      <c r="Q177" s="247"/>
      <c r="R177" s="247"/>
      <c r="S177" s="244"/>
      <c r="T177" s="247"/>
      <c r="U177" s="247"/>
      <c r="V177" s="247"/>
      <c r="W177" s="245"/>
      <c r="X177" s="243"/>
      <c r="Y177" s="245"/>
      <c r="Z177" s="245"/>
      <c r="AA177" s="245"/>
      <c r="AB177" s="245"/>
      <c r="AC177" s="245"/>
      <c r="AD177" s="245"/>
      <c r="AE177" s="245"/>
      <c r="AF177" s="245"/>
    </row>
    <row r="178" spans="1:32" s="249" customFormat="1">
      <c r="A178" s="245"/>
      <c r="B178" s="245"/>
      <c r="C178" s="247"/>
      <c r="D178" s="245"/>
      <c r="E178" s="247"/>
      <c r="F178" s="247"/>
      <c r="G178" s="247"/>
      <c r="H178" s="247"/>
      <c r="I178" s="247"/>
      <c r="J178" s="247"/>
      <c r="K178" s="247"/>
      <c r="L178" s="247"/>
      <c r="M178" s="247"/>
      <c r="N178" s="247"/>
      <c r="O178" s="247"/>
      <c r="P178" s="247"/>
      <c r="Q178" s="247"/>
      <c r="R178" s="247"/>
      <c r="S178" s="244"/>
      <c r="T178" s="247"/>
      <c r="U178" s="247"/>
      <c r="V178" s="247"/>
      <c r="W178" s="245"/>
      <c r="X178" s="243"/>
      <c r="Y178" s="245"/>
      <c r="Z178" s="245"/>
      <c r="AA178" s="245"/>
      <c r="AB178" s="245"/>
      <c r="AC178" s="245"/>
      <c r="AD178" s="245"/>
      <c r="AE178" s="245"/>
      <c r="AF178" s="245"/>
    </row>
    <row r="179" spans="1:32" s="249" customFormat="1">
      <c r="A179" s="245"/>
      <c r="B179" s="245"/>
      <c r="C179" s="247"/>
      <c r="D179" s="245"/>
      <c r="E179" s="247"/>
      <c r="F179" s="247"/>
      <c r="G179" s="247"/>
      <c r="H179" s="247"/>
      <c r="I179" s="247"/>
      <c r="J179" s="247"/>
      <c r="K179" s="247"/>
      <c r="L179" s="247"/>
      <c r="M179" s="247"/>
      <c r="N179" s="247"/>
      <c r="O179" s="247"/>
      <c r="P179" s="247"/>
      <c r="Q179" s="247"/>
      <c r="R179" s="247"/>
      <c r="S179" s="244"/>
      <c r="T179" s="247"/>
      <c r="U179" s="247"/>
      <c r="V179" s="247"/>
      <c r="W179" s="245"/>
      <c r="X179" s="243"/>
      <c r="Y179" s="245"/>
      <c r="Z179" s="245"/>
      <c r="AA179" s="245"/>
      <c r="AB179" s="245"/>
      <c r="AC179" s="245"/>
      <c r="AD179" s="245"/>
      <c r="AE179" s="245"/>
      <c r="AF179" s="245"/>
    </row>
    <row r="180" spans="1:32" s="249" customFormat="1">
      <c r="A180" s="245"/>
      <c r="B180" s="245"/>
      <c r="C180" s="247"/>
      <c r="D180" s="245"/>
      <c r="E180" s="247"/>
      <c r="F180" s="247"/>
      <c r="G180" s="247"/>
      <c r="H180" s="247"/>
      <c r="I180" s="247"/>
      <c r="J180" s="247"/>
      <c r="K180" s="247"/>
      <c r="L180" s="247"/>
      <c r="M180" s="247"/>
      <c r="N180" s="247"/>
      <c r="O180" s="247"/>
      <c r="P180" s="247"/>
      <c r="Q180" s="247"/>
      <c r="R180" s="247"/>
      <c r="S180" s="244"/>
      <c r="T180" s="247"/>
      <c r="U180" s="247"/>
      <c r="V180" s="247"/>
      <c r="W180" s="245"/>
      <c r="X180" s="243"/>
      <c r="Y180" s="245"/>
      <c r="Z180" s="245"/>
      <c r="AA180" s="245"/>
      <c r="AB180" s="245"/>
      <c r="AC180" s="245"/>
      <c r="AD180" s="245"/>
      <c r="AE180" s="245"/>
      <c r="AF180" s="245"/>
    </row>
    <row r="181" spans="1:32" s="249" customFormat="1">
      <c r="A181" s="245"/>
      <c r="B181" s="245"/>
      <c r="C181" s="247"/>
      <c r="D181" s="245"/>
      <c r="E181" s="247"/>
      <c r="F181" s="247"/>
      <c r="G181" s="247"/>
      <c r="H181" s="247"/>
      <c r="I181" s="247"/>
      <c r="J181" s="247"/>
      <c r="K181" s="247"/>
      <c r="L181" s="247"/>
      <c r="M181" s="247"/>
      <c r="N181" s="247"/>
      <c r="O181" s="247"/>
      <c r="P181" s="247"/>
      <c r="Q181" s="247"/>
      <c r="R181" s="247"/>
      <c r="S181" s="244"/>
      <c r="T181" s="247"/>
      <c r="U181" s="247"/>
      <c r="V181" s="247"/>
      <c r="W181" s="245"/>
      <c r="X181" s="243"/>
      <c r="Y181" s="245"/>
      <c r="Z181" s="245"/>
      <c r="AA181" s="245"/>
      <c r="AB181" s="245"/>
      <c r="AC181" s="245"/>
      <c r="AD181" s="245"/>
      <c r="AE181" s="245"/>
      <c r="AF181" s="245"/>
    </row>
    <row r="182" spans="1:32" s="249" customFormat="1">
      <c r="A182" s="245"/>
      <c r="B182" s="245"/>
      <c r="C182" s="247"/>
      <c r="D182" s="245"/>
      <c r="E182" s="247"/>
      <c r="F182" s="247"/>
      <c r="G182" s="247"/>
      <c r="H182" s="247"/>
      <c r="I182" s="247"/>
      <c r="J182" s="247"/>
      <c r="K182" s="247"/>
      <c r="L182" s="247"/>
      <c r="M182" s="247"/>
      <c r="N182" s="247"/>
      <c r="O182" s="247"/>
      <c r="P182" s="247"/>
      <c r="Q182" s="247"/>
      <c r="R182" s="247"/>
      <c r="S182" s="244"/>
      <c r="T182" s="247"/>
      <c r="U182" s="247"/>
      <c r="V182" s="247"/>
      <c r="W182" s="245"/>
      <c r="X182" s="243"/>
      <c r="Y182" s="245"/>
      <c r="Z182" s="245"/>
      <c r="AA182" s="245"/>
      <c r="AB182" s="245"/>
      <c r="AC182" s="245"/>
      <c r="AD182" s="245"/>
      <c r="AE182" s="245"/>
      <c r="AF182" s="245"/>
    </row>
    <row r="183" spans="1:32" s="249" customFormat="1">
      <c r="A183" s="245"/>
      <c r="B183" s="245"/>
      <c r="C183" s="247"/>
      <c r="D183" s="245"/>
      <c r="E183" s="247"/>
      <c r="F183" s="247"/>
      <c r="G183" s="247"/>
      <c r="H183" s="247"/>
      <c r="I183" s="247"/>
      <c r="J183" s="247"/>
      <c r="K183" s="247"/>
      <c r="L183" s="247"/>
      <c r="M183" s="247"/>
      <c r="N183" s="247"/>
      <c r="O183" s="247"/>
      <c r="P183" s="247"/>
      <c r="Q183" s="247"/>
      <c r="R183" s="247"/>
      <c r="S183" s="244"/>
      <c r="T183" s="247"/>
      <c r="U183" s="247"/>
      <c r="V183" s="247"/>
      <c r="W183" s="245"/>
      <c r="X183" s="243"/>
      <c r="Y183" s="245"/>
      <c r="Z183" s="245"/>
      <c r="AA183" s="245"/>
      <c r="AB183" s="245"/>
      <c r="AC183" s="245"/>
      <c r="AD183" s="245"/>
      <c r="AE183" s="245"/>
      <c r="AF183" s="245"/>
    </row>
    <row r="184" spans="1:32" s="249" customFormat="1">
      <c r="A184" s="245"/>
      <c r="B184" s="245"/>
      <c r="C184" s="247"/>
      <c r="D184" s="245"/>
      <c r="E184" s="247"/>
      <c r="F184" s="247"/>
      <c r="G184" s="247"/>
      <c r="H184" s="247"/>
      <c r="I184" s="247"/>
      <c r="J184" s="247"/>
      <c r="K184" s="247"/>
      <c r="L184" s="247"/>
      <c r="M184" s="247"/>
      <c r="N184" s="247"/>
      <c r="O184" s="247"/>
      <c r="P184" s="247"/>
      <c r="Q184" s="247"/>
      <c r="R184" s="247"/>
      <c r="S184" s="244"/>
      <c r="T184" s="247"/>
      <c r="U184" s="247"/>
      <c r="V184" s="247"/>
      <c r="W184" s="245"/>
      <c r="X184" s="243"/>
      <c r="Y184" s="245"/>
      <c r="Z184" s="245"/>
      <c r="AA184" s="245"/>
      <c r="AB184" s="245"/>
      <c r="AC184" s="245"/>
      <c r="AD184" s="245"/>
      <c r="AE184" s="245"/>
      <c r="AF184" s="245"/>
    </row>
    <row r="185" spans="1:32" s="249" customFormat="1">
      <c r="A185" s="245"/>
      <c r="B185" s="245"/>
      <c r="C185" s="247"/>
      <c r="D185" s="245"/>
      <c r="E185" s="247"/>
      <c r="F185" s="247"/>
      <c r="G185" s="247"/>
      <c r="H185" s="247"/>
      <c r="I185" s="247"/>
      <c r="J185" s="247"/>
      <c r="K185" s="247"/>
      <c r="L185" s="247"/>
      <c r="M185" s="247"/>
      <c r="N185" s="247"/>
      <c r="O185" s="247"/>
      <c r="P185" s="247"/>
      <c r="Q185" s="247"/>
      <c r="R185" s="247"/>
      <c r="S185" s="244"/>
      <c r="T185" s="247"/>
      <c r="U185" s="247"/>
      <c r="V185" s="247"/>
      <c r="W185" s="245"/>
      <c r="X185" s="243"/>
      <c r="Y185" s="245"/>
      <c r="Z185" s="245"/>
      <c r="AA185" s="245"/>
      <c r="AB185" s="245"/>
      <c r="AC185" s="245"/>
      <c r="AD185" s="245"/>
      <c r="AE185" s="245"/>
      <c r="AF185" s="245"/>
    </row>
    <row r="186" spans="1:32" s="249" customFormat="1">
      <c r="A186" s="245"/>
      <c r="B186" s="245"/>
      <c r="C186" s="247"/>
      <c r="D186" s="245"/>
      <c r="E186" s="247"/>
      <c r="F186" s="247"/>
      <c r="G186" s="247"/>
      <c r="H186" s="247"/>
      <c r="I186" s="247"/>
      <c r="J186" s="247"/>
      <c r="K186" s="247"/>
      <c r="L186" s="247"/>
      <c r="M186" s="247"/>
      <c r="N186" s="247"/>
      <c r="O186" s="247"/>
      <c r="P186" s="247"/>
      <c r="Q186" s="247"/>
      <c r="R186" s="247"/>
      <c r="S186" s="244"/>
      <c r="T186" s="247"/>
      <c r="U186" s="247"/>
      <c r="V186" s="247"/>
      <c r="W186" s="245"/>
      <c r="X186" s="243"/>
      <c r="Y186" s="245"/>
      <c r="Z186" s="245"/>
      <c r="AA186" s="245"/>
      <c r="AB186" s="245"/>
      <c r="AC186" s="245"/>
      <c r="AD186" s="245"/>
      <c r="AE186" s="245"/>
      <c r="AF186" s="245"/>
    </row>
    <row r="187" spans="1:32" s="249" customFormat="1">
      <c r="A187" s="245"/>
      <c r="B187" s="245"/>
      <c r="C187" s="247"/>
      <c r="D187" s="245"/>
      <c r="E187" s="247"/>
      <c r="F187" s="247"/>
      <c r="G187" s="247"/>
      <c r="H187" s="247"/>
      <c r="I187" s="247"/>
      <c r="J187" s="247"/>
      <c r="K187" s="247"/>
      <c r="L187" s="247"/>
      <c r="M187" s="247"/>
      <c r="N187" s="247"/>
      <c r="O187" s="247"/>
      <c r="P187" s="247"/>
      <c r="Q187" s="247"/>
      <c r="R187" s="247"/>
      <c r="S187" s="244"/>
      <c r="T187" s="247"/>
      <c r="U187" s="247"/>
      <c r="V187" s="247"/>
      <c r="W187" s="245"/>
      <c r="X187" s="243"/>
      <c r="Y187" s="245"/>
      <c r="Z187" s="245"/>
      <c r="AA187" s="245"/>
      <c r="AB187" s="245"/>
      <c r="AC187" s="245"/>
      <c r="AD187" s="245"/>
      <c r="AE187" s="245"/>
      <c r="AF187" s="245"/>
    </row>
    <row r="188" spans="1:32" s="249" customFormat="1">
      <c r="A188" s="245"/>
      <c r="B188" s="245"/>
      <c r="C188" s="247"/>
      <c r="D188" s="245"/>
      <c r="E188" s="247"/>
      <c r="F188" s="247"/>
      <c r="G188" s="247"/>
      <c r="H188" s="247"/>
      <c r="I188" s="247"/>
      <c r="J188" s="247"/>
      <c r="K188" s="247"/>
      <c r="L188" s="247"/>
      <c r="M188" s="247"/>
      <c r="N188" s="247"/>
      <c r="O188" s="247"/>
      <c r="P188" s="247"/>
      <c r="Q188" s="247"/>
      <c r="R188" s="247"/>
      <c r="S188" s="244"/>
      <c r="T188" s="247"/>
      <c r="U188" s="247"/>
      <c r="V188" s="247"/>
      <c r="W188" s="245"/>
      <c r="X188" s="243"/>
      <c r="Y188" s="245"/>
      <c r="Z188" s="245"/>
      <c r="AA188" s="245"/>
      <c r="AB188" s="245"/>
      <c r="AC188" s="245"/>
      <c r="AD188" s="245"/>
      <c r="AE188" s="245"/>
      <c r="AF188" s="245"/>
    </row>
    <row r="189" spans="1:32" s="249" customFormat="1">
      <c r="A189" s="245"/>
      <c r="B189" s="245"/>
      <c r="C189" s="247"/>
      <c r="D189" s="245"/>
      <c r="E189" s="247"/>
      <c r="F189" s="247"/>
      <c r="G189" s="247"/>
      <c r="H189" s="247"/>
      <c r="I189" s="247"/>
      <c r="J189" s="247"/>
      <c r="K189" s="247"/>
      <c r="L189" s="247"/>
      <c r="M189" s="247"/>
      <c r="N189" s="247"/>
      <c r="O189" s="247"/>
      <c r="P189" s="247"/>
      <c r="Q189" s="247"/>
      <c r="R189" s="247"/>
      <c r="S189" s="244"/>
      <c r="T189" s="247"/>
      <c r="U189" s="247"/>
      <c r="V189" s="247"/>
      <c r="W189" s="245"/>
      <c r="X189" s="243"/>
      <c r="Y189" s="245"/>
      <c r="Z189" s="245"/>
      <c r="AA189" s="245"/>
      <c r="AB189" s="245"/>
      <c r="AC189" s="245"/>
      <c r="AD189" s="245"/>
      <c r="AE189" s="245"/>
      <c r="AF189" s="245"/>
    </row>
    <row r="190" spans="1:32" s="249" customFormat="1">
      <c r="A190" s="245"/>
      <c r="B190" s="245"/>
      <c r="C190" s="247"/>
      <c r="D190" s="245"/>
      <c r="E190" s="247"/>
      <c r="F190" s="247"/>
      <c r="G190" s="247"/>
      <c r="H190" s="247"/>
      <c r="I190" s="247"/>
      <c r="J190" s="247"/>
      <c r="K190" s="247"/>
      <c r="L190" s="247"/>
      <c r="M190" s="247"/>
      <c r="N190" s="247"/>
      <c r="O190" s="247"/>
      <c r="P190" s="247"/>
      <c r="Q190" s="247"/>
      <c r="R190" s="247"/>
      <c r="S190" s="244"/>
      <c r="T190" s="247"/>
      <c r="U190" s="247"/>
      <c r="V190" s="247"/>
      <c r="W190" s="245"/>
      <c r="X190" s="243"/>
      <c r="Y190" s="245"/>
      <c r="Z190" s="245"/>
      <c r="AA190" s="245"/>
      <c r="AB190" s="245"/>
      <c r="AC190" s="245"/>
      <c r="AD190" s="245"/>
      <c r="AE190" s="245"/>
      <c r="AF190" s="245"/>
    </row>
    <row r="191" spans="1:32" s="249" customFormat="1">
      <c r="A191" s="245"/>
      <c r="B191" s="245"/>
      <c r="C191" s="247"/>
      <c r="D191" s="245"/>
      <c r="E191" s="247"/>
      <c r="F191" s="247"/>
      <c r="G191" s="247"/>
      <c r="H191" s="247"/>
      <c r="I191" s="247"/>
      <c r="J191" s="247"/>
      <c r="K191" s="247"/>
      <c r="L191" s="247"/>
      <c r="M191" s="247"/>
      <c r="N191" s="247"/>
      <c r="O191" s="247"/>
      <c r="P191" s="247"/>
      <c r="Q191" s="247"/>
      <c r="R191" s="247"/>
      <c r="S191" s="244"/>
      <c r="T191" s="247"/>
      <c r="U191" s="247"/>
      <c r="V191" s="247"/>
      <c r="W191" s="245"/>
      <c r="X191" s="243"/>
      <c r="Y191" s="245"/>
      <c r="Z191" s="245"/>
      <c r="AA191" s="245"/>
      <c r="AB191" s="245"/>
      <c r="AC191" s="245"/>
      <c r="AD191" s="245"/>
      <c r="AE191" s="245"/>
      <c r="AF191" s="245"/>
    </row>
    <row r="192" spans="1:32" s="249" customFormat="1">
      <c r="A192" s="245"/>
      <c r="B192" s="245"/>
      <c r="C192" s="247"/>
      <c r="D192" s="245"/>
      <c r="E192" s="247"/>
      <c r="F192" s="247"/>
      <c r="G192" s="247"/>
      <c r="H192" s="247"/>
      <c r="I192" s="247"/>
      <c r="J192" s="247"/>
      <c r="K192" s="247"/>
      <c r="L192" s="247"/>
      <c r="M192" s="247"/>
      <c r="N192" s="247"/>
      <c r="O192" s="247"/>
      <c r="P192" s="247"/>
      <c r="Q192" s="247"/>
      <c r="R192" s="247"/>
      <c r="S192" s="244"/>
      <c r="T192" s="247"/>
      <c r="U192" s="247"/>
      <c r="V192" s="247"/>
      <c r="W192" s="245"/>
      <c r="X192" s="243"/>
      <c r="Y192" s="245"/>
      <c r="Z192" s="245"/>
      <c r="AA192" s="245"/>
      <c r="AB192" s="245"/>
      <c r="AC192" s="245"/>
      <c r="AD192" s="245"/>
      <c r="AE192" s="245"/>
      <c r="AF192" s="245"/>
    </row>
    <row r="193" spans="1:32" s="249" customFormat="1">
      <c r="A193" s="245"/>
      <c r="B193" s="245"/>
      <c r="C193" s="247"/>
      <c r="D193" s="245"/>
      <c r="E193" s="247"/>
      <c r="F193" s="247"/>
      <c r="G193" s="247"/>
      <c r="H193" s="247"/>
      <c r="I193" s="247"/>
      <c r="J193" s="247"/>
      <c r="K193" s="247"/>
      <c r="L193" s="247"/>
      <c r="M193" s="247"/>
      <c r="N193" s="247"/>
      <c r="O193" s="247"/>
      <c r="P193" s="247"/>
      <c r="Q193" s="247"/>
      <c r="R193" s="247"/>
      <c r="S193" s="244"/>
      <c r="T193" s="247"/>
      <c r="U193" s="247"/>
      <c r="V193" s="247"/>
      <c r="W193" s="245"/>
      <c r="X193" s="243"/>
      <c r="Y193" s="245"/>
      <c r="Z193" s="245"/>
      <c r="AA193" s="245"/>
      <c r="AB193" s="245"/>
      <c r="AC193" s="245"/>
      <c r="AD193" s="245"/>
      <c r="AE193" s="245"/>
      <c r="AF193" s="245"/>
    </row>
    <row r="194" spans="1:32" s="249" customFormat="1">
      <c r="A194" s="245"/>
      <c r="B194" s="245"/>
      <c r="C194" s="247"/>
      <c r="D194" s="245"/>
      <c r="E194" s="247"/>
      <c r="F194" s="247"/>
      <c r="G194" s="247"/>
      <c r="H194" s="247"/>
      <c r="I194" s="247"/>
      <c r="J194" s="247"/>
      <c r="K194" s="247"/>
      <c r="L194" s="247"/>
      <c r="M194" s="247"/>
      <c r="N194" s="247"/>
      <c r="O194" s="247"/>
      <c r="P194" s="247"/>
      <c r="Q194" s="247"/>
      <c r="R194" s="247"/>
      <c r="S194" s="244"/>
      <c r="T194" s="247"/>
      <c r="U194" s="247"/>
      <c r="V194" s="247"/>
      <c r="W194" s="245"/>
      <c r="X194" s="243"/>
      <c r="Y194" s="245"/>
      <c r="Z194" s="245"/>
      <c r="AA194" s="245"/>
      <c r="AB194" s="245"/>
      <c r="AC194" s="245"/>
      <c r="AD194" s="245"/>
      <c r="AE194" s="245"/>
      <c r="AF194" s="245"/>
    </row>
    <row r="195" spans="1:32" s="249" customFormat="1">
      <c r="A195" s="245"/>
      <c r="B195" s="245"/>
      <c r="C195" s="247"/>
      <c r="D195" s="245"/>
      <c r="E195" s="247"/>
      <c r="F195" s="247"/>
      <c r="G195" s="247"/>
      <c r="H195" s="247"/>
      <c r="I195" s="247"/>
      <c r="J195" s="247"/>
      <c r="K195" s="247"/>
      <c r="L195" s="247"/>
      <c r="M195" s="247"/>
      <c r="N195" s="247"/>
      <c r="O195" s="247"/>
      <c r="P195" s="247"/>
      <c r="Q195" s="247"/>
      <c r="R195" s="247"/>
      <c r="S195" s="244"/>
      <c r="T195" s="247"/>
      <c r="U195" s="247"/>
      <c r="V195" s="247"/>
      <c r="W195" s="245"/>
      <c r="X195" s="243"/>
      <c r="Y195" s="245"/>
      <c r="Z195" s="245"/>
      <c r="AA195" s="245"/>
      <c r="AB195" s="245"/>
      <c r="AC195" s="245"/>
      <c r="AD195" s="245"/>
      <c r="AE195" s="245"/>
      <c r="AF195" s="245"/>
    </row>
    <row r="196" spans="1:32" s="249" customFormat="1">
      <c r="A196" s="245"/>
      <c r="B196" s="245"/>
      <c r="C196" s="247"/>
      <c r="D196" s="245"/>
      <c r="E196" s="247"/>
      <c r="F196" s="247"/>
      <c r="G196" s="247"/>
      <c r="H196" s="247"/>
      <c r="I196" s="247"/>
      <c r="J196" s="247"/>
      <c r="K196" s="247"/>
      <c r="L196" s="247"/>
      <c r="M196" s="247"/>
      <c r="N196" s="247"/>
      <c r="O196" s="247"/>
      <c r="P196" s="247"/>
      <c r="Q196" s="247"/>
      <c r="R196" s="247"/>
      <c r="S196" s="244"/>
      <c r="T196" s="247"/>
      <c r="U196" s="247"/>
      <c r="V196" s="247"/>
      <c r="W196" s="245"/>
      <c r="X196" s="243"/>
      <c r="Y196" s="245"/>
      <c r="Z196" s="245"/>
      <c r="AA196" s="245"/>
      <c r="AB196" s="245"/>
      <c r="AC196" s="245"/>
      <c r="AD196" s="245"/>
      <c r="AE196" s="245"/>
      <c r="AF196" s="245"/>
    </row>
    <row r="197" spans="1:32" s="249" customFormat="1">
      <c r="A197" s="245"/>
      <c r="B197" s="245"/>
      <c r="C197" s="247"/>
      <c r="D197" s="245"/>
      <c r="E197" s="247"/>
      <c r="F197" s="247"/>
      <c r="G197" s="247"/>
      <c r="H197" s="247"/>
      <c r="I197" s="247"/>
      <c r="J197" s="247"/>
      <c r="K197" s="247"/>
      <c r="L197" s="247"/>
      <c r="M197" s="247"/>
      <c r="N197" s="247"/>
      <c r="O197" s="247"/>
      <c r="P197" s="247"/>
      <c r="Q197" s="247"/>
      <c r="R197" s="247"/>
      <c r="S197" s="244"/>
      <c r="T197" s="247"/>
      <c r="U197" s="247"/>
      <c r="V197" s="247"/>
      <c r="W197" s="245"/>
      <c r="X197" s="243"/>
      <c r="Y197" s="245"/>
      <c r="Z197" s="245"/>
      <c r="AA197" s="245"/>
      <c r="AB197" s="245"/>
      <c r="AC197" s="245"/>
      <c r="AD197" s="245"/>
      <c r="AE197" s="245"/>
      <c r="AF197" s="245"/>
    </row>
    <row r="198" spans="1:32" s="249" customFormat="1">
      <c r="A198" s="245"/>
      <c r="B198" s="245"/>
      <c r="C198" s="247"/>
      <c r="D198" s="245"/>
      <c r="E198" s="247"/>
      <c r="F198" s="247"/>
      <c r="G198" s="247"/>
      <c r="H198" s="247"/>
      <c r="I198" s="247"/>
      <c r="J198" s="247"/>
      <c r="K198" s="247"/>
      <c r="L198" s="247"/>
      <c r="M198" s="247"/>
      <c r="N198" s="247"/>
      <c r="O198" s="247"/>
      <c r="P198" s="247"/>
      <c r="Q198" s="247"/>
      <c r="R198" s="247"/>
      <c r="S198" s="244"/>
      <c r="T198" s="247"/>
      <c r="U198" s="247"/>
      <c r="V198" s="247"/>
      <c r="W198" s="245"/>
      <c r="X198" s="243"/>
      <c r="Y198" s="245"/>
      <c r="Z198" s="245"/>
      <c r="AA198" s="245"/>
      <c r="AB198" s="245"/>
      <c r="AC198" s="245"/>
      <c r="AD198" s="245"/>
      <c r="AE198" s="245"/>
      <c r="AF198" s="245"/>
    </row>
    <row r="199" spans="1:32" s="249" customFormat="1">
      <c r="A199" s="245"/>
      <c r="B199" s="245"/>
      <c r="C199" s="247"/>
      <c r="D199" s="245"/>
      <c r="E199" s="247"/>
      <c r="F199" s="247"/>
      <c r="G199" s="247"/>
      <c r="H199" s="247"/>
      <c r="I199" s="247"/>
      <c r="J199" s="247"/>
      <c r="K199" s="247"/>
      <c r="L199" s="247"/>
      <c r="M199" s="247"/>
      <c r="N199" s="247"/>
      <c r="O199" s="247"/>
      <c r="P199" s="247"/>
      <c r="Q199" s="247"/>
      <c r="R199" s="247"/>
      <c r="S199" s="244"/>
      <c r="T199" s="247"/>
      <c r="U199" s="247"/>
      <c r="V199" s="247"/>
      <c r="W199" s="245"/>
      <c r="X199" s="243"/>
      <c r="Y199" s="245"/>
      <c r="Z199" s="245"/>
      <c r="AA199" s="245"/>
      <c r="AB199" s="245"/>
      <c r="AC199" s="245"/>
      <c r="AD199" s="245"/>
      <c r="AE199" s="245"/>
      <c r="AF199" s="245"/>
    </row>
    <row r="200" spans="1:32" s="249" customFormat="1">
      <c r="A200" s="245"/>
      <c r="B200" s="245"/>
      <c r="C200" s="247"/>
      <c r="D200" s="245"/>
      <c r="E200" s="247"/>
      <c r="F200" s="247"/>
      <c r="G200" s="247"/>
      <c r="H200" s="247"/>
      <c r="I200" s="247"/>
      <c r="J200" s="247"/>
      <c r="K200" s="247"/>
      <c r="L200" s="247"/>
      <c r="M200" s="247"/>
      <c r="N200" s="247"/>
      <c r="O200" s="247"/>
      <c r="P200" s="247"/>
      <c r="Q200" s="247"/>
      <c r="R200" s="247"/>
      <c r="S200" s="244"/>
      <c r="T200" s="247"/>
      <c r="U200" s="247"/>
      <c r="V200" s="247"/>
      <c r="W200" s="245"/>
      <c r="X200" s="243"/>
      <c r="Y200" s="245"/>
      <c r="Z200" s="245"/>
      <c r="AA200" s="245"/>
      <c r="AB200" s="245"/>
      <c r="AC200" s="245"/>
      <c r="AD200" s="245"/>
      <c r="AE200" s="245"/>
      <c r="AF200" s="245"/>
    </row>
    <row r="201" spans="1:32" s="249" customFormat="1">
      <c r="A201" s="245"/>
      <c r="B201" s="245"/>
      <c r="C201" s="247"/>
      <c r="D201" s="245"/>
      <c r="E201" s="247"/>
      <c r="F201" s="247"/>
      <c r="G201" s="247"/>
      <c r="H201" s="247"/>
      <c r="I201" s="247"/>
      <c r="J201" s="247"/>
      <c r="K201" s="247"/>
      <c r="L201" s="247"/>
      <c r="M201" s="247"/>
      <c r="N201" s="247"/>
      <c r="O201" s="247"/>
      <c r="P201" s="247"/>
      <c r="Q201" s="247"/>
      <c r="R201" s="247"/>
      <c r="S201" s="244"/>
      <c r="T201" s="247"/>
      <c r="U201" s="247"/>
      <c r="V201" s="247"/>
      <c r="W201" s="245"/>
      <c r="X201" s="243"/>
      <c r="Y201" s="245"/>
      <c r="Z201" s="245"/>
      <c r="AA201" s="245"/>
      <c r="AB201" s="245"/>
      <c r="AC201" s="245"/>
      <c r="AD201" s="245"/>
      <c r="AE201" s="245"/>
      <c r="AF201" s="245"/>
    </row>
    <row r="202" spans="1:32" s="249" customFormat="1">
      <c r="A202" s="245"/>
      <c r="B202" s="245"/>
      <c r="C202" s="247"/>
      <c r="D202" s="245"/>
      <c r="E202" s="247"/>
      <c r="F202" s="247"/>
      <c r="G202" s="247"/>
      <c r="H202" s="247"/>
      <c r="I202" s="247"/>
      <c r="J202" s="247"/>
      <c r="K202" s="247"/>
      <c r="L202" s="247"/>
      <c r="M202" s="247"/>
      <c r="N202" s="247"/>
      <c r="O202" s="247"/>
      <c r="P202" s="247"/>
      <c r="Q202" s="247"/>
      <c r="R202" s="247"/>
      <c r="S202" s="244"/>
      <c r="T202" s="247"/>
      <c r="U202" s="247"/>
      <c r="V202" s="247"/>
      <c r="W202" s="245"/>
      <c r="X202" s="243"/>
      <c r="Y202" s="245"/>
      <c r="Z202" s="245"/>
      <c r="AA202" s="245"/>
      <c r="AB202" s="245"/>
      <c r="AC202" s="245"/>
      <c r="AD202" s="245"/>
      <c r="AE202" s="245"/>
      <c r="AF202" s="245"/>
    </row>
    <row r="203" spans="1:32" s="249" customFormat="1">
      <c r="A203" s="245"/>
      <c r="B203" s="245"/>
      <c r="C203" s="247"/>
      <c r="D203" s="245"/>
      <c r="E203" s="247"/>
      <c r="F203" s="247"/>
      <c r="G203" s="247"/>
      <c r="H203" s="247"/>
      <c r="I203" s="247"/>
      <c r="J203" s="247"/>
      <c r="K203" s="247"/>
      <c r="L203" s="247"/>
      <c r="M203" s="247"/>
      <c r="N203" s="247"/>
      <c r="O203" s="247"/>
      <c r="P203" s="247"/>
      <c r="Q203" s="247"/>
      <c r="R203" s="247"/>
      <c r="S203" s="244"/>
      <c r="T203" s="247"/>
      <c r="U203" s="247"/>
      <c r="V203" s="247"/>
      <c r="W203" s="245"/>
      <c r="X203" s="243"/>
      <c r="Y203" s="245"/>
      <c r="Z203" s="245"/>
      <c r="AA203" s="245"/>
      <c r="AB203" s="245"/>
      <c r="AC203" s="245"/>
      <c r="AD203" s="245"/>
      <c r="AE203" s="245"/>
      <c r="AF203" s="245"/>
    </row>
    <row r="204" spans="1:32" s="249" customFormat="1">
      <c r="A204" s="245"/>
      <c r="B204" s="245"/>
      <c r="C204" s="247"/>
      <c r="D204" s="245"/>
      <c r="E204" s="247"/>
      <c r="F204" s="247"/>
      <c r="G204" s="247"/>
      <c r="H204" s="247"/>
      <c r="I204" s="247"/>
      <c r="J204" s="247"/>
      <c r="K204" s="247"/>
      <c r="L204" s="247"/>
      <c r="M204" s="247"/>
      <c r="N204" s="247"/>
      <c r="O204" s="247"/>
      <c r="P204" s="247"/>
      <c r="Q204" s="247"/>
      <c r="R204" s="247"/>
      <c r="S204" s="244"/>
      <c r="T204" s="247"/>
      <c r="U204" s="247"/>
      <c r="V204" s="247"/>
      <c r="W204" s="245"/>
      <c r="X204" s="243"/>
      <c r="Y204" s="245"/>
      <c r="Z204" s="245"/>
      <c r="AA204" s="245"/>
      <c r="AB204" s="245"/>
      <c r="AC204" s="245"/>
      <c r="AD204" s="245"/>
      <c r="AE204" s="245"/>
      <c r="AF204" s="245"/>
    </row>
    <row r="205" spans="1:32" s="249" customFormat="1">
      <c r="A205" s="245"/>
      <c r="B205" s="245"/>
      <c r="C205" s="247"/>
      <c r="D205" s="245"/>
      <c r="E205" s="247"/>
      <c r="F205" s="247"/>
      <c r="G205" s="247"/>
      <c r="H205" s="247"/>
      <c r="I205" s="247"/>
      <c r="J205" s="247"/>
      <c r="K205" s="247"/>
      <c r="L205" s="247"/>
      <c r="M205" s="247"/>
      <c r="N205" s="247"/>
      <c r="O205" s="247"/>
      <c r="P205" s="247"/>
      <c r="Q205" s="247"/>
      <c r="R205" s="247"/>
      <c r="S205" s="244"/>
      <c r="T205" s="247"/>
      <c r="U205" s="247"/>
      <c r="V205" s="247"/>
      <c r="W205" s="245"/>
      <c r="X205" s="243"/>
      <c r="Y205" s="245"/>
      <c r="Z205" s="245"/>
      <c r="AA205" s="245"/>
      <c r="AB205" s="245"/>
      <c r="AC205" s="245"/>
      <c r="AD205" s="245"/>
      <c r="AE205" s="245"/>
      <c r="AF205" s="245"/>
    </row>
    <row r="206" spans="1:32" s="249" customFormat="1">
      <c r="A206" s="245"/>
      <c r="B206" s="245"/>
      <c r="C206" s="247"/>
      <c r="D206" s="245"/>
      <c r="E206" s="247"/>
      <c r="F206" s="247"/>
      <c r="G206" s="247"/>
      <c r="H206" s="247"/>
      <c r="I206" s="247"/>
      <c r="J206" s="247"/>
      <c r="K206" s="247"/>
      <c r="L206" s="247"/>
      <c r="M206" s="247"/>
      <c r="N206" s="247"/>
      <c r="O206" s="247"/>
      <c r="P206" s="247"/>
      <c r="Q206" s="247"/>
      <c r="R206" s="247"/>
      <c r="S206" s="244"/>
      <c r="T206" s="247"/>
      <c r="U206" s="247"/>
      <c r="V206" s="247"/>
      <c r="W206" s="245"/>
      <c r="X206" s="243"/>
      <c r="Y206" s="245"/>
      <c r="Z206" s="245"/>
      <c r="AA206" s="245"/>
      <c r="AB206" s="245"/>
      <c r="AC206" s="245"/>
      <c r="AD206" s="245"/>
      <c r="AE206" s="245"/>
      <c r="AF206" s="245"/>
    </row>
    <row r="207" spans="1:32" s="249" customFormat="1">
      <c r="A207" s="245"/>
      <c r="B207" s="245"/>
      <c r="C207" s="247"/>
      <c r="D207" s="245"/>
      <c r="E207" s="247"/>
      <c r="F207" s="247"/>
      <c r="G207" s="247"/>
      <c r="H207" s="247"/>
      <c r="I207" s="247"/>
      <c r="J207" s="247"/>
      <c r="K207" s="247"/>
      <c r="L207" s="247"/>
      <c r="M207" s="247"/>
      <c r="N207" s="247"/>
      <c r="O207" s="247"/>
      <c r="P207" s="247"/>
      <c r="Q207" s="247"/>
      <c r="R207" s="247"/>
      <c r="S207" s="244"/>
      <c r="T207" s="247"/>
      <c r="U207" s="247"/>
      <c r="V207" s="247"/>
      <c r="W207" s="245"/>
      <c r="X207" s="243"/>
      <c r="Y207" s="245"/>
      <c r="Z207" s="245"/>
      <c r="AA207" s="245"/>
      <c r="AB207" s="245"/>
      <c r="AC207" s="245"/>
      <c r="AD207" s="245"/>
      <c r="AE207" s="245"/>
      <c r="AF207" s="245"/>
    </row>
    <row r="208" spans="1:32" s="249" customFormat="1">
      <c r="A208" s="245"/>
      <c r="B208" s="245"/>
      <c r="C208" s="247"/>
      <c r="D208" s="245"/>
      <c r="E208" s="247"/>
      <c r="F208" s="247"/>
      <c r="G208" s="247"/>
      <c r="H208" s="247"/>
      <c r="I208" s="247"/>
      <c r="J208" s="247"/>
      <c r="K208" s="247"/>
      <c r="L208" s="247"/>
      <c r="M208" s="247"/>
      <c r="N208" s="247"/>
      <c r="O208" s="247"/>
      <c r="P208" s="247"/>
      <c r="Q208" s="247"/>
      <c r="R208" s="247"/>
      <c r="S208" s="244"/>
      <c r="T208" s="247"/>
      <c r="U208" s="247"/>
      <c r="V208" s="247"/>
      <c r="W208" s="245"/>
      <c r="X208" s="243"/>
      <c r="Y208" s="245"/>
      <c r="Z208" s="245"/>
      <c r="AA208" s="245"/>
      <c r="AB208" s="245"/>
      <c r="AC208" s="245"/>
      <c r="AD208" s="245"/>
      <c r="AE208" s="245"/>
      <c r="AF208" s="245"/>
    </row>
    <row r="209" spans="1:32" s="249" customFormat="1">
      <c r="A209" s="245"/>
      <c r="B209" s="245"/>
      <c r="C209" s="247"/>
      <c r="D209" s="245"/>
      <c r="E209" s="247"/>
      <c r="F209" s="247"/>
      <c r="G209" s="247"/>
      <c r="H209" s="247"/>
      <c r="I209" s="247"/>
      <c r="J209" s="247"/>
      <c r="K209" s="247"/>
      <c r="L209" s="247"/>
      <c r="M209" s="247"/>
      <c r="N209" s="247"/>
      <c r="O209" s="247"/>
      <c r="P209" s="247"/>
      <c r="Q209" s="247"/>
      <c r="R209" s="247"/>
      <c r="S209" s="244"/>
      <c r="T209" s="247"/>
      <c r="U209" s="247"/>
      <c r="V209" s="247"/>
      <c r="W209" s="245"/>
      <c r="X209" s="243"/>
      <c r="Y209" s="245"/>
      <c r="Z209" s="245"/>
      <c r="AA209" s="245"/>
      <c r="AB209" s="245"/>
      <c r="AC209" s="245"/>
      <c r="AD209" s="245"/>
      <c r="AE209" s="245"/>
      <c r="AF209" s="245"/>
    </row>
    <row r="210" spans="1:32" s="249" customFormat="1">
      <c r="A210" s="245"/>
      <c r="B210" s="245"/>
      <c r="C210" s="247"/>
      <c r="D210" s="245"/>
      <c r="E210" s="247"/>
      <c r="F210" s="247"/>
      <c r="G210" s="247"/>
      <c r="H210" s="247"/>
      <c r="I210" s="247"/>
      <c r="J210" s="247"/>
      <c r="K210" s="247"/>
      <c r="L210" s="247"/>
      <c r="M210" s="247"/>
      <c r="N210" s="247"/>
      <c r="O210" s="247"/>
      <c r="P210" s="247"/>
      <c r="Q210" s="247"/>
      <c r="R210" s="247"/>
      <c r="S210" s="244"/>
      <c r="T210" s="247"/>
      <c r="U210" s="247"/>
      <c r="V210" s="247"/>
      <c r="W210" s="245"/>
      <c r="X210" s="243"/>
      <c r="Y210" s="245"/>
      <c r="Z210" s="245"/>
      <c r="AA210" s="245"/>
      <c r="AB210" s="245"/>
      <c r="AC210" s="245"/>
      <c r="AD210" s="245"/>
      <c r="AE210" s="245"/>
      <c r="AF210" s="245"/>
    </row>
    <row r="211" spans="1:32" s="249" customFormat="1">
      <c r="A211" s="245"/>
      <c r="B211" s="245"/>
      <c r="C211" s="247"/>
      <c r="D211" s="245"/>
      <c r="E211" s="247"/>
      <c r="F211" s="247"/>
      <c r="G211" s="247"/>
      <c r="H211" s="247"/>
      <c r="I211" s="247"/>
      <c r="J211" s="247"/>
      <c r="K211" s="247"/>
      <c r="L211" s="247"/>
      <c r="M211" s="247"/>
      <c r="N211" s="247"/>
      <c r="O211" s="247"/>
      <c r="P211" s="247"/>
      <c r="Q211" s="247"/>
      <c r="R211" s="247"/>
      <c r="S211" s="244"/>
      <c r="T211" s="247"/>
      <c r="U211" s="247"/>
      <c r="V211" s="247"/>
      <c r="W211" s="245"/>
      <c r="X211" s="243"/>
      <c r="Y211" s="245"/>
      <c r="Z211" s="245"/>
      <c r="AA211" s="245"/>
      <c r="AB211" s="245"/>
      <c r="AC211" s="245"/>
      <c r="AD211" s="245"/>
      <c r="AE211" s="245"/>
      <c r="AF211" s="245"/>
    </row>
    <row r="212" spans="1:32" s="249" customFormat="1">
      <c r="A212" s="245"/>
      <c r="B212" s="245"/>
      <c r="C212" s="247"/>
      <c r="D212" s="245"/>
      <c r="E212" s="247"/>
      <c r="F212" s="247"/>
      <c r="G212" s="247"/>
      <c r="H212" s="247"/>
      <c r="I212" s="247"/>
      <c r="J212" s="247"/>
      <c r="K212" s="247"/>
      <c r="L212" s="247"/>
      <c r="M212" s="247"/>
      <c r="N212" s="247"/>
      <c r="O212" s="247"/>
      <c r="P212" s="247"/>
      <c r="Q212" s="247"/>
      <c r="R212" s="247"/>
      <c r="S212" s="244"/>
      <c r="T212" s="247"/>
      <c r="U212" s="247"/>
      <c r="V212" s="247"/>
      <c r="W212" s="245"/>
      <c r="X212" s="243"/>
      <c r="Y212" s="245"/>
      <c r="Z212" s="245"/>
      <c r="AA212" s="245"/>
      <c r="AB212" s="245"/>
      <c r="AC212" s="245"/>
      <c r="AD212" s="245"/>
      <c r="AE212" s="245"/>
      <c r="AF212" s="245"/>
    </row>
    <row r="213" spans="1:32" s="249" customFormat="1">
      <c r="A213" s="245"/>
      <c r="B213" s="245"/>
      <c r="C213" s="247"/>
      <c r="D213" s="245"/>
      <c r="E213" s="247"/>
      <c r="F213" s="247"/>
      <c r="G213" s="247"/>
      <c r="H213" s="247"/>
      <c r="I213" s="247"/>
      <c r="J213" s="247"/>
      <c r="K213" s="247"/>
      <c r="L213" s="247"/>
      <c r="M213" s="247"/>
      <c r="N213" s="247"/>
      <c r="O213" s="247"/>
      <c r="P213" s="247"/>
      <c r="Q213" s="247"/>
      <c r="R213" s="247"/>
      <c r="S213" s="244"/>
      <c r="T213" s="247"/>
      <c r="U213" s="247"/>
      <c r="V213" s="247"/>
      <c r="W213" s="245"/>
      <c r="X213" s="243"/>
      <c r="Y213" s="245"/>
      <c r="Z213" s="245"/>
      <c r="AA213" s="245"/>
      <c r="AB213" s="245"/>
      <c r="AC213" s="245"/>
      <c r="AD213" s="245"/>
      <c r="AE213" s="245"/>
      <c r="AF213" s="245"/>
    </row>
    <row r="214" spans="1:32" s="249" customFormat="1">
      <c r="A214" s="245"/>
      <c r="B214" s="245"/>
      <c r="C214" s="247"/>
      <c r="D214" s="245"/>
      <c r="E214" s="247"/>
      <c r="F214" s="247"/>
      <c r="G214" s="247"/>
      <c r="H214" s="247"/>
      <c r="I214" s="247"/>
      <c r="J214" s="247"/>
      <c r="K214" s="247"/>
      <c r="L214" s="247"/>
      <c r="M214" s="247"/>
      <c r="N214" s="247"/>
      <c r="O214" s="247"/>
      <c r="P214" s="247"/>
      <c r="Q214" s="247"/>
      <c r="R214" s="247"/>
      <c r="S214" s="244"/>
      <c r="T214" s="247"/>
      <c r="U214" s="247"/>
      <c r="V214" s="247"/>
      <c r="W214" s="245"/>
      <c r="X214" s="243"/>
      <c r="Y214" s="245"/>
      <c r="Z214" s="245"/>
      <c r="AA214" s="245"/>
      <c r="AB214" s="245"/>
      <c r="AC214" s="245"/>
      <c r="AD214" s="245"/>
      <c r="AE214" s="245"/>
      <c r="AF214" s="245"/>
    </row>
    <row r="215" spans="1:32" s="249" customFormat="1">
      <c r="A215" s="245"/>
      <c r="B215" s="245"/>
      <c r="C215" s="247"/>
      <c r="D215" s="245"/>
      <c r="E215" s="247"/>
      <c r="F215" s="247"/>
      <c r="G215" s="247"/>
      <c r="H215" s="247"/>
      <c r="I215" s="247"/>
      <c r="J215" s="247"/>
      <c r="K215" s="247"/>
      <c r="L215" s="247"/>
      <c r="M215" s="247"/>
      <c r="N215" s="247"/>
      <c r="O215" s="247"/>
      <c r="P215" s="247"/>
      <c r="Q215" s="247"/>
      <c r="R215" s="247"/>
      <c r="S215" s="244"/>
      <c r="T215" s="247"/>
      <c r="U215" s="247"/>
      <c r="V215" s="247"/>
      <c r="W215" s="245"/>
      <c r="X215" s="243"/>
      <c r="Y215" s="245"/>
      <c r="Z215" s="245"/>
      <c r="AA215" s="245"/>
      <c r="AB215" s="245"/>
      <c r="AC215" s="245"/>
      <c r="AD215" s="245"/>
      <c r="AE215" s="245"/>
      <c r="AF215" s="245"/>
    </row>
    <row r="216" spans="1:32">
      <c r="U216" s="247"/>
      <c r="V216" s="247"/>
    </row>
    <row r="217" spans="1:32" s="206" customFormat="1">
      <c r="A217" s="245"/>
      <c r="B217" s="245"/>
      <c r="C217" s="247"/>
      <c r="D217" s="245"/>
      <c r="E217" s="247"/>
      <c r="F217" s="247"/>
      <c r="G217" s="247"/>
      <c r="H217" s="247"/>
      <c r="I217" s="247"/>
      <c r="J217" s="247"/>
      <c r="K217" s="247"/>
      <c r="L217" s="247"/>
      <c r="M217" s="247"/>
      <c r="N217" s="247"/>
      <c r="O217" s="247"/>
      <c r="P217" s="247"/>
      <c r="Q217" s="247"/>
      <c r="R217" s="247"/>
      <c r="S217" s="244"/>
      <c r="T217" s="247"/>
      <c r="U217" s="247"/>
      <c r="V217" s="247"/>
      <c r="W217" s="245"/>
      <c r="X217" s="243"/>
      <c r="Y217" s="245"/>
      <c r="Z217" s="245"/>
      <c r="AA217" s="245"/>
      <c r="AB217" s="245"/>
      <c r="AC217" s="245"/>
      <c r="AD217" s="245"/>
      <c r="AE217" s="245"/>
      <c r="AF217" s="245"/>
    </row>
    <row r="218" spans="1:32" s="206" customFormat="1">
      <c r="A218" s="245"/>
      <c r="B218" s="245"/>
      <c r="C218" s="247"/>
      <c r="D218" s="245"/>
      <c r="E218" s="247"/>
      <c r="F218" s="247"/>
      <c r="G218" s="247"/>
      <c r="H218" s="247"/>
      <c r="I218" s="247"/>
      <c r="J218" s="247"/>
      <c r="K218" s="247"/>
      <c r="L218" s="247"/>
      <c r="M218" s="247"/>
      <c r="N218" s="247"/>
      <c r="O218" s="247"/>
      <c r="P218" s="247"/>
      <c r="Q218" s="247"/>
      <c r="R218" s="247"/>
      <c r="S218" s="244"/>
      <c r="T218" s="247"/>
      <c r="U218" s="247"/>
      <c r="V218" s="247"/>
      <c r="W218" s="245"/>
      <c r="X218" s="243"/>
      <c r="Y218" s="245"/>
      <c r="Z218" s="245"/>
      <c r="AA218" s="245"/>
      <c r="AB218" s="245"/>
      <c r="AC218" s="245"/>
      <c r="AD218" s="245"/>
      <c r="AE218" s="245"/>
      <c r="AF218" s="245"/>
    </row>
    <row r="219" spans="1:32" s="206" customFormat="1">
      <c r="A219" s="245"/>
      <c r="B219" s="245"/>
      <c r="C219" s="247"/>
      <c r="D219" s="245"/>
      <c r="E219" s="247"/>
      <c r="F219" s="247"/>
      <c r="G219" s="247"/>
      <c r="H219" s="247"/>
      <c r="I219" s="247"/>
      <c r="J219" s="247"/>
      <c r="K219" s="247"/>
      <c r="L219" s="247"/>
      <c r="M219" s="247"/>
      <c r="N219" s="247"/>
      <c r="O219" s="247"/>
      <c r="P219" s="247"/>
      <c r="Q219" s="247"/>
      <c r="R219" s="247"/>
      <c r="S219" s="244"/>
      <c r="T219" s="247"/>
      <c r="U219" s="247"/>
      <c r="V219" s="247"/>
      <c r="W219" s="245"/>
      <c r="X219" s="243"/>
      <c r="Y219" s="245"/>
      <c r="Z219" s="245"/>
      <c r="AA219" s="245"/>
      <c r="AB219" s="245"/>
      <c r="AC219" s="245"/>
      <c r="AD219" s="245"/>
      <c r="AE219" s="245"/>
      <c r="AF219" s="245"/>
    </row>
    <row r="220" spans="1:32" s="206" customFormat="1">
      <c r="A220" s="245"/>
      <c r="B220" s="245"/>
      <c r="C220" s="247"/>
      <c r="D220" s="245"/>
      <c r="E220" s="247"/>
      <c r="F220" s="247"/>
      <c r="G220" s="247"/>
      <c r="H220" s="247"/>
      <c r="I220" s="247"/>
      <c r="J220" s="247"/>
      <c r="K220" s="247"/>
      <c r="L220" s="247"/>
      <c r="M220" s="247"/>
      <c r="N220" s="247"/>
      <c r="O220" s="247"/>
      <c r="P220" s="247"/>
      <c r="Q220" s="247"/>
      <c r="R220" s="247"/>
      <c r="S220" s="244"/>
      <c r="T220" s="247"/>
      <c r="U220" s="247"/>
      <c r="V220" s="247"/>
      <c r="W220" s="245"/>
      <c r="X220" s="243"/>
      <c r="Y220" s="245"/>
      <c r="Z220" s="245"/>
      <c r="AA220" s="245"/>
      <c r="AB220" s="245"/>
      <c r="AC220" s="245"/>
      <c r="AD220" s="245"/>
      <c r="AE220" s="245"/>
      <c r="AF220" s="245"/>
    </row>
    <row r="221" spans="1:32" s="249" customFormat="1">
      <c r="A221" s="245"/>
      <c r="B221" s="245"/>
      <c r="C221" s="247"/>
      <c r="D221" s="245"/>
      <c r="E221" s="247"/>
      <c r="F221" s="247"/>
      <c r="G221" s="247"/>
      <c r="H221" s="247"/>
      <c r="I221" s="247"/>
      <c r="J221" s="247"/>
      <c r="K221" s="247"/>
      <c r="L221" s="247"/>
      <c r="M221" s="247"/>
      <c r="N221" s="247"/>
      <c r="O221" s="247"/>
      <c r="P221" s="247"/>
      <c r="Q221" s="247"/>
      <c r="R221" s="247"/>
      <c r="S221" s="244"/>
      <c r="T221" s="247"/>
      <c r="U221" s="247"/>
      <c r="V221" s="247"/>
      <c r="W221" s="245"/>
      <c r="X221" s="243"/>
      <c r="Y221" s="245"/>
      <c r="Z221" s="245"/>
      <c r="AA221" s="245"/>
      <c r="AB221" s="245"/>
      <c r="AC221" s="245"/>
      <c r="AD221" s="245"/>
      <c r="AE221" s="245"/>
      <c r="AF221" s="245"/>
    </row>
    <row r="222" spans="1:32" s="249" customFormat="1">
      <c r="A222" s="245"/>
      <c r="B222" s="245"/>
      <c r="C222" s="247"/>
      <c r="D222" s="245"/>
      <c r="E222" s="247"/>
      <c r="F222" s="247"/>
      <c r="G222" s="247"/>
      <c r="H222" s="247"/>
      <c r="I222" s="247"/>
      <c r="J222" s="247"/>
      <c r="K222" s="247"/>
      <c r="L222" s="247"/>
      <c r="M222" s="247"/>
      <c r="N222" s="247"/>
      <c r="O222" s="247"/>
      <c r="P222" s="247"/>
      <c r="Q222" s="247"/>
      <c r="R222" s="247"/>
      <c r="S222" s="244"/>
      <c r="T222" s="247"/>
      <c r="U222" s="247"/>
      <c r="V222" s="247"/>
      <c r="W222" s="245"/>
      <c r="X222" s="243"/>
      <c r="Y222" s="245"/>
      <c r="Z222" s="245"/>
      <c r="AA222" s="245"/>
      <c r="AB222" s="245"/>
      <c r="AC222" s="245"/>
      <c r="AD222" s="245"/>
      <c r="AE222" s="245"/>
      <c r="AF222" s="245"/>
    </row>
    <row r="223" spans="1:32" s="249" customFormat="1">
      <c r="A223" s="245"/>
      <c r="B223" s="245"/>
      <c r="C223" s="247"/>
      <c r="D223" s="245"/>
      <c r="E223" s="247"/>
      <c r="F223" s="247"/>
      <c r="G223" s="247"/>
      <c r="H223" s="247"/>
      <c r="I223" s="247"/>
      <c r="J223" s="247"/>
      <c r="K223" s="247"/>
      <c r="L223" s="247"/>
      <c r="M223" s="247"/>
      <c r="N223" s="247"/>
      <c r="O223" s="247"/>
      <c r="P223" s="247"/>
      <c r="Q223" s="247"/>
      <c r="R223" s="247"/>
      <c r="S223" s="244"/>
      <c r="T223" s="247"/>
      <c r="U223" s="247"/>
      <c r="V223" s="247"/>
      <c r="W223" s="245"/>
      <c r="X223" s="243"/>
      <c r="Y223" s="245"/>
      <c r="Z223" s="245"/>
      <c r="AA223" s="245"/>
      <c r="AB223" s="245"/>
      <c r="AC223" s="245"/>
      <c r="AD223" s="245"/>
      <c r="AE223" s="245"/>
      <c r="AF223" s="245"/>
    </row>
    <row r="224" spans="1:32" s="249" customFormat="1">
      <c r="A224" s="245"/>
      <c r="B224" s="245"/>
      <c r="C224" s="247"/>
      <c r="D224" s="245"/>
      <c r="E224" s="247"/>
      <c r="F224" s="247"/>
      <c r="G224" s="247"/>
      <c r="H224" s="247"/>
      <c r="I224" s="247"/>
      <c r="J224" s="247"/>
      <c r="K224" s="247"/>
      <c r="L224" s="247"/>
      <c r="M224" s="247"/>
      <c r="N224" s="247"/>
      <c r="O224" s="247"/>
      <c r="P224" s="247"/>
      <c r="Q224" s="247"/>
      <c r="R224" s="247"/>
      <c r="S224" s="244"/>
      <c r="T224" s="247"/>
      <c r="U224" s="247"/>
      <c r="V224" s="247"/>
      <c r="W224" s="245"/>
      <c r="X224" s="243"/>
      <c r="Y224" s="245"/>
      <c r="Z224" s="245"/>
      <c r="AA224" s="245"/>
      <c r="AB224" s="245"/>
      <c r="AC224" s="245"/>
      <c r="AD224" s="245"/>
      <c r="AE224" s="245"/>
      <c r="AF224" s="245"/>
    </row>
    <row r="225" spans="1:32" s="249" customFormat="1">
      <c r="A225" s="245"/>
      <c r="B225" s="245"/>
      <c r="C225" s="247"/>
      <c r="D225" s="245"/>
      <c r="E225" s="247"/>
      <c r="F225" s="247"/>
      <c r="G225" s="247"/>
      <c r="H225" s="247"/>
      <c r="I225" s="247"/>
      <c r="J225" s="247"/>
      <c r="K225" s="247"/>
      <c r="L225" s="247"/>
      <c r="M225" s="247"/>
      <c r="N225" s="247"/>
      <c r="O225" s="247"/>
      <c r="P225" s="247"/>
      <c r="Q225" s="247"/>
      <c r="R225" s="247"/>
      <c r="S225" s="244"/>
      <c r="T225" s="247"/>
      <c r="U225" s="247"/>
      <c r="V225" s="247"/>
      <c r="W225" s="245"/>
      <c r="X225" s="243"/>
      <c r="Y225" s="245"/>
      <c r="Z225" s="245"/>
      <c r="AA225" s="245"/>
      <c r="AB225" s="245"/>
      <c r="AC225" s="245"/>
      <c r="AD225" s="245"/>
      <c r="AE225" s="245"/>
      <c r="AF225" s="245"/>
    </row>
    <row r="226" spans="1:32" s="249" customFormat="1">
      <c r="A226" s="245"/>
      <c r="B226" s="245"/>
      <c r="C226" s="247"/>
      <c r="D226" s="245"/>
      <c r="E226" s="247"/>
      <c r="F226" s="247"/>
      <c r="G226" s="247"/>
      <c r="H226" s="247"/>
      <c r="I226" s="247"/>
      <c r="J226" s="247"/>
      <c r="K226" s="247"/>
      <c r="L226" s="247"/>
      <c r="M226" s="247"/>
      <c r="N226" s="247"/>
      <c r="O226" s="247"/>
      <c r="P226" s="247"/>
      <c r="Q226" s="247"/>
      <c r="R226" s="247"/>
      <c r="S226" s="244"/>
      <c r="T226" s="247"/>
      <c r="U226" s="247"/>
      <c r="V226" s="247"/>
      <c r="W226" s="245"/>
      <c r="X226" s="243"/>
      <c r="Y226" s="245"/>
      <c r="Z226" s="245"/>
      <c r="AA226" s="245"/>
      <c r="AB226" s="245"/>
      <c r="AC226" s="245"/>
      <c r="AD226" s="245"/>
      <c r="AE226" s="245"/>
      <c r="AF226" s="245"/>
    </row>
    <row r="227" spans="1:32" s="249" customFormat="1">
      <c r="A227" s="245"/>
      <c r="B227" s="245"/>
      <c r="C227" s="247"/>
      <c r="D227" s="245"/>
      <c r="E227" s="247"/>
      <c r="F227" s="247"/>
      <c r="G227" s="247"/>
      <c r="H227" s="247"/>
      <c r="I227" s="247"/>
      <c r="J227" s="247"/>
      <c r="K227" s="247"/>
      <c r="L227" s="247"/>
      <c r="M227" s="247"/>
      <c r="N227" s="247"/>
      <c r="O227" s="247"/>
      <c r="P227" s="247"/>
      <c r="Q227" s="247"/>
      <c r="R227" s="247"/>
      <c r="S227" s="244"/>
      <c r="T227" s="247"/>
      <c r="U227" s="247"/>
      <c r="V227" s="247"/>
      <c r="W227" s="245"/>
      <c r="X227" s="243"/>
      <c r="Y227" s="245"/>
      <c r="Z227" s="245"/>
      <c r="AA227" s="245"/>
      <c r="AB227" s="245"/>
      <c r="AC227" s="245"/>
      <c r="AD227" s="245"/>
      <c r="AE227" s="245"/>
      <c r="AF227" s="245"/>
    </row>
    <row r="228" spans="1:32" s="249" customFormat="1">
      <c r="A228" s="245"/>
      <c r="B228" s="245"/>
      <c r="C228" s="247"/>
      <c r="D228" s="245"/>
      <c r="E228" s="247"/>
      <c r="F228" s="247"/>
      <c r="G228" s="247"/>
      <c r="H228" s="247"/>
      <c r="I228" s="247"/>
      <c r="J228" s="247"/>
      <c r="K228" s="247"/>
      <c r="L228" s="247"/>
      <c r="M228" s="247"/>
      <c r="N228" s="247"/>
      <c r="O228" s="247"/>
      <c r="P228" s="247"/>
      <c r="Q228" s="247"/>
      <c r="R228" s="247"/>
      <c r="S228" s="244"/>
      <c r="T228" s="247"/>
      <c r="U228" s="247"/>
      <c r="V228" s="247"/>
      <c r="W228" s="245"/>
      <c r="X228" s="243"/>
      <c r="Y228" s="245"/>
      <c r="Z228" s="245"/>
      <c r="AA228" s="245"/>
      <c r="AB228" s="245"/>
      <c r="AC228" s="245"/>
      <c r="AD228" s="245"/>
      <c r="AE228" s="245"/>
      <c r="AF228" s="245"/>
    </row>
    <row r="229" spans="1:32" s="249" customFormat="1">
      <c r="A229" s="245"/>
      <c r="B229" s="245"/>
      <c r="C229" s="247"/>
      <c r="D229" s="245"/>
      <c r="E229" s="247"/>
      <c r="F229" s="247"/>
      <c r="G229" s="247"/>
      <c r="H229" s="247"/>
      <c r="I229" s="247"/>
      <c r="J229" s="247"/>
      <c r="K229" s="247"/>
      <c r="L229" s="247"/>
      <c r="M229" s="247"/>
      <c r="N229" s="247"/>
      <c r="O229" s="247"/>
      <c r="P229" s="247"/>
      <c r="Q229" s="247"/>
      <c r="R229" s="247"/>
      <c r="S229" s="244"/>
      <c r="T229" s="247"/>
      <c r="U229" s="247"/>
      <c r="V229" s="247"/>
      <c r="W229" s="245"/>
      <c r="X229" s="243"/>
      <c r="Y229" s="245"/>
      <c r="Z229" s="245"/>
      <c r="AA229" s="245"/>
      <c r="AB229" s="245"/>
      <c r="AC229" s="245"/>
      <c r="AD229" s="245"/>
      <c r="AE229" s="245"/>
      <c r="AF229" s="245"/>
    </row>
    <row r="230" spans="1:32" s="249" customFormat="1">
      <c r="A230" s="245"/>
      <c r="B230" s="245"/>
      <c r="C230" s="247"/>
      <c r="D230" s="245"/>
      <c r="E230" s="247"/>
      <c r="F230" s="247"/>
      <c r="G230" s="247"/>
      <c r="H230" s="247"/>
      <c r="I230" s="247"/>
      <c r="J230" s="247"/>
      <c r="K230" s="247"/>
      <c r="L230" s="247"/>
      <c r="M230" s="247"/>
      <c r="N230" s="247"/>
      <c r="O230" s="247"/>
      <c r="P230" s="247"/>
      <c r="Q230" s="247"/>
      <c r="R230" s="247"/>
      <c r="S230" s="244"/>
      <c r="T230" s="247"/>
      <c r="U230" s="247"/>
      <c r="V230" s="247"/>
      <c r="W230" s="245"/>
      <c r="X230" s="243"/>
      <c r="Y230" s="245"/>
      <c r="Z230" s="245"/>
      <c r="AA230" s="245"/>
      <c r="AB230" s="245"/>
      <c r="AC230" s="245"/>
      <c r="AD230" s="245"/>
      <c r="AE230" s="245"/>
      <c r="AF230" s="245"/>
    </row>
    <row r="231" spans="1:32" s="249" customFormat="1">
      <c r="A231" s="245"/>
      <c r="B231" s="245"/>
      <c r="C231" s="247"/>
      <c r="D231" s="245"/>
      <c r="E231" s="247"/>
      <c r="F231" s="247"/>
      <c r="G231" s="247"/>
      <c r="H231" s="247"/>
      <c r="I231" s="247"/>
      <c r="J231" s="247"/>
      <c r="K231" s="247"/>
      <c r="L231" s="247"/>
      <c r="M231" s="247"/>
      <c r="N231" s="247"/>
      <c r="O231" s="247"/>
      <c r="P231" s="247"/>
      <c r="Q231" s="247"/>
      <c r="R231" s="247"/>
      <c r="S231" s="244"/>
      <c r="T231" s="247"/>
      <c r="U231" s="247"/>
      <c r="V231" s="247"/>
      <c r="W231" s="245"/>
      <c r="X231" s="243"/>
      <c r="Y231" s="245"/>
      <c r="Z231" s="245"/>
      <c r="AA231" s="245"/>
      <c r="AB231" s="245"/>
      <c r="AC231" s="245"/>
      <c r="AD231" s="245"/>
      <c r="AE231" s="245"/>
      <c r="AF231" s="245"/>
    </row>
    <row r="232" spans="1:32" s="249" customFormat="1">
      <c r="A232" s="245"/>
      <c r="B232" s="245"/>
      <c r="C232" s="247"/>
      <c r="D232" s="245"/>
      <c r="E232" s="247"/>
      <c r="F232" s="247"/>
      <c r="G232" s="247"/>
      <c r="H232" s="247"/>
      <c r="I232" s="247"/>
      <c r="J232" s="247"/>
      <c r="K232" s="247"/>
      <c r="L232" s="247"/>
      <c r="M232" s="247"/>
      <c r="N232" s="247"/>
      <c r="O232" s="247"/>
      <c r="P232" s="247"/>
      <c r="Q232" s="247"/>
      <c r="R232" s="247"/>
      <c r="S232" s="244"/>
      <c r="T232" s="247"/>
      <c r="U232" s="247"/>
      <c r="V232" s="247"/>
      <c r="W232" s="245"/>
      <c r="X232" s="243"/>
      <c r="Y232" s="245"/>
      <c r="Z232" s="245"/>
      <c r="AA232" s="245"/>
      <c r="AB232" s="245"/>
      <c r="AC232" s="245"/>
      <c r="AD232" s="245"/>
      <c r="AE232" s="245"/>
      <c r="AF232" s="245"/>
    </row>
    <row r="233" spans="1:32" s="249" customFormat="1">
      <c r="A233" s="245"/>
      <c r="B233" s="245"/>
      <c r="C233" s="247"/>
      <c r="D233" s="245"/>
      <c r="E233" s="247"/>
      <c r="F233" s="247"/>
      <c r="G233" s="247"/>
      <c r="H233" s="247"/>
      <c r="I233" s="247"/>
      <c r="J233" s="247"/>
      <c r="K233" s="247"/>
      <c r="L233" s="247"/>
      <c r="M233" s="247"/>
      <c r="N233" s="247"/>
      <c r="O233" s="247"/>
      <c r="P233" s="247"/>
      <c r="Q233" s="247"/>
      <c r="R233" s="247"/>
      <c r="S233" s="244"/>
      <c r="T233" s="247"/>
      <c r="U233" s="247"/>
      <c r="V233" s="247"/>
      <c r="W233" s="245"/>
      <c r="X233" s="243"/>
      <c r="Y233" s="245"/>
      <c r="Z233" s="245"/>
      <c r="AA233" s="245"/>
      <c r="AB233" s="245"/>
      <c r="AC233" s="245"/>
      <c r="AD233" s="245"/>
      <c r="AE233" s="245"/>
      <c r="AF233" s="245"/>
    </row>
    <row r="234" spans="1:32" s="249" customFormat="1">
      <c r="A234" s="245"/>
      <c r="B234" s="245"/>
      <c r="C234" s="247"/>
      <c r="D234" s="245"/>
      <c r="E234" s="247"/>
      <c r="F234" s="247"/>
      <c r="G234" s="247"/>
      <c r="H234" s="247"/>
      <c r="I234" s="247"/>
      <c r="J234" s="247"/>
      <c r="K234" s="247"/>
      <c r="L234" s="247"/>
      <c r="M234" s="247"/>
      <c r="N234" s="247"/>
      <c r="O234" s="247"/>
      <c r="P234" s="247"/>
      <c r="Q234" s="247"/>
      <c r="R234" s="247"/>
      <c r="S234" s="244"/>
      <c r="T234" s="247"/>
      <c r="U234" s="247"/>
      <c r="V234" s="247"/>
      <c r="W234" s="245"/>
      <c r="X234" s="243"/>
      <c r="Y234" s="245"/>
      <c r="Z234" s="245"/>
      <c r="AA234" s="245"/>
      <c r="AB234" s="245"/>
      <c r="AC234" s="245"/>
      <c r="AD234" s="245"/>
      <c r="AE234" s="245"/>
      <c r="AF234" s="245"/>
    </row>
    <row r="235" spans="1:32" s="249" customFormat="1">
      <c r="A235" s="245"/>
      <c r="B235" s="245"/>
      <c r="C235" s="247"/>
      <c r="D235" s="245"/>
      <c r="E235" s="247"/>
      <c r="F235" s="247"/>
      <c r="G235" s="247"/>
      <c r="H235" s="247"/>
      <c r="I235" s="247"/>
      <c r="J235" s="247"/>
      <c r="K235" s="247"/>
      <c r="L235" s="247"/>
      <c r="M235" s="247"/>
      <c r="N235" s="247"/>
      <c r="O235" s="247"/>
      <c r="P235" s="247"/>
      <c r="Q235" s="247"/>
      <c r="R235" s="247"/>
      <c r="S235" s="244"/>
      <c r="T235" s="247"/>
      <c r="U235" s="247"/>
      <c r="V235" s="247"/>
      <c r="W235" s="245"/>
      <c r="X235" s="243"/>
      <c r="Y235" s="245"/>
      <c r="Z235" s="245"/>
      <c r="AA235" s="245"/>
      <c r="AB235" s="245"/>
      <c r="AC235" s="245"/>
      <c r="AD235" s="245"/>
      <c r="AE235" s="245"/>
      <c r="AF235" s="245"/>
    </row>
    <row r="236" spans="1:32" s="249" customFormat="1">
      <c r="A236" s="245"/>
      <c r="B236" s="245"/>
      <c r="C236" s="247"/>
      <c r="D236" s="245"/>
      <c r="E236" s="247"/>
      <c r="F236" s="247"/>
      <c r="G236" s="247"/>
      <c r="H236" s="247"/>
      <c r="I236" s="247"/>
      <c r="J236" s="247"/>
      <c r="K236" s="247"/>
      <c r="L236" s="247"/>
      <c r="M236" s="247"/>
      <c r="N236" s="247"/>
      <c r="O236" s="247"/>
      <c r="P236" s="247"/>
      <c r="Q236" s="247"/>
      <c r="R236" s="247"/>
      <c r="S236" s="244"/>
      <c r="T236" s="247"/>
      <c r="U236" s="247"/>
      <c r="V236" s="247"/>
      <c r="W236" s="245"/>
      <c r="X236" s="243"/>
      <c r="Y236" s="245"/>
      <c r="Z236" s="245"/>
      <c r="AA236" s="245"/>
      <c r="AB236" s="245"/>
      <c r="AC236" s="245"/>
      <c r="AD236" s="245"/>
      <c r="AE236" s="245"/>
      <c r="AF236" s="245"/>
    </row>
    <row r="237" spans="1:32" s="249" customFormat="1">
      <c r="A237" s="245"/>
      <c r="B237" s="245"/>
      <c r="C237" s="247"/>
      <c r="D237" s="245"/>
      <c r="E237" s="247"/>
      <c r="F237" s="247"/>
      <c r="G237" s="247"/>
      <c r="H237" s="247"/>
      <c r="I237" s="247"/>
      <c r="J237" s="247"/>
      <c r="K237" s="247"/>
      <c r="L237" s="247"/>
      <c r="M237" s="247"/>
      <c r="N237" s="247"/>
      <c r="O237" s="247"/>
      <c r="P237" s="247"/>
      <c r="Q237" s="247"/>
      <c r="R237" s="247"/>
      <c r="S237" s="244"/>
      <c r="T237" s="247"/>
      <c r="U237" s="247"/>
      <c r="V237" s="247"/>
      <c r="W237" s="245"/>
      <c r="X237" s="243"/>
      <c r="Y237" s="245"/>
      <c r="Z237" s="245"/>
      <c r="AA237" s="245"/>
      <c r="AB237" s="245"/>
      <c r="AC237" s="245"/>
      <c r="AD237" s="245"/>
      <c r="AE237" s="245"/>
      <c r="AF237" s="245"/>
    </row>
    <row r="238" spans="1:32" s="249" customFormat="1">
      <c r="A238" s="245"/>
      <c r="B238" s="245"/>
      <c r="C238" s="247"/>
      <c r="D238" s="245"/>
      <c r="E238" s="247"/>
      <c r="F238" s="247"/>
      <c r="G238" s="247"/>
      <c r="H238" s="247"/>
      <c r="I238" s="247"/>
      <c r="J238" s="247"/>
      <c r="K238" s="247"/>
      <c r="L238" s="247"/>
      <c r="M238" s="247"/>
      <c r="N238" s="247"/>
      <c r="O238" s="247"/>
      <c r="P238" s="247"/>
      <c r="Q238" s="247"/>
      <c r="R238" s="247"/>
      <c r="S238" s="244"/>
      <c r="T238" s="247"/>
      <c r="U238" s="247"/>
      <c r="V238" s="247"/>
      <c r="W238" s="245"/>
      <c r="X238" s="243"/>
      <c r="Y238" s="245"/>
      <c r="Z238" s="245"/>
      <c r="AA238" s="245"/>
      <c r="AB238" s="245"/>
      <c r="AC238" s="245"/>
      <c r="AD238" s="245"/>
      <c r="AE238" s="245"/>
      <c r="AF238" s="245"/>
    </row>
    <row r="239" spans="1:32" s="249" customFormat="1">
      <c r="A239" s="245"/>
      <c r="B239" s="245"/>
      <c r="C239" s="247"/>
      <c r="D239" s="245"/>
      <c r="E239" s="247"/>
      <c r="F239" s="247"/>
      <c r="G239" s="247"/>
      <c r="H239" s="247"/>
      <c r="I239" s="247"/>
      <c r="J239" s="247"/>
      <c r="K239" s="247"/>
      <c r="L239" s="247"/>
      <c r="M239" s="247"/>
      <c r="N239" s="247"/>
      <c r="O239" s="247"/>
      <c r="P239" s="247"/>
      <c r="Q239" s="247"/>
      <c r="R239" s="247"/>
      <c r="S239" s="244"/>
      <c r="T239" s="247"/>
      <c r="U239" s="247"/>
      <c r="V239" s="247"/>
      <c r="W239" s="245"/>
      <c r="X239" s="243"/>
      <c r="Y239" s="245"/>
      <c r="Z239" s="245"/>
      <c r="AA239" s="245"/>
      <c r="AB239" s="245"/>
      <c r="AC239" s="245"/>
      <c r="AD239" s="245"/>
      <c r="AE239" s="245"/>
      <c r="AF239" s="245"/>
    </row>
    <row r="240" spans="1:32" s="249" customFormat="1">
      <c r="A240" s="245"/>
      <c r="B240" s="245"/>
      <c r="C240" s="247"/>
      <c r="D240" s="245"/>
      <c r="E240" s="247"/>
      <c r="F240" s="247"/>
      <c r="G240" s="247"/>
      <c r="H240" s="247"/>
      <c r="I240" s="247"/>
      <c r="J240" s="247"/>
      <c r="K240" s="247"/>
      <c r="L240" s="247"/>
      <c r="M240" s="247"/>
      <c r="N240" s="247"/>
      <c r="O240" s="247"/>
      <c r="P240" s="247"/>
      <c r="Q240" s="247"/>
      <c r="R240" s="247"/>
      <c r="S240" s="244"/>
      <c r="T240" s="247"/>
      <c r="U240" s="247"/>
      <c r="V240" s="247"/>
      <c r="W240" s="245"/>
      <c r="X240" s="243"/>
      <c r="Y240" s="245"/>
      <c r="Z240" s="245"/>
      <c r="AA240" s="245"/>
      <c r="AB240" s="245"/>
      <c r="AC240" s="245"/>
      <c r="AD240" s="245"/>
      <c r="AE240" s="245"/>
      <c r="AF240" s="245"/>
    </row>
    <row r="241" spans="1:30" s="249" customFormat="1">
      <c r="A241" s="245"/>
      <c r="B241" s="245"/>
      <c r="C241" s="247"/>
      <c r="D241" s="245"/>
      <c r="E241" s="247"/>
      <c r="F241" s="247"/>
      <c r="G241" s="247"/>
      <c r="H241" s="247"/>
      <c r="I241" s="247"/>
      <c r="J241" s="247"/>
      <c r="K241" s="247"/>
      <c r="L241" s="247"/>
      <c r="M241" s="247"/>
      <c r="N241" s="247"/>
      <c r="O241" s="247"/>
      <c r="P241" s="247"/>
      <c r="Q241" s="247"/>
      <c r="R241" s="247"/>
      <c r="S241" s="244"/>
      <c r="T241" s="247"/>
      <c r="U241" s="245"/>
      <c r="V241" s="245"/>
      <c r="W241" s="245"/>
      <c r="X241" s="243"/>
      <c r="Y241" s="245"/>
      <c r="Z241" s="245"/>
      <c r="AA241" s="245"/>
      <c r="AB241" s="245"/>
      <c r="AC241" s="245"/>
      <c r="AD241" s="245"/>
    </row>
    <row r="242" spans="1:30" s="249" customFormat="1">
      <c r="A242" s="245"/>
      <c r="B242" s="245"/>
      <c r="C242" s="247"/>
      <c r="D242" s="245"/>
      <c r="E242" s="247"/>
      <c r="F242" s="247"/>
      <c r="G242" s="247"/>
      <c r="H242" s="247"/>
      <c r="I242" s="247"/>
      <c r="J242" s="247"/>
      <c r="K242" s="247"/>
      <c r="L242" s="247"/>
      <c r="M242" s="247"/>
      <c r="N242" s="247"/>
      <c r="O242" s="247"/>
      <c r="P242" s="247"/>
      <c r="Q242" s="247"/>
      <c r="R242" s="247"/>
      <c r="S242" s="244"/>
      <c r="T242" s="247"/>
      <c r="U242" s="245"/>
      <c r="V242" s="245"/>
      <c r="W242" s="245"/>
      <c r="X242" s="243"/>
      <c r="Y242" s="245"/>
      <c r="Z242" s="245"/>
      <c r="AA242" s="245"/>
      <c r="AB242" s="245"/>
      <c r="AC242" s="245"/>
      <c r="AD242" s="245"/>
    </row>
    <row r="243" spans="1:30" s="249" customFormat="1">
      <c r="A243" s="245"/>
      <c r="B243" s="245"/>
      <c r="C243" s="247"/>
      <c r="D243" s="245"/>
      <c r="E243" s="247"/>
      <c r="F243" s="247"/>
      <c r="G243" s="247"/>
      <c r="H243" s="247"/>
      <c r="I243" s="247"/>
      <c r="J243" s="247"/>
      <c r="K243" s="247"/>
      <c r="L243" s="247"/>
      <c r="M243" s="247"/>
      <c r="N243" s="247"/>
      <c r="O243" s="247"/>
      <c r="P243" s="247"/>
      <c r="Q243" s="247"/>
      <c r="R243" s="247"/>
      <c r="S243" s="244"/>
      <c r="T243" s="247"/>
      <c r="U243" s="245"/>
      <c r="V243" s="245"/>
      <c r="W243" s="245"/>
      <c r="X243" s="243"/>
      <c r="Y243" s="245"/>
      <c r="Z243" s="245"/>
      <c r="AA243" s="245"/>
      <c r="AB243" s="245"/>
      <c r="AC243" s="245"/>
      <c r="AD243" s="245"/>
    </row>
    <row r="244" spans="1:30" s="249" customFormat="1">
      <c r="A244" s="245"/>
      <c r="B244" s="245"/>
      <c r="C244" s="247"/>
      <c r="D244" s="245"/>
      <c r="E244" s="247"/>
      <c r="F244" s="247"/>
      <c r="G244" s="247"/>
      <c r="H244" s="247"/>
      <c r="I244" s="247"/>
      <c r="J244" s="247"/>
      <c r="K244" s="247"/>
      <c r="L244" s="247"/>
      <c r="M244" s="247"/>
      <c r="N244" s="247"/>
      <c r="O244" s="247"/>
      <c r="P244" s="247"/>
      <c r="Q244" s="247"/>
      <c r="R244" s="247"/>
      <c r="S244" s="244"/>
      <c r="T244" s="247"/>
      <c r="U244" s="245"/>
      <c r="V244" s="245"/>
      <c r="W244" s="245"/>
      <c r="X244" s="243"/>
      <c r="Y244" s="245"/>
      <c r="Z244" s="245"/>
      <c r="AA244" s="245"/>
      <c r="AB244" s="245"/>
      <c r="AC244" s="245"/>
      <c r="AD244" s="245"/>
    </row>
    <row r="245" spans="1:30" s="249" customFormat="1">
      <c r="A245" s="245"/>
      <c r="B245" s="245"/>
      <c r="C245" s="247"/>
      <c r="D245" s="245"/>
      <c r="E245" s="247"/>
      <c r="F245" s="247"/>
      <c r="G245" s="247"/>
      <c r="H245" s="247"/>
      <c r="I245" s="247"/>
      <c r="J245" s="247"/>
      <c r="K245" s="247"/>
      <c r="L245" s="247"/>
      <c r="M245" s="247"/>
      <c r="N245" s="247"/>
      <c r="O245" s="247"/>
      <c r="P245" s="247"/>
      <c r="Q245" s="247"/>
      <c r="R245" s="247"/>
      <c r="S245" s="244"/>
      <c r="T245" s="247"/>
      <c r="U245" s="245"/>
      <c r="V245" s="245"/>
      <c r="W245" s="245"/>
      <c r="X245" s="243"/>
      <c r="Y245" s="245"/>
      <c r="Z245" s="245"/>
      <c r="AA245" s="245"/>
      <c r="AB245" s="245"/>
      <c r="AC245" s="245"/>
      <c r="AD245" s="245"/>
    </row>
    <row r="246" spans="1:30" s="249" customFormat="1">
      <c r="A246" s="245"/>
      <c r="B246" s="245"/>
      <c r="C246" s="247"/>
      <c r="D246" s="245"/>
      <c r="E246" s="247"/>
      <c r="F246" s="247"/>
      <c r="G246" s="247"/>
      <c r="H246" s="247"/>
      <c r="I246" s="247"/>
      <c r="J246" s="247"/>
      <c r="K246" s="247"/>
      <c r="L246" s="247"/>
      <c r="M246" s="247"/>
      <c r="N246" s="247"/>
      <c r="O246" s="247"/>
      <c r="P246" s="247"/>
      <c r="Q246" s="247"/>
      <c r="R246" s="247"/>
      <c r="S246" s="244"/>
      <c r="T246" s="247"/>
      <c r="U246" s="245"/>
      <c r="V246" s="245"/>
      <c r="W246" s="245"/>
      <c r="X246" s="243"/>
      <c r="Y246" s="245"/>
      <c r="Z246" s="245"/>
      <c r="AA246" s="245"/>
      <c r="AB246" s="245"/>
      <c r="AC246" s="245"/>
      <c r="AD246" s="245"/>
    </row>
    <row r="247" spans="1:30" s="249" customFormat="1">
      <c r="A247" s="245"/>
      <c r="B247" s="245"/>
      <c r="C247" s="247"/>
      <c r="D247" s="245"/>
      <c r="E247" s="247"/>
      <c r="F247" s="247"/>
      <c r="G247" s="247"/>
      <c r="H247" s="247"/>
      <c r="I247" s="247"/>
      <c r="J247" s="247"/>
      <c r="K247" s="247"/>
      <c r="L247" s="247"/>
      <c r="M247" s="247"/>
      <c r="N247" s="247"/>
      <c r="O247" s="247"/>
      <c r="P247" s="247"/>
      <c r="Q247" s="247"/>
      <c r="R247" s="247"/>
      <c r="S247" s="244"/>
      <c r="T247" s="247"/>
      <c r="U247" s="245"/>
      <c r="V247" s="245"/>
      <c r="W247" s="245"/>
      <c r="X247" s="243"/>
      <c r="Y247" s="245"/>
      <c r="Z247" s="245"/>
      <c r="AA247" s="245"/>
      <c r="AB247" s="245"/>
      <c r="AC247" s="245"/>
      <c r="AD247" s="245"/>
    </row>
    <row r="248" spans="1:30" s="249" customFormat="1">
      <c r="A248" s="245"/>
      <c r="B248" s="245"/>
      <c r="C248" s="247"/>
      <c r="D248" s="245"/>
      <c r="E248" s="247"/>
      <c r="F248" s="247"/>
      <c r="G248" s="247"/>
      <c r="H248" s="247"/>
      <c r="I248" s="247"/>
      <c r="J248" s="247"/>
      <c r="K248" s="247"/>
      <c r="L248" s="247"/>
      <c r="M248" s="247"/>
      <c r="N248" s="247"/>
      <c r="O248" s="247"/>
      <c r="P248" s="247"/>
      <c r="Q248" s="247"/>
      <c r="R248" s="247"/>
      <c r="S248" s="244"/>
      <c r="T248" s="247"/>
      <c r="U248" s="245"/>
      <c r="V248" s="245"/>
      <c r="W248" s="245"/>
      <c r="X248" s="243"/>
      <c r="Y248" s="245"/>
      <c r="Z248" s="245"/>
      <c r="AA248" s="245"/>
      <c r="AB248" s="245"/>
      <c r="AC248" s="245"/>
      <c r="AD248" s="245"/>
    </row>
    <row r="249" spans="1:30" s="249" customFormat="1">
      <c r="A249" s="245"/>
      <c r="B249" s="245"/>
      <c r="C249" s="247"/>
      <c r="D249" s="245"/>
      <c r="E249" s="247"/>
      <c r="F249" s="247"/>
      <c r="G249" s="247"/>
      <c r="H249" s="247"/>
      <c r="I249" s="247"/>
      <c r="J249" s="247"/>
      <c r="K249" s="247"/>
      <c r="L249" s="247"/>
      <c r="M249" s="247"/>
      <c r="N249" s="247"/>
      <c r="O249" s="247"/>
      <c r="P249" s="247"/>
      <c r="Q249" s="247"/>
      <c r="R249" s="247"/>
      <c r="S249" s="244"/>
      <c r="T249" s="247"/>
      <c r="U249" s="245"/>
      <c r="V249" s="245"/>
      <c r="W249" s="245"/>
      <c r="X249" s="243"/>
      <c r="Y249" s="245"/>
      <c r="Z249" s="245"/>
      <c r="AA249" s="245"/>
      <c r="AB249" s="245"/>
      <c r="AC249" s="245"/>
      <c r="AD249" s="245"/>
    </row>
    <row r="250" spans="1:30" s="249" customFormat="1">
      <c r="A250" s="245"/>
      <c r="B250" s="245"/>
      <c r="C250" s="247"/>
      <c r="D250" s="245"/>
      <c r="E250" s="247"/>
      <c r="F250" s="247"/>
      <c r="G250" s="247"/>
      <c r="H250" s="247"/>
      <c r="I250" s="247"/>
      <c r="J250" s="247"/>
      <c r="K250" s="247"/>
      <c r="L250" s="247"/>
      <c r="M250" s="247"/>
      <c r="N250" s="247"/>
      <c r="O250" s="247"/>
      <c r="P250" s="247"/>
      <c r="Q250" s="247"/>
      <c r="R250" s="247"/>
      <c r="S250" s="244"/>
      <c r="T250" s="247"/>
      <c r="U250" s="245"/>
      <c r="V250" s="245"/>
      <c r="W250" s="245"/>
      <c r="X250" s="243"/>
      <c r="Y250" s="245"/>
      <c r="Z250" s="245"/>
      <c r="AA250" s="245"/>
      <c r="AB250" s="245"/>
      <c r="AC250" s="245"/>
      <c r="AD250" s="245"/>
    </row>
    <row r="251" spans="1:30" s="249" customFormat="1">
      <c r="A251" s="245"/>
      <c r="B251" s="245"/>
      <c r="C251" s="247"/>
      <c r="D251" s="245"/>
      <c r="E251" s="247"/>
      <c r="F251" s="247"/>
      <c r="G251" s="247"/>
      <c r="H251" s="247"/>
      <c r="I251" s="247"/>
      <c r="J251" s="247"/>
      <c r="K251" s="247"/>
      <c r="L251" s="247"/>
      <c r="M251" s="247"/>
      <c r="N251" s="247"/>
      <c r="O251" s="247"/>
      <c r="P251" s="247"/>
      <c r="Q251" s="247"/>
      <c r="R251" s="247"/>
      <c r="S251" s="244"/>
      <c r="T251" s="247"/>
      <c r="U251" s="245"/>
      <c r="V251" s="245"/>
      <c r="W251" s="245"/>
      <c r="X251" s="243"/>
      <c r="Y251" s="245"/>
      <c r="Z251" s="245"/>
      <c r="AA251" s="245"/>
      <c r="AB251" s="245"/>
      <c r="AC251" s="245"/>
      <c r="AD251" s="245"/>
    </row>
    <row r="252" spans="1:30" s="249" customFormat="1">
      <c r="A252" s="245"/>
      <c r="B252" s="245"/>
      <c r="C252" s="247"/>
      <c r="D252" s="245"/>
      <c r="E252" s="247"/>
      <c r="F252" s="247"/>
      <c r="G252" s="247"/>
      <c r="H252" s="247"/>
      <c r="I252" s="247"/>
      <c r="J252" s="247"/>
      <c r="K252" s="247"/>
      <c r="L252" s="247"/>
      <c r="M252" s="247"/>
      <c r="N252" s="247"/>
      <c r="O252" s="247"/>
      <c r="P252" s="247"/>
      <c r="Q252" s="247"/>
      <c r="R252" s="247"/>
      <c r="S252" s="244"/>
      <c r="T252" s="247"/>
      <c r="U252" s="245"/>
      <c r="V252" s="245"/>
      <c r="W252" s="245"/>
      <c r="X252" s="243"/>
      <c r="Y252" s="245"/>
      <c r="Z252" s="245"/>
      <c r="AA252" s="245"/>
      <c r="AB252" s="245"/>
      <c r="AC252" s="245"/>
      <c r="AD252" s="245"/>
    </row>
    <row r="253" spans="1:30" s="249" customFormat="1">
      <c r="A253" s="245"/>
      <c r="B253" s="245"/>
      <c r="C253" s="247"/>
      <c r="D253" s="245"/>
      <c r="E253" s="247"/>
      <c r="F253" s="247"/>
      <c r="G253" s="247"/>
      <c r="H253" s="247"/>
      <c r="I253" s="247"/>
      <c r="J253" s="247"/>
      <c r="K253" s="247"/>
      <c r="L253" s="247"/>
      <c r="M253" s="247"/>
      <c r="N253" s="247"/>
      <c r="O253" s="247"/>
      <c r="P253" s="247"/>
      <c r="Q253" s="247"/>
      <c r="R253" s="247"/>
      <c r="S253" s="244"/>
      <c r="T253" s="247"/>
      <c r="U253" s="245"/>
      <c r="V253" s="245"/>
      <c r="W253" s="245"/>
      <c r="X253" s="243"/>
      <c r="Y253" s="245"/>
      <c r="Z253" s="245"/>
      <c r="AA253" s="245"/>
      <c r="AB253" s="245"/>
      <c r="AC253" s="245"/>
      <c r="AD253" s="245"/>
    </row>
    <row r="254" spans="1:30" s="249" customFormat="1">
      <c r="A254" s="245"/>
      <c r="B254" s="245"/>
      <c r="C254" s="247"/>
      <c r="D254" s="245"/>
      <c r="E254" s="247"/>
      <c r="F254" s="247"/>
      <c r="G254" s="247"/>
      <c r="H254" s="247"/>
      <c r="I254" s="247"/>
      <c r="J254" s="247"/>
      <c r="K254" s="247"/>
      <c r="L254" s="247"/>
      <c r="M254" s="247"/>
      <c r="N254" s="247"/>
      <c r="O254" s="247"/>
      <c r="P254" s="247"/>
      <c r="Q254" s="247"/>
      <c r="R254" s="247"/>
      <c r="S254" s="244"/>
      <c r="T254" s="247"/>
      <c r="U254" s="245"/>
      <c r="V254" s="245"/>
      <c r="W254" s="245"/>
      <c r="X254" s="243"/>
      <c r="Y254" s="245"/>
      <c r="Z254" s="245"/>
      <c r="AA254" s="245"/>
      <c r="AB254" s="245"/>
      <c r="AC254" s="245"/>
      <c r="AD254" s="245"/>
    </row>
    <row r="255" spans="1:30" s="249" customFormat="1">
      <c r="A255" s="245"/>
      <c r="B255" s="245"/>
      <c r="C255" s="247"/>
      <c r="D255" s="245"/>
      <c r="E255" s="247"/>
      <c r="F255" s="247"/>
      <c r="G255" s="247"/>
      <c r="H255" s="247"/>
      <c r="I255" s="247"/>
      <c r="J255" s="247"/>
      <c r="K255" s="247"/>
      <c r="L255" s="247"/>
      <c r="M255" s="247"/>
      <c r="N255" s="247"/>
      <c r="O255" s="247"/>
      <c r="P255" s="247"/>
      <c r="Q255" s="247"/>
      <c r="R255" s="247"/>
      <c r="S255" s="244"/>
      <c r="T255" s="247"/>
      <c r="U255" s="245"/>
      <c r="V255" s="245"/>
      <c r="W255" s="245"/>
      <c r="X255" s="243"/>
      <c r="Y255" s="245"/>
      <c r="Z255" s="245"/>
      <c r="AA255" s="245"/>
      <c r="AB255" s="245"/>
      <c r="AC255" s="245"/>
      <c r="AD255" s="245"/>
    </row>
    <row r="256" spans="1:30" s="249" customFormat="1">
      <c r="A256" s="245"/>
      <c r="B256" s="245"/>
      <c r="C256" s="247"/>
      <c r="D256" s="245"/>
      <c r="E256" s="247"/>
      <c r="F256" s="247"/>
      <c r="G256" s="247"/>
      <c r="H256" s="247"/>
      <c r="I256" s="247"/>
      <c r="J256" s="247"/>
      <c r="K256" s="247"/>
      <c r="L256" s="247"/>
      <c r="M256" s="247"/>
      <c r="N256" s="247"/>
      <c r="O256" s="247"/>
      <c r="P256" s="247"/>
      <c r="Q256" s="247"/>
      <c r="R256" s="247"/>
      <c r="S256" s="244"/>
      <c r="T256" s="247"/>
      <c r="U256" s="245"/>
      <c r="V256" s="245"/>
      <c r="W256" s="245"/>
      <c r="X256" s="243"/>
      <c r="Y256" s="245"/>
      <c r="Z256" s="245"/>
      <c r="AA256" s="245"/>
      <c r="AB256" s="245"/>
      <c r="AC256" s="245"/>
      <c r="AD256" s="245"/>
    </row>
    <row r="257" spans="1:30" s="249" customFormat="1">
      <c r="A257" s="245"/>
      <c r="B257" s="245"/>
      <c r="C257" s="247"/>
      <c r="D257" s="245"/>
      <c r="E257" s="247"/>
      <c r="F257" s="247"/>
      <c r="G257" s="247"/>
      <c r="H257" s="247"/>
      <c r="I257" s="247"/>
      <c r="J257" s="247"/>
      <c r="K257" s="247"/>
      <c r="L257" s="247"/>
      <c r="M257" s="247"/>
      <c r="N257" s="247"/>
      <c r="O257" s="247"/>
      <c r="P257" s="247"/>
      <c r="Q257" s="247"/>
      <c r="R257" s="247"/>
      <c r="S257" s="244"/>
      <c r="T257" s="247"/>
      <c r="U257" s="245"/>
      <c r="V257" s="245"/>
      <c r="W257" s="245"/>
      <c r="X257" s="243"/>
      <c r="Y257" s="245"/>
      <c r="Z257" s="245"/>
      <c r="AA257" s="245"/>
      <c r="AB257" s="245"/>
      <c r="AC257" s="245"/>
      <c r="AD257" s="245"/>
    </row>
    <row r="258" spans="1:30" s="249" customFormat="1">
      <c r="A258" s="245"/>
      <c r="B258" s="245"/>
      <c r="C258" s="247"/>
      <c r="D258" s="245"/>
      <c r="E258" s="247"/>
      <c r="F258" s="247"/>
      <c r="G258" s="247"/>
      <c r="H258" s="247"/>
      <c r="I258" s="247"/>
      <c r="J258" s="247"/>
      <c r="K258" s="247"/>
      <c r="L258" s="247"/>
      <c r="M258" s="247"/>
      <c r="N258" s="247"/>
      <c r="O258" s="247"/>
      <c r="P258" s="247"/>
      <c r="Q258" s="247"/>
      <c r="R258" s="247"/>
      <c r="S258" s="244"/>
      <c r="T258" s="247"/>
      <c r="U258" s="245"/>
      <c r="V258" s="245"/>
      <c r="W258" s="245"/>
      <c r="X258" s="243"/>
      <c r="Y258" s="245"/>
      <c r="Z258" s="245"/>
      <c r="AA258" s="245"/>
      <c r="AB258" s="245"/>
      <c r="AC258" s="245"/>
      <c r="AD258" s="245"/>
    </row>
    <row r="259" spans="1:30" s="249" customFormat="1">
      <c r="A259" s="245"/>
      <c r="B259" s="245"/>
      <c r="C259" s="247"/>
      <c r="D259" s="245"/>
      <c r="E259" s="247"/>
      <c r="F259" s="247"/>
      <c r="G259" s="247"/>
      <c r="H259" s="247"/>
      <c r="I259" s="247"/>
      <c r="J259" s="247"/>
      <c r="K259" s="247"/>
      <c r="L259" s="247"/>
      <c r="M259" s="247"/>
      <c r="N259" s="247"/>
      <c r="O259" s="247"/>
      <c r="P259" s="247"/>
      <c r="Q259" s="247"/>
      <c r="R259" s="247"/>
      <c r="S259" s="244"/>
      <c r="T259" s="247"/>
      <c r="U259" s="245"/>
      <c r="V259" s="245"/>
      <c r="W259" s="245"/>
      <c r="X259" s="243"/>
      <c r="Y259" s="245"/>
      <c r="Z259" s="245"/>
      <c r="AA259" s="245"/>
      <c r="AB259" s="245"/>
      <c r="AC259" s="245"/>
      <c r="AD259" s="245"/>
    </row>
    <row r="260" spans="1:30" s="249" customFormat="1">
      <c r="A260" s="245"/>
      <c r="B260" s="245"/>
      <c r="C260" s="247"/>
      <c r="D260" s="245"/>
      <c r="E260" s="247"/>
      <c r="F260" s="247"/>
      <c r="G260" s="247"/>
      <c r="H260" s="247"/>
      <c r="I260" s="247"/>
      <c r="J260" s="247"/>
      <c r="K260" s="247"/>
      <c r="L260" s="247"/>
      <c r="M260" s="247"/>
      <c r="N260" s="247"/>
      <c r="O260" s="247"/>
      <c r="P260" s="247"/>
      <c r="Q260" s="247"/>
      <c r="R260" s="247"/>
      <c r="S260" s="244"/>
      <c r="T260" s="247"/>
      <c r="U260" s="245"/>
      <c r="V260" s="245"/>
      <c r="W260" s="245"/>
      <c r="X260" s="243"/>
      <c r="Y260" s="245"/>
      <c r="Z260" s="245"/>
      <c r="AA260" s="245"/>
      <c r="AB260" s="245"/>
      <c r="AC260" s="245"/>
      <c r="AD260" s="245"/>
    </row>
    <row r="261" spans="1:30" s="249" customFormat="1">
      <c r="A261" s="245"/>
      <c r="B261" s="245"/>
      <c r="C261" s="247"/>
      <c r="D261" s="245"/>
      <c r="E261" s="247"/>
      <c r="F261" s="247"/>
      <c r="G261" s="247"/>
      <c r="H261" s="247"/>
      <c r="I261" s="247"/>
      <c r="J261" s="247"/>
      <c r="K261" s="247"/>
      <c r="L261" s="247"/>
      <c r="M261" s="247"/>
      <c r="N261" s="247"/>
      <c r="O261" s="247"/>
      <c r="P261" s="247"/>
      <c r="Q261" s="247"/>
      <c r="R261" s="247"/>
      <c r="S261" s="244"/>
      <c r="T261" s="247"/>
      <c r="U261" s="245"/>
      <c r="V261" s="245"/>
      <c r="W261" s="245"/>
      <c r="X261" s="243"/>
      <c r="Y261" s="245"/>
      <c r="Z261" s="245"/>
      <c r="AA261" s="245"/>
      <c r="AB261" s="245"/>
      <c r="AC261" s="245"/>
      <c r="AD261" s="245"/>
    </row>
    <row r="262" spans="1:30" s="249" customFormat="1">
      <c r="A262" s="245"/>
      <c r="B262" s="245"/>
      <c r="C262" s="247"/>
      <c r="D262" s="245"/>
      <c r="E262" s="247"/>
      <c r="F262" s="247"/>
      <c r="G262" s="247"/>
      <c r="H262" s="247"/>
      <c r="I262" s="247"/>
      <c r="J262" s="247"/>
      <c r="K262" s="247"/>
      <c r="L262" s="247"/>
      <c r="M262" s="247"/>
      <c r="N262" s="247"/>
      <c r="O262" s="247"/>
      <c r="P262" s="247"/>
      <c r="Q262" s="247"/>
      <c r="R262" s="247"/>
      <c r="S262" s="244"/>
      <c r="T262" s="247"/>
      <c r="U262" s="245"/>
      <c r="V262" s="245"/>
      <c r="W262" s="245"/>
      <c r="X262" s="243"/>
      <c r="Y262" s="245"/>
      <c r="Z262" s="245"/>
      <c r="AA262" s="245"/>
      <c r="AB262" s="245"/>
      <c r="AC262" s="245"/>
      <c r="AD262" s="245"/>
    </row>
    <row r="263" spans="1:30" s="249" customFormat="1">
      <c r="A263" s="245"/>
      <c r="B263" s="245"/>
      <c r="C263" s="247"/>
      <c r="D263" s="245"/>
      <c r="E263" s="247"/>
      <c r="F263" s="247"/>
      <c r="G263" s="247"/>
      <c r="H263" s="247"/>
      <c r="I263" s="247"/>
      <c r="J263" s="247"/>
      <c r="K263" s="247"/>
      <c r="L263" s="247"/>
      <c r="M263" s="247"/>
      <c r="N263" s="247"/>
      <c r="O263" s="247"/>
      <c r="P263" s="247"/>
      <c r="Q263" s="247"/>
      <c r="R263" s="247"/>
      <c r="S263" s="244"/>
      <c r="T263" s="247"/>
      <c r="U263" s="245"/>
      <c r="V263" s="245"/>
      <c r="W263" s="245"/>
      <c r="X263" s="243"/>
      <c r="Y263" s="245"/>
      <c r="Z263" s="245"/>
      <c r="AA263" s="245"/>
      <c r="AB263" s="245"/>
      <c r="AC263" s="245"/>
      <c r="AD263" s="245"/>
    </row>
    <row r="264" spans="1:30" s="249" customFormat="1">
      <c r="A264" s="245"/>
      <c r="B264" s="245"/>
      <c r="C264" s="247"/>
      <c r="D264" s="245"/>
      <c r="E264" s="247"/>
      <c r="F264" s="247"/>
      <c r="G264" s="247"/>
      <c r="H264" s="247"/>
      <c r="I264" s="247"/>
      <c r="J264" s="247"/>
      <c r="K264" s="247"/>
      <c r="L264" s="247"/>
      <c r="M264" s="247"/>
      <c r="N264" s="247"/>
      <c r="O264" s="247"/>
      <c r="P264" s="247"/>
      <c r="Q264" s="247"/>
      <c r="R264" s="247"/>
      <c r="S264" s="244"/>
      <c r="T264" s="247"/>
      <c r="U264" s="245"/>
      <c r="V264" s="245"/>
      <c r="W264" s="245"/>
      <c r="X264" s="243"/>
      <c r="Y264" s="245"/>
      <c r="Z264" s="245"/>
      <c r="AA264" s="245"/>
      <c r="AB264" s="245"/>
      <c r="AC264" s="245"/>
      <c r="AD264" s="245"/>
    </row>
  </sheetData>
  <mergeCells count="27">
    <mergeCell ref="F9:H9"/>
    <mergeCell ref="A2:Z2"/>
    <mergeCell ref="A4:B4"/>
    <mergeCell ref="A6:B6"/>
    <mergeCell ref="D6:G6"/>
    <mergeCell ref="F8:H8"/>
    <mergeCell ref="F11:H11"/>
    <mergeCell ref="F12:H12"/>
    <mergeCell ref="F25:G25"/>
    <mergeCell ref="F26:G26"/>
    <mergeCell ref="F27:G27"/>
    <mergeCell ref="U30:V31"/>
    <mergeCell ref="F13:H13"/>
    <mergeCell ref="F14:H14"/>
    <mergeCell ref="F24:G24"/>
    <mergeCell ref="E125:P125"/>
    <mergeCell ref="Z125:AH125"/>
    <mergeCell ref="Z32:AH32"/>
    <mergeCell ref="E73:P73"/>
    <mergeCell ref="Z73:AH73"/>
    <mergeCell ref="E90:P90"/>
    <mergeCell ref="U90:V90"/>
    <mergeCell ref="Z90:AH90"/>
    <mergeCell ref="H32:P32"/>
    <mergeCell ref="U32:V32"/>
    <mergeCell ref="E109:P109"/>
    <mergeCell ref="Z109:AH109"/>
  </mergeCells>
  <conditionalFormatting sqref="M111:M116 C111:C116 B75:C79 B92:C96 M92:M96 M75:M79 B34:C62 M34:M62 C127:C130 C4:C6">
    <cfRule type="containsBlanks" dxfId="57" priority="16" stopIfTrue="1">
      <formula>LEN(TRIM(B4))=0</formula>
    </cfRule>
  </conditionalFormatting>
  <conditionalFormatting sqref="Z75:AA79">
    <cfRule type="expression" priority="14" stopIfTrue="1">
      <formula>SUM($Z75:AA75)&gt;0</formula>
    </cfRule>
    <cfRule type="expression" dxfId="56" priority="15" stopIfTrue="1">
      <formula>SUM($H75:$I75)&gt;0</formula>
    </cfRule>
  </conditionalFormatting>
  <conditionalFormatting sqref="Z34:AC62">
    <cfRule type="expression" dxfId="55" priority="12" stopIfTrue="1">
      <formula>SUM($AC34:$AD34)&gt;0</formula>
    </cfRule>
    <cfRule type="expression" dxfId="54" priority="13" stopIfTrue="1">
      <formula>SUM($H34:$I34)&gt;0</formula>
    </cfRule>
  </conditionalFormatting>
  <conditionalFormatting sqref="D111:D116 D127:D130 D34:F62 E75:F79">
    <cfRule type="expression" priority="10" stopIfTrue="1">
      <formula>$C34=""</formula>
    </cfRule>
    <cfRule type="containsBlanks" dxfId="53" priority="11" stopIfTrue="1">
      <formula>LEN(TRIM(D34))=0</formula>
    </cfRule>
  </conditionalFormatting>
  <conditionalFormatting sqref="D92:D96">
    <cfRule type="expression" priority="8" stopIfTrue="1">
      <formula>$C92=""</formula>
    </cfRule>
    <cfRule type="containsBlanks" dxfId="52" priority="9" stopIfTrue="1">
      <formula>LEN(TRIM(D92))=0</formula>
    </cfRule>
  </conditionalFormatting>
  <conditionalFormatting sqref="D75:D79">
    <cfRule type="expression" priority="6" stopIfTrue="1">
      <formula>$C75=""</formula>
    </cfRule>
    <cfRule type="containsBlanks" dxfId="51" priority="7" stopIfTrue="1">
      <formula>LEN(TRIM(D75))=0</formula>
    </cfRule>
  </conditionalFormatting>
  <conditionalFormatting sqref="Z92:AA96">
    <cfRule type="expression" priority="4" stopIfTrue="1">
      <formula>SUM($Z92:AA92)&gt;0</formula>
    </cfRule>
    <cfRule type="expression" dxfId="50" priority="5" stopIfTrue="1">
      <formula>SUM($H92:$I92)&gt;0</formula>
    </cfRule>
  </conditionalFormatting>
  <conditionalFormatting sqref="L75:L79 L92:L96 L34:L62 L111:L116 L127:L130">
    <cfRule type="notContainsBlanks" dxfId="49" priority="2" stopIfTrue="1">
      <formula>LEN(TRIM(L34))&gt;0</formula>
    </cfRule>
    <cfRule type="expression" dxfId="48" priority="3" stopIfTrue="1">
      <formula>SUM(H34:I34) &gt; 0</formula>
    </cfRule>
  </conditionalFormatting>
  <dataValidations count="4">
    <dataValidation type="list" allowBlank="1" showInputMessage="1" showErrorMessage="1" sqref="C127:C128">
      <formula1>"CATE NE - NAM, CATE NE - EMEA, CATE NE - LATAM, CATE NE - ASPAC"</formula1>
    </dataValidation>
    <dataValidation type="list" allowBlank="1" showInputMessage="1" showErrorMessage="1" sqref="L111:L116 L92:L96 L34:L62 L75:L79">
      <formula1>"Network,Voice"</formula1>
    </dataValidation>
    <dataValidation type="list" allowBlank="1" showInputMessage="1" showErrorMessage="1" sqref="M111:M116 M92:M96 M34:M62 M75:M79">
      <formula1>"Yes,No"</formula1>
    </dataValidation>
    <dataValidation type="list" allowBlank="1" showInputMessage="1" showErrorMessage="1" sqref="L128:L130">
      <formula1>"Direct Billed,Franchise Fee"</formula1>
    </dataValidation>
  </dataValidations>
  <hyperlinks>
    <hyperlink ref="D32" r:id="rId1"/>
  </hyperlinks>
  <pageMargins left="0.7" right="0.7" top="0.75" bottom="0.75" header="0.3" footer="0.3"/>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3"/>
  </sheetPr>
  <dimension ref="A1:T22"/>
  <sheetViews>
    <sheetView workbookViewId="0">
      <selection activeCell="B26" sqref="B26"/>
    </sheetView>
  </sheetViews>
  <sheetFormatPr defaultColWidth="9.85546875" defaultRowHeight="12.75"/>
  <cols>
    <col min="1" max="1" width="2.5703125" customWidth="1"/>
    <col min="2" max="2" width="17.7109375" bestFit="1" customWidth="1"/>
    <col min="3" max="3" width="19.5703125" bestFit="1" customWidth="1"/>
    <col min="4" max="4" width="9.140625" bestFit="1" customWidth="1"/>
    <col min="5" max="5" width="33.42578125" bestFit="1" customWidth="1"/>
    <col min="6" max="6" width="9.7109375" bestFit="1" customWidth="1"/>
    <col min="7" max="7" width="14.5703125" bestFit="1" customWidth="1"/>
    <col min="8" max="8" width="11" bestFit="1" customWidth="1"/>
    <col min="9" max="9" width="8.5703125" bestFit="1" customWidth="1"/>
    <col min="10" max="10" width="10.42578125" bestFit="1" customWidth="1"/>
    <col min="11" max="11" width="17.5703125" bestFit="1" customWidth="1"/>
    <col min="12" max="12" width="9.42578125" bestFit="1" customWidth="1"/>
    <col min="13" max="13" width="11" bestFit="1" customWidth="1"/>
    <col min="14" max="14" width="6.85546875" bestFit="1" customWidth="1"/>
    <col min="15" max="15" width="8.140625" bestFit="1" customWidth="1"/>
    <col min="16" max="16" width="8.7109375" bestFit="1" customWidth="1"/>
  </cols>
  <sheetData>
    <row r="1" spans="1:20" ht="20.25">
      <c r="A1" s="1360" t="s">
        <v>480</v>
      </c>
      <c r="B1" s="1361"/>
      <c r="C1" s="1361"/>
      <c r="D1" s="1361"/>
      <c r="E1" s="1361"/>
      <c r="F1" s="1361"/>
      <c r="G1" s="1361"/>
      <c r="H1" s="1361"/>
      <c r="I1" s="1361"/>
      <c r="J1" s="1361"/>
      <c r="K1" s="1361"/>
      <c r="L1" s="1361"/>
      <c r="M1" s="1361"/>
      <c r="N1" s="1361"/>
      <c r="O1" s="1361"/>
      <c r="P1" s="1361"/>
    </row>
    <row r="2" spans="1:20" ht="4.5" customHeight="1">
      <c r="A2" s="1362"/>
      <c r="B2" s="1362"/>
      <c r="C2" s="1362"/>
      <c r="D2" s="1362"/>
      <c r="E2" s="1362"/>
      <c r="F2" s="1362"/>
      <c r="G2" s="1362"/>
      <c r="H2" s="1362"/>
      <c r="I2" s="1362"/>
      <c r="J2" s="1362"/>
      <c r="K2" s="1362"/>
      <c r="L2" s="1362"/>
      <c r="M2" s="1362"/>
      <c r="N2" s="1362"/>
      <c r="O2" s="1362"/>
      <c r="P2" s="1362"/>
    </row>
    <row r="3" spans="1:20" ht="15.75">
      <c r="A3" s="1363" t="s">
        <v>469</v>
      </c>
      <c r="B3" s="1363"/>
      <c r="C3" s="1363"/>
      <c r="D3" s="1363"/>
      <c r="E3" s="1363"/>
      <c r="F3" s="1363"/>
      <c r="G3" s="1363"/>
      <c r="H3" s="1363"/>
      <c r="I3" s="1363"/>
      <c r="J3" s="1363"/>
      <c r="K3" s="1363"/>
      <c r="L3" s="1363"/>
      <c r="M3" s="1363"/>
      <c r="N3" s="1363"/>
      <c r="O3" s="1363"/>
      <c r="P3" s="1363"/>
    </row>
    <row r="4" spans="1:20" s="33" customFormat="1" ht="45">
      <c r="B4" s="41" t="s">
        <v>135</v>
      </c>
      <c r="C4" s="41" t="s">
        <v>136</v>
      </c>
      <c r="D4" s="41" t="s">
        <v>137</v>
      </c>
      <c r="E4" s="41" t="s">
        <v>162</v>
      </c>
      <c r="F4" s="41" t="s">
        <v>161</v>
      </c>
      <c r="G4" s="41" t="s">
        <v>160</v>
      </c>
      <c r="H4" s="41" t="s">
        <v>159</v>
      </c>
      <c r="I4" s="41" t="s">
        <v>158</v>
      </c>
      <c r="J4" s="41" t="s">
        <v>138</v>
      </c>
      <c r="K4" s="41" t="s">
        <v>139</v>
      </c>
      <c r="L4" s="41" t="s">
        <v>157</v>
      </c>
      <c r="M4" s="41" t="s">
        <v>140</v>
      </c>
      <c r="N4" s="41" t="s">
        <v>141</v>
      </c>
      <c r="O4" s="41" t="s">
        <v>142</v>
      </c>
      <c r="P4" s="41" t="s">
        <v>143</v>
      </c>
    </row>
    <row r="5" spans="1:20" s="32" customFormat="1" ht="43.5" customHeight="1">
      <c r="B5" s="39" t="s">
        <v>156</v>
      </c>
      <c r="C5" s="39" t="s">
        <v>144</v>
      </c>
      <c r="D5" s="40" t="s">
        <v>145</v>
      </c>
      <c r="E5" s="40" t="s">
        <v>146</v>
      </c>
      <c r="F5" s="39" t="s">
        <v>147</v>
      </c>
      <c r="G5" s="40" t="s">
        <v>148</v>
      </c>
      <c r="H5" s="40" t="s">
        <v>149</v>
      </c>
      <c r="I5" s="40" t="s">
        <v>150</v>
      </c>
      <c r="J5" s="40" t="s">
        <v>151</v>
      </c>
      <c r="K5" s="40"/>
      <c r="L5" s="40">
        <v>12</v>
      </c>
      <c r="M5" s="40" t="s">
        <v>152</v>
      </c>
      <c r="N5" s="40" t="s">
        <v>153</v>
      </c>
      <c r="O5" s="40" t="s">
        <v>154</v>
      </c>
      <c r="P5" s="40" t="s">
        <v>155</v>
      </c>
    </row>
    <row r="6" spans="1:20">
      <c r="B6" s="39"/>
      <c r="C6" s="39"/>
      <c r="D6" s="40"/>
      <c r="E6" s="40"/>
      <c r="F6" s="39"/>
      <c r="G6" s="40"/>
      <c r="H6" s="40"/>
      <c r="I6" s="40"/>
      <c r="J6" s="40"/>
      <c r="K6" s="40"/>
      <c r="L6" s="40"/>
      <c r="M6" s="40"/>
      <c r="N6" s="40"/>
      <c r="O6" s="40"/>
      <c r="P6" s="40"/>
    </row>
    <row r="7" spans="1:20">
      <c r="B7" s="39"/>
      <c r="C7" s="39"/>
      <c r="D7" s="40"/>
      <c r="E7" s="40"/>
      <c r="F7" s="39"/>
      <c r="G7" s="40"/>
      <c r="H7" s="40"/>
      <c r="I7" s="40"/>
      <c r="J7" s="40"/>
      <c r="K7" s="40"/>
      <c r="L7" s="40"/>
      <c r="M7" s="40"/>
      <c r="N7" s="40"/>
      <c r="O7" s="40"/>
      <c r="P7" s="40"/>
    </row>
    <row r="8" spans="1:20">
      <c r="B8" s="39"/>
      <c r="C8" s="39"/>
      <c r="D8" s="40"/>
      <c r="E8" s="40"/>
      <c r="F8" s="39"/>
      <c r="G8" s="40"/>
      <c r="H8" s="40"/>
      <c r="I8" s="40"/>
      <c r="J8" s="40"/>
      <c r="K8" s="40"/>
      <c r="L8" s="40"/>
      <c r="M8" s="40"/>
      <c r="N8" s="40"/>
      <c r="O8" s="40"/>
      <c r="P8" s="40"/>
    </row>
    <row r="9" spans="1:20">
      <c r="B9" s="39"/>
      <c r="C9" s="39"/>
      <c r="D9" s="40"/>
      <c r="E9" s="40"/>
      <c r="F9" s="39"/>
      <c r="G9" s="40"/>
      <c r="H9" s="40"/>
      <c r="I9" s="40"/>
      <c r="J9" s="40"/>
      <c r="K9" s="40"/>
      <c r="L9" s="40"/>
      <c r="M9" s="40"/>
      <c r="N9" s="40"/>
      <c r="O9" s="40"/>
      <c r="P9" s="40"/>
    </row>
    <row r="10" spans="1:20">
      <c r="B10" s="39"/>
      <c r="C10" s="39"/>
      <c r="D10" s="40"/>
      <c r="E10" s="40"/>
      <c r="F10" s="39"/>
      <c r="G10" s="40"/>
      <c r="H10" s="40"/>
      <c r="I10" s="40"/>
      <c r="J10" s="40"/>
      <c r="K10" s="40"/>
      <c r="L10" s="40"/>
      <c r="M10" s="40"/>
      <c r="N10" s="40"/>
      <c r="O10" s="40"/>
      <c r="P10" s="40"/>
    </row>
    <row r="15" spans="1:20" ht="15.75">
      <c r="A15" s="1363" t="s">
        <v>481</v>
      </c>
      <c r="B15" s="1363"/>
      <c r="C15" s="1363"/>
      <c r="D15" s="1363"/>
      <c r="E15" s="1363"/>
      <c r="F15" s="1363"/>
      <c r="G15" s="1363"/>
      <c r="H15" s="1363"/>
      <c r="I15" s="1363"/>
      <c r="J15" s="1363"/>
      <c r="K15" s="1363"/>
      <c r="L15" s="1363"/>
      <c r="M15" s="1363"/>
      <c r="N15" s="1363"/>
      <c r="O15" s="1363"/>
      <c r="P15" s="1363"/>
      <c r="Q15" s="1363"/>
      <c r="R15" s="1363"/>
      <c r="S15" s="1363"/>
      <c r="T15" s="1363"/>
    </row>
    <row r="16" spans="1:20" s="33" customFormat="1" ht="67.5">
      <c r="B16" s="41" t="s">
        <v>470</v>
      </c>
      <c r="C16" s="41" t="s">
        <v>471</v>
      </c>
      <c r="D16" s="41" t="s">
        <v>472</v>
      </c>
      <c r="E16" s="41" t="s">
        <v>473</v>
      </c>
      <c r="F16" s="41" t="s">
        <v>263</v>
      </c>
      <c r="G16" s="41" t="s">
        <v>264</v>
      </c>
      <c r="H16" s="41" t="s">
        <v>474</v>
      </c>
      <c r="I16" s="41" t="s">
        <v>475</v>
      </c>
      <c r="J16" s="41" t="s">
        <v>476</v>
      </c>
      <c r="K16" s="41" t="s">
        <v>477</v>
      </c>
      <c r="L16" s="41" t="s">
        <v>478</v>
      </c>
      <c r="M16" s="41" t="s">
        <v>479</v>
      </c>
      <c r="N16" s="41" t="s">
        <v>482</v>
      </c>
      <c r="O16" s="41" t="s">
        <v>483</v>
      </c>
      <c r="P16" s="41" t="s">
        <v>484</v>
      </c>
      <c r="Q16" s="41" t="s">
        <v>485</v>
      </c>
      <c r="R16" s="41" t="s">
        <v>486</v>
      </c>
      <c r="S16" s="41" t="s">
        <v>487</v>
      </c>
      <c r="T16" s="41" t="s">
        <v>488</v>
      </c>
    </row>
    <row r="17" spans="2:20" s="32" customFormat="1" ht="43.5" customHeight="1">
      <c r="B17" s="173" t="s">
        <v>489</v>
      </c>
      <c r="C17" s="173" t="s">
        <v>490</v>
      </c>
      <c r="D17" s="174" t="s">
        <v>491</v>
      </c>
      <c r="E17" s="174" t="s">
        <v>492</v>
      </c>
      <c r="F17" s="174" t="s">
        <v>493</v>
      </c>
      <c r="G17" s="174" t="s">
        <v>494</v>
      </c>
      <c r="H17" s="174" t="s">
        <v>495</v>
      </c>
      <c r="I17" s="174" t="s">
        <v>496</v>
      </c>
      <c r="J17" s="174" t="s">
        <v>497</v>
      </c>
      <c r="K17" s="175" t="s">
        <v>498</v>
      </c>
      <c r="L17" s="175"/>
      <c r="M17" s="175" t="s">
        <v>499</v>
      </c>
      <c r="N17" s="170"/>
      <c r="O17" s="40"/>
      <c r="P17" s="40"/>
      <c r="Q17" s="40"/>
      <c r="R17" s="40"/>
      <c r="S17" s="40"/>
      <c r="T17" s="40"/>
    </row>
    <row r="18" spans="2:20">
      <c r="B18" s="173" t="s">
        <v>500</v>
      </c>
      <c r="C18" s="173" t="s">
        <v>501</v>
      </c>
      <c r="D18" s="174" t="s">
        <v>502</v>
      </c>
      <c r="E18" s="174" t="s">
        <v>492</v>
      </c>
      <c r="F18" s="174" t="s">
        <v>503</v>
      </c>
      <c r="G18" s="174" t="s">
        <v>494</v>
      </c>
      <c r="H18" s="174" t="s">
        <v>495</v>
      </c>
      <c r="I18" s="174" t="s">
        <v>504</v>
      </c>
      <c r="J18" s="174" t="s">
        <v>497</v>
      </c>
      <c r="K18" s="175" t="s">
        <v>505</v>
      </c>
      <c r="L18" s="175">
        <v>90</v>
      </c>
      <c r="M18" s="175"/>
      <c r="N18" s="170"/>
      <c r="O18" s="40"/>
      <c r="P18" s="40"/>
      <c r="Q18" s="40"/>
      <c r="R18" s="40"/>
      <c r="S18" s="40"/>
      <c r="T18" s="40"/>
    </row>
    <row r="19" spans="2:20">
      <c r="B19" s="171"/>
      <c r="C19" s="171"/>
      <c r="D19" s="172"/>
      <c r="E19" s="172"/>
      <c r="F19" s="171"/>
      <c r="G19" s="172"/>
      <c r="H19" s="172"/>
      <c r="I19" s="172"/>
      <c r="J19" s="172"/>
      <c r="K19" s="172"/>
      <c r="L19" s="172"/>
      <c r="M19" s="172"/>
      <c r="N19" s="40"/>
      <c r="O19" s="40"/>
      <c r="P19" s="40"/>
      <c r="Q19" s="40"/>
      <c r="R19" s="40"/>
      <c r="S19" s="40"/>
      <c r="T19" s="40"/>
    </row>
    <row r="20" spans="2:20">
      <c r="B20" s="39"/>
      <c r="C20" s="39"/>
      <c r="D20" s="40"/>
      <c r="E20" s="40"/>
      <c r="F20" s="39"/>
      <c r="G20" s="40"/>
      <c r="H20" s="40"/>
      <c r="I20" s="40"/>
      <c r="J20" s="40"/>
      <c r="K20" s="40"/>
      <c r="L20" s="40"/>
      <c r="M20" s="40"/>
      <c r="N20" s="40"/>
      <c r="O20" s="40"/>
      <c r="P20" s="40"/>
      <c r="Q20" s="40"/>
      <c r="R20" s="40"/>
      <c r="S20" s="40"/>
      <c r="T20" s="40"/>
    </row>
    <row r="21" spans="2:20">
      <c r="B21" s="39"/>
      <c r="C21" s="39"/>
      <c r="D21" s="40"/>
      <c r="E21" s="40"/>
      <c r="F21" s="39"/>
      <c r="G21" s="40"/>
      <c r="H21" s="40"/>
      <c r="I21" s="40"/>
      <c r="J21" s="40"/>
      <c r="K21" s="40"/>
      <c r="L21" s="40"/>
      <c r="M21" s="40"/>
      <c r="N21" s="40"/>
      <c r="O21" s="40"/>
      <c r="P21" s="40"/>
      <c r="Q21" s="40"/>
      <c r="R21" s="40"/>
      <c r="S21" s="40"/>
      <c r="T21" s="40"/>
    </row>
    <row r="22" spans="2:20">
      <c r="B22" s="39"/>
      <c r="C22" s="39"/>
      <c r="D22" s="40"/>
      <c r="E22" s="40"/>
      <c r="F22" s="39"/>
      <c r="G22" s="40"/>
      <c r="H22" s="40"/>
      <c r="I22" s="40"/>
      <c r="J22" s="40"/>
      <c r="K22" s="40"/>
      <c r="L22" s="40"/>
      <c r="M22" s="40"/>
      <c r="N22" s="40"/>
      <c r="O22" s="40"/>
      <c r="P22" s="40"/>
      <c r="Q22" s="40"/>
      <c r="R22" s="40"/>
      <c r="S22" s="40"/>
      <c r="T22" s="40"/>
    </row>
  </sheetData>
  <mergeCells count="4">
    <mergeCell ref="A1:P1"/>
    <mergeCell ref="A2:P2"/>
    <mergeCell ref="A3:P3"/>
    <mergeCell ref="A15:T15"/>
  </mergeCells>
  <pageMargins left="0.75" right="0.75" top="1" bottom="1" header="0.5" footer="0.5"/>
  <pageSetup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3"/>
  </sheetPr>
  <dimension ref="A1:S33"/>
  <sheetViews>
    <sheetView workbookViewId="0">
      <selection activeCell="C10" sqref="C10"/>
    </sheetView>
  </sheetViews>
  <sheetFormatPr defaultColWidth="8.85546875" defaultRowHeight="12.75"/>
  <cols>
    <col min="1" max="1" width="23.85546875" style="45" customWidth="1"/>
    <col min="2" max="2" width="26.28515625" style="45" customWidth="1"/>
    <col min="3" max="3" width="24.28515625" style="45" customWidth="1"/>
    <col min="4" max="4" width="23.42578125" style="45" customWidth="1"/>
    <col min="5" max="5" width="21.7109375" style="45" customWidth="1"/>
    <col min="6" max="7" width="20.42578125" style="44" customWidth="1"/>
    <col min="8" max="19" width="8.85546875" style="44"/>
    <col min="20" max="16384" width="8.85546875" style="45"/>
  </cols>
  <sheetData>
    <row r="1" spans="1:17" ht="20.25">
      <c r="A1" s="1361" t="s">
        <v>163</v>
      </c>
      <c r="B1" s="1361"/>
      <c r="C1" s="1361"/>
      <c r="D1" s="1361"/>
      <c r="E1" s="1361"/>
      <c r="F1" s="1361"/>
      <c r="G1" s="1361"/>
      <c r="H1" s="42"/>
      <c r="I1" s="42"/>
      <c r="J1" s="42"/>
      <c r="K1" s="42"/>
      <c r="L1" s="42"/>
      <c r="M1" s="42"/>
      <c r="N1" s="42"/>
      <c r="O1" s="42"/>
      <c r="P1" s="42"/>
      <c r="Q1" s="42"/>
    </row>
    <row r="2" spans="1:17" ht="3.75" customHeight="1" thickBot="1">
      <c r="A2" s="1364"/>
      <c r="B2" s="1364"/>
      <c r="C2" s="1364"/>
      <c r="D2" s="1364"/>
      <c r="E2" s="1364"/>
      <c r="F2" s="1364"/>
      <c r="G2" s="1364"/>
      <c r="H2" s="43"/>
      <c r="I2" s="43"/>
      <c r="J2" s="43"/>
      <c r="K2" s="43"/>
      <c r="L2" s="43"/>
      <c r="M2" s="43"/>
      <c r="N2" s="43"/>
      <c r="O2" s="43"/>
      <c r="P2" s="43"/>
      <c r="Q2" s="43"/>
    </row>
    <row r="3" spans="1:17" customFormat="1" ht="25.5">
      <c r="A3" s="193" t="s">
        <v>592</v>
      </c>
      <c r="B3" s="194" t="s">
        <v>593</v>
      </c>
      <c r="C3" s="193" t="s">
        <v>594</v>
      </c>
      <c r="D3" s="193" t="s">
        <v>595</v>
      </c>
      <c r="E3" s="193" t="s">
        <v>596</v>
      </c>
      <c r="F3" s="193" t="s">
        <v>597</v>
      </c>
      <c r="G3" s="195" t="s">
        <v>598</v>
      </c>
    </row>
    <row r="4" spans="1:17" customFormat="1" ht="51">
      <c r="A4" s="196" t="s">
        <v>599</v>
      </c>
      <c r="B4" s="197"/>
      <c r="C4" s="198"/>
      <c r="D4" s="199" t="s">
        <v>609</v>
      </c>
      <c r="E4" s="199"/>
      <c r="F4" s="199" t="s">
        <v>600</v>
      </c>
      <c r="G4" s="198"/>
    </row>
    <row r="5" spans="1:17" customFormat="1">
      <c r="A5" s="200" t="s">
        <v>601</v>
      </c>
      <c r="B5" s="200">
        <v>1</v>
      </c>
      <c r="C5" s="201" t="s">
        <v>602</v>
      </c>
      <c r="D5" s="202" t="s">
        <v>603</v>
      </c>
      <c r="E5" s="203" t="s">
        <v>604</v>
      </c>
      <c r="F5" s="204" t="s">
        <v>605</v>
      </c>
      <c r="G5" s="204" t="s">
        <v>606</v>
      </c>
    </row>
    <row r="6" spans="1:17" customFormat="1">
      <c r="A6" s="200" t="s">
        <v>607</v>
      </c>
      <c r="B6" s="200"/>
      <c r="C6" s="201"/>
      <c r="D6" s="204"/>
      <c r="E6" s="204"/>
      <c r="F6" s="204" t="s">
        <v>608</v>
      </c>
      <c r="G6" s="204" t="s">
        <v>606</v>
      </c>
    </row>
    <row r="7" spans="1:17" customFormat="1" ht="45" customHeight="1"/>
    <row r="8" spans="1:17" customFormat="1"/>
    <row r="9" spans="1:17" customFormat="1" ht="13.15" customHeight="1"/>
    <row r="10" spans="1:17" customFormat="1"/>
    <row r="11" spans="1:17" customFormat="1"/>
    <row r="12" spans="1:17" customFormat="1"/>
    <row r="13" spans="1:17" customFormat="1"/>
    <row r="14" spans="1:17" customFormat="1"/>
    <row r="15" spans="1:17" customFormat="1"/>
    <row r="16" spans="1:17" customFormat="1"/>
    <row r="17" customFormat="1"/>
    <row r="18" customFormat="1"/>
    <row r="19" customFormat="1"/>
    <row r="20" customFormat="1"/>
    <row r="21" customFormat="1"/>
    <row r="22" customFormat="1"/>
    <row r="23" customFormat="1"/>
    <row r="24" customFormat="1"/>
    <row r="25" customFormat="1"/>
    <row r="26" customFormat="1"/>
    <row r="27" customFormat="1"/>
    <row r="28" customFormat="1"/>
    <row r="29" customFormat="1"/>
    <row r="30" customFormat="1"/>
    <row r="31" customFormat="1"/>
    <row r="32" customFormat="1"/>
    <row r="33" customFormat="1"/>
  </sheetData>
  <mergeCells count="2">
    <mergeCell ref="A1:G1"/>
    <mergeCell ref="A2:G2"/>
  </mergeCells>
  <pageMargins left="0.25" right="0.25" top="0.25" bottom="0.25" header="0.5" footer="0.5"/>
  <pageSetup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3"/>
  </sheetPr>
  <dimension ref="A1:S17"/>
  <sheetViews>
    <sheetView zoomScale="85" zoomScaleNormal="85" workbookViewId="0">
      <selection activeCell="F3" sqref="F3"/>
    </sheetView>
  </sheetViews>
  <sheetFormatPr defaultRowHeight="12.75"/>
  <cols>
    <col min="1" max="1" width="53" style="20" bestFit="1" customWidth="1"/>
    <col min="2" max="2" width="6.28515625" style="20" customWidth="1"/>
    <col min="3" max="3" width="13.28515625" style="20" bestFit="1" customWidth="1"/>
    <col min="4" max="4" width="57.42578125" style="20" bestFit="1" customWidth="1"/>
    <col min="5" max="5" width="7" style="20" customWidth="1"/>
    <col min="6" max="6" width="58.28515625" style="20" customWidth="1"/>
    <col min="7" max="16384" width="9.140625" style="20"/>
  </cols>
  <sheetData>
    <row r="1" spans="1:19" s="45" customFormat="1" ht="20.25">
      <c r="A1" s="1361" t="s">
        <v>164</v>
      </c>
      <c r="B1" s="1361"/>
      <c r="C1" s="1361"/>
      <c r="D1" s="1361"/>
      <c r="E1" s="1361"/>
      <c r="F1" s="1361"/>
      <c r="G1" s="42"/>
      <c r="H1" s="42"/>
      <c r="I1" s="42"/>
      <c r="J1" s="42"/>
      <c r="K1" s="42"/>
      <c r="L1" s="42"/>
      <c r="M1" s="42"/>
      <c r="N1" s="42"/>
      <c r="O1" s="42"/>
      <c r="P1" s="42"/>
      <c r="Q1" s="42"/>
      <c r="R1" s="44"/>
      <c r="S1" s="44"/>
    </row>
    <row r="2" spans="1:19" s="45" customFormat="1" ht="4.5" customHeight="1" thickBot="1">
      <c r="A2" s="1364"/>
      <c r="B2" s="1364"/>
      <c r="C2" s="1364"/>
      <c r="D2" s="1364"/>
      <c r="E2" s="1364"/>
      <c r="F2" s="1364"/>
      <c r="G2" s="43"/>
      <c r="H2" s="43"/>
      <c r="I2" s="43"/>
      <c r="J2" s="43"/>
      <c r="K2" s="43"/>
      <c r="L2" s="43"/>
      <c r="M2" s="43"/>
      <c r="N2" s="43"/>
      <c r="O2" s="43"/>
      <c r="P2" s="43"/>
      <c r="Q2" s="43"/>
      <c r="R2" s="44"/>
      <c r="S2" s="44"/>
    </row>
    <row r="3" spans="1:19" s="22" customFormat="1" ht="45">
      <c r="A3" s="46" t="s">
        <v>97</v>
      </c>
      <c r="B3" s="47" t="s">
        <v>98</v>
      </c>
      <c r="C3" s="48" t="s">
        <v>99</v>
      </c>
      <c r="D3" s="47" t="s">
        <v>100</v>
      </c>
      <c r="E3" s="47" t="s">
        <v>98</v>
      </c>
      <c r="F3" s="49" t="s">
        <v>101</v>
      </c>
    </row>
    <row r="4" spans="1:19">
      <c r="A4" s="23"/>
      <c r="B4" s="24"/>
      <c r="C4" s="24"/>
      <c r="D4" s="24"/>
      <c r="E4" s="24"/>
      <c r="F4" s="25"/>
    </row>
    <row r="5" spans="1:19">
      <c r="A5" s="23"/>
      <c r="B5" s="24"/>
      <c r="C5" s="24"/>
      <c r="D5" s="24"/>
      <c r="E5" s="24"/>
      <c r="F5" s="25"/>
    </row>
    <row r="6" spans="1:19">
      <c r="A6" s="23"/>
      <c r="B6" s="24"/>
      <c r="C6" s="24"/>
      <c r="D6" s="24"/>
      <c r="E6" s="24"/>
      <c r="F6" s="25"/>
    </row>
    <row r="7" spans="1:19">
      <c r="A7" s="23"/>
      <c r="B7" s="24"/>
      <c r="C7" s="24"/>
      <c r="D7" s="24"/>
      <c r="E7" s="24"/>
      <c r="F7" s="25"/>
    </row>
    <row r="8" spans="1:19">
      <c r="A8" s="23"/>
      <c r="B8" s="24"/>
      <c r="C8" s="24"/>
      <c r="D8" s="24"/>
      <c r="E8" s="24"/>
      <c r="F8" s="25"/>
    </row>
    <row r="9" spans="1:19">
      <c r="A9" s="23"/>
      <c r="B9" s="24"/>
      <c r="C9" s="24"/>
      <c r="D9" s="24"/>
      <c r="E9" s="24"/>
      <c r="F9" s="25"/>
    </row>
    <row r="10" spans="1:19">
      <c r="A10" s="23"/>
      <c r="B10" s="24"/>
      <c r="C10" s="24"/>
      <c r="D10" s="24"/>
      <c r="E10" s="24"/>
      <c r="F10" s="25"/>
    </row>
    <row r="11" spans="1:19">
      <c r="A11" s="23"/>
      <c r="B11" s="24"/>
      <c r="C11" s="24"/>
      <c r="D11" s="24"/>
      <c r="E11" s="24"/>
      <c r="F11" s="25"/>
    </row>
    <row r="12" spans="1:19">
      <c r="A12" s="23"/>
      <c r="B12" s="24"/>
      <c r="C12" s="24"/>
      <c r="D12" s="24"/>
      <c r="E12" s="24"/>
      <c r="F12" s="25"/>
    </row>
    <row r="13" spans="1:19">
      <c r="A13" s="23"/>
      <c r="B13" s="24"/>
      <c r="C13" s="24"/>
      <c r="D13" s="24"/>
      <c r="E13" s="24"/>
      <c r="F13" s="25"/>
    </row>
    <row r="14" spans="1:19">
      <c r="A14" s="23"/>
      <c r="B14" s="24"/>
      <c r="C14" s="24"/>
      <c r="D14" s="24"/>
      <c r="E14" s="24"/>
      <c r="F14" s="25"/>
    </row>
    <row r="15" spans="1:19">
      <c r="A15" s="23"/>
      <c r="B15" s="24"/>
      <c r="C15" s="24"/>
      <c r="D15" s="24"/>
      <c r="E15" s="24"/>
      <c r="F15" s="25"/>
    </row>
    <row r="16" spans="1:19">
      <c r="A16" s="23"/>
      <c r="B16" s="24"/>
      <c r="C16" s="24"/>
      <c r="D16" s="24"/>
      <c r="E16" s="24"/>
      <c r="F16" s="25"/>
    </row>
    <row r="17" spans="1:6" ht="13.5" thickBot="1">
      <c r="A17" s="26"/>
      <c r="B17" s="27"/>
      <c r="C17" s="27"/>
      <c r="D17" s="27"/>
      <c r="E17" s="27"/>
      <c r="F17" s="28"/>
    </row>
  </sheetData>
  <mergeCells count="2">
    <mergeCell ref="A1:F1"/>
    <mergeCell ref="A2:F2"/>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3">
    <tabColor theme="3"/>
  </sheetPr>
  <dimension ref="A1:T22"/>
  <sheetViews>
    <sheetView zoomScale="90" zoomScaleNormal="90" workbookViewId="0">
      <selection activeCell="A24" sqref="A24"/>
    </sheetView>
  </sheetViews>
  <sheetFormatPr defaultRowHeight="15"/>
  <cols>
    <col min="1" max="1" width="11" style="367" customWidth="1"/>
    <col min="2" max="2" width="12" style="367" customWidth="1"/>
    <col min="3" max="3" width="12.140625" style="367" customWidth="1"/>
    <col min="4" max="4" width="11.28515625" style="367" customWidth="1"/>
    <col min="5" max="5" width="12.42578125" style="367" customWidth="1"/>
    <col min="6" max="11" width="9.140625" style="367"/>
    <col min="12" max="12" width="16.28515625" style="367" bestFit="1" customWidth="1"/>
    <col min="13" max="17" width="9.140625" style="367"/>
    <col min="18" max="18" width="16.28515625" style="367" bestFit="1" customWidth="1"/>
    <col min="19" max="16384" width="9.140625" style="367"/>
  </cols>
  <sheetData>
    <row r="1" spans="1:20">
      <c r="A1" s="365" t="s">
        <v>731</v>
      </c>
      <c r="B1" s="366"/>
      <c r="C1" s="366"/>
      <c r="D1" s="366"/>
      <c r="E1" s="366"/>
      <c r="F1" s="366"/>
      <c r="G1" s="366"/>
      <c r="H1" s="366"/>
      <c r="I1" s="366"/>
      <c r="J1" s="366"/>
      <c r="K1" s="366"/>
      <c r="L1" s="366"/>
      <c r="M1" s="366"/>
      <c r="N1" s="366"/>
      <c r="O1" s="366"/>
      <c r="P1" s="366"/>
    </row>
    <row r="2" spans="1:20" ht="15.75" thickBot="1">
      <c r="A2" s="368"/>
      <c r="N2" s="369" t="s">
        <v>732</v>
      </c>
    </row>
    <row r="3" spans="1:20" ht="26.25" customHeight="1" thickBot="1">
      <c r="A3" s="1365" t="s">
        <v>93</v>
      </c>
      <c r="B3" s="1374"/>
      <c r="C3" s="1374"/>
      <c r="D3" s="1374"/>
      <c r="E3" s="1366"/>
      <c r="F3" s="1365" t="s">
        <v>569</v>
      </c>
      <c r="G3" s="1366"/>
      <c r="H3" s="370" t="s">
        <v>733</v>
      </c>
      <c r="I3" s="370" t="s">
        <v>734</v>
      </c>
      <c r="J3" s="1365" t="s">
        <v>735</v>
      </c>
      <c r="K3" s="1366"/>
      <c r="L3" s="371" t="s">
        <v>736</v>
      </c>
      <c r="N3" s="1393" t="s">
        <v>737</v>
      </c>
      <c r="O3" s="1394"/>
      <c r="P3" s="1394"/>
      <c r="Q3" s="1395"/>
      <c r="R3" s="371" t="s">
        <v>736</v>
      </c>
    </row>
    <row r="4" spans="1:20" ht="15.75" thickBot="1">
      <c r="A4" s="1387" t="s">
        <v>738</v>
      </c>
      <c r="B4" s="1388"/>
      <c r="C4" s="1388"/>
      <c r="D4" s="1388"/>
      <c r="E4" s="1389"/>
      <c r="F4" s="1387" t="s">
        <v>739</v>
      </c>
      <c r="G4" s="1389"/>
      <c r="H4" s="372">
        <v>25</v>
      </c>
      <c r="I4" s="372"/>
      <c r="J4" s="1387"/>
      <c r="K4" s="1389"/>
      <c r="L4" s="373"/>
      <c r="N4" s="1390" t="s">
        <v>740</v>
      </c>
      <c r="O4" s="1391"/>
      <c r="P4" s="1391"/>
      <c r="Q4" s="1392"/>
      <c r="R4" s="374"/>
    </row>
    <row r="5" spans="1:20" ht="15.75" thickBot="1">
      <c r="A5" s="1387" t="s">
        <v>741</v>
      </c>
      <c r="B5" s="1388"/>
      <c r="C5" s="1388"/>
      <c r="D5" s="1388"/>
      <c r="E5" s="1389"/>
      <c r="F5" s="1387" t="s">
        <v>739</v>
      </c>
      <c r="G5" s="1389"/>
      <c r="H5" s="372">
        <v>30</v>
      </c>
      <c r="I5" s="372"/>
      <c r="J5" s="1387"/>
      <c r="K5" s="1389"/>
      <c r="L5" s="375"/>
      <c r="N5" s="1390" t="s">
        <v>740</v>
      </c>
      <c r="O5" s="1391"/>
      <c r="P5" s="1391"/>
      <c r="Q5" s="1392"/>
      <c r="R5" s="374"/>
    </row>
    <row r="6" spans="1:20" ht="15.75" thickBot="1">
      <c r="A6" s="1387"/>
      <c r="B6" s="1388"/>
      <c r="C6" s="1388"/>
      <c r="D6" s="1388"/>
      <c r="E6" s="1389"/>
      <c r="F6" s="1387"/>
      <c r="G6" s="1389"/>
      <c r="H6" s="372"/>
      <c r="I6" s="372"/>
      <c r="J6" s="1387"/>
      <c r="K6" s="1389"/>
      <c r="L6" s="376"/>
      <c r="N6" s="1390"/>
      <c r="O6" s="1391"/>
      <c r="P6" s="1391"/>
      <c r="Q6" s="1392"/>
      <c r="R6" s="374"/>
    </row>
    <row r="7" spans="1:20">
      <c r="A7" s="377"/>
      <c r="B7" s="377"/>
      <c r="C7" s="377"/>
      <c r="D7" s="377"/>
      <c r="E7" s="377"/>
      <c r="F7" s="378"/>
      <c r="G7" s="378"/>
      <c r="H7" s="378"/>
      <c r="I7" s="378"/>
      <c r="N7" s="377"/>
      <c r="O7" s="377"/>
      <c r="P7" s="377"/>
      <c r="Q7" s="377"/>
      <c r="R7" s="377"/>
      <c r="S7" s="378"/>
      <c r="T7" s="378"/>
    </row>
    <row r="9" spans="1:20" ht="15.75" thickBot="1">
      <c r="A9" s="369" t="s">
        <v>742</v>
      </c>
      <c r="N9" s="369" t="s">
        <v>732</v>
      </c>
    </row>
    <row r="10" spans="1:20" ht="15.75" customHeight="1" thickBot="1">
      <c r="A10" s="1365" t="s">
        <v>93</v>
      </c>
      <c r="B10" s="1374"/>
      <c r="C10" s="1374"/>
      <c r="D10" s="1374"/>
      <c r="E10" s="1366"/>
      <c r="N10" s="1365" t="s">
        <v>743</v>
      </c>
      <c r="O10" s="1374"/>
      <c r="P10" s="1374"/>
      <c r="Q10" s="1366"/>
      <c r="R10" s="371" t="s">
        <v>736</v>
      </c>
    </row>
    <row r="11" spans="1:20" ht="15.75" customHeight="1" thickBot="1">
      <c r="A11" s="1375" t="s">
        <v>744</v>
      </c>
      <c r="B11" s="1376"/>
      <c r="C11" s="1376"/>
      <c r="D11" s="1376"/>
      <c r="E11" s="1377"/>
      <c r="N11" s="1384" t="s">
        <v>745</v>
      </c>
      <c r="O11" s="1385"/>
      <c r="P11" s="1385"/>
      <c r="Q11" s="1386"/>
      <c r="R11" s="379"/>
    </row>
    <row r="12" spans="1:20" ht="15.75" thickBot="1">
      <c r="A12" s="1378"/>
      <c r="B12" s="1379"/>
      <c r="C12" s="1379"/>
      <c r="D12" s="1379"/>
      <c r="E12" s="1380"/>
      <c r="N12" s="1384"/>
      <c r="O12" s="1385"/>
      <c r="P12" s="1385"/>
      <c r="Q12" s="1386"/>
      <c r="R12" s="380"/>
    </row>
    <row r="13" spans="1:20" ht="15.75" thickBot="1">
      <c r="A13" s="1381"/>
      <c r="B13" s="1382"/>
      <c r="C13" s="1382"/>
      <c r="D13" s="1382"/>
      <c r="E13" s="1383"/>
      <c r="N13" s="1384"/>
      <c r="O13" s="1385"/>
      <c r="P13" s="1385"/>
      <c r="Q13" s="1386"/>
      <c r="R13" s="379"/>
    </row>
    <row r="15" spans="1:20" ht="15.75" thickBot="1">
      <c r="A15" s="369" t="s">
        <v>746</v>
      </c>
    </row>
    <row r="16" spans="1:20" ht="15.75" customHeight="1" thickBot="1">
      <c r="A16" s="1365" t="s">
        <v>93</v>
      </c>
      <c r="B16" s="1366"/>
    </row>
    <row r="17" spans="1:4">
      <c r="A17" s="1367" t="s">
        <v>747</v>
      </c>
      <c r="B17" s="1368"/>
    </row>
    <row r="18" spans="1:4">
      <c r="A18" s="1369"/>
      <c r="B18" s="1370"/>
    </row>
    <row r="19" spans="1:4" ht="15.75" thickBot="1">
      <c r="A19" s="1371"/>
      <c r="B19" s="1372"/>
    </row>
    <row r="22" spans="1:4">
      <c r="A22" s="1373" t="s">
        <v>748</v>
      </c>
      <c r="B22" s="1373"/>
      <c r="C22" s="1373"/>
      <c r="D22" s="1373"/>
    </row>
  </sheetData>
  <mergeCells count="25">
    <mergeCell ref="A3:E3"/>
    <mergeCell ref="F3:G3"/>
    <mergeCell ref="J3:K3"/>
    <mergeCell ref="N3:Q3"/>
    <mergeCell ref="A4:E4"/>
    <mergeCell ref="F4:G4"/>
    <mergeCell ref="J4:K4"/>
    <mergeCell ref="N4:Q4"/>
    <mergeCell ref="A5:E5"/>
    <mergeCell ref="F5:G5"/>
    <mergeCell ref="J5:K5"/>
    <mergeCell ref="N5:Q5"/>
    <mergeCell ref="A6:E6"/>
    <mergeCell ref="F6:G6"/>
    <mergeCell ref="J6:K6"/>
    <mergeCell ref="N6:Q6"/>
    <mergeCell ref="A16:B16"/>
    <mergeCell ref="A17:B19"/>
    <mergeCell ref="A22:D22"/>
    <mergeCell ref="A10:E10"/>
    <mergeCell ref="N10:Q10"/>
    <mergeCell ref="A11:E13"/>
    <mergeCell ref="N11:Q11"/>
    <mergeCell ref="N12:Q12"/>
    <mergeCell ref="N13:Q13"/>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3"/>
  </sheetPr>
  <dimension ref="A2:M33"/>
  <sheetViews>
    <sheetView zoomScaleNormal="100" workbookViewId="0">
      <selection activeCell="F45" sqref="F45"/>
    </sheetView>
  </sheetViews>
  <sheetFormatPr defaultRowHeight="12.75"/>
  <cols>
    <col min="1" max="2" width="9.42578125" style="51" customWidth="1"/>
    <col min="3" max="3" width="12.5703125" style="51" customWidth="1"/>
    <col min="4" max="4" width="12.7109375" style="51" customWidth="1"/>
    <col min="5" max="5" width="14" style="51" customWidth="1"/>
    <col min="6" max="7" width="15.42578125" style="51" customWidth="1"/>
    <col min="8" max="8" width="16.85546875" style="51" customWidth="1"/>
    <col min="9" max="10" width="14.5703125" style="51" customWidth="1"/>
    <col min="11" max="11" width="11.42578125" style="51" customWidth="1"/>
    <col min="12" max="12" width="21" style="51" customWidth="1"/>
    <col min="13" max="13" width="14.5703125" style="51" customWidth="1"/>
    <col min="14" max="16384" width="9.140625" style="51"/>
  </cols>
  <sheetData>
    <row r="2" spans="1:13" ht="18">
      <c r="A2" s="52" t="s">
        <v>228</v>
      </c>
      <c r="B2" s="52"/>
      <c r="C2" s="52"/>
      <c r="D2" s="52"/>
    </row>
    <row r="4" spans="1:13">
      <c r="A4" s="50"/>
      <c r="B4" s="50"/>
    </row>
    <row r="6" spans="1:13" s="56" customFormat="1" ht="25.5" customHeight="1">
      <c r="A6" s="53" t="s">
        <v>229</v>
      </c>
      <c r="B6" s="54" t="s">
        <v>230</v>
      </c>
      <c r="C6" s="55" t="s">
        <v>231</v>
      </c>
      <c r="D6" s="55" t="s">
        <v>232</v>
      </c>
      <c r="E6" s="53" t="s">
        <v>233</v>
      </c>
      <c r="F6" s="53" t="s">
        <v>234</v>
      </c>
      <c r="G6" s="54" t="s">
        <v>235</v>
      </c>
      <c r="H6" s="53" t="s">
        <v>236</v>
      </c>
      <c r="I6" s="55" t="s">
        <v>237</v>
      </c>
      <c r="J6" s="53" t="s">
        <v>238</v>
      </c>
      <c r="K6" s="53" t="s">
        <v>239</v>
      </c>
      <c r="L6" s="55" t="s">
        <v>240</v>
      </c>
      <c r="M6" s="55" t="s">
        <v>241</v>
      </c>
    </row>
    <row r="7" spans="1:13" s="59" customFormat="1">
      <c r="A7" s="57"/>
      <c r="B7" s="58"/>
      <c r="C7" s="58"/>
      <c r="E7" s="60"/>
      <c r="F7" s="60"/>
      <c r="G7" s="60"/>
      <c r="H7" s="60"/>
      <c r="I7" s="61"/>
      <c r="J7" s="61"/>
      <c r="K7" s="61"/>
      <c r="L7" s="60"/>
      <c r="M7" s="62"/>
    </row>
    <row r="8" spans="1:13" s="59" customFormat="1">
      <c r="A8" s="57"/>
      <c r="B8" s="58"/>
      <c r="C8" s="58"/>
      <c r="E8" s="60"/>
      <c r="F8" s="60"/>
      <c r="G8" s="60"/>
      <c r="H8" s="61"/>
      <c r="I8" s="61"/>
      <c r="J8" s="61"/>
      <c r="K8" s="61"/>
      <c r="L8" s="60"/>
      <c r="M8" s="62"/>
    </row>
    <row r="9" spans="1:13" s="59" customFormat="1">
      <c r="A9" s="57"/>
      <c r="B9" s="58"/>
      <c r="C9" s="58"/>
      <c r="D9" s="63"/>
      <c r="E9" s="60"/>
      <c r="F9" s="60"/>
      <c r="G9" s="60"/>
      <c r="H9" s="61"/>
      <c r="I9" s="61"/>
      <c r="J9" s="61"/>
      <c r="K9" s="61"/>
      <c r="L9" s="60"/>
      <c r="M9" s="62"/>
    </row>
    <row r="10" spans="1:13" s="59" customFormat="1">
      <c r="A10" s="57"/>
      <c r="B10" s="58"/>
      <c r="C10" s="58"/>
      <c r="E10" s="60"/>
      <c r="F10" s="60"/>
      <c r="G10" s="60"/>
      <c r="H10" s="60"/>
      <c r="I10" s="60"/>
      <c r="J10" s="60"/>
      <c r="K10" s="60"/>
      <c r="L10" s="60"/>
      <c r="M10" s="57"/>
    </row>
    <row r="11" spans="1:13" s="59" customFormat="1">
      <c r="A11" s="57"/>
      <c r="B11" s="58"/>
      <c r="C11" s="58"/>
      <c r="E11" s="60"/>
      <c r="F11" s="60"/>
      <c r="G11" s="60"/>
      <c r="H11" s="60"/>
      <c r="I11" s="60"/>
      <c r="J11" s="60"/>
      <c r="K11" s="60"/>
      <c r="L11" s="60"/>
      <c r="M11" s="57"/>
    </row>
    <row r="12" spans="1:13" s="59" customFormat="1">
      <c r="A12" s="57"/>
      <c r="B12" s="58"/>
      <c r="C12" s="58"/>
      <c r="E12" s="60"/>
      <c r="F12" s="60"/>
      <c r="G12" s="60"/>
      <c r="H12" s="60"/>
      <c r="I12" s="60"/>
      <c r="J12" s="60"/>
      <c r="K12" s="60"/>
      <c r="L12" s="60"/>
      <c r="M12" s="57"/>
    </row>
    <row r="13" spans="1:13" s="59" customFormat="1">
      <c r="A13" s="57"/>
      <c r="B13" s="58"/>
      <c r="C13" s="58"/>
      <c r="E13" s="60"/>
      <c r="F13" s="60"/>
      <c r="G13" s="60"/>
      <c r="H13" s="60"/>
      <c r="I13" s="60"/>
      <c r="J13" s="60"/>
      <c r="K13" s="60"/>
      <c r="L13" s="60"/>
      <c r="M13" s="57"/>
    </row>
    <row r="14" spans="1:13" s="59" customFormat="1">
      <c r="A14" s="57"/>
      <c r="B14" s="58"/>
      <c r="C14" s="58"/>
      <c r="E14" s="60"/>
      <c r="F14" s="60"/>
      <c r="G14" s="60"/>
      <c r="H14" s="60"/>
      <c r="I14" s="60"/>
      <c r="J14" s="60"/>
      <c r="K14" s="60"/>
      <c r="L14" s="60"/>
      <c r="M14" s="57"/>
    </row>
    <row r="15" spans="1:13">
      <c r="A15" s="64"/>
      <c r="B15" s="64"/>
      <c r="C15" s="64"/>
      <c r="D15" s="64"/>
      <c r="E15" s="64"/>
      <c r="F15" s="64"/>
      <c r="G15" s="64"/>
      <c r="H15" s="64"/>
      <c r="I15" s="64"/>
      <c r="J15" s="64"/>
      <c r="K15" s="64"/>
      <c r="L15" s="64"/>
      <c r="M15" s="64"/>
    </row>
    <row r="16" spans="1:13">
      <c r="A16" s="64"/>
      <c r="B16" s="64"/>
      <c r="C16" s="64"/>
      <c r="D16" s="64"/>
      <c r="E16" s="64"/>
      <c r="F16" s="64"/>
      <c r="G16" s="64"/>
      <c r="H16" s="64"/>
      <c r="I16" s="64"/>
      <c r="J16" s="64"/>
      <c r="K16" s="64"/>
      <c r="L16" s="64"/>
      <c r="M16" s="64"/>
    </row>
    <row r="17" spans="1:13">
      <c r="A17" s="65"/>
      <c r="B17" s="65"/>
      <c r="C17" s="65"/>
      <c r="D17" s="65"/>
      <c r="E17" s="65"/>
      <c r="F17" s="65"/>
      <c r="G17" s="65"/>
      <c r="H17" s="65"/>
      <c r="I17" s="65"/>
      <c r="J17" s="65"/>
      <c r="K17" s="66"/>
      <c r="L17" s="65"/>
      <c r="M17" s="65"/>
    </row>
    <row r="18" spans="1:13">
      <c r="A18" s="65" t="s">
        <v>242</v>
      </c>
      <c r="B18" s="65"/>
      <c r="C18" s="65"/>
      <c r="D18" s="65"/>
      <c r="E18" s="65"/>
      <c r="F18" s="65"/>
      <c r="G18" s="65"/>
      <c r="H18" s="65"/>
      <c r="I18" s="65"/>
      <c r="J18" s="65"/>
      <c r="K18" s="66"/>
      <c r="L18" s="65"/>
      <c r="M18" s="65"/>
    </row>
    <row r="19" spans="1:13" s="70" customFormat="1">
      <c r="A19" s="1396" t="s">
        <v>243</v>
      </c>
      <c r="B19" s="1396"/>
      <c r="C19" s="1396"/>
      <c r="D19" s="1396"/>
      <c r="E19" s="1396"/>
      <c r="F19" s="1396"/>
      <c r="G19" s="67"/>
      <c r="H19" s="68"/>
      <c r="I19" s="68"/>
      <c r="J19" s="68"/>
      <c r="K19" s="69"/>
      <c r="L19" s="68"/>
      <c r="M19" s="68"/>
    </row>
    <row r="20" spans="1:13">
      <c r="A20" s="65"/>
      <c r="B20" s="65"/>
      <c r="C20" s="65"/>
      <c r="D20" s="65"/>
      <c r="E20" s="65"/>
      <c r="F20" s="65"/>
      <c r="G20" s="65"/>
      <c r="H20" s="65"/>
      <c r="I20" s="65"/>
      <c r="J20" s="65"/>
      <c r="K20" s="66"/>
      <c r="L20" s="65"/>
      <c r="M20" s="65"/>
    </row>
    <row r="21" spans="1:13">
      <c r="A21" s="71" t="s">
        <v>244</v>
      </c>
      <c r="B21" s="71"/>
      <c r="C21" s="65"/>
      <c r="D21" s="65"/>
      <c r="E21" s="65"/>
      <c r="F21" s="65"/>
      <c r="G21" s="65"/>
      <c r="H21" s="65"/>
      <c r="I21" s="65"/>
      <c r="J21" s="65"/>
      <c r="K21" s="66"/>
      <c r="L21" s="65"/>
      <c r="M21" s="65"/>
    </row>
    <row r="22" spans="1:13" ht="13.5" customHeight="1">
      <c r="A22" s="65"/>
      <c r="B22" s="65"/>
      <c r="C22" s="65"/>
      <c r="D22" s="65"/>
      <c r="E22" s="65"/>
      <c r="F22" s="65"/>
      <c r="G22" s="65"/>
      <c r="H22" s="65"/>
      <c r="I22" s="65"/>
      <c r="J22" s="65"/>
      <c r="K22" s="66"/>
      <c r="L22" s="65"/>
      <c r="M22" s="65"/>
    </row>
    <row r="23" spans="1:13">
      <c r="A23" s="72" t="s">
        <v>245</v>
      </c>
      <c r="B23" s="72"/>
      <c r="D23" s="65"/>
      <c r="E23" s="65" t="s">
        <v>246</v>
      </c>
      <c r="F23" s="65"/>
      <c r="G23" s="65"/>
      <c r="H23" s="65"/>
      <c r="I23" s="65"/>
      <c r="J23" s="65"/>
      <c r="K23" s="66"/>
      <c r="L23" s="65"/>
      <c r="M23" s="65"/>
    </row>
    <row r="24" spans="1:13">
      <c r="A24" s="72" t="s">
        <v>247</v>
      </c>
      <c r="B24" s="72"/>
      <c r="C24" s="65"/>
      <c r="D24" s="65"/>
      <c r="E24" s="65" t="s">
        <v>248</v>
      </c>
      <c r="F24" s="65"/>
      <c r="G24" s="65"/>
      <c r="H24" s="65"/>
      <c r="I24" s="65"/>
      <c r="J24" s="65"/>
      <c r="K24" s="66"/>
      <c r="L24" s="65"/>
      <c r="M24" s="65"/>
    </row>
    <row r="25" spans="1:13">
      <c r="A25" s="72" t="s">
        <v>128</v>
      </c>
      <c r="B25" s="72"/>
      <c r="C25" s="65"/>
      <c r="D25" s="65"/>
      <c r="E25" s="65" t="s">
        <v>249</v>
      </c>
      <c r="F25" s="65"/>
      <c r="G25" s="65"/>
      <c r="H25" s="65"/>
      <c r="I25" s="65"/>
      <c r="J25" s="65"/>
      <c r="K25" s="66"/>
      <c r="L25" s="65"/>
      <c r="M25" s="65"/>
    </row>
    <row r="26" spans="1:13">
      <c r="A26" s="72" t="s">
        <v>250</v>
      </c>
      <c r="B26" s="72"/>
      <c r="C26" s="65"/>
      <c r="D26" s="65"/>
      <c r="E26" s="65" t="s">
        <v>251</v>
      </c>
      <c r="F26" s="65"/>
      <c r="G26" s="65"/>
      <c r="H26" s="65"/>
      <c r="I26" s="65"/>
      <c r="J26" s="65"/>
      <c r="K26" s="66"/>
      <c r="L26" s="65"/>
      <c r="M26" s="65"/>
    </row>
    <row r="27" spans="1:13">
      <c r="A27" s="72" t="s">
        <v>252</v>
      </c>
      <c r="B27" s="72"/>
      <c r="C27" s="65"/>
      <c r="D27" s="65"/>
      <c r="E27" s="65" t="s">
        <v>253</v>
      </c>
      <c r="F27" s="65"/>
      <c r="G27" s="65"/>
      <c r="H27" s="65"/>
      <c r="I27" s="65"/>
      <c r="J27" s="65"/>
      <c r="K27" s="66"/>
      <c r="L27" s="65"/>
      <c r="M27" s="65"/>
    </row>
    <row r="28" spans="1:13">
      <c r="A28" s="72" t="s">
        <v>254</v>
      </c>
      <c r="B28" s="72"/>
      <c r="C28" s="65"/>
      <c r="D28" s="65"/>
      <c r="E28" s="65" t="s">
        <v>255</v>
      </c>
      <c r="F28" s="65"/>
      <c r="G28" s="65"/>
      <c r="H28" s="65"/>
      <c r="I28" s="65"/>
      <c r="J28" s="65"/>
      <c r="K28" s="66"/>
      <c r="L28" s="65"/>
      <c r="M28" s="65"/>
    </row>
    <row r="29" spans="1:13">
      <c r="A29" s="65"/>
      <c r="B29" s="65"/>
      <c r="C29" s="65"/>
      <c r="D29" s="65"/>
      <c r="E29" s="65"/>
      <c r="F29" s="65"/>
      <c r="G29" s="65"/>
      <c r="H29" s="65"/>
      <c r="I29" s="65"/>
      <c r="J29" s="65"/>
      <c r="K29" s="66"/>
      <c r="L29" s="65"/>
      <c r="M29" s="65"/>
    </row>
    <row r="30" spans="1:13" ht="12" customHeight="1">
      <c r="A30" s="1397" t="s">
        <v>256</v>
      </c>
      <c r="B30" s="1397"/>
      <c r="C30" s="1397"/>
      <c r="D30" s="1397"/>
      <c r="E30" s="1397"/>
      <c r="F30" s="1397"/>
      <c r="G30" s="73"/>
      <c r="H30" s="65"/>
      <c r="I30" s="65"/>
      <c r="J30" s="65"/>
      <c r="K30" s="66"/>
      <c r="L30" s="65"/>
      <c r="M30" s="65"/>
    </row>
    <row r="31" spans="1:13">
      <c r="A31" s="31"/>
      <c r="B31" s="31"/>
      <c r="C31" s="65"/>
      <c r="D31" s="65"/>
      <c r="E31" s="65"/>
      <c r="F31" s="65"/>
      <c r="G31" s="65"/>
      <c r="H31" s="65"/>
      <c r="I31" s="65"/>
      <c r="J31" s="65"/>
      <c r="K31" s="66"/>
      <c r="L31" s="65"/>
      <c r="M31" s="65"/>
    </row>
    <row r="32" spans="1:13">
      <c r="A32" s="65" t="s">
        <v>257</v>
      </c>
      <c r="B32" s="65"/>
      <c r="C32" s="65"/>
      <c r="D32" s="65"/>
      <c r="E32" s="65"/>
      <c r="F32" s="65"/>
      <c r="G32" s="65"/>
      <c r="H32" s="65"/>
      <c r="I32" s="65"/>
      <c r="J32" s="65"/>
      <c r="K32" s="66"/>
      <c r="L32" s="65"/>
      <c r="M32" s="65"/>
    </row>
    <row r="33" spans="1:13">
      <c r="A33" s="74"/>
      <c r="B33" s="74"/>
      <c r="C33" s="74"/>
      <c r="D33" s="74"/>
      <c r="E33" s="74"/>
      <c r="F33" s="74"/>
      <c r="G33" s="74"/>
      <c r="H33" s="74"/>
      <c r="I33" s="74"/>
      <c r="J33" s="74"/>
      <c r="K33" s="74"/>
      <c r="L33" s="74"/>
      <c r="M33" s="74"/>
    </row>
  </sheetData>
  <mergeCells count="2">
    <mergeCell ref="A19:F19"/>
    <mergeCell ref="A30:F30"/>
  </mergeCells>
  <hyperlinks>
    <hyperlink ref="A30" r:id="rId1" display="Please send completed form to: network.addressmngt@iuo.ssmb.com"/>
    <hyperlink ref="A19" r:id="rId2"/>
  </hyperlinks>
  <pageMargins left="0.75" right="0.75" top="1" bottom="1" header="0.5" footer="0.5"/>
  <pageSetup paperSize="5" scale="97" orientation="landscape" horizontalDpi="4294967293" r:id="rId3"/>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002060"/>
  </sheetPr>
  <dimension ref="A1:IS88"/>
  <sheetViews>
    <sheetView zoomScale="70" zoomScaleNormal="70" workbookViewId="0">
      <selection activeCell="C31" sqref="C31"/>
    </sheetView>
  </sheetViews>
  <sheetFormatPr defaultRowHeight="15"/>
  <cols>
    <col min="1" max="1" width="2.140625" style="396" customWidth="1"/>
    <col min="2" max="2" width="47.85546875" style="406" customWidth="1"/>
    <col min="3" max="3" width="71.85546875" style="399" customWidth="1"/>
    <col min="4" max="4" width="1.28515625" style="396" customWidth="1"/>
    <col min="5" max="5" width="45.42578125" style="396" customWidth="1"/>
    <col min="6" max="6" width="118" style="399" customWidth="1"/>
    <col min="7" max="7" width="0.140625" style="396" customWidth="1"/>
    <col min="8" max="54" width="9.140625" style="396" customWidth="1"/>
    <col min="55" max="55" width="40.28515625" style="397" customWidth="1"/>
    <col min="56" max="56" width="66.28515625" style="398" customWidth="1"/>
    <col min="57" max="57" width="35.85546875" style="398" customWidth="1"/>
    <col min="58" max="58" width="9.42578125" style="398" customWidth="1"/>
    <col min="59" max="59" width="22.85546875" style="398" customWidth="1"/>
    <col min="60" max="60" width="12" style="398" customWidth="1"/>
    <col min="61" max="61" width="8.42578125" style="398" customWidth="1"/>
    <col min="62" max="63" width="9.140625" style="398" customWidth="1"/>
    <col min="64" max="64" width="72.7109375" style="398" customWidth="1"/>
    <col min="65" max="65" width="29.85546875" style="398" customWidth="1"/>
    <col min="66" max="66" width="9.140625" style="398" customWidth="1"/>
    <col min="67" max="80" width="9.140625" style="404" customWidth="1"/>
    <col min="81" max="86" width="9.140625" style="396" customWidth="1"/>
    <col min="87" max="256" width="9.140625" style="396"/>
    <col min="257" max="257" width="2.140625" style="396" customWidth="1"/>
    <col min="258" max="258" width="47.85546875" style="396" customWidth="1"/>
    <col min="259" max="259" width="71.85546875" style="396" customWidth="1"/>
    <col min="260" max="260" width="1.28515625" style="396" customWidth="1"/>
    <col min="261" max="261" width="45.42578125" style="396" customWidth="1"/>
    <col min="262" max="262" width="118" style="396" customWidth="1"/>
    <col min="263" max="263" width="0.140625" style="396" customWidth="1"/>
    <col min="264" max="310" width="9.140625" style="396" customWidth="1"/>
    <col min="311" max="311" width="40.28515625" style="396" customWidth="1"/>
    <col min="312" max="312" width="66.28515625" style="396" customWidth="1"/>
    <col min="313" max="313" width="35.85546875" style="396" customWidth="1"/>
    <col min="314" max="314" width="9.42578125" style="396" customWidth="1"/>
    <col min="315" max="315" width="22.85546875" style="396" customWidth="1"/>
    <col min="316" max="316" width="12" style="396" customWidth="1"/>
    <col min="317" max="317" width="8.42578125" style="396" customWidth="1"/>
    <col min="318" max="319" width="9.140625" style="396" customWidth="1"/>
    <col min="320" max="320" width="72.7109375" style="396" customWidth="1"/>
    <col min="321" max="321" width="29.85546875" style="396" customWidth="1"/>
    <col min="322" max="342" width="9.140625" style="396" customWidth="1"/>
    <col min="343" max="512" width="9.140625" style="396"/>
    <col min="513" max="513" width="2.140625" style="396" customWidth="1"/>
    <col min="514" max="514" width="47.85546875" style="396" customWidth="1"/>
    <col min="515" max="515" width="71.85546875" style="396" customWidth="1"/>
    <col min="516" max="516" width="1.28515625" style="396" customWidth="1"/>
    <col min="517" max="517" width="45.42578125" style="396" customWidth="1"/>
    <col min="518" max="518" width="118" style="396" customWidth="1"/>
    <col min="519" max="519" width="0.140625" style="396" customWidth="1"/>
    <col min="520" max="566" width="9.140625" style="396" customWidth="1"/>
    <col min="567" max="567" width="40.28515625" style="396" customWidth="1"/>
    <col min="568" max="568" width="66.28515625" style="396" customWidth="1"/>
    <col min="569" max="569" width="35.85546875" style="396" customWidth="1"/>
    <col min="570" max="570" width="9.42578125" style="396" customWidth="1"/>
    <col min="571" max="571" width="22.85546875" style="396" customWidth="1"/>
    <col min="572" max="572" width="12" style="396" customWidth="1"/>
    <col min="573" max="573" width="8.42578125" style="396" customWidth="1"/>
    <col min="574" max="575" width="9.140625" style="396" customWidth="1"/>
    <col min="576" max="576" width="72.7109375" style="396" customWidth="1"/>
    <col min="577" max="577" width="29.85546875" style="396" customWidth="1"/>
    <col min="578" max="598" width="9.140625" style="396" customWidth="1"/>
    <col min="599" max="768" width="9.140625" style="396"/>
    <col min="769" max="769" width="2.140625" style="396" customWidth="1"/>
    <col min="770" max="770" width="47.85546875" style="396" customWidth="1"/>
    <col min="771" max="771" width="71.85546875" style="396" customWidth="1"/>
    <col min="772" max="772" width="1.28515625" style="396" customWidth="1"/>
    <col min="773" max="773" width="45.42578125" style="396" customWidth="1"/>
    <col min="774" max="774" width="118" style="396" customWidth="1"/>
    <col min="775" max="775" width="0.140625" style="396" customWidth="1"/>
    <col min="776" max="822" width="9.140625" style="396" customWidth="1"/>
    <col min="823" max="823" width="40.28515625" style="396" customWidth="1"/>
    <col min="824" max="824" width="66.28515625" style="396" customWidth="1"/>
    <col min="825" max="825" width="35.85546875" style="396" customWidth="1"/>
    <col min="826" max="826" width="9.42578125" style="396" customWidth="1"/>
    <col min="827" max="827" width="22.85546875" style="396" customWidth="1"/>
    <col min="828" max="828" width="12" style="396" customWidth="1"/>
    <col min="829" max="829" width="8.42578125" style="396" customWidth="1"/>
    <col min="830" max="831" width="9.140625" style="396" customWidth="1"/>
    <col min="832" max="832" width="72.7109375" style="396" customWidth="1"/>
    <col min="833" max="833" width="29.85546875" style="396" customWidth="1"/>
    <col min="834" max="854" width="9.140625" style="396" customWidth="1"/>
    <col min="855" max="1024" width="9.140625" style="396"/>
    <col min="1025" max="1025" width="2.140625" style="396" customWidth="1"/>
    <col min="1026" max="1026" width="47.85546875" style="396" customWidth="1"/>
    <col min="1027" max="1027" width="71.85546875" style="396" customWidth="1"/>
    <col min="1028" max="1028" width="1.28515625" style="396" customWidth="1"/>
    <col min="1029" max="1029" width="45.42578125" style="396" customWidth="1"/>
    <col min="1030" max="1030" width="118" style="396" customWidth="1"/>
    <col min="1031" max="1031" width="0.140625" style="396" customWidth="1"/>
    <col min="1032" max="1078" width="9.140625" style="396" customWidth="1"/>
    <col min="1079" max="1079" width="40.28515625" style="396" customWidth="1"/>
    <col min="1080" max="1080" width="66.28515625" style="396" customWidth="1"/>
    <col min="1081" max="1081" width="35.85546875" style="396" customWidth="1"/>
    <col min="1082" max="1082" width="9.42578125" style="396" customWidth="1"/>
    <col min="1083" max="1083" width="22.85546875" style="396" customWidth="1"/>
    <col min="1084" max="1084" width="12" style="396" customWidth="1"/>
    <col min="1085" max="1085" width="8.42578125" style="396" customWidth="1"/>
    <col min="1086" max="1087" width="9.140625" style="396" customWidth="1"/>
    <col min="1088" max="1088" width="72.7109375" style="396" customWidth="1"/>
    <col min="1089" max="1089" width="29.85546875" style="396" customWidth="1"/>
    <col min="1090" max="1110" width="9.140625" style="396" customWidth="1"/>
    <col min="1111" max="1280" width="9.140625" style="396"/>
    <col min="1281" max="1281" width="2.140625" style="396" customWidth="1"/>
    <col min="1282" max="1282" width="47.85546875" style="396" customWidth="1"/>
    <col min="1283" max="1283" width="71.85546875" style="396" customWidth="1"/>
    <col min="1284" max="1284" width="1.28515625" style="396" customWidth="1"/>
    <col min="1285" max="1285" width="45.42578125" style="396" customWidth="1"/>
    <col min="1286" max="1286" width="118" style="396" customWidth="1"/>
    <col min="1287" max="1287" width="0.140625" style="396" customWidth="1"/>
    <col min="1288" max="1334" width="9.140625" style="396" customWidth="1"/>
    <col min="1335" max="1335" width="40.28515625" style="396" customWidth="1"/>
    <col min="1336" max="1336" width="66.28515625" style="396" customWidth="1"/>
    <col min="1337" max="1337" width="35.85546875" style="396" customWidth="1"/>
    <col min="1338" max="1338" width="9.42578125" style="396" customWidth="1"/>
    <col min="1339" max="1339" width="22.85546875" style="396" customWidth="1"/>
    <col min="1340" max="1340" width="12" style="396" customWidth="1"/>
    <col min="1341" max="1341" width="8.42578125" style="396" customWidth="1"/>
    <col min="1342" max="1343" width="9.140625" style="396" customWidth="1"/>
    <col min="1344" max="1344" width="72.7109375" style="396" customWidth="1"/>
    <col min="1345" max="1345" width="29.85546875" style="396" customWidth="1"/>
    <col min="1346" max="1366" width="9.140625" style="396" customWidth="1"/>
    <col min="1367" max="1536" width="9.140625" style="396"/>
    <col min="1537" max="1537" width="2.140625" style="396" customWidth="1"/>
    <col min="1538" max="1538" width="47.85546875" style="396" customWidth="1"/>
    <col min="1539" max="1539" width="71.85546875" style="396" customWidth="1"/>
    <col min="1540" max="1540" width="1.28515625" style="396" customWidth="1"/>
    <col min="1541" max="1541" width="45.42578125" style="396" customWidth="1"/>
    <col min="1542" max="1542" width="118" style="396" customWidth="1"/>
    <col min="1543" max="1543" width="0.140625" style="396" customWidth="1"/>
    <col min="1544" max="1590" width="9.140625" style="396" customWidth="1"/>
    <col min="1591" max="1591" width="40.28515625" style="396" customWidth="1"/>
    <col min="1592" max="1592" width="66.28515625" style="396" customWidth="1"/>
    <col min="1593" max="1593" width="35.85546875" style="396" customWidth="1"/>
    <col min="1594" max="1594" width="9.42578125" style="396" customWidth="1"/>
    <col min="1595" max="1595" width="22.85546875" style="396" customWidth="1"/>
    <col min="1596" max="1596" width="12" style="396" customWidth="1"/>
    <col min="1597" max="1597" width="8.42578125" style="396" customWidth="1"/>
    <col min="1598" max="1599" width="9.140625" style="396" customWidth="1"/>
    <col min="1600" max="1600" width="72.7109375" style="396" customWidth="1"/>
    <col min="1601" max="1601" width="29.85546875" style="396" customWidth="1"/>
    <col min="1602" max="1622" width="9.140625" style="396" customWidth="1"/>
    <col min="1623" max="1792" width="9.140625" style="396"/>
    <col min="1793" max="1793" width="2.140625" style="396" customWidth="1"/>
    <col min="1794" max="1794" width="47.85546875" style="396" customWidth="1"/>
    <col min="1795" max="1795" width="71.85546875" style="396" customWidth="1"/>
    <col min="1796" max="1796" width="1.28515625" style="396" customWidth="1"/>
    <col min="1797" max="1797" width="45.42578125" style="396" customWidth="1"/>
    <col min="1798" max="1798" width="118" style="396" customWidth="1"/>
    <col min="1799" max="1799" width="0.140625" style="396" customWidth="1"/>
    <col min="1800" max="1846" width="9.140625" style="396" customWidth="1"/>
    <col min="1847" max="1847" width="40.28515625" style="396" customWidth="1"/>
    <col min="1848" max="1848" width="66.28515625" style="396" customWidth="1"/>
    <col min="1849" max="1849" width="35.85546875" style="396" customWidth="1"/>
    <col min="1850" max="1850" width="9.42578125" style="396" customWidth="1"/>
    <col min="1851" max="1851" width="22.85546875" style="396" customWidth="1"/>
    <col min="1852" max="1852" width="12" style="396" customWidth="1"/>
    <col min="1853" max="1853" width="8.42578125" style="396" customWidth="1"/>
    <col min="1854" max="1855" width="9.140625" style="396" customWidth="1"/>
    <col min="1856" max="1856" width="72.7109375" style="396" customWidth="1"/>
    <col min="1857" max="1857" width="29.85546875" style="396" customWidth="1"/>
    <col min="1858" max="1878" width="9.140625" style="396" customWidth="1"/>
    <col min="1879" max="2048" width="9.140625" style="396"/>
    <col min="2049" max="2049" width="2.140625" style="396" customWidth="1"/>
    <col min="2050" max="2050" width="47.85546875" style="396" customWidth="1"/>
    <col min="2051" max="2051" width="71.85546875" style="396" customWidth="1"/>
    <col min="2052" max="2052" width="1.28515625" style="396" customWidth="1"/>
    <col min="2053" max="2053" width="45.42578125" style="396" customWidth="1"/>
    <col min="2054" max="2054" width="118" style="396" customWidth="1"/>
    <col min="2055" max="2055" width="0.140625" style="396" customWidth="1"/>
    <col min="2056" max="2102" width="9.140625" style="396" customWidth="1"/>
    <col min="2103" max="2103" width="40.28515625" style="396" customWidth="1"/>
    <col min="2104" max="2104" width="66.28515625" style="396" customWidth="1"/>
    <col min="2105" max="2105" width="35.85546875" style="396" customWidth="1"/>
    <col min="2106" max="2106" width="9.42578125" style="396" customWidth="1"/>
    <col min="2107" max="2107" width="22.85546875" style="396" customWidth="1"/>
    <col min="2108" max="2108" width="12" style="396" customWidth="1"/>
    <col min="2109" max="2109" width="8.42578125" style="396" customWidth="1"/>
    <col min="2110" max="2111" width="9.140625" style="396" customWidth="1"/>
    <col min="2112" max="2112" width="72.7109375" style="396" customWidth="1"/>
    <col min="2113" max="2113" width="29.85546875" style="396" customWidth="1"/>
    <col min="2114" max="2134" width="9.140625" style="396" customWidth="1"/>
    <col min="2135" max="2304" width="9.140625" style="396"/>
    <col min="2305" max="2305" width="2.140625" style="396" customWidth="1"/>
    <col min="2306" max="2306" width="47.85546875" style="396" customWidth="1"/>
    <col min="2307" max="2307" width="71.85546875" style="396" customWidth="1"/>
    <col min="2308" max="2308" width="1.28515625" style="396" customWidth="1"/>
    <col min="2309" max="2309" width="45.42578125" style="396" customWidth="1"/>
    <col min="2310" max="2310" width="118" style="396" customWidth="1"/>
    <col min="2311" max="2311" width="0.140625" style="396" customWidth="1"/>
    <col min="2312" max="2358" width="9.140625" style="396" customWidth="1"/>
    <col min="2359" max="2359" width="40.28515625" style="396" customWidth="1"/>
    <col min="2360" max="2360" width="66.28515625" style="396" customWidth="1"/>
    <col min="2361" max="2361" width="35.85546875" style="396" customWidth="1"/>
    <col min="2362" max="2362" width="9.42578125" style="396" customWidth="1"/>
    <col min="2363" max="2363" width="22.85546875" style="396" customWidth="1"/>
    <col min="2364" max="2364" width="12" style="396" customWidth="1"/>
    <col min="2365" max="2365" width="8.42578125" style="396" customWidth="1"/>
    <col min="2366" max="2367" width="9.140625" style="396" customWidth="1"/>
    <col min="2368" max="2368" width="72.7109375" style="396" customWidth="1"/>
    <col min="2369" max="2369" width="29.85546875" style="396" customWidth="1"/>
    <col min="2370" max="2390" width="9.140625" style="396" customWidth="1"/>
    <col min="2391" max="2560" width="9.140625" style="396"/>
    <col min="2561" max="2561" width="2.140625" style="396" customWidth="1"/>
    <col min="2562" max="2562" width="47.85546875" style="396" customWidth="1"/>
    <col min="2563" max="2563" width="71.85546875" style="396" customWidth="1"/>
    <col min="2564" max="2564" width="1.28515625" style="396" customWidth="1"/>
    <col min="2565" max="2565" width="45.42578125" style="396" customWidth="1"/>
    <col min="2566" max="2566" width="118" style="396" customWidth="1"/>
    <col min="2567" max="2567" width="0.140625" style="396" customWidth="1"/>
    <col min="2568" max="2614" width="9.140625" style="396" customWidth="1"/>
    <col min="2615" max="2615" width="40.28515625" style="396" customWidth="1"/>
    <col min="2616" max="2616" width="66.28515625" style="396" customWidth="1"/>
    <col min="2617" max="2617" width="35.85546875" style="396" customWidth="1"/>
    <col min="2618" max="2618" width="9.42578125" style="396" customWidth="1"/>
    <col min="2619" max="2619" width="22.85546875" style="396" customWidth="1"/>
    <col min="2620" max="2620" width="12" style="396" customWidth="1"/>
    <col min="2621" max="2621" width="8.42578125" style="396" customWidth="1"/>
    <col min="2622" max="2623" width="9.140625" style="396" customWidth="1"/>
    <col min="2624" max="2624" width="72.7109375" style="396" customWidth="1"/>
    <col min="2625" max="2625" width="29.85546875" style="396" customWidth="1"/>
    <col min="2626" max="2646" width="9.140625" style="396" customWidth="1"/>
    <col min="2647" max="2816" width="9.140625" style="396"/>
    <col min="2817" max="2817" width="2.140625" style="396" customWidth="1"/>
    <col min="2818" max="2818" width="47.85546875" style="396" customWidth="1"/>
    <col min="2819" max="2819" width="71.85546875" style="396" customWidth="1"/>
    <col min="2820" max="2820" width="1.28515625" style="396" customWidth="1"/>
    <col min="2821" max="2821" width="45.42578125" style="396" customWidth="1"/>
    <col min="2822" max="2822" width="118" style="396" customWidth="1"/>
    <col min="2823" max="2823" width="0.140625" style="396" customWidth="1"/>
    <col min="2824" max="2870" width="9.140625" style="396" customWidth="1"/>
    <col min="2871" max="2871" width="40.28515625" style="396" customWidth="1"/>
    <col min="2872" max="2872" width="66.28515625" style="396" customWidth="1"/>
    <col min="2873" max="2873" width="35.85546875" style="396" customWidth="1"/>
    <col min="2874" max="2874" width="9.42578125" style="396" customWidth="1"/>
    <col min="2875" max="2875" width="22.85546875" style="396" customWidth="1"/>
    <col min="2876" max="2876" width="12" style="396" customWidth="1"/>
    <col min="2877" max="2877" width="8.42578125" style="396" customWidth="1"/>
    <col min="2878" max="2879" width="9.140625" style="396" customWidth="1"/>
    <col min="2880" max="2880" width="72.7109375" style="396" customWidth="1"/>
    <col min="2881" max="2881" width="29.85546875" style="396" customWidth="1"/>
    <col min="2882" max="2902" width="9.140625" style="396" customWidth="1"/>
    <col min="2903" max="3072" width="9.140625" style="396"/>
    <col min="3073" max="3073" width="2.140625" style="396" customWidth="1"/>
    <col min="3074" max="3074" width="47.85546875" style="396" customWidth="1"/>
    <col min="3075" max="3075" width="71.85546875" style="396" customWidth="1"/>
    <col min="3076" max="3076" width="1.28515625" style="396" customWidth="1"/>
    <col min="3077" max="3077" width="45.42578125" style="396" customWidth="1"/>
    <col min="3078" max="3078" width="118" style="396" customWidth="1"/>
    <col min="3079" max="3079" width="0.140625" style="396" customWidth="1"/>
    <col min="3080" max="3126" width="9.140625" style="396" customWidth="1"/>
    <col min="3127" max="3127" width="40.28515625" style="396" customWidth="1"/>
    <col min="3128" max="3128" width="66.28515625" style="396" customWidth="1"/>
    <col min="3129" max="3129" width="35.85546875" style="396" customWidth="1"/>
    <col min="3130" max="3130" width="9.42578125" style="396" customWidth="1"/>
    <col min="3131" max="3131" width="22.85546875" style="396" customWidth="1"/>
    <col min="3132" max="3132" width="12" style="396" customWidth="1"/>
    <col min="3133" max="3133" width="8.42578125" style="396" customWidth="1"/>
    <col min="3134" max="3135" width="9.140625" style="396" customWidth="1"/>
    <col min="3136" max="3136" width="72.7109375" style="396" customWidth="1"/>
    <col min="3137" max="3137" width="29.85546875" style="396" customWidth="1"/>
    <col min="3138" max="3158" width="9.140625" style="396" customWidth="1"/>
    <col min="3159" max="3328" width="9.140625" style="396"/>
    <col min="3329" max="3329" width="2.140625" style="396" customWidth="1"/>
    <col min="3330" max="3330" width="47.85546875" style="396" customWidth="1"/>
    <col min="3331" max="3331" width="71.85546875" style="396" customWidth="1"/>
    <col min="3332" max="3332" width="1.28515625" style="396" customWidth="1"/>
    <col min="3333" max="3333" width="45.42578125" style="396" customWidth="1"/>
    <col min="3334" max="3334" width="118" style="396" customWidth="1"/>
    <col min="3335" max="3335" width="0.140625" style="396" customWidth="1"/>
    <col min="3336" max="3382" width="9.140625" style="396" customWidth="1"/>
    <col min="3383" max="3383" width="40.28515625" style="396" customWidth="1"/>
    <col min="3384" max="3384" width="66.28515625" style="396" customWidth="1"/>
    <col min="3385" max="3385" width="35.85546875" style="396" customWidth="1"/>
    <col min="3386" max="3386" width="9.42578125" style="396" customWidth="1"/>
    <col min="3387" max="3387" width="22.85546875" style="396" customWidth="1"/>
    <col min="3388" max="3388" width="12" style="396" customWidth="1"/>
    <col min="3389" max="3389" width="8.42578125" style="396" customWidth="1"/>
    <col min="3390" max="3391" width="9.140625" style="396" customWidth="1"/>
    <col min="3392" max="3392" width="72.7109375" style="396" customWidth="1"/>
    <col min="3393" max="3393" width="29.85546875" style="396" customWidth="1"/>
    <col min="3394" max="3414" width="9.140625" style="396" customWidth="1"/>
    <col min="3415" max="3584" width="9.140625" style="396"/>
    <col min="3585" max="3585" width="2.140625" style="396" customWidth="1"/>
    <col min="3586" max="3586" width="47.85546875" style="396" customWidth="1"/>
    <col min="3587" max="3587" width="71.85546875" style="396" customWidth="1"/>
    <col min="3588" max="3588" width="1.28515625" style="396" customWidth="1"/>
    <col min="3589" max="3589" width="45.42578125" style="396" customWidth="1"/>
    <col min="3590" max="3590" width="118" style="396" customWidth="1"/>
    <col min="3591" max="3591" width="0.140625" style="396" customWidth="1"/>
    <col min="3592" max="3638" width="9.140625" style="396" customWidth="1"/>
    <col min="3639" max="3639" width="40.28515625" style="396" customWidth="1"/>
    <col min="3640" max="3640" width="66.28515625" style="396" customWidth="1"/>
    <col min="3641" max="3641" width="35.85546875" style="396" customWidth="1"/>
    <col min="3642" max="3642" width="9.42578125" style="396" customWidth="1"/>
    <col min="3643" max="3643" width="22.85546875" style="396" customWidth="1"/>
    <col min="3644" max="3644" width="12" style="396" customWidth="1"/>
    <col min="3645" max="3645" width="8.42578125" style="396" customWidth="1"/>
    <col min="3646" max="3647" width="9.140625" style="396" customWidth="1"/>
    <col min="3648" max="3648" width="72.7109375" style="396" customWidth="1"/>
    <col min="3649" max="3649" width="29.85546875" style="396" customWidth="1"/>
    <col min="3650" max="3670" width="9.140625" style="396" customWidth="1"/>
    <col min="3671" max="3840" width="9.140625" style="396"/>
    <col min="3841" max="3841" width="2.140625" style="396" customWidth="1"/>
    <col min="3842" max="3842" width="47.85546875" style="396" customWidth="1"/>
    <col min="3843" max="3843" width="71.85546875" style="396" customWidth="1"/>
    <col min="3844" max="3844" width="1.28515625" style="396" customWidth="1"/>
    <col min="3845" max="3845" width="45.42578125" style="396" customWidth="1"/>
    <col min="3846" max="3846" width="118" style="396" customWidth="1"/>
    <col min="3847" max="3847" width="0.140625" style="396" customWidth="1"/>
    <col min="3848" max="3894" width="9.140625" style="396" customWidth="1"/>
    <col min="3895" max="3895" width="40.28515625" style="396" customWidth="1"/>
    <col min="3896" max="3896" width="66.28515625" style="396" customWidth="1"/>
    <col min="3897" max="3897" width="35.85546875" style="396" customWidth="1"/>
    <col min="3898" max="3898" width="9.42578125" style="396" customWidth="1"/>
    <col min="3899" max="3899" width="22.85546875" style="396" customWidth="1"/>
    <col min="3900" max="3900" width="12" style="396" customWidth="1"/>
    <col min="3901" max="3901" width="8.42578125" style="396" customWidth="1"/>
    <col min="3902" max="3903" width="9.140625" style="396" customWidth="1"/>
    <col min="3904" max="3904" width="72.7109375" style="396" customWidth="1"/>
    <col min="3905" max="3905" width="29.85546875" style="396" customWidth="1"/>
    <col min="3906" max="3926" width="9.140625" style="396" customWidth="1"/>
    <col min="3927" max="4096" width="9.140625" style="396"/>
    <col min="4097" max="4097" width="2.140625" style="396" customWidth="1"/>
    <col min="4098" max="4098" width="47.85546875" style="396" customWidth="1"/>
    <col min="4099" max="4099" width="71.85546875" style="396" customWidth="1"/>
    <col min="4100" max="4100" width="1.28515625" style="396" customWidth="1"/>
    <col min="4101" max="4101" width="45.42578125" style="396" customWidth="1"/>
    <col min="4102" max="4102" width="118" style="396" customWidth="1"/>
    <col min="4103" max="4103" width="0.140625" style="396" customWidth="1"/>
    <col min="4104" max="4150" width="9.140625" style="396" customWidth="1"/>
    <col min="4151" max="4151" width="40.28515625" style="396" customWidth="1"/>
    <col min="4152" max="4152" width="66.28515625" style="396" customWidth="1"/>
    <col min="4153" max="4153" width="35.85546875" style="396" customWidth="1"/>
    <col min="4154" max="4154" width="9.42578125" style="396" customWidth="1"/>
    <col min="4155" max="4155" width="22.85546875" style="396" customWidth="1"/>
    <col min="4156" max="4156" width="12" style="396" customWidth="1"/>
    <col min="4157" max="4157" width="8.42578125" style="396" customWidth="1"/>
    <col min="4158" max="4159" width="9.140625" style="396" customWidth="1"/>
    <col min="4160" max="4160" width="72.7109375" style="396" customWidth="1"/>
    <col min="4161" max="4161" width="29.85546875" style="396" customWidth="1"/>
    <col min="4162" max="4182" width="9.140625" style="396" customWidth="1"/>
    <col min="4183" max="4352" width="9.140625" style="396"/>
    <col min="4353" max="4353" width="2.140625" style="396" customWidth="1"/>
    <col min="4354" max="4354" width="47.85546875" style="396" customWidth="1"/>
    <col min="4355" max="4355" width="71.85546875" style="396" customWidth="1"/>
    <col min="4356" max="4356" width="1.28515625" style="396" customWidth="1"/>
    <col min="4357" max="4357" width="45.42578125" style="396" customWidth="1"/>
    <col min="4358" max="4358" width="118" style="396" customWidth="1"/>
    <col min="4359" max="4359" width="0.140625" style="396" customWidth="1"/>
    <col min="4360" max="4406" width="9.140625" style="396" customWidth="1"/>
    <col min="4407" max="4407" width="40.28515625" style="396" customWidth="1"/>
    <col min="4408" max="4408" width="66.28515625" style="396" customWidth="1"/>
    <col min="4409" max="4409" width="35.85546875" style="396" customWidth="1"/>
    <col min="4410" max="4410" width="9.42578125" style="396" customWidth="1"/>
    <col min="4411" max="4411" width="22.85546875" style="396" customWidth="1"/>
    <col min="4412" max="4412" width="12" style="396" customWidth="1"/>
    <col min="4413" max="4413" width="8.42578125" style="396" customWidth="1"/>
    <col min="4414" max="4415" width="9.140625" style="396" customWidth="1"/>
    <col min="4416" max="4416" width="72.7109375" style="396" customWidth="1"/>
    <col min="4417" max="4417" width="29.85546875" style="396" customWidth="1"/>
    <col min="4418" max="4438" width="9.140625" style="396" customWidth="1"/>
    <col min="4439" max="4608" width="9.140625" style="396"/>
    <col min="4609" max="4609" width="2.140625" style="396" customWidth="1"/>
    <col min="4610" max="4610" width="47.85546875" style="396" customWidth="1"/>
    <col min="4611" max="4611" width="71.85546875" style="396" customWidth="1"/>
    <col min="4612" max="4612" width="1.28515625" style="396" customWidth="1"/>
    <col min="4613" max="4613" width="45.42578125" style="396" customWidth="1"/>
    <col min="4614" max="4614" width="118" style="396" customWidth="1"/>
    <col min="4615" max="4615" width="0.140625" style="396" customWidth="1"/>
    <col min="4616" max="4662" width="9.140625" style="396" customWidth="1"/>
    <col min="4663" max="4663" width="40.28515625" style="396" customWidth="1"/>
    <col min="4664" max="4664" width="66.28515625" style="396" customWidth="1"/>
    <col min="4665" max="4665" width="35.85546875" style="396" customWidth="1"/>
    <col min="4666" max="4666" width="9.42578125" style="396" customWidth="1"/>
    <col min="4667" max="4667" width="22.85546875" style="396" customWidth="1"/>
    <col min="4668" max="4668" width="12" style="396" customWidth="1"/>
    <col min="4669" max="4669" width="8.42578125" style="396" customWidth="1"/>
    <col min="4670" max="4671" width="9.140625" style="396" customWidth="1"/>
    <col min="4672" max="4672" width="72.7109375" style="396" customWidth="1"/>
    <col min="4673" max="4673" width="29.85546875" style="396" customWidth="1"/>
    <col min="4674" max="4694" width="9.140625" style="396" customWidth="1"/>
    <col min="4695" max="4864" width="9.140625" style="396"/>
    <col min="4865" max="4865" width="2.140625" style="396" customWidth="1"/>
    <col min="4866" max="4866" width="47.85546875" style="396" customWidth="1"/>
    <col min="4867" max="4867" width="71.85546875" style="396" customWidth="1"/>
    <col min="4868" max="4868" width="1.28515625" style="396" customWidth="1"/>
    <col min="4869" max="4869" width="45.42578125" style="396" customWidth="1"/>
    <col min="4870" max="4870" width="118" style="396" customWidth="1"/>
    <col min="4871" max="4871" width="0.140625" style="396" customWidth="1"/>
    <col min="4872" max="4918" width="9.140625" style="396" customWidth="1"/>
    <col min="4919" max="4919" width="40.28515625" style="396" customWidth="1"/>
    <col min="4920" max="4920" width="66.28515625" style="396" customWidth="1"/>
    <col min="4921" max="4921" width="35.85546875" style="396" customWidth="1"/>
    <col min="4922" max="4922" width="9.42578125" style="396" customWidth="1"/>
    <col min="4923" max="4923" width="22.85546875" style="396" customWidth="1"/>
    <col min="4924" max="4924" width="12" style="396" customWidth="1"/>
    <col min="4925" max="4925" width="8.42578125" style="396" customWidth="1"/>
    <col min="4926" max="4927" width="9.140625" style="396" customWidth="1"/>
    <col min="4928" max="4928" width="72.7109375" style="396" customWidth="1"/>
    <col min="4929" max="4929" width="29.85546875" style="396" customWidth="1"/>
    <col min="4930" max="4950" width="9.140625" style="396" customWidth="1"/>
    <col min="4951" max="5120" width="9.140625" style="396"/>
    <col min="5121" max="5121" width="2.140625" style="396" customWidth="1"/>
    <col min="5122" max="5122" width="47.85546875" style="396" customWidth="1"/>
    <col min="5123" max="5123" width="71.85546875" style="396" customWidth="1"/>
    <col min="5124" max="5124" width="1.28515625" style="396" customWidth="1"/>
    <col min="5125" max="5125" width="45.42578125" style="396" customWidth="1"/>
    <col min="5126" max="5126" width="118" style="396" customWidth="1"/>
    <col min="5127" max="5127" width="0.140625" style="396" customWidth="1"/>
    <col min="5128" max="5174" width="9.140625" style="396" customWidth="1"/>
    <col min="5175" max="5175" width="40.28515625" style="396" customWidth="1"/>
    <col min="5176" max="5176" width="66.28515625" style="396" customWidth="1"/>
    <col min="5177" max="5177" width="35.85546875" style="396" customWidth="1"/>
    <col min="5178" max="5178" width="9.42578125" style="396" customWidth="1"/>
    <col min="5179" max="5179" width="22.85546875" style="396" customWidth="1"/>
    <col min="5180" max="5180" width="12" style="396" customWidth="1"/>
    <col min="5181" max="5181" width="8.42578125" style="396" customWidth="1"/>
    <col min="5182" max="5183" width="9.140625" style="396" customWidth="1"/>
    <col min="5184" max="5184" width="72.7109375" style="396" customWidth="1"/>
    <col min="5185" max="5185" width="29.85546875" style="396" customWidth="1"/>
    <col min="5186" max="5206" width="9.140625" style="396" customWidth="1"/>
    <col min="5207" max="5376" width="9.140625" style="396"/>
    <col min="5377" max="5377" width="2.140625" style="396" customWidth="1"/>
    <col min="5378" max="5378" width="47.85546875" style="396" customWidth="1"/>
    <col min="5379" max="5379" width="71.85546875" style="396" customWidth="1"/>
    <col min="5380" max="5380" width="1.28515625" style="396" customWidth="1"/>
    <col min="5381" max="5381" width="45.42578125" style="396" customWidth="1"/>
    <col min="5382" max="5382" width="118" style="396" customWidth="1"/>
    <col min="5383" max="5383" width="0.140625" style="396" customWidth="1"/>
    <col min="5384" max="5430" width="9.140625" style="396" customWidth="1"/>
    <col min="5431" max="5431" width="40.28515625" style="396" customWidth="1"/>
    <col min="5432" max="5432" width="66.28515625" style="396" customWidth="1"/>
    <col min="5433" max="5433" width="35.85546875" style="396" customWidth="1"/>
    <col min="5434" max="5434" width="9.42578125" style="396" customWidth="1"/>
    <col min="5435" max="5435" width="22.85546875" style="396" customWidth="1"/>
    <col min="5436" max="5436" width="12" style="396" customWidth="1"/>
    <col min="5437" max="5437" width="8.42578125" style="396" customWidth="1"/>
    <col min="5438" max="5439" width="9.140625" style="396" customWidth="1"/>
    <col min="5440" max="5440" width="72.7109375" style="396" customWidth="1"/>
    <col min="5441" max="5441" width="29.85546875" style="396" customWidth="1"/>
    <col min="5442" max="5462" width="9.140625" style="396" customWidth="1"/>
    <col min="5463" max="5632" width="9.140625" style="396"/>
    <col min="5633" max="5633" width="2.140625" style="396" customWidth="1"/>
    <col min="5634" max="5634" width="47.85546875" style="396" customWidth="1"/>
    <col min="5635" max="5635" width="71.85546875" style="396" customWidth="1"/>
    <col min="5636" max="5636" width="1.28515625" style="396" customWidth="1"/>
    <col min="5637" max="5637" width="45.42578125" style="396" customWidth="1"/>
    <col min="5638" max="5638" width="118" style="396" customWidth="1"/>
    <col min="5639" max="5639" width="0.140625" style="396" customWidth="1"/>
    <col min="5640" max="5686" width="9.140625" style="396" customWidth="1"/>
    <col min="5687" max="5687" width="40.28515625" style="396" customWidth="1"/>
    <col min="5688" max="5688" width="66.28515625" style="396" customWidth="1"/>
    <col min="5689" max="5689" width="35.85546875" style="396" customWidth="1"/>
    <col min="5690" max="5690" width="9.42578125" style="396" customWidth="1"/>
    <col min="5691" max="5691" width="22.85546875" style="396" customWidth="1"/>
    <col min="5692" max="5692" width="12" style="396" customWidth="1"/>
    <col min="5693" max="5693" width="8.42578125" style="396" customWidth="1"/>
    <col min="5694" max="5695" width="9.140625" style="396" customWidth="1"/>
    <col min="5696" max="5696" width="72.7109375" style="396" customWidth="1"/>
    <col min="5697" max="5697" width="29.85546875" style="396" customWidth="1"/>
    <col min="5698" max="5718" width="9.140625" style="396" customWidth="1"/>
    <col min="5719" max="5888" width="9.140625" style="396"/>
    <col min="5889" max="5889" width="2.140625" style="396" customWidth="1"/>
    <col min="5890" max="5890" width="47.85546875" style="396" customWidth="1"/>
    <col min="5891" max="5891" width="71.85546875" style="396" customWidth="1"/>
    <col min="5892" max="5892" width="1.28515625" style="396" customWidth="1"/>
    <col min="5893" max="5893" width="45.42578125" style="396" customWidth="1"/>
    <col min="5894" max="5894" width="118" style="396" customWidth="1"/>
    <col min="5895" max="5895" width="0.140625" style="396" customWidth="1"/>
    <col min="5896" max="5942" width="9.140625" style="396" customWidth="1"/>
    <col min="5943" max="5943" width="40.28515625" style="396" customWidth="1"/>
    <col min="5944" max="5944" width="66.28515625" style="396" customWidth="1"/>
    <col min="5945" max="5945" width="35.85546875" style="396" customWidth="1"/>
    <col min="5946" max="5946" width="9.42578125" style="396" customWidth="1"/>
    <col min="5947" max="5947" width="22.85546875" style="396" customWidth="1"/>
    <col min="5948" max="5948" width="12" style="396" customWidth="1"/>
    <col min="5949" max="5949" width="8.42578125" style="396" customWidth="1"/>
    <col min="5950" max="5951" width="9.140625" style="396" customWidth="1"/>
    <col min="5952" max="5952" width="72.7109375" style="396" customWidth="1"/>
    <col min="5953" max="5953" width="29.85546875" style="396" customWidth="1"/>
    <col min="5954" max="5974" width="9.140625" style="396" customWidth="1"/>
    <col min="5975" max="6144" width="9.140625" style="396"/>
    <col min="6145" max="6145" width="2.140625" style="396" customWidth="1"/>
    <col min="6146" max="6146" width="47.85546875" style="396" customWidth="1"/>
    <col min="6147" max="6147" width="71.85546875" style="396" customWidth="1"/>
    <col min="6148" max="6148" width="1.28515625" style="396" customWidth="1"/>
    <col min="6149" max="6149" width="45.42578125" style="396" customWidth="1"/>
    <col min="6150" max="6150" width="118" style="396" customWidth="1"/>
    <col min="6151" max="6151" width="0.140625" style="396" customWidth="1"/>
    <col min="6152" max="6198" width="9.140625" style="396" customWidth="1"/>
    <col min="6199" max="6199" width="40.28515625" style="396" customWidth="1"/>
    <col min="6200" max="6200" width="66.28515625" style="396" customWidth="1"/>
    <col min="6201" max="6201" width="35.85546875" style="396" customWidth="1"/>
    <col min="6202" max="6202" width="9.42578125" style="396" customWidth="1"/>
    <col min="6203" max="6203" width="22.85546875" style="396" customWidth="1"/>
    <col min="6204" max="6204" width="12" style="396" customWidth="1"/>
    <col min="6205" max="6205" width="8.42578125" style="396" customWidth="1"/>
    <col min="6206" max="6207" width="9.140625" style="396" customWidth="1"/>
    <col min="6208" max="6208" width="72.7109375" style="396" customWidth="1"/>
    <col min="6209" max="6209" width="29.85546875" style="396" customWidth="1"/>
    <col min="6210" max="6230" width="9.140625" style="396" customWidth="1"/>
    <col min="6231" max="6400" width="9.140625" style="396"/>
    <col min="6401" max="6401" width="2.140625" style="396" customWidth="1"/>
    <col min="6402" max="6402" width="47.85546875" style="396" customWidth="1"/>
    <col min="6403" max="6403" width="71.85546875" style="396" customWidth="1"/>
    <col min="6404" max="6404" width="1.28515625" style="396" customWidth="1"/>
    <col min="6405" max="6405" width="45.42578125" style="396" customWidth="1"/>
    <col min="6406" max="6406" width="118" style="396" customWidth="1"/>
    <col min="6407" max="6407" width="0.140625" style="396" customWidth="1"/>
    <col min="6408" max="6454" width="9.140625" style="396" customWidth="1"/>
    <col min="6455" max="6455" width="40.28515625" style="396" customWidth="1"/>
    <col min="6456" max="6456" width="66.28515625" style="396" customWidth="1"/>
    <col min="6457" max="6457" width="35.85546875" style="396" customWidth="1"/>
    <col min="6458" max="6458" width="9.42578125" style="396" customWidth="1"/>
    <col min="6459" max="6459" width="22.85546875" style="396" customWidth="1"/>
    <col min="6460" max="6460" width="12" style="396" customWidth="1"/>
    <col min="6461" max="6461" width="8.42578125" style="396" customWidth="1"/>
    <col min="6462" max="6463" width="9.140625" style="396" customWidth="1"/>
    <col min="6464" max="6464" width="72.7109375" style="396" customWidth="1"/>
    <col min="6465" max="6465" width="29.85546875" style="396" customWidth="1"/>
    <col min="6466" max="6486" width="9.140625" style="396" customWidth="1"/>
    <col min="6487" max="6656" width="9.140625" style="396"/>
    <col min="6657" max="6657" width="2.140625" style="396" customWidth="1"/>
    <col min="6658" max="6658" width="47.85546875" style="396" customWidth="1"/>
    <col min="6659" max="6659" width="71.85546875" style="396" customWidth="1"/>
    <col min="6660" max="6660" width="1.28515625" style="396" customWidth="1"/>
    <col min="6661" max="6661" width="45.42578125" style="396" customWidth="1"/>
    <col min="6662" max="6662" width="118" style="396" customWidth="1"/>
    <col min="6663" max="6663" width="0.140625" style="396" customWidth="1"/>
    <col min="6664" max="6710" width="9.140625" style="396" customWidth="1"/>
    <col min="6711" max="6711" width="40.28515625" style="396" customWidth="1"/>
    <col min="6712" max="6712" width="66.28515625" style="396" customWidth="1"/>
    <col min="6713" max="6713" width="35.85546875" style="396" customWidth="1"/>
    <col min="6714" max="6714" width="9.42578125" style="396" customWidth="1"/>
    <col min="6715" max="6715" width="22.85546875" style="396" customWidth="1"/>
    <col min="6716" max="6716" width="12" style="396" customWidth="1"/>
    <col min="6717" max="6717" width="8.42578125" style="396" customWidth="1"/>
    <col min="6718" max="6719" width="9.140625" style="396" customWidth="1"/>
    <col min="6720" max="6720" width="72.7109375" style="396" customWidth="1"/>
    <col min="6721" max="6721" width="29.85546875" style="396" customWidth="1"/>
    <col min="6722" max="6742" width="9.140625" style="396" customWidth="1"/>
    <col min="6743" max="6912" width="9.140625" style="396"/>
    <col min="6913" max="6913" width="2.140625" style="396" customWidth="1"/>
    <col min="6914" max="6914" width="47.85546875" style="396" customWidth="1"/>
    <col min="6915" max="6915" width="71.85546875" style="396" customWidth="1"/>
    <col min="6916" max="6916" width="1.28515625" style="396" customWidth="1"/>
    <col min="6917" max="6917" width="45.42578125" style="396" customWidth="1"/>
    <col min="6918" max="6918" width="118" style="396" customWidth="1"/>
    <col min="6919" max="6919" width="0.140625" style="396" customWidth="1"/>
    <col min="6920" max="6966" width="9.140625" style="396" customWidth="1"/>
    <col min="6967" max="6967" width="40.28515625" style="396" customWidth="1"/>
    <col min="6968" max="6968" width="66.28515625" style="396" customWidth="1"/>
    <col min="6969" max="6969" width="35.85546875" style="396" customWidth="1"/>
    <col min="6970" max="6970" width="9.42578125" style="396" customWidth="1"/>
    <col min="6971" max="6971" width="22.85546875" style="396" customWidth="1"/>
    <col min="6972" max="6972" width="12" style="396" customWidth="1"/>
    <col min="6973" max="6973" width="8.42578125" style="396" customWidth="1"/>
    <col min="6974" max="6975" width="9.140625" style="396" customWidth="1"/>
    <col min="6976" max="6976" width="72.7109375" style="396" customWidth="1"/>
    <col min="6977" max="6977" width="29.85546875" style="396" customWidth="1"/>
    <col min="6978" max="6998" width="9.140625" style="396" customWidth="1"/>
    <col min="6999" max="7168" width="9.140625" style="396"/>
    <col min="7169" max="7169" width="2.140625" style="396" customWidth="1"/>
    <col min="7170" max="7170" width="47.85546875" style="396" customWidth="1"/>
    <col min="7171" max="7171" width="71.85546875" style="396" customWidth="1"/>
    <col min="7172" max="7172" width="1.28515625" style="396" customWidth="1"/>
    <col min="7173" max="7173" width="45.42578125" style="396" customWidth="1"/>
    <col min="7174" max="7174" width="118" style="396" customWidth="1"/>
    <col min="7175" max="7175" width="0.140625" style="396" customWidth="1"/>
    <col min="7176" max="7222" width="9.140625" style="396" customWidth="1"/>
    <col min="7223" max="7223" width="40.28515625" style="396" customWidth="1"/>
    <col min="7224" max="7224" width="66.28515625" style="396" customWidth="1"/>
    <col min="7225" max="7225" width="35.85546875" style="396" customWidth="1"/>
    <col min="7226" max="7226" width="9.42578125" style="396" customWidth="1"/>
    <col min="7227" max="7227" width="22.85546875" style="396" customWidth="1"/>
    <col min="7228" max="7228" width="12" style="396" customWidth="1"/>
    <col min="7229" max="7229" width="8.42578125" style="396" customWidth="1"/>
    <col min="7230" max="7231" width="9.140625" style="396" customWidth="1"/>
    <col min="7232" max="7232" width="72.7109375" style="396" customWidth="1"/>
    <col min="7233" max="7233" width="29.85546875" style="396" customWidth="1"/>
    <col min="7234" max="7254" width="9.140625" style="396" customWidth="1"/>
    <col min="7255" max="7424" width="9.140625" style="396"/>
    <col min="7425" max="7425" width="2.140625" style="396" customWidth="1"/>
    <col min="7426" max="7426" width="47.85546875" style="396" customWidth="1"/>
    <col min="7427" max="7427" width="71.85546875" style="396" customWidth="1"/>
    <col min="7428" max="7428" width="1.28515625" style="396" customWidth="1"/>
    <col min="7429" max="7429" width="45.42578125" style="396" customWidth="1"/>
    <col min="7430" max="7430" width="118" style="396" customWidth="1"/>
    <col min="7431" max="7431" width="0.140625" style="396" customWidth="1"/>
    <col min="7432" max="7478" width="9.140625" style="396" customWidth="1"/>
    <col min="7479" max="7479" width="40.28515625" style="396" customWidth="1"/>
    <col min="7480" max="7480" width="66.28515625" style="396" customWidth="1"/>
    <col min="7481" max="7481" width="35.85546875" style="396" customWidth="1"/>
    <col min="7482" max="7482" width="9.42578125" style="396" customWidth="1"/>
    <col min="7483" max="7483" width="22.85546875" style="396" customWidth="1"/>
    <col min="7484" max="7484" width="12" style="396" customWidth="1"/>
    <col min="7485" max="7485" width="8.42578125" style="396" customWidth="1"/>
    <col min="7486" max="7487" width="9.140625" style="396" customWidth="1"/>
    <col min="7488" max="7488" width="72.7109375" style="396" customWidth="1"/>
    <col min="7489" max="7489" width="29.85546875" style="396" customWidth="1"/>
    <col min="7490" max="7510" width="9.140625" style="396" customWidth="1"/>
    <col min="7511" max="7680" width="9.140625" style="396"/>
    <col min="7681" max="7681" width="2.140625" style="396" customWidth="1"/>
    <col min="7682" max="7682" width="47.85546875" style="396" customWidth="1"/>
    <col min="7683" max="7683" width="71.85546875" style="396" customWidth="1"/>
    <col min="7684" max="7684" width="1.28515625" style="396" customWidth="1"/>
    <col min="7685" max="7685" width="45.42578125" style="396" customWidth="1"/>
    <col min="7686" max="7686" width="118" style="396" customWidth="1"/>
    <col min="7687" max="7687" width="0.140625" style="396" customWidth="1"/>
    <col min="7688" max="7734" width="9.140625" style="396" customWidth="1"/>
    <col min="7735" max="7735" width="40.28515625" style="396" customWidth="1"/>
    <col min="7736" max="7736" width="66.28515625" style="396" customWidth="1"/>
    <col min="7737" max="7737" width="35.85546875" style="396" customWidth="1"/>
    <col min="7738" max="7738" width="9.42578125" style="396" customWidth="1"/>
    <col min="7739" max="7739" width="22.85546875" style="396" customWidth="1"/>
    <col min="7740" max="7740" width="12" style="396" customWidth="1"/>
    <col min="7741" max="7741" width="8.42578125" style="396" customWidth="1"/>
    <col min="7742" max="7743" width="9.140625" style="396" customWidth="1"/>
    <col min="7744" max="7744" width="72.7109375" style="396" customWidth="1"/>
    <col min="7745" max="7745" width="29.85546875" style="396" customWidth="1"/>
    <col min="7746" max="7766" width="9.140625" style="396" customWidth="1"/>
    <col min="7767" max="7936" width="9.140625" style="396"/>
    <col min="7937" max="7937" width="2.140625" style="396" customWidth="1"/>
    <col min="7938" max="7938" width="47.85546875" style="396" customWidth="1"/>
    <col min="7939" max="7939" width="71.85546875" style="396" customWidth="1"/>
    <col min="7940" max="7940" width="1.28515625" style="396" customWidth="1"/>
    <col min="7941" max="7941" width="45.42578125" style="396" customWidth="1"/>
    <col min="7942" max="7942" width="118" style="396" customWidth="1"/>
    <col min="7943" max="7943" width="0.140625" style="396" customWidth="1"/>
    <col min="7944" max="7990" width="9.140625" style="396" customWidth="1"/>
    <col min="7991" max="7991" width="40.28515625" style="396" customWidth="1"/>
    <col min="7992" max="7992" width="66.28515625" style="396" customWidth="1"/>
    <col min="7993" max="7993" width="35.85546875" style="396" customWidth="1"/>
    <col min="7994" max="7994" width="9.42578125" style="396" customWidth="1"/>
    <col min="7995" max="7995" width="22.85546875" style="396" customWidth="1"/>
    <col min="7996" max="7996" width="12" style="396" customWidth="1"/>
    <col min="7997" max="7997" width="8.42578125" style="396" customWidth="1"/>
    <col min="7998" max="7999" width="9.140625" style="396" customWidth="1"/>
    <col min="8000" max="8000" width="72.7109375" style="396" customWidth="1"/>
    <col min="8001" max="8001" width="29.85546875" style="396" customWidth="1"/>
    <col min="8002" max="8022" width="9.140625" style="396" customWidth="1"/>
    <col min="8023" max="8192" width="9.140625" style="396"/>
    <col min="8193" max="8193" width="2.140625" style="396" customWidth="1"/>
    <col min="8194" max="8194" width="47.85546875" style="396" customWidth="1"/>
    <col min="8195" max="8195" width="71.85546875" style="396" customWidth="1"/>
    <col min="8196" max="8196" width="1.28515625" style="396" customWidth="1"/>
    <col min="8197" max="8197" width="45.42578125" style="396" customWidth="1"/>
    <col min="8198" max="8198" width="118" style="396" customWidth="1"/>
    <col min="8199" max="8199" width="0.140625" style="396" customWidth="1"/>
    <col min="8200" max="8246" width="9.140625" style="396" customWidth="1"/>
    <col min="8247" max="8247" width="40.28515625" style="396" customWidth="1"/>
    <col min="8248" max="8248" width="66.28515625" style="396" customWidth="1"/>
    <col min="8249" max="8249" width="35.85546875" style="396" customWidth="1"/>
    <col min="8250" max="8250" width="9.42578125" style="396" customWidth="1"/>
    <col min="8251" max="8251" width="22.85546875" style="396" customWidth="1"/>
    <col min="8252" max="8252" width="12" style="396" customWidth="1"/>
    <col min="8253" max="8253" width="8.42578125" style="396" customWidth="1"/>
    <col min="8254" max="8255" width="9.140625" style="396" customWidth="1"/>
    <col min="8256" max="8256" width="72.7109375" style="396" customWidth="1"/>
    <col min="8257" max="8257" width="29.85546875" style="396" customWidth="1"/>
    <col min="8258" max="8278" width="9.140625" style="396" customWidth="1"/>
    <col min="8279" max="8448" width="9.140625" style="396"/>
    <col min="8449" max="8449" width="2.140625" style="396" customWidth="1"/>
    <col min="8450" max="8450" width="47.85546875" style="396" customWidth="1"/>
    <col min="8451" max="8451" width="71.85546875" style="396" customWidth="1"/>
    <col min="8452" max="8452" width="1.28515625" style="396" customWidth="1"/>
    <col min="8453" max="8453" width="45.42578125" style="396" customWidth="1"/>
    <col min="8454" max="8454" width="118" style="396" customWidth="1"/>
    <col min="8455" max="8455" width="0.140625" style="396" customWidth="1"/>
    <col min="8456" max="8502" width="9.140625" style="396" customWidth="1"/>
    <col min="8503" max="8503" width="40.28515625" style="396" customWidth="1"/>
    <col min="8504" max="8504" width="66.28515625" style="396" customWidth="1"/>
    <col min="8505" max="8505" width="35.85546875" style="396" customWidth="1"/>
    <col min="8506" max="8506" width="9.42578125" style="396" customWidth="1"/>
    <col min="8507" max="8507" width="22.85546875" style="396" customWidth="1"/>
    <col min="8508" max="8508" width="12" style="396" customWidth="1"/>
    <col min="8509" max="8509" width="8.42578125" style="396" customWidth="1"/>
    <col min="8510" max="8511" width="9.140625" style="396" customWidth="1"/>
    <col min="8512" max="8512" width="72.7109375" style="396" customWidth="1"/>
    <col min="8513" max="8513" width="29.85546875" style="396" customWidth="1"/>
    <col min="8514" max="8534" width="9.140625" style="396" customWidth="1"/>
    <col min="8535" max="8704" width="9.140625" style="396"/>
    <col min="8705" max="8705" width="2.140625" style="396" customWidth="1"/>
    <col min="8706" max="8706" width="47.85546875" style="396" customWidth="1"/>
    <col min="8707" max="8707" width="71.85546875" style="396" customWidth="1"/>
    <col min="8708" max="8708" width="1.28515625" style="396" customWidth="1"/>
    <col min="8709" max="8709" width="45.42578125" style="396" customWidth="1"/>
    <col min="8710" max="8710" width="118" style="396" customWidth="1"/>
    <col min="8711" max="8711" width="0.140625" style="396" customWidth="1"/>
    <col min="8712" max="8758" width="9.140625" style="396" customWidth="1"/>
    <col min="8759" max="8759" width="40.28515625" style="396" customWidth="1"/>
    <col min="8760" max="8760" width="66.28515625" style="396" customWidth="1"/>
    <col min="8761" max="8761" width="35.85546875" style="396" customWidth="1"/>
    <col min="8762" max="8762" width="9.42578125" style="396" customWidth="1"/>
    <col min="8763" max="8763" width="22.85546875" style="396" customWidth="1"/>
    <col min="8764" max="8764" width="12" style="396" customWidth="1"/>
    <col min="8765" max="8765" width="8.42578125" style="396" customWidth="1"/>
    <col min="8766" max="8767" width="9.140625" style="396" customWidth="1"/>
    <col min="8768" max="8768" width="72.7109375" style="396" customWidth="1"/>
    <col min="8769" max="8769" width="29.85546875" style="396" customWidth="1"/>
    <col min="8770" max="8790" width="9.140625" style="396" customWidth="1"/>
    <col min="8791" max="8960" width="9.140625" style="396"/>
    <col min="8961" max="8961" width="2.140625" style="396" customWidth="1"/>
    <col min="8962" max="8962" width="47.85546875" style="396" customWidth="1"/>
    <col min="8963" max="8963" width="71.85546875" style="396" customWidth="1"/>
    <col min="8964" max="8964" width="1.28515625" style="396" customWidth="1"/>
    <col min="8965" max="8965" width="45.42578125" style="396" customWidth="1"/>
    <col min="8966" max="8966" width="118" style="396" customWidth="1"/>
    <col min="8967" max="8967" width="0.140625" style="396" customWidth="1"/>
    <col min="8968" max="9014" width="9.140625" style="396" customWidth="1"/>
    <col min="9015" max="9015" width="40.28515625" style="396" customWidth="1"/>
    <col min="9016" max="9016" width="66.28515625" style="396" customWidth="1"/>
    <col min="9017" max="9017" width="35.85546875" style="396" customWidth="1"/>
    <col min="9018" max="9018" width="9.42578125" style="396" customWidth="1"/>
    <col min="9019" max="9019" width="22.85546875" style="396" customWidth="1"/>
    <col min="9020" max="9020" width="12" style="396" customWidth="1"/>
    <col min="9021" max="9021" width="8.42578125" style="396" customWidth="1"/>
    <col min="9022" max="9023" width="9.140625" style="396" customWidth="1"/>
    <col min="9024" max="9024" width="72.7109375" style="396" customWidth="1"/>
    <col min="9025" max="9025" width="29.85546875" style="396" customWidth="1"/>
    <col min="9026" max="9046" width="9.140625" style="396" customWidth="1"/>
    <col min="9047" max="9216" width="9.140625" style="396"/>
    <col min="9217" max="9217" width="2.140625" style="396" customWidth="1"/>
    <col min="9218" max="9218" width="47.85546875" style="396" customWidth="1"/>
    <col min="9219" max="9219" width="71.85546875" style="396" customWidth="1"/>
    <col min="9220" max="9220" width="1.28515625" style="396" customWidth="1"/>
    <col min="9221" max="9221" width="45.42578125" style="396" customWidth="1"/>
    <col min="9222" max="9222" width="118" style="396" customWidth="1"/>
    <col min="9223" max="9223" width="0.140625" style="396" customWidth="1"/>
    <col min="9224" max="9270" width="9.140625" style="396" customWidth="1"/>
    <col min="9271" max="9271" width="40.28515625" style="396" customWidth="1"/>
    <col min="9272" max="9272" width="66.28515625" style="396" customWidth="1"/>
    <col min="9273" max="9273" width="35.85546875" style="396" customWidth="1"/>
    <col min="9274" max="9274" width="9.42578125" style="396" customWidth="1"/>
    <col min="9275" max="9275" width="22.85546875" style="396" customWidth="1"/>
    <col min="9276" max="9276" width="12" style="396" customWidth="1"/>
    <col min="9277" max="9277" width="8.42578125" style="396" customWidth="1"/>
    <col min="9278" max="9279" width="9.140625" style="396" customWidth="1"/>
    <col min="9280" max="9280" width="72.7109375" style="396" customWidth="1"/>
    <col min="9281" max="9281" width="29.85546875" style="396" customWidth="1"/>
    <col min="9282" max="9302" width="9.140625" style="396" customWidth="1"/>
    <col min="9303" max="9472" width="9.140625" style="396"/>
    <col min="9473" max="9473" width="2.140625" style="396" customWidth="1"/>
    <col min="9474" max="9474" width="47.85546875" style="396" customWidth="1"/>
    <col min="9475" max="9475" width="71.85546875" style="396" customWidth="1"/>
    <col min="9476" max="9476" width="1.28515625" style="396" customWidth="1"/>
    <col min="9477" max="9477" width="45.42578125" style="396" customWidth="1"/>
    <col min="9478" max="9478" width="118" style="396" customWidth="1"/>
    <col min="9479" max="9479" width="0.140625" style="396" customWidth="1"/>
    <col min="9480" max="9526" width="9.140625" style="396" customWidth="1"/>
    <col min="9527" max="9527" width="40.28515625" style="396" customWidth="1"/>
    <col min="9528" max="9528" width="66.28515625" style="396" customWidth="1"/>
    <col min="9529" max="9529" width="35.85546875" style="396" customWidth="1"/>
    <col min="9530" max="9530" width="9.42578125" style="396" customWidth="1"/>
    <col min="9531" max="9531" width="22.85546875" style="396" customWidth="1"/>
    <col min="9532" max="9532" width="12" style="396" customWidth="1"/>
    <col min="9533" max="9533" width="8.42578125" style="396" customWidth="1"/>
    <col min="9534" max="9535" width="9.140625" style="396" customWidth="1"/>
    <col min="9536" max="9536" width="72.7109375" style="396" customWidth="1"/>
    <col min="9537" max="9537" width="29.85546875" style="396" customWidth="1"/>
    <col min="9538" max="9558" width="9.140625" style="396" customWidth="1"/>
    <col min="9559" max="9728" width="9.140625" style="396"/>
    <col min="9729" max="9729" width="2.140625" style="396" customWidth="1"/>
    <col min="9730" max="9730" width="47.85546875" style="396" customWidth="1"/>
    <col min="9731" max="9731" width="71.85546875" style="396" customWidth="1"/>
    <col min="9732" max="9732" width="1.28515625" style="396" customWidth="1"/>
    <col min="9733" max="9733" width="45.42578125" style="396" customWidth="1"/>
    <col min="9734" max="9734" width="118" style="396" customWidth="1"/>
    <col min="9735" max="9735" width="0.140625" style="396" customWidth="1"/>
    <col min="9736" max="9782" width="9.140625" style="396" customWidth="1"/>
    <col min="9783" max="9783" width="40.28515625" style="396" customWidth="1"/>
    <col min="9784" max="9784" width="66.28515625" style="396" customWidth="1"/>
    <col min="9785" max="9785" width="35.85546875" style="396" customWidth="1"/>
    <col min="9786" max="9786" width="9.42578125" style="396" customWidth="1"/>
    <col min="9787" max="9787" width="22.85546875" style="396" customWidth="1"/>
    <col min="9788" max="9788" width="12" style="396" customWidth="1"/>
    <col min="9789" max="9789" width="8.42578125" style="396" customWidth="1"/>
    <col min="9790" max="9791" width="9.140625" style="396" customWidth="1"/>
    <col min="9792" max="9792" width="72.7109375" style="396" customWidth="1"/>
    <col min="9793" max="9793" width="29.85546875" style="396" customWidth="1"/>
    <col min="9794" max="9814" width="9.140625" style="396" customWidth="1"/>
    <col min="9815" max="9984" width="9.140625" style="396"/>
    <col min="9985" max="9985" width="2.140625" style="396" customWidth="1"/>
    <col min="9986" max="9986" width="47.85546875" style="396" customWidth="1"/>
    <col min="9987" max="9987" width="71.85546875" style="396" customWidth="1"/>
    <col min="9988" max="9988" width="1.28515625" style="396" customWidth="1"/>
    <col min="9989" max="9989" width="45.42578125" style="396" customWidth="1"/>
    <col min="9990" max="9990" width="118" style="396" customWidth="1"/>
    <col min="9991" max="9991" width="0.140625" style="396" customWidth="1"/>
    <col min="9992" max="10038" width="9.140625" style="396" customWidth="1"/>
    <col min="10039" max="10039" width="40.28515625" style="396" customWidth="1"/>
    <col min="10040" max="10040" width="66.28515625" style="396" customWidth="1"/>
    <col min="10041" max="10041" width="35.85546875" style="396" customWidth="1"/>
    <col min="10042" max="10042" width="9.42578125" style="396" customWidth="1"/>
    <col min="10043" max="10043" width="22.85546875" style="396" customWidth="1"/>
    <col min="10044" max="10044" width="12" style="396" customWidth="1"/>
    <col min="10045" max="10045" width="8.42578125" style="396" customWidth="1"/>
    <col min="10046" max="10047" width="9.140625" style="396" customWidth="1"/>
    <col min="10048" max="10048" width="72.7109375" style="396" customWidth="1"/>
    <col min="10049" max="10049" width="29.85546875" style="396" customWidth="1"/>
    <col min="10050" max="10070" width="9.140625" style="396" customWidth="1"/>
    <col min="10071" max="10240" width="9.140625" style="396"/>
    <col min="10241" max="10241" width="2.140625" style="396" customWidth="1"/>
    <col min="10242" max="10242" width="47.85546875" style="396" customWidth="1"/>
    <col min="10243" max="10243" width="71.85546875" style="396" customWidth="1"/>
    <col min="10244" max="10244" width="1.28515625" style="396" customWidth="1"/>
    <col min="10245" max="10245" width="45.42578125" style="396" customWidth="1"/>
    <col min="10246" max="10246" width="118" style="396" customWidth="1"/>
    <col min="10247" max="10247" width="0.140625" style="396" customWidth="1"/>
    <col min="10248" max="10294" width="9.140625" style="396" customWidth="1"/>
    <col min="10295" max="10295" width="40.28515625" style="396" customWidth="1"/>
    <col min="10296" max="10296" width="66.28515625" style="396" customWidth="1"/>
    <col min="10297" max="10297" width="35.85546875" style="396" customWidth="1"/>
    <col min="10298" max="10298" width="9.42578125" style="396" customWidth="1"/>
    <col min="10299" max="10299" width="22.85546875" style="396" customWidth="1"/>
    <col min="10300" max="10300" width="12" style="396" customWidth="1"/>
    <col min="10301" max="10301" width="8.42578125" style="396" customWidth="1"/>
    <col min="10302" max="10303" width="9.140625" style="396" customWidth="1"/>
    <col min="10304" max="10304" width="72.7109375" style="396" customWidth="1"/>
    <col min="10305" max="10305" width="29.85546875" style="396" customWidth="1"/>
    <col min="10306" max="10326" width="9.140625" style="396" customWidth="1"/>
    <col min="10327" max="10496" width="9.140625" style="396"/>
    <col min="10497" max="10497" width="2.140625" style="396" customWidth="1"/>
    <col min="10498" max="10498" width="47.85546875" style="396" customWidth="1"/>
    <col min="10499" max="10499" width="71.85546875" style="396" customWidth="1"/>
    <col min="10500" max="10500" width="1.28515625" style="396" customWidth="1"/>
    <col min="10501" max="10501" width="45.42578125" style="396" customWidth="1"/>
    <col min="10502" max="10502" width="118" style="396" customWidth="1"/>
    <col min="10503" max="10503" width="0.140625" style="396" customWidth="1"/>
    <col min="10504" max="10550" width="9.140625" style="396" customWidth="1"/>
    <col min="10551" max="10551" width="40.28515625" style="396" customWidth="1"/>
    <col min="10552" max="10552" width="66.28515625" style="396" customWidth="1"/>
    <col min="10553" max="10553" width="35.85546875" style="396" customWidth="1"/>
    <col min="10554" max="10554" width="9.42578125" style="396" customWidth="1"/>
    <col min="10555" max="10555" width="22.85546875" style="396" customWidth="1"/>
    <col min="10556" max="10556" width="12" style="396" customWidth="1"/>
    <col min="10557" max="10557" width="8.42578125" style="396" customWidth="1"/>
    <col min="10558" max="10559" width="9.140625" style="396" customWidth="1"/>
    <col min="10560" max="10560" width="72.7109375" style="396" customWidth="1"/>
    <col min="10561" max="10561" width="29.85546875" style="396" customWidth="1"/>
    <col min="10562" max="10582" width="9.140625" style="396" customWidth="1"/>
    <col min="10583" max="10752" width="9.140625" style="396"/>
    <col min="10753" max="10753" width="2.140625" style="396" customWidth="1"/>
    <col min="10754" max="10754" width="47.85546875" style="396" customWidth="1"/>
    <col min="10755" max="10755" width="71.85546875" style="396" customWidth="1"/>
    <col min="10756" max="10756" width="1.28515625" style="396" customWidth="1"/>
    <col min="10757" max="10757" width="45.42578125" style="396" customWidth="1"/>
    <col min="10758" max="10758" width="118" style="396" customWidth="1"/>
    <col min="10759" max="10759" width="0.140625" style="396" customWidth="1"/>
    <col min="10760" max="10806" width="9.140625" style="396" customWidth="1"/>
    <col min="10807" max="10807" width="40.28515625" style="396" customWidth="1"/>
    <col min="10808" max="10808" width="66.28515625" style="396" customWidth="1"/>
    <col min="10809" max="10809" width="35.85546875" style="396" customWidth="1"/>
    <col min="10810" max="10810" width="9.42578125" style="396" customWidth="1"/>
    <col min="10811" max="10811" width="22.85546875" style="396" customWidth="1"/>
    <col min="10812" max="10812" width="12" style="396" customWidth="1"/>
    <col min="10813" max="10813" width="8.42578125" style="396" customWidth="1"/>
    <col min="10814" max="10815" width="9.140625" style="396" customWidth="1"/>
    <col min="10816" max="10816" width="72.7109375" style="396" customWidth="1"/>
    <col min="10817" max="10817" width="29.85546875" style="396" customWidth="1"/>
    <col min="10818" max="10838" width="9.140625" style="396" customWidth="1"/>
    <col min="10839" max="11008" width="9.140625" style="396"/>
    <col min="11009" max="11009" width="2.140625" style="396" customWidth="1"/>
    <col min="11010" max="11010" width="47.85546875" style="396" customWidth="1"/>
    <col min="11011" max="11011" width="71.85546875" style="396" customWidth="1"/>
    <col min="11012" max="11012" width="1.28515625" style="396" customWidth="1"/>
    <col min="11013" max="11013" width="45.42578125" style="396" customWidth="1"/>
    <col min="11014" max="11014" width="118" style="396" customWidth="1"/>
    <col min="11015" max="11015" width="0.140625" style="396" customWidth="1"/>
    <col min="11016" max="11062" width="9.140625" style="396" customWidth="1"/>
    <col min="11063" max="11063" width="40.28515625" style="396" customWidth="1"/>
    <col min="11064" max="11064" width="66.28515625" style="396" customWidth="1"/>
    <col min="11065" max="11065" width="35.85546875" style="396" customWidth="1"/>
    <col min="11066" max="11066" width="9.42578125" style="396" customWidth="1"/>
    <col min="11067" max="11067" width="22.85546875" style="396" customWidth="1"/>
    <col min="11068" max="11068" width="12" style="396" customWidth="1"/>
    <col min="11069" max="11069" width="8.42578125" style="396" customWidth="1"/>
    <col min="11070" max="11071" width="9.140625" style="396" customWidth="1"/>
    <col min="11072" max="11072" width="72.7109375" style="396" customWidth="1"/>
    <col min="11073" max="11073" width="29.85546875" style="396" customWidth="1"/>
    <col min="11074" max="11094" width="9.140625" style="396" customWidth="1"/>
    <col min="11095" max="11264" width="9.140625" style="396"/>
    <col min="11265" max="11265" width="2.140625" style="396" customWidth="1"/>
    <col min="11266" max="11266" width="47.85546875" style="396" customWidth="1"/>
    <col min="11267" max="11267" width="71.85546875" style="396" customWidth="1"/>
    <col min="11268" max="11268" width="1.28515625" style="396" customWidth="1"/>
    <col min="11269" max="11269" width="45.42578125" style="396" customWidth="1"/>
    <col min="11270" max="11270" width="118" style="396" customWidth="1"/>
    <col min="11271" max="11271" width="0.140625" style="396" customWidth="1"/>
    <col min="11272" max="11318" width="9.140625" style="396" customWidth="1"/>
    <col min="11319" max="11319" width="40.28515625" style="396" customWidth="1"/>
    <col min="11320" max="11320" width="66.28515625" style="396" customWidth="1"/>
    <col min="11321" max="11321" width="35.85546875" style="396" customWidth="1"/>
    <col min="11322" max="11322" width="9.42578125" style="396" customWidth="1"/>
    <col min="11323" max="11323" width="22.85546875" style="396" customWidth="1"/>
    <col min="11324" max="11324" width="12" style="396" customWidth="1"/>
    <col min="11325" max="11325" width="8.42578125" style="396" customWidth="1"/>
    <col min="11326" max="11327" width="9.140625" style="396" customWidth="1"/>
    <col min="11328" max="11328" width="72.7109375" style="396" customWidth="1"/>
    <col min="11329" max="11329" width="29.85546875" style="396" customWidth="1"/>
    <col min="11330" max="11350" width="9.140625" style="396" customWidth="1"/>
    <col min="11351" max="11520" width="9.140625" style="396"/>
    <col min="11521" max="11521" width="2.140625" style="396" customWidth="1"/>
    <col min="11522" max="11522" width="47.85546875" style="396" customWidth="1"/>
    <col min="11523" max="11523" width="71.85546875" style="396" customWidth="1"/>
    <col min="11524" max="11524" width="1.28515625" style="396" customWidth="1"/>
    <col min="11525" max="11525" width="45.42578125" style="396" customWidth="1"/>
    <col min="11526" max="11526" width="118" style="396" customWidth="1"/>
    <col min="11527" max="11527" width="0.140625" style="396" customWidth="1"/>
    <col min="11528" max="11574" width="9.140625" style="396" customWidth="1"/>
    <col min="11575" max="11575" width="40.28515625" style="396" customWidth="1"/>
    <col min="11576" max="11576" width="66.28515625" style="396" customWidth="1"/>
    <col min="11577" max="11577" width="35.85546875" style="396" customWidth="1"/>
    <col min="11578" max="11578" width="9.42578125" style="396" customWidth="1"/>
    <col min="11579" max="11579" width="22.85546875" style="396" customWidth="1"/>
    <col min="11580" max="11580" width="12" style="396" customWidth="1"/>
    <col min="11581" max="11581" width="8.42578125" style="396" customWidth="1"/>
    <col min="11582" max="11583" width="9.140625" style="396" customWidth="1"/>
    <col min="11584" max="11584" width="72.7109375" style="396" customWidth="1"/>
    <col min="11585" max="11585" width="29.85546875" style="396" customWidth="1"/>
    <col min="11586" max="11606" width="9.140625" style="396" customWidth="1"/>
    <col min="11607" max="11776" width="9.140625" style="396"/>
    <col min="11777" max="11777" width="2.140625" style="396" customWidth="1"/>
    <col min="11778" max="11778" width="47.85546875" style="396" customWidth="1"/>
    <col min="11779" max="11779" width="71.85546875" style="396" customWidth="1"/>
    <col min="11780" max="11780" width="1.28515625" style="396" customWidth="1"/>
    <col min="11781" max="11781" width="45.42578125" style="396" customWidth="1"/>
    <col min="11782" max="11782" width="118" style="396" customWidth="1"/>
    <col min="11783" max="11783" width="0.140625" style="396" customWidth="1"/>
    <col min="11784" max="11830" width="9.140625" style="396" customWidth="1"/>
    <col min="11831" max="11831" width="40.28515625" style="396" customWidth="1"/>
    <col min="11832" max="11832" width="66.28515625" style="396" customWidth="1"/>
    <col min="11833" max="11833" width="35.85546875" style="396" customWidth="1"/>
    <col min="11834" max="11834" width="9.42578125" style="396" customWidth="1"/>
    <col min="11835" max="11835" width="22.85546875" style="396" customWidth="1"/>
    <col min="11836" max="11836" width="12" style="396" customWidth="1"/>
    <col min="11837" max="11837" width="8.42578125" style="396" customWidth="1"/>
    <col min="11838" max="11839" width="9.140625" style="396" customWidth="1"/>
    <col min="11840" max="11840" width="72.7109375" style="396" customWidth="1"/>
    <col min="11841" max="11841" width="29.85546875" style="396" customWidth="1"/>
    <col min="11842" max="11862" width="9.140625" style="396" customWidth="1"/>
    <col min="11863" max="12032" width="9.140625" style="396"/>
    <col min="12033" max="12033" width="2.140625" style="396" customWidth="1"/>
    <col min="12034" max="12034" width="47.85546875" style="396" customWidth="1"/>
    <col min="12035" max="12035" width="71.85546875" style="396" customWidth="1"/>
    <col min="12036" max="12036" width="1.28515625" style="396" customWidth="1"/>
    <col min="12037" max="12037" width="45.42578125" style="396" customWidth="1"/>
    <col min="12038" max="12038" width="118" style="396" customWidth="1"/>
    <col min="12039" max="12039" width="0.140625" style="396" customWidth="1"/>
    <col min="12040" max="12086" width="9.140625" style="396" customWidth="1"/>
    <col min="12087" max="12087" width="40.28515625" style="396" customWidth="1"/>
    <col min="12088" max="12088" width="66.28515625" style="396" customWidth="1"/>
    <col min="12089" max="12089" width="35.85546875" style="396" customWidth="1"/>
    <col min="12090" max="12090" width="9.42578125" style="396" customWidth="1"/>
    <col min="12091" max="12091" width="22.85546875" style="396" customWidth="1"/>
    <col min="12092" max="12092" width="12" style="396" customWidth="1"/>
    <col min="12093" max="12093" width="8.42578125" style="396" customWidth="1"/>
    <col min="12094" max="12095" width="9.140625" style="396" customWidth="1"/>
    <col min="12096" max="12096" width="72.7109375" style="396" customWidth="1"/>
    <col min="12097" max="12097" width="29.85546875" style="396" customWidth="1"/>
    <col min="12098" max="12118" width="9.140625" style="396" customWidth="1"/>
    <col min="12119" max="12288" width="9.140625" style="396"/>
    <col min="12289" max="12289" width="2.140625" style="396" customWidth="1"/>
    <col min="12290" max="12290" width="47.85546875" style="396" customWidth="1"/>
    <col min="12291" max="12291" width="71.85546875" style="396" customWidth="1"/>
    <col min="12292" max="12292" width="1.28515625" style="396" customWidth="1"/>
    <col min="12293" max="12293" width="45.42578125" style="396" customWidth="1"/>
    <col min="12294" max="12294" width="118" style="396" customWidth="1"/>
    <col min="12295" max="12295" width="0.140625" style="396" customWidth="1"/>
    <col min="12296" max="12342" width="9.140625" style="396" customWidth="1"/>
    <col min="12343" max="12343" width="40.28515625" style="396" customWidth="1"/>
    <col min="12344" max="12344" width="66.28515625" style="396" customWidth="1"/>
    <col min="12345" max="12345" width="35.85546875" style="396" customWidth="1"/>
    <col min="12346" max="12346" width="9.42578125" style="396" customWidth="1"/>
    <col min="12347" max="12347" width="22.85546875" style="396" customWidth="1"/>
    <col min="12348" max="12348" width="12" style="396" customWidth="1"/>
    <col min="12349" max="12349" width="8.42578125" style="396" customWidth="1"/>
    <col min="12350" max="12351" width="9.140625" style="396" customWidth="1"/>
    <col min="12352" max="12352" width="72.7109375" style="396" customWidth="1"/>
    <col min="12353" max="12353" width="29.85546875" style="396" customWidth="1"/>
    <col min="12354" max="12374" width="9.140625" style="396" customWidth="1"/>
    <col min="12375" max="12544" width="9.140625" style="396"/>
    <col min="12545" max="12545" width="2.140625" style="396" customWidth="1"/>
    <col min="12546" max="12546" width="47.85546875" style="396" customWidth="1"/>
    <col min="12547" max="12547" width="71.85546875" style="396" customWidth="1"/>
    <col min="12548" max="12548" width="1.28515625" style="396" customWidth="1"/>
    <col min="12549" max="12549" width="45.42578125" style="396" customWidth="1"/>
    <col min="12550" max="12550" width="118" style="396" customWidth="1"/>
    <col min="12551" max="12551" width="0.140625" style="396" customWidth="1"/>
    <col min="12552" max="12598" width="9.140625" style="396" customWidth="1"/>
    <col min="12599" max="12599" width="40.28515625" style="396" customWidth="1"/>
    <col min="12600" max="12600" width="66.28515625" style="396" customWidth="1"/>
    <col min="12601" max="12601" width="35.85546875" style="396" customWidth="1"/>
    <col min="12602" max="12602" width="9.42578125" style="396" customWidth="1"/>
    <col min="12603" max="12603" width="22.85546875" style="396" customWidth="1"/>
    <col min="12604" max="12604" width="12" style="396" customWidth="1"/>
    <col min="12605" max="12605" width="8.42578125" style="396" customWidth="1"/>
    <col min="12606" max="12607" width="9.140625" style="396" customWidth="1"/>
    <col min="12608" max="12608" width="72.7109375" style="396" customWidth="1"/>
    <col min="12609" max="12609" width="29.85546875" style="396" customWidth="1"/>
    <col min="12610" max="12630" width="9.140625" style="396" customWidth="1"/>
    <col min="12631" max="12800" width="9.140625" style="396"/>
    <col min="12801" max="12801" width="2.140625" style="396" customWidth="1"/>
    <col min="12802" max="12802" width="47.85546875" style="396" customWidth="1"/>
    <col min="12803" max="12803" width="71.85546875" style="396" customWidth="1"/>
    <col min="12804" max="12804" width="1.28515625" style="396" customWidth="1"/>
    <col min="12805" max="12805" width="45.42578125" style="396" customWidth="1"/>
    <col min="12806" max="12806" width="118" style="396" customWidth="1"/>
    <col min="12807" max="12807" width="0.140625" style="396" customWidth="1"/>
    <col min="12808" max="12854" width="9.140625" style="396" customWidth="1"/>
    <col min="12855" max="12855" width="40.28515625" style="396" customWidth="1"/>
    <col min="12856" max="12856" width="66.28515625" style="396" customWidth="1"/>
    <col min="12857" max="12857" width="35.85546875" style="396" customWidth="1"/>
    <col min="12858" max="12858" width="9.42578125" style="396" customWidth="1"/>
    <col min="12859" max="12859" width="22.85546875" style="396" customWidth="1"/>
    <col min="12860" max="12860" width="12" style="396" customWidth="1"/>
    <col min="12861" max="12861" width="8.42578125" style="396" customWidth="1"/>
    <col min="12862" max="12863" width="9.140625" style="396" customWidth="1"/>
    <col min="12864" max="12864" width="72.7109375" style="396" customWidth="1"/>
    <col min="12865" max="12865" width="29.85546875" style="396" customWidth="1"/>
    <col min="12866" max="12886" width="9.140625" style="396" customWidth="1"/>
    <col min="12887" max="13056" width="9.140625" style="396"/>
    <col min="13057" max="13057" width="2.140625" style="396" customWidth="1"/>
    <col min="13058" max="13058" width="47.85546875" style="396" customWidth="1"/>
    <col min="13059" max="13059" width="71.85546875" style="396" customWidth="1"/>
    <col min="13060" max="13060" width="1.28515625" style="396" customWidth="1"/>
    <col min="13061" max="13061" width="45.42578125" style="396" customWidth="1"/>
    <col min="13062" max="13062" width="118" style="396" customWidth="1"/>
    <col min="13063" max="13063" width="0.140625" style="396" customWidth="1"/>
    <col min="13064" max="13110" width="9.140625" style="396" customWidth="1"/>
    <col min="13111" max="13111" width="40.28515625" style="396" customWidth="1"/>
    <col min="13112" max="13112" width="66.28515625" style="396" customWidth="1"/>
    <col min="13113" max="13113" width="35.85546875" style="396" customWidth="1"/>
    <col min="13114" max="13114" width="9.42578125" style="396" customWidth="1"/>
    <col min="13115" max="13115" width="22.85546875" style="396" customWidth="1"/>
    <col min="13116" max="13116" width="12" style="396" customWidth="1"/>
    <col min="13117" max="13117" width="8.42578125" style="396" customWidth="1"/>
    <col min="13118" max="13119" width="9.140625" style="396" customWidth="1"/>
    <col min="13120" max="13120" width="72.7109375" style="396" customWidth="1"/>
    <col min="13121" max="13121" width="29.85546875" style="396" customWidth="1"/>
    <col min="13122" max="13142" width="9.140625" style="396" customWidth="1"/>
    <col min="13143" max="13312" width="9.140625" style="396"/>
    <col min="13313" max="13313" width="2.140625" style="396" customWidth="1"/>
    <col min="13314" max="13314" width="47.85546875" style="396" customWidth="1"/>
    <col min="13315" max="13315" width="71.85546875" style="396" customWidth="1"/>
    <col min="13316" max="13316" width="1.28515625" style="396" customWidth="1"/>
    <col min="13317" max="13317" width="45.42578125" style="396" customWidth="1"/>
    <col min="13318" max="13318" width="118" style="396" customWidth="1"/>
    <col min="13319" max="13319" width="0.140625" style="396" customWidth="1"/>
    <col min="13320" max="13366" width="9.140625" style="396" customWidth="1"/>
    <col min="13367" max="13367" width="40.28515625" style="396" customWidth="1"/>
    <col min="13368" max="13368" width="66.28515625" style="396" customWidth="1"/>
    <col min="13369" max="13369" width="35.85546875" style="396" customWidth="1"/>
    <col min="13370" max="13370" width="9.42578125" style="396" customWidth="1"/>
    <col min="13371" max="13371" width="22.85546875" style="396" customWidth="1"/>
    <col min="13372" max="13372" width="12" style="396" customWidth="1"/>
    <col min="13373" max="13373" width="8.42578125" style="396" customWidth="1"/>
    <col min="13374" max="13375" width="9.140625" style="396" customWidth="1"/>
    <col min="13376" max="13376" width="72.7109375" style="396" customWidth="1"/>
    <col min="13377" max="13377" width="29.85546875" style="396" customWidth="1"/>
    <col min="13378" max="13398" width="9.140625" style="396" customWidth="1"/>
    <col min="13399" max="13568" width="9.140625" style="396"/>
    <col min="13569" max="13569" width="2.140625" style="396" customWidth="1"/>
    <col min="13570" max="13570" width="47.85546875" style="396" customWidth="1"/>
    <col min="13571" max="13571" width="71.85546875" style="396" customWidth="1"/>
    <col min="13572" max="13572" width="1.28515625" style="396" customWidth="1"/>
    <col min="13573" max="13573" width="45.42578125" style="396" customWidth="1"/>
    <col min="13574" max="13574" width="118" style="396" customWidth="1"/>
    <col min="13575" max="13575" width="0.140625" style="396" customWidth="1"/>
    <col min="13576" max="13622" width="9.140625" style="396" customWidth="1"/>
    <col min="13623" max="13623" width="40.28515625" style="396" customWidth="1"/>
    <col min="13624" max="13624" width="66.28515625" style="396" customWidth="1"/>
    <col min="13625" max="13625" width="35.85546875" style="396" customWidth="1"/>
    <col min="13626" max="13626" width="9.42578125" style="396" customWidth="1"/>
    <col min="13627" max="13627" width="22.85546875" style="396" customWidth="1"/>
    <col min="13628" max="13628" width="12" style="396" customWidth="1"/>
    <col min="13629" max="13629" width="8.42578125" style="396" customWidth="1"/>
    <col min="13630" max="13631" width="9.140625" style="396" customWidth="1"/>
    <col min="13632" max="13632" width="72.7109375" style="396" customWidth="1"/>
    <col min="13633" max="13633" width="29.85546875" style="396" customWidth="1"/>
    <col min="13634" max="13654" width="9.140625" style="396" customWidth="1"/>
    <col min="13655" max="13824" width="9.140625" style="396"/>
    <col min="13825" max="13825" width="2.140625" style="396" customWidth="1"/>
    <col min="13826" max="13826" width="47.85546875" style="396" customWidth="1"/>
    <col min="13827" max="13827" width="71.85546875" style="396" customWidth="1"/>
    <col min="13828" max="13828" width="1.28515625" style="396" customWidth="1"/>
    <col min="13829" max="13829" width="45.42578125" style="396" customWidth="1"/>
    <col min="13830" max="13830" width="118" style="396" customWidth="1"/>
    <col min="13831" max="13831" width="0.140625" style="396" customWidth="1"/>
    <col min="13832" max="13878" width="9.140625" style="396" customWidth="1"/>
    <col min="13879" max="13879" width="40.28515625" style="396" customWidth="1"/>
    <col min="13880" max="13880" width="66.28515625" style="396" customWidth="1"/>
    <col min="13881" max="13881" width="35.85546875" style="396" customWidth="1"/>
    <col min="13882" max="13882" width="9.42578125" style="396" customWidth="1"/>
    <col min="13883" max="13883" width="22.85546875" style="396" customWidth="1"/>
    <col min="13884" max="13884" width="12" style="396" customWidth="1"/>
    <col min="13885" max="13885" width="8.42578125" style="396" customWidth="1"/>
    <col min="13886" max="13887" width="9.140625" style="396" customWidth="1"/>
    <col min="13888" max="13888" width="72.7109375" style="396" customWidth="1"/>
    <col min="13889" max="13889" width="29.85546875" style="396" customWidth="1"/>
    <col min="13890" max="13910" width="9.140625" style="396" customWidth="1"/>
    <col min="13911" max="14080" width="9.140625" style="396"/>
    <col min="14081" max="14081" width="2.140625" style="396" customWidth="1"/>
    <col min="14082" max="14082" width="47.85546875" style="396" customWidth="1"/>
    <col min="14083" max="14083" width="71.85546875" style="396" customWidth="1"/>
    <col min="14084" max="14084" width="1.28515625" style="396" customWidth="1"/>
    <col min="14085" max="14085" width="45.42578125" style="396" customWidth="1"/>
    <col min="14086" max="14086" width="118" style="396" customWidth="1"/>
    <col min="14087" max="14087" width="0.140625" style="396" customWidth="1"/>
    <col min="14088" max="14134" width="9.140625" style="396" customWidth="1"/>
    <col min="14135" max="14135" width="40.28515625" style="396" customWidth="1"/>
    <col min="14136" max="14136" width="66.28515625" style="396" customWidth="1"/>
    <col min="14137" max="14137" width="35.85546875" style="396" customWidth="1"/>
    <col min="14138" max="14138" width="9.42578125" style="396" customWidth="1"/>
    <col min="14139" max="14139" width="22.85546875" style="396" customWidth="1"/>
    <col min="14140" max="14140" width="12" style="396" customWidth="1"/>
    <col min="14141" max="14141" width="8.42578125" style="396" customWidth="1"/>
    <col min="14142" max="14143" width="9.140625" style="396" customWidth="1"/>
    <col min="14144" max="14144" width="72.7109375" style="396" customWidth="1"/>
    <col min="14145" max="14145" width="29.85546875" style="396" customWidth="1"/>
    <col min="14146" max="14166" width="9.140625" style="396" customWidth="1"/>
    <col min="14167" max="14336" width="9.140625" style="396"/>
    <col min="14337" max="14337" width="2.140625" style="396" customWidth="1"/>
    <col min="14338" max="14338" width="47.85546875" style="396" customWidth="1"/>
    <col min="14339" max="14339" width="71.85546875" style="396" customWidth="1"/>
    <col min="14340" max="14340" width="1.28515625" style="396" customWidth="1"/>
    <col min="14341" max="14341" width="45.42578125" style="396" customWidth="1"/>
    <col min="14342" max="14342" width="118" style="396" customWidth="1"/>
    <col min="14343" max="14343" width="0.140625" style="396" customWidth="1"/>
    <col min="14344" max="14390" width="9.140625" style="396" customWidth="1"/>
    <col min="14391" max="14391" width="40.28515625" style="396" customWidth="1"/>
    <col min="14392" max="14392" width="66.28515625" style="396" customWidth="1"/>
    <col min="14393" max="14393" width="35.85546875" style="396" customWidth="1"/>
    <col min="14394" max="14394" width="9.42578125" style="396" customWidth="1"/>
    <col min="14395" max="14395" width="22.85546875" style="396" customWidth="1"/>
    <col min="14396" max="14396" width="12" style="396" customWidth="1"/>
    <col min="14397" max="14397" width="8.42578125" style="396" customWidth="1"/>
    <col min="14398" max="14399" width="9.140625" style="396" customWidth="1"/>
    <col min="14400" max="14400" width="72.7109375" style="396" customWidth="1"/>
    <col min="14401" max="14401" width="29.85546875" style="396" customWidth="1"/>
    <col min="14402" max="14422" width="9.140625" style="396" customWidth="1"/>
    <col min="14423" max="14592" width="9.140625" style="396"/>
    <col min="14593" max="14593" width="2.140625" style="396" customWidth="1"/>
    <col min="14594" max="14594" width="47.85546875" style="396" customWidth="1"/>
    <col min="14595" max="14595" width="71.85546875" style="396" customWidth="1"/>
    <col min="14596" max="14596" width="1.28515625" style="396" customWidth="1"/>
    <col min="14597" max="14597" width="45.42578125" style="396" customWidth="1"/>
    <col min="14598" max="14598" width="118" style="396" customWidth="1"/>
    <col min="14599" max="14599" width="0.140625" style="396" customWidth="1"/>
    <col min="14600" max="14646" width="9.140625" style="396" customWidth="1"/>
    <col min="14647" max="14647" width="40.28515625" style="396" customWidth="1"/>
    <col min="14648" max="14648" width="66.28515625" style="396" customWidth="1"/>
    <col min="14649" max="14649" width="35.85546875" style="396" customWidth="1"/>
    <col min="14650" max="14650" width="9.42578125" style="396" customWidth="1"/>
    <col min="14651" max="14651" width="22.85546875" style="396" customWidth="1"/>
    <col min="14652" max="14652" width="12" style="396" customWidth="1"/>
    <col min="14653" max="14653" width="8.42578125" style="396" customWidth="1"/>
    <col min="14654" max="14655" width="9.140625" style="396" customWidth="1"/>
    <col min="14656" max="14656" width="72.7109375" style="396" customWidth="1"/>
    <col min="14657" max="14657" width="29.85546875" style="396" customWidth="1"/>
    <col min="14658" max="14678" width="9.140625" style="396" customWidth="1"/>
    <col min="14679" max="14848" width="9.140625" style="396"/>
    <col min="14849" max="14849" width="2.140625" style="396" customWidth="1"/>
    <col min="14850" max="14850" width="47.85546875" style="396" customWidth="1"/>
    <col min="14851" max="14851" width="71.85546875" style="396" customWidth="1"/>
    <col min="14852" max="14852" width="1.28515625" style="396" customWidth="1"/>
    <col min="14853" max="14853" width="45.42578125" style="396" customWidth="1"/>
    <col min="14854" max="14854" width="118" style="396" customWidth="1"/>
    <col min="14855" max="14855" width="0.140625" style="396" customWidth="1"/>
    <col min="14856" max="14902" width="9.140625" style="396" customWidth="1"/>
    <col min="14903" max="14903" width="40.28515625" style="396" customWidth="1"/>
    <col min="14904" max="14904" width="66.28515625" style="396" customWidth="1"/>
    <col min="14905" max="14905" width="35.85546875" style="396" customWidth="1"/>
    <col min="14906" max="14906" width="9.42578125" style="396" customWidth="1"/>
    <col min="14907" max="14907" width="22.85546875" style="396" customWidth="1"/>
    <col min="14908" max="14908" width="12" style="396" customWidth="1"/>
    <col min="14909" max="14909" width="8.42578125" style="396" customWidth="1"/>
    <col min="14910" max="14911" width="9.140625" style="396" customWidth="1"/>
    <col min="14912" max="14912" width="72.7109375" style="396" customWidth="1"/>
    <col min="14913" max="14913" width="29.85546875" style="396" customWidth="1"/>
    <col min="14914" max="14934" width="9.140625" style="396" customWidth="1"/>
    <col min="14935" max="15104" width="9.140625" style="396"/>
    <col min="15105" max="15105" width="2.140625" style="396" customWidth="1"/>
    <col min="15106" max="15106" width="47.85546875" style="396" customWidth="1"/>
    <col min="15107" max="15107" width="71.85546875" style="396" customWidth="1"/>
    <col min="15108" max="15108" width="1.28515625" style="396" customWidth="1"/>
    <col min="15109" max="15109" width="45.42578125" style="396" customWidth="1"/>
    <col min="15110" max="15110" width="118" style="396" customWidth="1"/>
    <col min="15111" max="15111" width="0.140625" style="396" customWidth="1"/>
    <col min="15112" max="15158" width="9.140625" style="396" customWidth="1"/>
    <col min="15159" max="15159" width="40.28515625" style="396" customWidth="1"/>
    <col min="15160" max="15160" width="66.28515625" style="396" customWidth="1"/>
    <col min="15161" max="15161" width="35.85546875" style="396" customWidth="1"/>
    <col min="15162" max="15162" width="9.42578125" style="396" customWidth="1"/>
    <col min="15163" max="15163" width="22.85546875" style="396" customWidth="1"/>
    <col min="15164" max="15164" width="12" style="396" customWidth="1"/>
    <col min="15165" max="15165" width="8.42578125" style="396" customWidth="1"/>
    <col min="15166" max="15167" width="9.140625" style="396" customWidth="1"/>
    <col min="15168" max="15168" width="72.7109375" style="396" customWidth="1"/>
    <col min="15169" max="15169" width="29.85546875" style="396" customWidth="1"/>
    <col min="15170" max="15190" width="9.140625" style="396" customWidth="1"/>
    <col min="15191" max="15360" width="9.140625" style="396"/>
    <col min="15361" max="15361" width="2.140625" style="396" customWidth="1"/>
    <col min="15362" max="15362" width="47.85546875" style="396" customWidth="1"/>
    <col min="15363" max="15363" width="71.85546875" style="396" customWidth="1"/>
    <col min="15364" max="15364" width="1.28515625" style="396" customWidth="1"/>
    <col min="15365" max="15365" width="45.42578125" style="396" customWidth="1"/>
    <col min="15366" max="15366" width="118" style="396" customWidth="1"/>
    <col min="15367" max="15367" width="0.140625" style="396" customWidth="1"/>
    <col min="15368" max="15414" width="9.140625" style="396" customWidth="1"/>
    <col min="15415" max="15415" width="40.28515625" style="396" customWidth="1"/>
    <col min="15416" max="15416" width="66.28515625" style="396" customWidth="1"/>
    <col min="15417" max="15417" width="35.85546875" style="396" customWidth="1"/>
    <col min="15418" max="15418" width="9.42578125" style="396" customWidth="1"/>
    <col min="15419" max="15419" width="22.85546875" style="396" customWidth="1"/>
    <col min="15420" max="15420" width="12" style="396" customWidth="1"/>
    <col min="15421" max="15421" width="8.42578125" style="396" customWidth="1"/>
    <col min="15422" max="15423" width="9.140625" style="396" customWidth="1"/>
    <col min="15424" max="15424" width="72.7109375" style="396" customWidth="1"/>
    <col min="15425" max="15425" width="29.85546875" style="396" customWidth="1"/>
    <col min="15426" max="15446" width="9.140625" style="396" customWidth="1"/>
    <col min="15447" max="15616" width="9.140625" style="396"/>
    <col min="15617" max="15617" width="2.140625" style="396" customWidth="1"/>
    <col min="15618" max="15618" width="47.85546875" style="396" customWidth="1"/>
    <col min="15619" max="15619" width="71.85546875" style="396" customWidth="1"/>
    <col min="15620" max="15620" width="1.28515625" style="396" customWidth="1"/>
    <col min="15621" max="15621" width="45.42578125" style="396" customWidth="1"/>
    <col min="15622" max="15622" width="118" style="396" customWidth="1"/>
    <col min="15623" max="15623" width="0.140625" style="396" customWidth="1"/>
    <col min="15624" max="15670" width="9.140625" style="396" customWidth="1"/>
    <col min="15671" max="15671" width="40.28515625" style="396" customWidth="1"/>
    <col min="15672" max="15672" width="66.28515625" style="396" customWidth="1"/>
    <col min="15673" max="15673" width="35.85546875" style="396" customWidth="1"/>
    <col min="15674" max="15674" width="9.42578125" style="396" customWidth="1"/>
    <col min="15675" max="15675" width="22.85546875" style="396" customWidth="1"/>
    <col min="15676" max="15676" width="12" style="396" customWidth="1"/>
    <col min="15677" max="15677" width="8.42578125" style="396" customWidth="1"/>
    <col min="15678" max="15679" width="9.140625" style="396" customWidth="1"/>
    <col min="15680" max="15680" width="72.7109375" style="396" customWidth="1"/>
    <col min="15681" max="15681" width="29.85546875" style="396" customWidth="1"/>
    <col min="15682" max="15702" width="9.140625" style="396" customWidth="1"/>
    <col min="15703" max="15872" width="9.140625" style="396"/>
    <col min="15873" max="15873" width="2.140625" style="396" customWidth="1"/>
    <col min="15874" max="15874" width="47.85546875" style="396" customWidth="1"/>
    <col min="15875" max="15875" width="71.85546875" style="396" customWidth="1"/>
    <col min="15876" max="15876" width="1.28515625" style="396" customWidth="1"/>
    <col min="15877" max="15877" width="45.42578125" style="396" customWidth="1"/>
    <col min="15878" max="15878" width="118" style="396" customWidth="1"/>
    <col min="15879" max="15879" width="0.140625" style="396" customWidth="1"/>
    <col min="15880" max="15926" width="9.140625" style="396" customWidth="1"/>
    <col min="15927" max="15927" width="40.28515625" style="396" customWidth="1"/>
    <col min="15928" max="15928" width="66.28515625" style="396" customWidth="1"/>
    <col min="15929" max="15929" width="35.85546875" style="396" customWidth="1"/>
    <col min="15930" max="15930" width="9.42578125" style="396" customWidth="1"/>
    <col min="15931" max="15931" width="22.85546875" style="396" customWidth="1"/>
    <col min="15932" max="15932" width="12" style="396" customWidth="1"/>
    <col min="15933" max="15933" width="8.42578125" style="396" customWidth="1"/>
    <col min="15934" max="15935" width="9.140625" style="396" customWidth="1"/>
    <col min="15936" max="15936" width="72.7109375" style="396" customWidth="1"/>
    <col min="15937" max="15937" width="29.85546875" style="396" customWidth="1"/>
    <col min="15938" max="15958" width="9.140625" style="396" customWidth="1"/>
    <col min="15959" max="16128" width="9.140625" style="396"/>
    <col min="16129" max="16129" width="2.140625" style="396" customWidth="1"/>
    <col min="16130" max="16130" width="47.85546875" style="396" customWidth="1"/>
    <col min="16131" max="16131" width="71.85546875" style="396" customWidth="1"/>
    <col min="16132" max="16132" width="1.28515625" style="396" customWidth="1"/>
    <col min="16133" max="16133" width="45.42578125" style="396" customWidth="1"/>
    <col min="16134" max="16134" width="118" style="396" customWidth="1"/>
    <col min="16135" max="16135" width="0.140625" style="396" customWidth="1"/>
    <col min="16136" max="16182" width="9.140625" style="396" customWidth="1"/>
    <col min="16183" max="16183" width="40.28515625" style="396" customWidth="1"/>
    <col min="16184" max="16184" width="66.28515625" style="396" customWidth="1"/>
    <col min="16185" max="16185" width="35.85546875" style="396" customWidth="1"/>
    <col min="16186" max="16186" width="9.42578125" style="396" customWidth="1"/>
    <col min="16187" max="16187" width="22.85546875" style="396" customWidth="1"/>
    <col min="16188" max="16188" width="12" style="396" customWidth="1"/>
    <col min="16189" max="16189" width="8.42578125" style="396" customWidth="1"/>
    <col min="16190" max="16191" width="9.140625" style="396" customWidth="1"/>
    <col min="16192" max="16192" width="72.7109375" style="396" customWidth="1"/>
    <col min="16193" max="16193" width="29.85546875" style="396" customWidth="1"/>
    <col min="16194" max="16214" width="9.140625" style="396" customWidth="1"/>
    <col min="16215" max="16384" width="9.140625" style="396"/>
  </cols>
  <sheetData>
    <row r="1" spans="1:65" ht="6" customHeight="1" thickBot="1">
      <c r="A1" s="393"/>
      <c r="B1" s="394"/>
      <c r="C1" s="395"/>
      <c r="D1" s="393"/>
      <c r="E1" s="393"/>
      <c r="F1" s="395"/>
      <c r="G1" s="393"/>
      <c r="BC1" s="397" t="s">
        <v>629</v>
      </c>
    </row>
    <row r="2" spans="1:65" ht="18.75" thickBot="1">
      <c r="A2" s="393"/>
      <c r="B2" s="1398"/>
      <c r="F2" s="400" t="s">
        <v>812</v>
      </c>
      <c r="G2" s="393"/>
      <c r="BC2" s="397" t="s">
        <v>810</v>
      </c>
    </row>
    <row r="3" spans="1:65" ht="36" customHeight="1" thickBot="1">
      <c r="A3" s="393"/>
      <c r="B3" s="1398"/>
      <c r="C3" s="411"/>
      <c r="D3" s="443"/>
      <c r="E3" s="769"/>
      <c r="F3" s="770" t="s">
        <v>1791</v>
      </c>
      <c r="G3" s="393"/>
      <c r="BC3" s="397" t="s">
        <v>1792</v>
      </c>
      <c r="BE3" s="402" t="s">
        <v>813</v>
      </c>
    </row>
    <row r="4" spans="1:65" ht="22.5" customHeight="1" thickBot="1">
      <c r="A4" s="393"/>
      <c r="B4" s="1398"/>
      <c r="C4" s="1399" t="s">
        <v>1793</v>
      </c>
      <c r="D4" s="1400"/>
      <c r="E4" s="1401"/>
      <c r="F4" s="771" t="s">
        <v>166</v>
      </c>
      <c r="G4" s="393"/>
      <c r="BC4" s="401" t="s">
        <v>1794</v>
      </c>
      <c r="BD4" s="402" t="s">
        <v>815</v>
      </c>
      <c r="BE4" s="402" t="s">
        <v>816</v>
      </c>
      <c r="BL4" s="404" t="s">
        <v>817</v>
      </c>
    </row>
    <row r="5" spans="1:65" ht="33" customHeight="1" thickBot="1">
      <c r="A5" s="393"/>
      <c r="B5" s="1398"/>
      <c r="C5" s="1402" t="s">
        <v>811</v>
      </c>
      <c r="D5" s="1403"/>
      <c r="E5" s="1404"/>
      <c r="F5" s="407" t="s">
        <v>822</v>
      </c>
      <c r="G5" s="423"/>
      <c r="BC5" s="403" t="s">
        <v>814</v>
      </c>
      <c r="BD5" s="402" t="s">
        <v>819</v>
      </c>
      <c r="BE5" s="402" t="s">
        <v>820</v>
      </c>
      <c r="BL5" s="405" t="s">
        <v>821</v>
      </c>
    </row>
    <row r="6" spans="1:65" ht="40.5" customHeight="1">
      <c r="A6" s="393"/>
      <c r="B6" s="772" t="s">
        <v>168</v>
      </c>
      <c r="C6" s="1405"/>
      <c r="D6" s="1406"/>
      <c r="E6" s="1406"/>
      <c r="F6" s="773" t="s">
        <v>1795</v>
      </c>
      <c r="G6" s="393"/>
      <c r="BC6" s="403" t="s">
        <v>818</v>
      </c>
      <c r="BD6" s="402" t="s">
        <v>823</v>
      </c>
      <c r="BE6" s="402" t="s">
        <v>824</v>
      </c>
      <c r="BG6" s="398" t="s">
        <v>169</v>
      </c>
      <c r="BL6" s="409" t="s">
        <v>825</v>
      </c>
    </row>
    <row r="7" spans="1:65" ht="41.25" customHeight="1">
      <c r="A7" s="774"/>
      <c r="B7" s="775" t="s">
        <v>1796</v>
      </c>
      <c r="C7" s="776"/>
      <c r="D7" s="410"/>
      <c r="E7" s="777" t="s">
        <v>1797</v>
      </c>
      <c r="F7" s="420" t="s">
        <v>45</v>
      </c>
      <c r="G7" s="393"/>
      <c r="BC7" s="408" t="s">
        <v>167</v>
      </c>
      <c r="BD7" s="402" t="s">
        <v>826</v>
      </c>
      <c r="BE7" s="402" t="s">
        <v>827</v>
      </c>
      <c r="BL7" s="409" t="s">
        <v>828</v>
      </c>
    </row>
    <row r="8" spans="1:65" ht="9" customHeight="1" thickBot="1">
      <c r="A8" s="774"/>
      <c r="G8" s="393"/>
      <c r="BD8" s="402" t="s">
        <v>830</v>
      </c>
      <c r="BE8" s="402" t="s">
        <v>831</v>
      </c>
      <c r="BL8" s="409" t="s">
        <v>832</v>
      </c>
    </row>
    <row r="9" spans="1:65" ht="27" customHeight="1" thickBot="1">
      <c r="A9" s="774"/>
      <c r="B9" s="1399" t="s">
        <v>1798</v>
      </c>
      <c r="C9" s="1407"/>
      <c r="D9" s="778"/>
      <c r="E9" s="1399" t="s">
        <v>1799</v>
      </c>
      <c r="F9" s="1407"/>
      <c r="G9" s="393"/>
      <c r="BC9" s="403" t="s">
        <v>1800</v>
      </c>
      <c r="BD9" s="402" t="s">
        <v>833</v>
      </c>
      <c r="BE9" s="402" t="s">
        <v>834</v>
      </c>
      <c r="BL9" s="409" t="s">
        <v>835</v>
      </c>
    </row>
    <row r="10" spans="1:65" ht="20.100000000000001" customHeight="1">
      <c r="A10" s="774"/>
      <c r="B10" s="779" t="s">
        <v>839</v>
      </c>
      <c r="C10" s="780" t="s">
        <v>810</v>
      </c>
      <c r="D10" s="778"/>
      <c r="E10" s="781" t="s">
        <v>840</v>
      </c>
      <c r="F10" s="420"/>
      <c r="G10" s="393"/>
      <c r="BC10" s="403" t="s">
        <v>829</v>
      </c>
      <c r="BD10" s="402" t="s">
        <v>836</v>
      </c>
      <c r="BE10" s="402" t="s">
        <v>837</v>
      </c>
      <c r="BG10" s="398" t="s">
        <v>178</v>
      </c>
      <c r="BL10" s="409" t="s">
        <v>838</v>
      </c>
    </row>
    <row r="11" spans="1:65" ht="22.5" customHeight="1">
      <c r="A11" s="774"/>
      <c r="B11" s="782" t="s">
        <v>845</v>
      </c>
      <c r="C11" s="412"/>
      <c r="D11" s="783"/>
      <c r="E11" s="784" t="s">
        <v>171</v>
      </c>
      <c r="F11" s="785"/>
      <c r="G11" s="393"/>
      <c r="BC11" s="403" t="s">
        <v>1801</v>
      </c>
      <c r="BD11" s="405" t="s">
        <v>841</v>
      </c>
      <c r="BE11" s="402" t="s">
        <v>842</v>
      </c>
      <c r="BG11" s="398" t="s">
        <v>1802</v>
      </c>
      <c r="BL11" s="409" t="s">
        <v>843</v>
      </c>
    </row>
    <row r="12" spans="1:65" ht="17.25" customHeight="1">
      <c r="A12" s="774"/>
      <c r="B12" s="786" t="s">
        <v>852</v>
      </c>
      <c r="C12" s="787"/>
      <c r="D12" s="788"/>
      <c r="E12" s="789" t="s">
        <v>848</v>
      </c>
      <c r="F12" s="420"/>
      <c r="G12" s="393"/>
      <c r="BC12" s="401" t="s">
        <v>853</v>
      </c>
      <c r="BE12" s="398" t="s">
        <v>169</v>
      </c>
      <c r="BG12" s="405" t="s">
        <v>1803</v>
      </c>
      <c r="BL12" s="409" t="s">
        <v>844</v>
      </c>
    </row>
    <row r="13" spans="1:65" ht="17.25" customHeight="1" thickBot="1">
      <c r="A13" s="774"/>
      <c r="B13" s="790" t="s">
        <v>856</v>
      </c>
      <c r="C13" s="791"/>
      <c r="D13" s="788"/>
      <c r="E13" s="792" t="s">
        <v>174</v>
      </c>
      <c r="F13" s="785"/>
      <c r="G13" s="393"/>
      <c r="BC13" s="403" t="s">
        <v>1804</v>
      </c>
      <c r="BE13" s="398" t="s">
        <v>849</v>
      </c>
      <c r="BG13" s="398" t="s">
        <v>170</v>
      </c>
      <c r="BL13" s="409" t="s">
        <v>846</v>
      </c>
    </row>
    <row r="14" spans="1:65" ht="23.25" customHeight="1" thickBot="1">
      <c r="A14" s="423"/>
      <c r="D14" s="793"/>
      <c r="E14" s="792" t="s">
        <v>867</v>
      </c>
      <c r="F14" s="418"/>
      <c r="G14" s="393"/>
      <c r="BC14" s="403" t="s">
        <v>1805</v>
      </c>
      <c r="BE14" s="398" t="s">
        <v>854</v>
      </c>
      <c r="BG14" s="405" t="s">
        <v>1806</v>
      </c>
      <c r="BL14" s="409" t="s">
        <v>851</v>
      </c>
    </row>
    <row r="15" spans="1:65" ht="24" customHeight="1" thickBot="1">
      <c r="A15" s="774"/>
      <c r="B15" s="1399" t="s">
        <v>1807</v>
      </c>
      <c r="C15" s="1407"/>
      <c r="D15" s="794"/>
      <c r="E15" s="795" t="s">
        <v>1808</v>
      </c>
      <c r="F15" s="420"/>
      <c r="G15" s="393"/>
      <c r="BC15" s="403" t="s">
        <v>1809</v>
      </c>
      <c r="BE15" s="398" t="s">
        <v>857</v>
      </c>
      <c r="BG15" s="405" t="s">
        <v>850</v>
      </c>
      <c r="BL15" s="409" t="s">
        <v>855</v>
      </c>
      <c r="BM15" s="415"/>
    </row>
    <row r="16" spans="1:65" ht="26.25" customHeight="1">
      <c r="A16" s="774"/>
      <c r="B16" s="796" t="s">
        <v>172</v>
      </c>
      <c r="C16" s="797"/>
      <c r="D16" s="788"/>
      <c r="E16" s="795" t="s">
        <v>876</v>
      </c>
      <c r="F16" s="420"/>
      <c r="G16" s="393"/>
      <c r="BC16" s="403" t="s">
        <v>1810</v>
      </c>
      <c r="BD16" s="398" t="s">
        <v>811</v>
      </c>
      <c r="BE16" s="398" t="s">
        <v>860</v>
      </c>
      <c r="BG16" s="405" t="s">
        <v>1811</v>
      </c>
      <c r="BL16" s="409" t="s">
        <v>858</v>
      </c>
    </row>
    <row r="17" spans="1:65" ht="33.75" customHeight="1">
      <c r="A17" s="423"/>
      <c r="B17" s="798" t="s">
        <v>173</v>
      </c>
      <c r="C17" s="799"/>
      <c r="D17" s="788"/>
      <c r="E17" s="795" t="s">
        <v>881</v>
      </c>
      <c r="F17" s="420"/>
      <c r="G17" s="423"/>
      <c r="BC17" s="403"/>
      <c r="BD17" s="398" t="s">
        <v>859</v>
      </c>
      <c r="BE17" s="398" t="s">
        <v>863</v>
      </c>
      <c r="BG17" s="417" t="s">
        <v>199</v>
      </c>
      <c r="BL17" s="409" t="s">
        <v>861</v>
      </c>
    </row>
    <row r="18" spans="1:65" ht="32.25" customHeight="1">
      <c r="A18" s="393"/>
      <c r="B18" s="798" t="s">
        <v>847</v>
      </c>
      <c r="C18" s="412"/>
      <c r="D18" s="793"/>
      <c r="E18" s="800" t="s">
        <v>1812</v>
      </c>
      <c r="F18" s="801"/>
      <c r="G18" s="393"/>
      <c r="BC18" s="403"/>
      <c r="BD18" s="398" t="s">
        <v>862</v>
      </c>
      <c r="BE18" s="398" t="s">
        <v>869</v>
      </c>
      <c r="BG18" s="417" t="s">
        <v>864</v>
      </c>
      <c r="BL18" s="409" t="s">
        <v>865</v>
      </c>
      <c r="BM18" s="398" t="s">
        <v>866</v>
      </c>
    </row>
    <row r="19" spans="1:65" ht="24" customHeight="1" thickBot="1">
      <c r="A19" s="774"/>
      <c r="B19" s="802" t="s">
        <v>888</v>
      </c>
      <c r="C19" s="803"/>
      <c r="D19" s="794"/>
      <c r="E19" s="804" t="s">
        <v>1813</v>
      </c>
      <c r="F19" s="805"/>
      <c r="G19" s="423"/>
      <c r="BC19" s="403"/>
      <c r="BD19" s="398" t="s">
        <v>868</v>
      </c>
      <c r="BE19" s="398" t="s">
        <v>873</v>
      </c>
      <c r="BG19" s="417" t="s">
        <v>196</v>
      </c>
      <c r="BI19" s="419"/>
      <c r="BL19" s="409" t="s">
        <v>870</v>
      </c>
    </row>
    <row r="20" spans="1:65" ht="26.25" customHeight="1" thickBot="1">
      <c r="A20" s="774"/>
      <c r="B20" s="806" t="s">
        <v>893</v>
      </c>
      <c r="C20" s="791"/>
      <c r="D20" s="807"/>
      <c r="E20" s="443"/>
      <c r="G20" s="393"/>
      <c r="BD20" s="398" t="s">
        <v>872</v>
      </c>
      <c r="BE20" s="398" t="s">
        <v>877</v>
      </c>
      <c r="BG20" s="417" t="s">
        <v>185</v>
      </c>
      <c r="BI20" s="419"/>
      <c r="BL20" s="405" t="s">
        <v>874</v>
      </c>
    </row>
    <row r="21" spans="1:65" ht="22.5" customHeight="1" thickBot="1">
      <c r="A21" s="423"/>
      <c r="B21" s="808"/>
      <c r="C21" s="809"/>
      <c r="D21" s="810"/>
      <c r="E21" s="811"/>
      <c r="F21" s="812"/>
      <c r="G21" s="393"/>
      <c r="BE21" s="398" t="s">
        <v>883</v>
      </c>
      <c r="BG21" s="417" t="s">
        <v>176</v>
      </c>
      <c r="BI21" s="419"/>
      <c r="BL21" s="405" t="s">
        <v>878</v>
      </c>
      <c r="BM21" s="398" t="s">
        <v>879</v>
      </c>
    </row>
    <row r="22" spans="1:65" ht="27.75" customHeight="1" thickBot="1">
      <c r="A22" s="423"/>
      <c r="B22" s="1409" t="s">
        <v>1814</v>
      </c>
      <c r="C22" s="1410"/>
      <c r="D22" s="810"/>
      <c r="E22" s="1399" t="s">
        <v>1815</v>
      </c>
      <c r="F22" s="1407"/>
      <c r="G22" s="393"/>
      <c r="BE22" s="398" t="s">
        <v>886</v>
      </c>
      <c r="BG22" s="417"/>
      <c r="BI22" s="419"/>
      <c r="BL22" s="405"/>
    </row>
    <row r="23" spans="1:65" ht="26.25" customHeight="1">
      <c r="A23" s="423"/>
      <c r="B23" s="1411" t="s">
        <v>223</v>
      </c>
      <c r="C23" s="1413"/>
      <c r="D23" s="424"/>
      <c r="E23" s="813" t="s">
        <v>902</v>
      </c>
      <c r="F23" s="814"/>
      <c r="G23" s="423"/>
      <c r="BD23" s="398" t="s">
        <v>882</v>
      </c>
      <c r="BE23" s="398" t="s">
        <v>890</v>
      </c>
      <c r="BG23" s="417" t="s">
        <v>884</v>
      </c>
      <c r="BI23" s="419"/>
      <c r="BM23" s="398" t="s">
        <v>885</v>
      </c>
    </row>
    <row r="24" spans="1:65" ht="28.5" customHeight="1">
      <c r="A24" s="774"/>
      <c r="B24" s="1412"/>
      <c r="C24" s="1414"/>
      <c r="D24" s="810"/>
      <c r="E24" s="815" t="s">
        <v>907</v>
      </c>
      <c r="F24" s="787"/>
      <c r="G24" s="423"/>
      <c r="BE24" s="398" t="s">
        <v>895</v>
      </c>
      <c r="BG24" s="417" t="s">
        <v>179</v>
      </c>
      <c r="BI24" s="419"/>
      <c r="BM24" s="398" t="s">
        <v>887</v>
      </c>
    </row>
    <row r="25" spans="1:65" ht="24" customHeight="1">
      <c r="A25" s="774"/>
      <c r="B25" s="816" t="s">
        <v>1816</v>
      </c>
      <c r="C25" s="416"/>
      <c r="D25" s="810"/>
      <c r="E25" s="815" t="s">
        <v>1817</v>
      </c>
      <c r="F25" s="817"/>
      <c r="G25" s="423"/>
      <c r="BD25" s="398" t="s">
        <v>889</v>
      </c>
      <c r="BE25" s="398" t="s">
        <v>899</v>
      </c>
      <c r="BG25" s="417" t="s">
        <v>891</v>
      </c>
      <c r="BI25" s="421"/>
      <c r="BM25" s="398" t="s">
        <v>892</v>
      </c>
    </row>
    <row r="26" spans="1:65" ht="28.5" customHeight="1">
      <c r="A26" s="774"/>
      <c r="B26" s="816" t="s">
        <v>871</v>
      </c>
      <c r="C26" s="818"/>
      <c r="D26" s="414"/>
      <c r="E26" s="815" t="s">
        <v>1104</v>
      </c>
      <c r="F26" s="819"/>
      <c r="G26" s="423"/>
      <c r="BD26" s="398" t="s">
        <v>894</v>
      </c>
      <c r="BE26" s="398" t="s">
        <v>904</v>
      </c>
      <c r="BG26" s="417" t="s">
        <v>207</v>
      </c>
      <c r="BI26" s="421"/>
      <c r="BL26" s="405"/>
      <c r="BM26" s="398" t="s">
        <v>896</v>
      </c>
    </row>
    <row r="27" spans="1:65" ht="24.75" customHeight="1">
      <c r="A27" s="774"/>
      <c r="B27" s="816" t="s">
        <v>875</v>
      </c>
      <c r="C27" s="416"/>
      <c r="D27" s="414"/>
      <c r="E27" s="813" t="s">
        <v>1140</v>
      </c>
      <c r="F27" s="820"/>
      <c r="G27" s="423"/>
      <c r="BE27" s="398" t="s">
        <v>909</v>
      </c>
      <c r="BG27" s="417"/>
      <c r="BI27" s="421"/>
      <c r="BL27" s="405"/>
    </row>
    <row r="28" spans="1:65" ht="21.75" customHeight="1">
      <c r="A28" s="774"/>
      <c r="B28" s="821" t="s">
        <v>880</v>
      </c>
      <c r="C28" s="418"/>
      <c r="D28" s="414"/>
      <c r="E28" s="815" t="s">
        <v>1818</v>
      </c>
      <c r="F28" s="819"/>
      <c r="G28" s="423"/>
      <c r="BE28" s="398" t="s">
        <v>180</v>
      </c>
      <c r="BG28" s="417"/>
      <c r="BI28" s="421"/>
      <c r="BL28" s="405"/>
    </row>
    <row r="29" spans="1:65" ht="27" customHeight="1">
      <c r="A29" s="774"/>
      <c r="B29" s="816" t="s">
        <v>897</v>
      </c>
      <c r="C29" s="822"/>
      <c r="D29" s="414"/>
      <c r="E29" s="815" t="s">
        <v>1819</v>
      </c>
      <c r="F29" s="819"/>
      <c r="G29" s="423"/>
      <c r="BE29" s="398" t="s">
        <v>914</v>
      </c>
      <c r="BG29" s="417"/>
      <c r="BI29" s="421"/>
      <c r="BL29" s="405"/>
    </row>
    <row r="30" spans="1:65" ht="22.5" customHeight="1">
      <c r="A30" s="393"/>
      <c r="B30" s="816" t="s">
        <v>910</v>
      </c>
      <c r="C30" s="823"/>
      <c r="D30" s="810"/>
      <c r="E30" s="815" t="s">
        <v>1820</v>
      </c>
      <c r="F30" s="819"/>
      <c r="G30" s="393"/>
      <c r="BD30" s="398" t="s">
        <v>898</v>
      </c>
      <c r="BE30" s="398" t="s">
        <v>916</v>
      </c>
      <c r="BG30" s="417" t="s">
        <v>900</v>
      </c>
      <c r="BI30" s="421"/>
      <c r="BM30" s="398" t="s">
        <v>901</v>
      </c>
    </row>
    <row r="31" spans="1:65" ht="18.75" customHeight="1">
      <c r="A31" s="393"/>
      <c r="B31" s="816" t="s">
        <v>189</v>
      </c>
      <c r="C31" s="824"/>
      <c r="D31" s="414"/>
      <c r="E31" s="815" t="s">
        <v>184</v>
      </c>
      <c r="F31" s="787"/>
      <c r="G31" s="393"/>
      <c r="BD31" s="398" t="s">
        <v>903</v>
      </c>
      <c r="BE31" s="398" t="s">
        <v>919</v>
      </c>
      <c r="BG31" s="417" t="s">
        <v>905</v>
      </c>
      <c r="BI31" s="419"/>
      <c r="BL31" s="398" t="s">
        <v>906</v>
      </c>
    </row>
    <row r="32" spans="1:65" ht="21" customHeight="1">
      <c r="A32" s="393"/>
      <c r="B32" s="816" t="s">
        <v>192</v>
      </c>
      <c r="C32" s="824"/>
      <c r="D32" s="414"/>
      <c r="E32" s="815" t="s">
        <v>186</v>
      </c>
      <c r="F32" s="787"/>
      <c r="G32" s="393"/>
      <c r="BD32" s="398" t="s">
        <v>908</v>
      </c>
      <c r="BE32" s="398" t="s">
        <v>1821</v>
      </c>
      <c r="BG32" s="417" t="s">
        <v>177</v>
      </c>
      <c r="BI32" s="419"/>
      <c r="BM32" s="398" t="s">
        <v>1100</v>
      </c>
    </row>
    <row r="33" spans="1:65" ht="21" customHeight="1">
      <c r="A33" s="393"/>
      <c r="B33" s="816" t="s">
        <v>195</v>
      </c>
      <c r="C33" s="824"/>
      <c r="D33" s="422"/>
      <c r="E33" s="815" t="s">
        <v>190</v>
      </c>
      <c r="F33" s="817"/>
      <c r="G33" s="423"/>
      <c r="BC33" s="397" t="s">
        <v>182</v>
      </c>
      <c r="BD33" s="398" t="s">
        <v>911</v>
      </c>
      <c r="BE33" s="398" t="s">
        <v>1822</v>
      </c>
      <c r="BG33" s="417" t="s">
        <v>912</v>
      </c>
      <c r="BI33" s="419"/>
      <c r="BL33" s="417" t="s">
        <v>199</v>
      </c>
    </row>
    <row r="34" spans="1:65" ht="21" customHeight="1">
      <c r="A34" s="393"/>
      <c r="B34" s="816" t="s">
        <v>197</v>
      </c>
      <c r="C34" s="825"/>
      <c r="D34" s="424"/>
      <c r="E34" s="815" t="s">
        <v>193</v>
      </c>
      <c r="F34" s="785"/>
      <c r="G34" s="423"/>
      <c r="BD34" s="398" t="s">
        <v>913</v>
      </c>
      <c r="BG34" s="417" t="s">
        <v>194</v>
      </c>
      <c r="BI34" s="419"/>
      <c r="BL34" s="417" t="s">
        <v>864</v>
      </c>
      <c r="BM34" s="398" t="s">
        <v>1823</v>
      </c>
    </row>
    <row r="35" spans="1:65" ht="21" customHeight="1">
      <c r="A35" s="393"/>
      <c r="B35" s="816" t="s">
        <v>200</v>
      </c>
      <c r="C35" s="412"/>
      <c r="D35" s="424"/>
      <c r="E35" s="815" t="s">
        <v>198</v>
      </c>
      <c r="F35" s="817"/>
      <c r="G35" s="423"/>
      <c r="BC35" s="397" t="s">
        <v>31</v>
      </c>
      <c r="BD35" s="398" t="s">
        <v>915</v>
      </c>
      <c r="BG35" s="417" t="s">
        <v>917</v>
      </c>
      <c r="BI35" s="419"/>
      <c r="BL35" s="417" t="s">
        <v>196</v>
      </c>
      <c r="BM35" s="398" t="s">
        <v>1824</v>
      </c>
    </row>
    <row r="36" spans="1:65" ht="21" customHeight="1">
      <c r="A36" s="393"/>
      <c r="B36" s="816" t="s">
        <v>928</v>
      </c>
      <c r="C36" s="826"/>
      <c r="D36" s="424"/>
      <c r="E36" s="815" t="s">
        <v>1825</v>
      </c>
      <c r="F36" s="785"/>
      <c r="G36" s="423"/>
      <c r="BC36" s="397" t="s">
        <v>187</v>
      </c>
      <c r="BD36" s="398" t="s">
        <v>918</v>
      </c>
      <c r="BG36" s="417" t="s">
        <v>920</v>
      </c>
      <c r="BI36" s="419"/>
      <c r="BL36" s="417" t="s">
        <v>185</v>
      </c>
      <c r="BM36" s="398" t="s">
        <v>1826</v>
      </c>
    </row>
    <row r="37" spans="1:65" ht="30" customHeight="1">
      <c r="A37" s="393"/>
      <c r="B37" s="816" t="s">
        <v>932</v>
      </c>
      <c r="C37" s="826"/>
      <c r="D37" s="424"/>
      <c r="E37" s="827" t="s">
        <v>1827</v>
      </c>
      <c r="F37" s="828"/>
      <c r="G37" s="423"/>
      <c r="BC37" s="397" t="s">
        <v>921</v>
      </c>
      <c r="BD37" s="425" t="s">
        <v>922</v>
      </c>
      <c r="BG37" s="417" t="s">
        <v>923</v>
      </c>
      <c r="BI37" s="419"/>
      <c r="BL37" s="417" t="s">
        <v>176</v>
      </c>
    </row>
    <row r="38" spans="1:65" ht="33.75" customHeight="1">
      <c r="A38" s="393"/>
      <c r="B38" s="816" t="s">
        <v>936</v>
      </c>
      <c r="C38" s="826"/>
      <c r="D38" s="424"/>
      <c r="E38" s="827" t="s">
        <v>1828</v>
      </c>
      <c r="F38" s="828"/>
      <c r="G38" s="423"/>
      <c r="BC38" s="397" t="s">
        <v>924</v>
      </c>
      <c r="BD38" s="425"/>
      <c r="BG38" s="417"/>
      <c r="BI38" s="419"/>
      <c r="BL38" s="417" t="s">
        <v>927</v>
      </c>
    </row>
    <row r="39" spans="1:65" ht="35.25" customHeight="1">
      <c r="A39" s="393"/>
      <c r="B39" s="816" t="s">
        <v>940</v>
      </c>
      <c r="C39" s="416"/>
      <c r="D39" s="424"/>
      <c r="E39" s="827" t="s">
        <v>1829</v>
      </c>
      <c r="F39" s="828"/>
      <c r="G39" s="423"/>
      <c r="BC39" s="397" t="s">
        <v>1018</v>
      </c>
      <c r="BD39" s="425"/>
      <c r="BG39" s="417"/>
      <c r="BI39" s="419"/>
      <c r="BL39" s="417" t="s">
        <v>1830</v>
      </c>
    </row>
    <row r="40" spans="1:65" ht="31.5" customHeight="1">
      <c r="A40" s="393"/>
      <c r="B40" s="816" t="s">
        <v>945</v>
      </c>
      <c r="C40" s="829"/>
      <c r="D40" s="424"/>
      <c r="E40" s="827" t="s">
        <v>1831</v>
      </c>
      <c r="F40" s="828"/>
      <c r="G40" s="423"/>
      <c r="BD40" s="425" t="s">
        <v>925</v>
      </c>
      <c r="BE40" s="398" t="s">
        <v>926</v>
      </c>
      <c r="BG40" s="417" t="s">
        <v>183</v>
      </c>
      <c r="BI40" s="419"/>
      <c r="BL40" s="417" t="s">
        <v>931</v>
      </c>
    </row>
    <row r="41" spans="1:65" ht="30" customHeight="1">
      <c r="A41" s="393"/>
      <c r="B41" s="816" t="s">
        <v>1832</v>
      </c>
      <c r="C41" s="826"/>
      <c r="D41" s="424"/>
      <c r="E41" s="827" t="s">
        <v>1833</v>
      </c>
      <c r="F41" s="828"/>
      <c r="G41" s="423"/>
      <c r="BD41" s="425" t="s">
        <v>929</v>
      </c>
      <c r="BE41" s="426" t="s">
        <v>930</v>
      </c>
      <c r="BG41" s="417" t="s">
        <v>188</v>
      </c>
      <c r="BI41" s="419"/>
      <c r="BL41" s="417" t="s">
        <v>935</v>
      </c>
      <c r="BM41" s="398" t="s">
        <v>955</v>
      </c>
    </row>
    <row r="42" spans="1:65" ht="35.25" customHeight="1">
      <c r="A42" s="393"/>
      <c r="B42" s="830" t="s">
        <v>1834</v>
      </c>
      <c r="C42" s="826"/>
      <c r="D42" s="424"/>
      <c r="E42" s="815" t="s">
        <v>1835</v>
      </c>
      <c r="F42" s="785"/>
      <c r="G42" s="393"/>
      <c r="BD42" s="425" t="s">
        <v>933</v>
      </c>
      <c r="BE42" s="398" t="s">
        <v>934</v>
      </c>
      <c r="BG42" s="417" t="s">
        <v>191</v>
      </c>
      <c r="BI42" s="419"/>
      <c r="BL42" s="417" t="s">
        <v>179</v>
      </c>
      <c r="BM42" s="398" t="s">
        <v>952</v>
      </c>
    </row>
    <row r="43" spans="1:65" ht="30.75" customHeight="1">
      <c r="A43" s="393"/>
      <c r="B43" s="831" t="s">
        <v>1050</v>
      </c>
      <c r="C43" s="832"/>
      <c r="D43" s="424"/>
      <c r="E43" s="827" t="s">
        <v>1836</v>
      </c>
      <c r="F43" s="785"/>
      <c r="G43" s="393"/>
      <c r="BD43" s="425" t="s">
        <v>937</v>
      </c>
      <c r="BE43" s="398" t="s">
        <v>938</v>
      </c>
      <c r="BG43" s="417" t="s">
        <v>939</v>
      </c>
      <c r="BI43" s="419"/>
      <c r="BL43" s="417" t="s">
        <v>944</v>
      </c>
    </row>
    <row r="44" spans="1:65" ht="30.75" customHeight="1">
      <c r="A44" s="393"/>
      <c r="B44" s="833" t="s">
        <v>1051</v>
      </c>
      <c r="C44" s="825"/>
      <c r="D44" s="424"/>
      <c r="E44" s="827" t="s">
        <v>1837</v>
      </c>
      <c r="F44" s="787"/>
      <c r="G44" s="423"/>
      <c r="BD44" s="425" t="s">
        <v>941</v>
      </c>
      <c r="BE44" s="398" t="s">
        <v>942</v>
      </c>
      <c r="BG44" s="417" t="s">
        <v>943</v>
      </c>
      <c r="BI44" s="419"/>
      <c r="BL44" s="417" t="s">
        <v>891</v>
      </c>
    </row>
    <row r="45" spans="1:65" ht="27.75" customHeight="1">
      <c r="A45" s="393"/>
      <c r="B45" s="1415" t="s">
        <v>1838</v>
      </c>
      <c r="C45" s="1417"/>
      <c r="D45" s="424"/>
      <c r="E45" s="815" t="s">
        <v>1839</v>
      </c>
      <c r="F45" s="787"/>
      <c r="G45" s="393"/>
      <c r="BD45" s="398" t="s">
        <v>947</v>
      </c>
      <c r="BE45" s="398" t="s">
        <v>948</v>
      </c>
      <c r="BG45" s="417" t="s">
        <v>949</v>
      </c>
      <c r="BI45" s="419"/>
      <c r="BL45" s="417" t="s">
        <v>207</v>
      </c>
    </row>
    <row r="46" spans="1:65" ht="19.5" customHeight="1" thickBot="1">
      <c r="A46" s="393"/>
      <c r="B46" s="1416"/>
      <c r="C46" s="1418"/>
      <c r="D46" s="424"/>
      <c r="E46" s="815" t="s">
        <v>1840</v>
      </c>
      <c r="F46" s="787"/>
      <c r="G46" s="423"/>
      <c r="BC46" s="397" t="s">
        <v>201</v>
      </c>
      <c r="BE46" s="398" t="s">
        <v>950</v>
      </c>
      <c r="BG46" s="417" t="s">
        <v>181</v>
      </c>
      <c r="BI46" s="419"/>
      <c r="BL46" s="417" t="s">
        <v>954</v>
      </c>
    </row>
    <row r="47" spans="1:65" ht="21" customHeight="1">
      <c r="A47" s="393"/>
      <c r="D47" s="428"/>
      <c r="E47" s="815" t="s">
        <v>946</v>
      </c>
      <c r="F47" s="787"/>
      <c r="G47" s="423"/>
      <c r="BD47" s="398" t="s">
        <v>952</v>
      </c>
      <c r="BE47" s="398" t="s">
        <v>953</v>
      </c>
      <c r="BF47" s="427"/>
      <c r="BG47" s="417" t="s">
        <v>202</v>
      </c>
      <c r="BI47" s="419"/>
      <c r="BL47" s="417" t="s">
        <v>957</v>
      </c>
    </row>
    <row r="48" spans="1:65" ht="30.75" customHeight="1">
      <c r="A48" s="393"/>
      <c r="D48" s="428"/>
      <c r="E48" s="827" t="s">
        <v>1841</v>
      </c>
      <c r="F48" s="787"/>
      <c r="G48" s="393"/>
      <c r="BD48" s="398" t="s">
        <v>955</v>
      </c>
      <c r="BE48" s="398" t="s">
        <v>956</v>
      </c>
      <c r="BI48" s="419"/>
      <c r="BL48" s="417" t="s">
        <v>900</v>
      </c>
    </row>
    <row r="49" spans="1:64" ht="17.25" thickBot="1">
      <c r="A49" s="393"/>
      <c r="D49" s="428"/>
      <c r="E49" s="834" t="s">
        <v>951</v>
      </c>
      <c r="F49" s="835"/>
      <c r="G49" s="393"/>
      <c r="BC49" s="397" t="s">
        <v>958</v>
      </c>
      <c r="BD49" s="398" t="s">
        <v>203</v>
      </c>
      <c r="BF49" s="427"/>
      <c r="BG49" s="429" t="s">
        <v>959</v>
      </c>
      <c r="BI49" s="419"/>
      <c r="BL49" s="417" t="s">
        <v>964</v>
      </c>
    </row>
    <row r="50" spans="1:64" ht="19.5" customHeight="1" thickBot="1">
      <c r="A50" s="393"/>
      <c r="D50" s="424"/>
      <c r="G50" s="393"/>
      <c r="BC50" s="397" t="s">
        <v>961</v>
      </c>
      <c r="BD50" s="398" t="s">
        <v>206</v>
      </c>
      <c r="BE50" s="398" t="s">
        <v>962</v>
      </c>
      <c r="BF50" s="427" t="s">
        <v>217</v>
      </c>
      <c r="BI50" s="398" t="s">
        <v>963</v>
      </c>
      <c r="BL50" s="417" t="s">
        <v>966</v>
      </c>
    </row>
    <row r="51" spans="1:64" ht="21" thickBot="1">
      <c r="A51" s="393"/>
      <c r="B51" s="1399" t="s">
        <v>1842</v>
      </c>
      <c r="C51" s="1407"/>
      <c r="D51" s="424"/>
      <c r="E51" s="1399" t="s">
        <v>1843</v>
      </c>
      <c r="F51" s="1407"/>
      <c r="G51" s="393"/>
      <c r="BC51" s="397" t="s">
        <v>965</v>
      </c>
      <c r="BF51" s="427"/>
      <c r="BL51" s="417" t="s">
        <v>968</v>
      </c>
    </row>
    <row r="52" spans="1:64" ht="20.25">
      <c r="A52" s="393"/>
      <c r="B52" s="836" t="s">
        <v>1844</v>
      </c>
      <c r="C52" s="837"/>
      <c r="D52" s="424"/>
      <c r="E52" s="838" t="s">
        <v>204</v>
      </c>
      <c r="F52" s="839"/>
      <c r="G52" s="393"/>
      <c r="BC52" s="397" t="s">
        <v>205</v>
      </c>
      <c r="BD52" s="398" t="s">
        <v>98</v>
      </c>
      <c r="BF52" s="427"/>
      <c r="BI52" s="419"/>
      <c r="BL52" s="417" t="s">
        <v>972</v>
      </c>
    </row>
    <row r="53" spans="1:64" ht="16.5">
      <c r="A53" s="393"/>
      <c r="B53" s="779" t="s">
        <v>960</v>
      </c>
      <c r="C53" s="840"/>
      <c r="D53" s="841"/>
      <c r="E53" s="779" t="s">
        <v>960</v>
      </c>
      <c r="F53" s="840"/>
      <c r="G53" s="423"/>
      <c r="BC53" s="397" t="s">
        <v>969</v>
      </c>
      <c r="BF53" s="427"/>
      <c r="BG53" s="417" t="s">
        <v>967</v>
      </c>
      <c r="BI53" s="419"/>
      <c r="BL53" s="417" t="s">
        <v>976</v>
      </c>
    </row>
    <row r="54" spans="1:64" ht="20.25" customHeight="1">
      <c r="A54" s="393"/>
      <c r="B54" s="786" t="s">
        <v>1845</v>
      </c>
      <c r="C54" s="842"/>
      <c r="D54" s="430"/>
      <c r="E54" s="786" t="s">
        <v>1845</v>
      </c>
      <c r="F54" s="842"/>
      <c r="G54" s="393"/>
      <c r="BC54" s="397" t="s">
        <v>973</v>
      </c>
      <c r="BE54" s="427" t="s">
        <v>970</v>
      </c>
      <c r="BF54" s="427"/>
      <c r="BG54" s="417" t="s">
        <v>971</v>
      </c>
      <c r="BI54" s="419"/>
      <c r="BL54" s="417" t="s">
        <v>980</v>
      </c>
    </row>
    <row r="55" spans="1:64" ht="20.25" customHeight="1">
      <c r="A55" s="393"/>
      <c r="B55" s="843" t="s">
        <v>1846</v>
      </c>
      <c r="C55" s="842"/>
      <c r="D55" s="413"/>
      <c r="E55" s="843" t="s">
        <v>1847</v>
      </c>
      <c r="F55" s="844"/>
      <c r="G55" s="393"/>
      <c r="BC55" s="397" t="s">
        <v>977</v>
      </c>
      <c r="BE55" s="427" t="s">
        <v>974</v>
      </c>
      <c r="BF55" s="427"/>
      <c r="BG55" s="417" t="s">
        <v>975</v>
      </c>
      <c r="BI55" s="419"/>
      <c r="BL55" s="417" t="s">
        <v>984</v>
      </c>
    </row>
    <row r="56" spans="1:64" ht="35.25" customHeight="1">
      <c r="A56" s="393"/>
      <c r="B56" s="786" t="s">
        <v>208</v>
      </c>
      <c r="C56" s="845"/>
      <c r="D56" s="413"/>
      <c r="E56" s="786" t="s">
        <v>209</v>
      </c>
      <c r="F56" s="787"/>
      <c r="G56" s="393"/>
      <c r="BC56" s="397" t="s">
        <v>981</v>
      </c>
      <c r="BD56" s="398" t="s">
        <v>211</v>
      </c>
      <c r="BE56" s="427" t="s">
        <v>978</v>
      </c>
      <c r="BF56" s="427"/>
      <c r="BG56" s="417" t="s">
        <v>979</v>
      </c>
      <c r="BI56" s="419"/>
      <c r="BL56" s="417" t="s">
        <v>989</v>
      </c>
    </row>
    <row r="57" spans="1:64" ht="30.75" customHeight="1">
      <c r="A57" s="393"/>
      <c r="B57" s="786" t="s">
        <v>210</v>
      </c>
      <c r="C57" s="845"/>
      <c r="D57" s="413"/>
      <c r="E57" s="786" t="s">
        <v>210</v>
      </c>
      <c r="F57" s="825"/>
      <c r="G57" s="393"/>
      <c r="BC57" s="397" t="s">
        <v>985</v>
      </c>
      <c r="BE57" s="427" t="s">
        <v>982</v>
      </c>
      <c r="BF57" s="427"/>
      <c r="BG57" s="417" t="s">
        <v>983</v>
      </c>
      <c r="BL57" s="417" t="s">
        <v>1848</v>
      </c>
    </row>
    <row r="58" spans="1:64" ht="39" customHeight="1">
      <c r="A58" s="393"/>
      <c r="B58" s="786" t="s">
        <v>212</v>
      </c>
      <c r="C58" s="845"/>
      <c r="D58" s="413"/>
      <c r="E58" s="786" t="s">
        <v>212</v>
      </c>
      <c r="F58" s="825"/>
      <c r="G58" s="393"/>
      <c r="BC58" s="397" t="s">
        <v>991</v>
      </c>
      <c r="BD58" s="431" t="s">
        <v>986</v>
      </c>
      <c r="BE58" s="427" t="s">
        <v>987</v>
      </c>
      <c r="BF58" s="427"/>
      <c r="BG58" s="417" t="s">
        <v>988</v>
      </c>
      <c r="BL58" s="417" t="s">
        <v>905</v>
      </c>
    </row>
    <row r="59" spans="1:64" ht="21.75" customHeight="1">
      <c r="A59" s="393"/>
      <c r="B59" s="846" t="s">
        <v>990</v>
      </c>
      <c r="C59" s="825"/>
      <c r="D59" s="413"/>
      <c r="E59" s="786" t="s">
        <v>18</v>
      </c>
      <c r="F59" s="825"/>
      <c r="G59" s="393"/>
      <c r="BC59" s="397" t="s">
        <v>997</v>
      </c>
      <c r="BD59" s="431" t="s">
        <v>992</v>
      </c>
      <c r="BE59" s="427" t="s">
        <v>993</v>
      </c>
      <c r="BF59" s="427"/>
      <c r="BG59" s="417" t="s">
        <v>994</v>
      </c>
      <c r="BL59" s="417" t="s">
        <v>1001</v>
      </c>
    </row>
    <row r="60" spans="1:64" ht="30" customHeight="1">
      <c r="A60" s="393"/>
      <c r="B60" s="786" t="s">
        <v>995</v>
      </c>
      <c r="C60" s="832"/>
      <c r="D60" s="413"/>
      <c r="E60" s="786" t="s">
        <v>996</v>
      </c>
      <c r="F60" s="787"/>
      <c r="G60" s="393"/>
      <c r="BC60" s="397" t="s">
        <v>1004</v>
      </c>
      <c r="BD60" s="431" t="s">
        <v>998</v>
      </c>
      <c r="BE60" s="427" t="s">
        <v>999</v>
      </c>
      <c r="BF60" s="427"/>
      <c r="BG60" s="417" t="s">
        <v>1000</v>
      </c>
      <c r="BL60" s="417" t="s">
        <v>1008</v>
      </c>
    </row>
    <row r="61" spans="1:64" ht="21.75" customHeight="1">
      <c r="A61" s="393"/>
      <c r="B61" s="786" t="s">
        <v>1002</v>
      </c>
      <c r="C61" s="825"/>
      <c r="D61" s="413"/>
      <c r="E61" s="786" t="s">
        <v>1003</v>
      </c>
      <c r="F61" s="825"/>
      <c r="G61" s="393"/>
      <c r="BC61" s="397" t="s">
        <v>1009</v>
      </c>
      <c r="BD61" s="431"/>
      <c r="BE61" s="427"/>
      <c r="BF61" s="427"/>
      <c r="BG61" s="417"/>
      <c r="BL61" s="417" t="s">
        <v>1013</v>
      </c>
    </row>
    <row r="62" spans="1:64" ht="31.5" customHeight="1">
      <c r="A62" s="393"/>
      <c r="B62" s="847" t="s">
        <v>213</v>
      </c>
      <c r="C62" s="825"/>
      <c r="D62" s="413"/>
      <c r="E62" s="848" t="s">
        <v>213</v>
      </c>
      <c r="F62" s="849"/>
      <c r="G62" s="393"/>
      <c r="BC62" s="397" t="s">
        <v>1014</v>
      </c>
      <c r="BD62" s="431" t="s">
        <v>1005</v>
      </c>
      <c r="BE62" s="427" t="s">
        <v>1006</v>
      </c>
      <c r="BF62" s="427"/>
      <c r="BG62" s="417" t="s">
        <v>1007</v>
      </c>
      <c r="BL62" s="417" t="s">
        <v>1017</v>
      </c>
    </row>
    <row r="63" spans="1:64" ht="21" customHeight="1">
      <c r="A63" s="393"/>
      <c r="B63" s="850" t="s">
        <v>214</v>
      </c>
      <c r="C63" s="825"/>
      <c r="D63" s="432"/>
      <c r="E63" s="851" t="s">
        <v>214</v>
      </c>
      <c r="F63" s="825"/>
      <c r="G63" s="393"/>
      <c r="BC63" s="397" t="s">
        <v>1849</v>
      </c>
      <c r="BD63" s="431" t="s">
        <v>1010</v>
      </c>
      <c r="BE63" s="427" t="s">
        <v>1011</v>
      </c>
      <c r="BF63" s="427"/>
      <c r="BG63" s="417" t="s">
        <v>1012</v>
      </c>
      <c r="BL63" s="417" t="s">
        <v>1022</v>
      </c>
    </row>
    <row r="64" spans="1:64" ht="30" customHeight="1">
      <c r="A64" s="393"/>
      <c r="B64" s="850" t="s">
        <v>1850</v>
      </c>
      <c r="C64" s="825"/>
      <c r="D64" s="432"/>
      <c r="E64" s="850" t="s">
        <v>1850</v>
      </c>
      <c r="F64" s="418"/>
      <c r="G64" s="393"/>
      <c r="BC64" s="397" t="s">
        <v>1018</v>
      </c>
      <c r="BD64" s="431" t="s">
        <v>1015</v>
      </c>
      <c r="BE64" s="427" t="s">
        <v>1016</v>
      </c>
      <c r="BF64" s="427"/>
      <c r="BG64" s="417" t="s">
        <v>1851</v>
      </c>
      <c r="BI64" s="433" t="s">
        <v>860</v>
      </c>
      <c r="BJ64" s="398" t="s">
        <v>221</v>
      </c>
      <c r="BL64" s="417" t="s">
        <v>177</v>
      </c>
    </row>
    <row r="65" spans="1:253" ht="24" customHeight="1">
      <c r="A65" s="393"/>
      <c r="B65" s="852" t="s">
        <v>1852</v>
      </c>
      <c r="C65" s="853"/>
      <c r="D65" s="432"/>
      <c r="E65" s="852" t="s">
        <v>1852</v>
      </c>
      <c r="F65" s="853"/>
      <c r="G65" s="423"/>
      <c r="BD65" s="431" t="s">
        <v>1019</v>
      </c>
      <c r="BE65" s="427" t="s">
        <v>1020</v>
      </c>
      <c r="BF65" s="427"/>
      <c r="BG65" s="417" t="s">
        <v>1021</v>
      </c>
      <c r="BI65" s="434" t="s">
        <v>215</v>
      </c>
      <c r="BJ65" s="398" t="s">
        <v>216</v>
      </c>
      <c r="BL65" s="417" t="s">
        <v>1030</v>
      </c>
    </row>
    <row r="66" spans="1:253" ht="27" customHeight="1">
      <c r="A66" s="393"/>
      <c r="B66" s="854" t="s">
        <v>880</v>
      </c>
      <c r="C66" s="418"/>
      <c r="D66" s="422"/>
      <c r="E66" s="854" t="s">
        <v>880</v>
      </c>
      <c r="F66" s="418"/>
      <c r="G66" s="393"/>
      <c r="BD66" s="431" t="s">
        <v>1023</v>
      </c>
      <c r="BE66" s="427" t="s">
        <v>1024</v>
      </c>
      <c r="BF66" s="427"/>
      <c r="BG66" s="417" t="s">
        <v>1025</v>
      </c>
      <c r="BH66" s="435"/>
      <c r="BI66" s="434" t="s">
        <v>220</v>
      </c>
      <c r="BL66" s="417" t="s">
        <v>1035</v>
      </c>
    </row>
    <row r="67" spans="1:253" ht="24" customHeight="1">
      <c r="A67" s="393"/>
      <c r="B67" s="855" t="s">
        <v>1026</v>
      </c>
      <c r="C67" s="416"/>
      <c r="D67" s="422"/>
      <c r="E67" s="855" t="s">
        <v>1026</v>
      </c>
      <c r="F67" s="416"/>
      <c r="G67" s="423"/>
      <c r="BD67" s="431" t="s">
        <v>1027</v>
      </c>
      <c r="BE67" s="427" t="s">
        <v>1028</v>
      </c>
      <c r="BF67" s="427"/>
      <c r="BG67" s="417" t="s">
        <v>1029</v>
      </c>
      <c r="BH67" s="436"/>
      <c r="BI67" s="434" t="s">
        <v>217</v>
      </c>
      <c r="BL67" s="417" t="s">
        <v>912</v>
      </c>
    </row>
    <row r="68" spans="1:253" s="438" customFormat="1" ht="25.5" customHeight="1">
      <c r="A68" s="393"/>
      <c r="B68" s="856" t="s">
        <v>1031</v>
      </c>
      <c r="C68" s="416"/>
      <c r="D68" s="422"/>
      <c r="E68" s="856" t="s">
        <v>1031</v>
      </c>
      <c r="F68" s="857"/>
      <c r="G68" s="437"/>
      <c r="BC68" s="439"/>
      <c r="BD68" s="431" t="s">
        <v>1032</v>
      </c>
      <c r="BE68" s="427" t="s">
        <v>1033</v>
      </c>
      <c r="BF68" s="427"/>
      <c r="BG68" s="417" t="s">
        <v>1034</v>
      </c>
      <c r="BH68" s="436"/>
      <c r="BI68" s="434" t="s">
        <v>218</v>
      </c>
      <c r="BJ68" s="440"/>
      <c r="BK68" s="440"/>
      <c r="BL68" s="417" t="s">
        <v>194</v>
      </c>
      <c r="BM68" s="440"/>
      <c r="BN68" s="440"/>
      <c r="BO68" s="436"/>
      <c r="BP68" s="436"/>
      <c r="BQ68" s="436"/>
      <c r="BR68" s="436"/>
      <c r="BS68" s="436"/>
      <c r="BT68" s="436"/>
      <c r="BU68" s="436"/>
      <c r="BV68" s="436"/>
      <c r="BW68" s="436"/>
      <c r="BX68" s="436"/>
      <c r="BY68" s="436"/>
      <c r="BZ68" s="436"/>
      <c r="CA68" s="436"/>
      <c r="CB68" s="436"/>
    </row>
    <row r="69" spans="1:253" s="438" customFormat="1" ht="25.5" customHeight="1">
      <c r="A69" s="393"/>
      <c r="B69" s="850" t="s">
        <v>1036</v>
      </c>
      <c r="C69" s="853"/>
      <c r="D69" s="441"/>
      <c r="E69" s="856" t="s">
        <v>1036</v>
      </c>
      <c r="F69" s="858"/>
      <c r="G69" s="859"/>
      <c r="BC69" s="439"/>
      <c r="BD69" s="436"/>
      <c r="BE69" s="427" t="s">
        <v>1037</v>
      </c>
      <c r="BF69" s="427"/>
      <c r="BG69" s="417" t="s">
        <v>1853</v>
      </c>
      <c r="BH69" s="436"/>
      <c r="BI69" s="433" t="s">
        <v>222</v>
      </c>
      <c r="BJ69" s="440"/>
      <c r="BK69" s="440"/>
      <c r="BL69" s="417" t="s">
        <v>1045</v>
      </c>
      <c r="BM69" s="440"/>
      <c r="BN69" s="440"/>
      <c r="BO69" s="436"/>
      <c r="BP69" s="436"/>
      <c r="BQ69" s="436"/>
      <c r="BR69" s="436"/>
      <c r="BS69" s="436"/>
      <c r="BT69" s="436"/>
      <c r="BU69" s="436"/>
      <c r="BV69" s="436"/>
      <c r="BW69" s="436"/>
      <c r="BX69" s="436"/>
      <c r="BY69" s="436"/>
      <c r="BZ69" s="436"/>
      <c r="CA69" s="436"/>
      <c r="CB69" s="436"/>
    </row>
    <row r="70" spans="1:253" s="438" customFormat="1" ht="25.5" customHeight="1">
      <c r="A70" s="393"/>
      <c r="B70" s="856" t="s">
        <v>1039</v>
      </c>
      <c r="C70" s="416"/>
      <c r="D70" s="441"/>
      <c r="E70" s="856" t="s">
        <v>1039</v>
      </c>
      <c r="F70" s="416"/>
      <c r="G70" s="859"/>
      <c r="BC70" s="439"/>
      <c r="BD70" s="436"/>
      <c r="BE70" s="427"/>
      <c r="BF70" s="427"/>
      <c r="BG70" s="417"/>
      <c r="BH70" s="436"/>
      <c r="BI70" s="433"/>
      <c r="BJ70" s="440"/>
      <c r="BK70" s="440"/>
      <c r="BL70" s="417" t="s">
        <v>1049</v>
      </c>
      <c r="BM70" s="440"/>
      <c r="BN70" s="440"/>
      <c r="BO70" s="436"/>
      <c r="BP70" s="436"/>
      <c r="BQ70" s="436"/>
      <c r="BR70" s="436"/>
      <c r="BS70" s="436"/>
      <c r="BT70" s="436"/>
      <c r="BU70" s="436"/>
      <c r="BV70" s="436"/>
      <c r="BW70" s="436"/>
      <c r="BX70" s="436"/>
      <c r="BY70" s="436"/>
      <c r="BZ70" s="436"/>
      <c r="CA70" s="436"/>
      <c r="CB70" s="436"/>
    </row>
    <row r="71" spans="1:253" s="438" customFormat="1" ht="27" customHeight="1">
      <c r="A71" s="393"/>
      <c r="B71" s="856" t="s">
        <v>940</v>
      </c>
      <c r="C71" s="853"/>
      <c r="E71" s="856" t="s">
        <v>940</v>
      </c>
      <c r="F71" s="853"/>
      <c r="G71" s="437"/>
      <c r="BC71" s="439" t="s">
        <v>1040</v>
      </c>
      <c r="BD71" s="436"/>
      <c r="BE71" s="427" t="s">
        <v>1041</v>
      </c>
      <c r="BF71" s="427"/>
      <c r="BG71" s="417" t="s">
        <v>1038</v>
      </c>
      <c r="BH71" s="436"/>
      <c r="BI71" s="440"/>
      <c r="BJ71" s="440"/>
      <c r="BK71" s="440"/>
      <c r="BL71" s="417" t="s">
        <v>1054</v>
      </c>
      <c r="BM71" s="440"/>
      <c r="BN71" s="440"/>
      <c r="BO71" s="436"/>
      <c r="BP71" s="436"/>
      <c r="BQ71" s="436"/>
      <c r="BR71" s="436"/>
      <c r="BS71" s="436"/>
      <c r="BT71" s="436"/>
      <c r="BU71" s="436"/>
      <c r="BV71" s="436"/>
      <c r="BW71" s="436"/>
      <c r="BX71" s="436"/>
      <c r="BY71" s="436"/>
      <c r="BZ71" s="436"/>
      <c r="CA71" s="436"/>
      <c r="CB71" s="436"/>
    </row>
    <row r="72" spans="1:253" s="438" customFormat="1" ht="22.5" customHeight="1" thickBot="1">
      <c r="A72" s="393"/>
      <c r="B72" s="860" t="s">
        <v>1046</v>
      </c>
      <c r="C72" s="861"/>
      <c r="E72" s="862" t="s">
        <v>1046</v>
      </c>
      <c r="F72" s="863"/>
      <c r="G72" s="437"/>
      <c r="BC72" s="439"/>
      <c r="BD72" s="436"/>
      <c r="BE72" s="427" t="s">
        <v>1043</v>
      </c>
      <c r="BF72" s="427"/>
      <c r="BG72" s="417" t="s">
        <v>1042</v>
      </c>
      <c r="BH72" s="436"/>
      <c r="BI72" s="440"/>
      <c r="BJ72" s="440"/>
      <c r="BK72" s="440"/>
      <c r="BL72" s="417" t="s">
        <v>1056</v>
      </c>
      <c r="BM72" s="440"/>
      <c r="BN72" s="440"/>
      <c r="BO72" s="436"/>
      <c r="BP72" s="436"/>
      <c r="BQ72" s="436"/>
      <c r="BR72" s="436"/>
      <c r="BS72" s="436"/>
      <c r="BT72" s="436"/>
      <c r="BU72" s="436"/>
      <c r="BV72" s="436"/>
      <c r="BW72" s="436"/>
      <c r="BX72" s="436"/>
      <c r="BY72" s="436"/>
      <c r="BZ72" s="436"/>
      <c r="CA72" s="436"/>
      <c r="CB72" s="436"/>
    </row>
    <row r="73" spans="1:253" s="438" customFormat="1" ht="16.5" customHeight="1">
      <c r="A73" s="393"/>
      <c r="D73" s="442"/>
      <c r="G73" s="437"/>
      <c r="BC73" s="439" t="s">
        <v>1047</v>
      </c>
      <c r="BD73" s="436"/>
      <c r="BE73" s="427" t="s">
        <v>1048</v>
      </c>
      <c r="BF73" s="427"/>
      <c r="BG73" s="417" t="s">
        <v>1854</v>
      </c>
      <c r="BH73" s="440"/>
      <c r="BI73" s="440"/>
      <c r="BJ73" s="440"/>
      <c r="BK73" s="440"/>
      <c r="BL73" s="417" t="s">
        <v>917</v>
      </c>
      <c r="BM73" s="440"/>
      <c r="BN73" s="440"/>
      <c r="BO73" s="436"/>
      <c r="BP73" s="436"/>
      <c r="BQ73" s="436"/>
      <c r="BR73" s="436"/>
      <c r="BS73" s="436"/>
      <c r="BT73" s="436"/>
      <c r="BU73" s="436"/>
      <c r="BV73" s="436"/>
      <c r="BW73" s="436"/>
      <c r="BX73" s="436"/>
      <c r="BY73" s="436"/>
      <c r="BZ73" s="436"/>
      <c r="CA73" s="436"/>
      <c r="CB73" s="436"/>
    </row>
    <row r="74" spans="1:253" s="438" customFormat="1" ht="19.5" customHeight="1">
      <c r="A74" s="393"/>
      <c r="D74" s="442"/>
      <c r="G74" s="437"/>
      <c r="BC74" s="439" t="s">
        <v>1052</v>
      </c>
      <c r="BD74" s="436"/>
      <c r="BE74" s="427"/>
      <c r="BF74" s="427"/>
      <c r="BG74" s="417" t="s">
        <v>1044</v>
      </c>
      <c r="BH74" s="440"/>
      <c r="BI74" s="440"/>
      <c r="BJ74" s="440"/>
      <c r="BK74" s="440"/>
      <c r="BL74" s="417" t="s">
        <v>920</v>
      </c>
      <c r="BM74" s="440"/>
      <c r="BN74" s="440"/>
      <c r="BO74" s="436"/>
      <c r="BP74" s="436"/>
      <c r="BQ74" s="436"/>
      <c r="BR74" s="436"/>
      <c r="BS74" s="436"/>
      <c r="BT74" s="436"/>
      <c r="BU74" s="436"/>
      <c r="BV74" s="436"/>
      <c r="BW74" s="436"/>
      <c r="BX74" s="436"/>
      <c r="BY74" s="436"/>
      <c r="BZ74" s="436"/>
      <c r="CA74" s="436"/>
      <c r="CB74" s="436"/>
    </row>
    <row r="75" spans="1:253" s="438" customFormat="1" ht="27.75" customHeight="1">
      <c r="A75" s="393"/>
      <c r="C75" s="1419" t="s">
        <v>1057</v>
      </c>
      <c r="D75" s="1419"/>
      <c r="E75" s="1419"/>
      <c r="F75" s="1419"/>
      <c r="G75" s="437"/>
      <c r="H75" s="1408"/>
      <c r="I75" s="1408"/>
      <c r="J75" s="1408"/>
      <c r="K75" s="1408"/>
      <c r="L75" s="1408"/>
      <c r="M75" s="1408"/>
      <c r="N75" s="1408"/>
      <c r="O75" s="1408"/>
      <c r="P75" s="1408"/>
      <c r="Q75" s="1408"/>
      <c r="R75" s="1408"/>
      <c r="S75" s="1408"/>
      <c r="T75" s="1408"/>
      <c r="U75" s="1408"/>
      <c r="V75" s="1408"/>
      <c r="W75" s="1408"/>
      <c r="X75" s="1408"/>
      <c r="Y75" s="1408"/>
      <c r="Z75" s="1408"/>
      <c r="AA75" s="1408"/>
      <c r="AB75" s="1408"/>
      <c r="AC75" s="1408"/>
      <c r="AD75" s="1408"/>
      <c r="AE75" s="1408"/>
      <c r="AF75" s="1408"/>
      <c r="AG75" s="1408"/>
      <c r="AH75" s="1408"/>
      <c r="AI75" s="1408"/>
      <c r="AJ75" s="1408"/>
      <c r="AK75" s="1408"/>
      <c r="AL75" s="1408"/>
      <c r="AM75" s="1408"/>
      <c r="AN75" s="1408"/>
      <c r="AO75" s="1408"/>
      <c r="AP75" s="1408"/>
      <c r="AQ75" s="1408"/>
      <c r="AR75" s="1408"/>
      <c r="AS75" s="1408"/>
      <c r="AT75" s="1408"/>
      <c r="AU75" s="1408"/>
      <c r="AV75" s="1408"/>
      <c r="AW75" s="1408"/>
      <c r="AX75" s="1408"/>
      <c r="AY75" s="1408"/>
      <c r="AZ75" s="1408"/>
      <c r="BA75" s="1408"/>
      <c r="BB75" s="1408"/>
      <c r="BC75" s="1408"/>
      <c r="BD75" s="1408"/>
      <c r="BE75" s="1408" t="s">
        <v>1053</v>
      </c>
      <c r="BF75" s="1420"/>
      <c r="BG75" s="1420" t="s">
        <v>1855</v>
      </c>
      <c r="BH75" s="1420"/>
      <c r="BI75" s="1420"/>
      <c r="BJ75" s="1420"/>
      <c r="BK75" s="1420"/>
      <c r="BL75" s="1420" t="s">
        <v>939</v>
      </c>
      <c r="BM75" s="1420"/>
      <c r="BN75" s="1420"/>
      <c r="BO75" s="1420"/>
      <c r="BP75" s="1420"/>
      <c r="BQ75" s="1420"/>
      <c r="BR75" s="1420"/>
      <c r="BS75" s="1420"/>
      <c r="BT75" s="1420"/>
      <c r="BU75" s="1420"/>
      <c r="BV75" s="1420"/>
      <c r="BW75" s="1420"/>
      <c r="BX75" s="1420"/>
      <c r="BY75" s="1420"/>
      <c r="BZ75" s="1408"/>
      <c r="CA75" s="1408"/>
      <c r="CB75" s="1408"/>
      <c r="CC75" s="1408"/>
      <c r="CD75" s="1408"/>
      <c r="CE75" s="1408"/>
      <c r="CF75" s="1408"/>
      <c r="CG75" s="1408"/>
      <c r="CH75" s="1408"/>
      <c r="CI75" s="1408"/>
      <c r="CJ75" s="1408"/>
      <c r="CK75" s="1408"/>
      <c r="CL75" s="1408"/>
      <c r="CM75" s="1408"/>
      <c r="CN75" s="1408"/>
      <c r="CO75" s="1408"/>
      <c r="CP75" s="1408"/>
      <c r="CQ75" s="1408"/>
      <c r="CR75" s="1408"/>
      <c r="CS75" s="1408"/>
      <c r="CT75" s="1408"/>
      <c r="CU75" s="1408"/>
      <c r="CV75" s="1408"/>
      <c r="CW75" s="1408"/>
      <c r="CX75" s="1408"/>
      <c r="CY75" s="1408"/>
      <c r="CZ75" s="1408"/>
      <c r="DA75" s="1408"/>
      <c r="DB75" s="1408"/>
      <c r="DC75" s="1408"/>
      <c r="DD75" s="1408"/>
      <c r="DE75" s="1408"/>
      <c r="DF75" s="1408"/>
      <c r="DG75" s="1408"/>
      <c r="DH75" s="1408"/>
      <c r="DI75" s="1408"/>
      <c r="DJ75" s="1408"/>
      <c r="DK75" s="1408"/>
      <c r="DL75" s="1408"/>
      <c r="DM75" s="1408"/>
      <c r="DN75" s="1408"/>
      <c r="DO75" s="1408"/>
      <c r="DP75" s="1408"/>
      <c r="DQ75" s="1408"/>
      <c r="DR75" s="1408"/>
      <c r="DS75" s="1408"/>
      <c r="DT75" s="1408"/>
      <c r="DU75" s="1408"/>
      <c r="DV75" s="1408"/>
      <c r="DW75" s="1408"/>
      <c r="DX75" s="1408"/>
      <c r="DY75" s="1408"/>
      <c r="DZ75" s="1408"/>
      <c r="EA75" s="1408"/>
      <c r="EB75" s="1408"/>
      <c r="EC75" s="1408"/>
      <c r="ED75" s="1408"/>
      <c r="EE75" s="1408"/>
      <c r="EF75" s="1408"/>
      <c r="EG75" s="1408"/>
      <c r="EH75" s="1408"/>
      <c r="EI75" s="1408"/>
      <c r="EJ75" s="1408"/>
      <c r="EK75" s="1408"/>
      <c r="EL75" s="1408"/>
      <c r="EM75" s="1408"/>
      <c r="EN75" s="1408"/>
      <c r="EO75" s="1408"/>
      <c r="EP75" s="1408"/>
      <c r="EQ75" s="1408"/>
      <c r="ER75" s="1408"/>
      <c r="ES75" s="1408"/>
      <c r="ET75" s="1408"/>
      <c r="EU75" s="1408"/>
      <c r="EV75" s="1408"/>
      <c r="EW75" s="1408"/>
      <c r="EX75" s="1408"/>
      <c r="EY75" s="1408"/>
      <c r="EZ75" s="1408"/>
      <c r="FA75" s="1408"/>
      <c r="FB75" s="1408"/>
      <c r="FC75" s="1408"/>
      <c r="FD75" s="1408"/>
      <c r="FE75" s="1408"/>
      <c r="FF75" s="1408"/>
      <c r="FG75" s="1408"/>
      <c r="FH75" s="1408"/>
      <c r="FI75" s="1408"/>
      <c r="FJ75" s="1408"/>
      <c r="FK75" s="1408"/>
      <c r="FL75" s="1408"/>
      <c r="FM75" s="1408"/>
      <c r="FN75" s="1408"/>
      <c r="FO75" s="1408"/>
      <c r="FP75" s="1408"/>
      <c r="FQ75" s="1408"/>
      <c r="FR75" s="1408"/>
      <c r="FS75" s="1408"/>
      <c r="FT75" s="1408"/>
      <c r="FU75" s="1408"/>
      <c r="FV75" s="1408"/>
      <c r="FW75" s="1408"/>
      <c r="FX75" s="1408"/>
      <c r="FY75" s="1408"/>
      <c r="FZ75" s="1408"/>
      <c r="GA75" s="1408"/>
      <c r="GB75" s="1408"/>
      <c r="GC75" s="1408"/>
      <c r="GD75" s="1408"/>
      <c r="GE75" s="1408"/>
      <c r="GF75" s="1408"/>
      <c r="GG75" s="1408"/>
      <c r="GH75" s="1408"/>
      <c r="GI75" s="1408"/>
      <c r="GJ75" s="1408"/>
      <c r="GK75" s="1408"/>
      <c r="GL75" s="1408"/>
      <c r="GM75" s="1408"/>
      <c r="GN75" s="1408"/>
      <c r="GO75" s="1408"/>
      <c r="GP75" s="1408"/>
      <c r="GQ75" s="1408"/>
      <c r="GR75" s="1408"/>
      <c r="GS75" s="1408"/>
      <c r="GT75" s="1408"/>
      <c r="GU75" s="1408"/>
      <c r="GV75" s="1408"/>
      <c r="GW75" s="1408"/>
      <c r="GX75" s="1408"/>
      <c r="GY75" s="1408"/>
      <c r="GZ75" s="1408"/>
      <c r="HA75" s="1408"/>
      <c r="HB75" s="1408"/>
      <c r="HC75" s="1408"/>
      <c r="HD75" s="1408"/>
      <c r="HE75" s="1408"/>
      <c r="HF75" s="1408"/>
      <c r="HG75" s="1408"/>
      <c r="HH75" s="1408"/>
      <c r="HI75" s="1408"/>
      <c r="HJ75" s="1408"/>
      <c r="HK75" s="1408"/>
      <c r="HL75" s="1408"/>
      <c r="HM75" s="1408"/>
      <c r="HN75" s="1408"/>
      <c r="HO75" s="1408"/>
      <c r="HP75" s="1408"/>
      <c r="HQ75" s="1408"/>
      <c r="HR75" s="1408"/>
      <c r="HS75" s="1408"/>
      <c r="HT75" s="1408"/>
      <c r="HU75" s="1408"/>
      <c r="HV75" s="1408"/>
      <c r="HW75" s="1408"/>
      <c r="HX75" s="1408"/>
      <c r="HY75" s="1408"/>
      <c r="HZ75" s="1408"/>
      <c r="IA75" s="1408"/>
      <c r="IB75" s="1408"/>
      <c r="IC75" s="1408"/>
      <c r="ID75" s="1408"/>
      <c r="IE75" s="1408"/>
      <c r="IF75" s="1408"/>
      <c r="IG75" s="1408"/>
      <c r="IH75" s="1408"/>
      <c r="II75" s="1408"/>
      <c r="IJ75" s="1408"/>
      <c r="IK75" s="1408"/>
      <c r="IL75" s="1408"/>
      <c r="IM75" s="1408"/>
      <c r="IN75" s="1408"/>
      <c r="IO75" s="1408"/>
      <c r="IP75" s="1408"/>
      <c r="IQ75" s="1408"/>
      <c r="IR75" s="1408"/>
      <c r="IS75" s="767"/>
    </row>
    <row r="76" spans="1:253" s="438" customFormat="1" ht="32.25" customHeight="1">
      <c r="A76" s="393"/>
      <c r="C76" s="1422" t="s">
        <v>1856</v>
      </c>
      <c r="D76" s="1422"/>
      <c r="E76" s="1422"/>
      <c r="F76" s="1422"/>
      <c r="G76" s="437"/>
      <c r="BC76" s="439"/>
      <c r="BD76" s="436"/>
      <c r="BE76" s="427" t="s">
        <v>1055</v>
      </c>
      <c r="BF76" s="427"/>
      <c r="BG76" s="417" t="s">
        <v>1857</v>
      </c>
      <c r="BH76" s="398"/>
      <c r="BI76" s="440"/>
      <c r="BJ76" s="440"/>
      <c r="BK76" s="440"/>
      <c r="BL76" s="417" t="s">
        <v>943</v>
      </c>
      <c r="BM76" s="440"/>
      <c r="BN76" s="440"/>
      <c r="BO76" s="436"/>
      <c r="BP76" s="436"/>
      <c r="BQ76" s="436"/>
      <c r="BR76" s="436"/>
      <c r="BS76" s="436"/>
      <c r="BT76" s="436"/>
      <c r="BU76" s="436"/>
      <c r="BV76" s="436"/>
      <c r="BW76" s="436"/>
      <c r="BX76" s="436"/>
      <c r="BY76" s="436"/>
      <c r="BZ76" s="436"/>
      <c r="CA76" s="436"/>
      <c r="CB76" s="436"/>
    </row>
    <row r="77" spans="1:253" ht="16.5" customHeight="1">
      <c r="A77" s="393"/>
      <c r="B77" s="1421" t="s">
        <v>1858</v>
      </c>
      <c r="C77" s="1421"/>
      <c r="D77" s="1421"/>
      <c r="E77" s="1421"/>
      <c r="F77" s="1421"/>
      <c r="G77" s="393"/>
      <c r="BD77" s="405" t="s">
        <v>1058</v>
      </c>
      <c r="BE77" s="427" t="s">
        <v>1059</v>
      </c>
      <c r="BF77" s="427"/>
      <c r="BG77" s="427" t="s">
        <v>1060</v>
      </c>
      <c r="BL77" s="417" t="s">
        <v>1859</v>
      </c>
    </row>
    <row r="78" spans="1:253" ht="12.75" customHeight="1">
      <c r="A78" s="393"/>
      <c r="B78" s="1421"/>
      <c r="C78" s="1421"/>
      <c r="D78" s="1421"/>
      <c r="E78" s="1421"/>
      <c r="F78" s="1421"/>
      <c r="G78" s="393"/>
      <c r="BC78" s="397" t="s">
        <v>1061</v>
      </c>
      <c r="BD78" s="405" t="s">
        <v>1062</v>
      </c>
      <c r="BE78" s="427" t="s">
        <v>1063</v>
      </c>
      <c r="BF78" s="427"/>
      <c r="BG78" s="427" t="s">
        <v>1064</v>
      </c>
      <c r="BL78" s="417" t="s">
        <v>1078</v>
      </c>
    </row>
    <row r="79" spans="1:253" ht="15" customHeight="1">
      <c r="A79" s="393"/>
      <c r="B79" s="1421"/>
      <c r="C79" s="1421"/>
      <c r="D79" s="1421"/>
      <c r="E79" s="1421"/>
      <c r="F79" s="1421"/>
      <c r="G79" s="393"/>
      <c r="BC79" s="397" t="s">
        <v>1065</v>
      </c>
      <c r="BD79" s="444" t="s">
        <v>1860</v>
      </c>
      <c r="BF79" s="427"/>
      <c r="BG79" s="427" t="s">
        <v>1066</v>
      </c>
      <c r="BL79" s="417" t="s">
        <v>949</v>
      </c>
    </row>
    <row r="80" spans="1:253" ht="15" customHeight="1">
      <c r="A80" s="393"/>
      <c r="B80" s="1421"/>
      <c r="C80" s="1421"/>
      <c r="D80" s="1421"/>
      <c r="E80" s="1421"/>
      <c r="F80" s="1421"/>
      <c r="G80" s="393"/>
      <c r="BC80" s="397" t="s">
        <v>1067</v>
      </c>
      <c r="BD80" s="444" t="s">
        <v>1861</v>
      </c>
      <c r="BE80" s="427"/>
      <c r="BF80" s="427"/>
      <c r="BG80" s="427" t="s">
        <v>1068</v>
      </c>
      <c r="BL80" s="417" t="s">
        <v>181</v>
      </c>
    </row>
    <row r="81" spans="1:64" ht="15" customHeight="1">
      <c r="A81" s="393"/>
      <c r="B81" s="1421"/>
      <c r="C81" s="1421"/>
      <c r="D81" s="1421"/>
      <c r="E81" s="1421"/>
      <c r="F81" s="1421"/>
      <c r="G81" s="393"/>
      <c r="BC81" s="397" t="s">
        <v>1069</v>
      </c>
      <c r="BD81" s="444" t="s">
        <v>1070</v>
      </c>
      <c r="BF81" s="427"/>
      <c r="BG81" s="427" t="s">
        <v>1071</v>
      </c>
      <c r="BL81" s="417" t="s">
        <v>202</v>
      </c>
    </row>
    <row r="82" spans="1:64" ht="15" customHeight="1">
      <c r="A82" s="393"/>
      <c r="B82" s="1421"/>
      <c r="C82" s="1421"/>
      <c r="D82" s="1421"/>
      <c r="E82" s="1421"/>
      <c r="F82" s="1421"/>
      <c r="G82" s="393"/>
      <c r="BC82" s="397" t="s">
        <v>1072</v>
      </c>
      <c r="BD82" s="444" t="s">
        <v>1073</v>
      </c>
      <c r="BE82" s="427"/>
      <c r="BF82" s="427"/>
      <c r="BG82" s="427" t="s">
        <v>1074</v>
      </c>
      <c r="BL82" s="417" t="s">
        <v>1018</v>
      </c>
    </row>
    <row r="83" spans="1:64" ht="12.75" customHeight="1">
      <c r="A83" s="393"/>
      <c r="B83" s="1421"/>
      <c r="C83" s="1421"/>
      <c r="D83" s="1421"/>
      <c r="E83" s="1421"/>
      <c r="F83" s="1421"/>
      <c r="G83" s="393"/>
      <c r="BC83" s="397" t="s">
        <v>1075</v>
      </c>
      <c r="BD83" s="444" t="s">
        <v>1076</v>
      </c>
      <c r="BF83" s="427"/>
      <c r="BG83" s="427" t="s">
        <v>1077</v>
      </c>
    </row>
    <row r="84" spans="1:64" ht="12" customHeight="1">
      <c r="A84" s="393"/>
      <c r="B84" s="1421"/>
      <c r="C84" s="1421"/>
      <c r="D84" s="1421"/>
      <c r="E84" s="1421"/>
      <c r="F84" s="1421"/>
      <c r="G84" s="393"/>
      <c r="BC84" s="397" t="s">
        <v>1079</v>
      </c>
      <c r="BE84" s="427"/>
      <c r="BF84" s="427"/>
      <c r="BG84" s="427" t="s">
        <v>1080</v>
      </c>
    </row>
    <row r="85" spans="1:64" ht="9" customHeight="1">
      <c r="A85" s="393"/>
      <c r="B85" s="1421"/>
      <c r="C85" s="1421"/>
      <c r="D85" s="1421"/>
      <c r="E85" s="1421"/>
      <c r="F85" s="1421"/>
      <c r="G85" s="393"/>
      <c r="BF85" s="427"/>
      <c r="BG85" s="427" t="s">
        <v>1081</v>
      </c>
    </row>
    <row r="86" spans="1:64" ht="0.75" customHeight="1">
      <c r="A86" s="393"/>
      <c r="B86" s="1421"/>
      <c r="C86" s="1421"/>
      <c r="D86" s="1421"/>
      <c r="E86" s="1421"/>
      <c r="F86" s="1421"/>
      <c r="G86" s="393"/>
      <c r="BC86" s="397" t="s">
        <v>1082</v>
      </c>
      <c r="BD86" s="398" t="s">
        <v>1083</v>
      </c>
      <c r="BE86" s="427"/>
      <c r="BF86" s="427"/>
      <c r="BG86" s="427" t="s">
        <v>1084</v>
      </c>
    </row>
    <row r="87" spans="1:64" ht="2.25" hidden="1" customHeight="1">
      <c r="A87" s="437"/>
      <c r="B87" s="394"/>
      <c r="C87" s="395"/>
      <c r="D87" s="393"/>
      <c r="E87" s="393"/>
      <c r="F87" s="395"/>
      <c r="G87" s="393"/>
      <c r="BC87" s="397" t="s">
        <v>1085</v>
      </c>
      <c r="BD87" s="409" t="s">
        <v>1088</v>
      </c>
      <c r="BE87" s="398" t="s">
        <v>1086</v>
      </c>
      <c r="BF87" s="427"/>
      <c r="BG87" s="427" t="s">
        <v>1087</v>
      </c>
    </row>
    <row r="88" spans="1:64">
      <c r="BD88" s="409" t="s">
        <v>1090</v>
      </c>
      <c r="BF88" s="427"/>
      <c r="BG88" s="427" t="s">
        <v>1089</v>
      </c>
    </row>
  </sheetData>
  <sheetProtection formatCells="0"/>
  <protectedRanges>
    <protectedRange sqref="F67:F72 F56:F65" name="Range7"/>
    <protectedRange sqref="C53 F51 F53:F55" name="Range6"/>
    <protectedRange sqref="F23:F33 F39:F41 F44:F49" name="Range5"/>
    <protectedRange sqref="C23:C25 F10:F19 F23:F49" name="Range4"/>
    <protectedRange sqref="C43:C44 C67:C72 C56:C65" name="Range3"/>
    <protectedRange sqref="C54:C55" name="Range2"/>
    <protectedRange sqref="F66 C66 C26:C42 C16:C20 C10:C13" name="Range1"/>
    <protectedRange sqref="B77:F86" name="Range8"/>
  </protectedRanges>
  <dataConsolidate/>
  <mergeCells count="69">
    <mergeCell ref="B78:F86"/>
    <mergeCell ref="HY75:IC75"/>
    <mergeCell ref="ID75:IH75"/>
    <mergeCell ref="II75:IM75"/>
    <mergeCell ref="IN75:IR75"/>
    <mergeCell ref="C76:F76"/>
    <mergeCell ref="B77:C77"/>
    <mergeCell ref="D77:F77"/>
    <mergeCell ref="GU75:GY75"/>
    <mergeCell ref="GZ75:HD75"/>
    <mergeCell ref="HE75:HI75"/>
    <mergeCell ref="HJ75:HN75"/>
    <mergeCell ref="HO75:HS75"/>
    <mergeCell ref="HT75:HX75"/>
    <mergeCell ref="FQ75:FU75"/>
    <mergeCell ref="FV75:FZ75"/>
    <mergeCell ref="GA75:GE75"/>
    <mergeCell ref="GF75:GJ75"/>
    <mergeCell ref="GK75:GO75"/>
    <mergeCell ref="GP75:GT75"/>
    <mergeCell ref="EM75:EQ75"/>
    <mergeCell ref="ER75:EV75"/>
    <mergeCell ref="EW75:FA75"/>
    <mergeCell ref="FB75:FF75"/>
    <mergeCell ref="FG75:FK75"/>
    <mergeCell ref="FL75:FP75"/>
    <mergeCell ref="EH75:EL75"/>
    <mergeCell ref="CE75:CI75"/>
    <mergeCell ref="CJ75:CN75"/>
    <mergeCell ref="CO75:CS75"/>
    <mergeCell ref="CT75:CX75"/>
    <mergeCell ref="CY75:DC75"/>
    <mergeCell ref="DD75:DH75"/>
    <mergeCell ref="DI75:DM75"/>
    <mergeCell ref="DN75:DR75"/>
    <mergeCell ref="DS75:DW75"/>
    <mergeCell ref="DX75:EB75"/>
    <mergeCell ref="EC75:EG75"/>
    <mergeCell ref="BZ75:CD75"/>
    <mergeCell ref="W75:AA75"/>
    <mergeCell ref="AB75:AF75"/>
    <mergeCell ref="AG75:AK75"/>
    <mergeCell ref="AL75:AP75"/>
    <mergeCell ref="AQ75:AU75"/>
    <mergeCell ref="AV75:AZ75"/>
    <mergeCell ref="BA75:BE75"/>
    <mergeCell ref="BF75:BJ75"/>
    <mergeCell ref="BK75:BO75"/>
    <mergeCell ref="BP75:BT75"/>
    <mergeCell ref="BU75:BY75"/>
    <mergeCell ref="R75:V75"/>
    <mergeCell ref="B15:C15"/>
    <mergeCell ref="B22:C22"/>
    <mergeCell ref="E22:F22"/>
    <mergeCell ref="B23:B24"/>
    <mergeCell ref="C23:C24"/>
    <mergeCell ref="B45:B46"/>
    <mergeCell ref="C45:C46"/>
    <mergeCell ref="B51:C51"/>
    <mergeCell ref="E51:F51"/>
    <mergeCell ref="C75:F75"/>
    <mergeCell ref="H75:L75"/>
    <mergeCell ref="M75:Q75"/>
    <mergeCell ref="B2:B5"/>
    <mergeCell ref="C4:E4"/>
    <mergeCell ref="C5:E5"/>
    <mergeCell ref="C6:E6"/>
    <mergeCell ref="B9:C9"/>
    <mergeCell ref="E9:F9"/>
  </mergeCells>
  <conditionalFormatting sqref="C67:C68 C70 C72 F67:F68 F70 F72 C36:C42 F44:F49">
    <cfRule type="expression" dxfId="47" priority="6" stopIfTrue="1">
      <formula>IF($C$27="MCI",TRUE,FALSE)</formula>
    </cfRule>
  </conditionalFormatting>
  <conditionalFormatting sqref="E11:E12">
    <cfRule type="expression" dxfId="46" priority="4" stopIfTrue="1">
      <formula>IF($C$25="B2B Business P&amp;L",TRUE,FALSE)</formula>
    </cfRule>
    <cfRule type="expression" dxfId="45" priority="5" stopIfTrue="1">
      <formula>IF($C$25&lt;&gt;"B2B Business P&amp;L",TRUE,FALSE)</formula>
    </cfRule>
  </conditionalFormatting>
  <conditionalFormatting sqref="E10">
    <cfRule type="expression" dxfId="44" priority="1" stopIfTrue="1">
      <formula>IF(OR($C$25="B2B Business P&amp;L 18084",$C$25="CitiAuto or CFNA Network",$C$25="Tier 3/4 - CEP CC_018084",$F$18="Business Request"),TRUE,FALSE)</formula>
    </cfRule>
    <cfRule type="expression" dxfId="43" priority="2" stopIfTrue="1">
      <formula>IF($C$25&lt;&gt;"B2B Business P&amp;L 18084",TRUE,FALSE)</formula>
    </cfRule>
    <cfRule type="expression" dxfId="42" priority="3" stopIfTrue="1">
      <formula>IF(OR($C$25="CitiAuto or CFNA Network",$F$18="Business Request"),TRUE,FALSE)</formula>
    </cfRule>
  </conditionalFormatting>
  <dataValidations count="22">
    <dataValidation type="list" allowBlank="1" showInputMessage="1" showErrorMessage="1" sqref="C71 IY71 SU71 ACQ71 AMM71 AWI71 BGE71 BQA71 BZW71 CJS71 CTO71 DDK71 DNG71 DXC71 EGY71 EQU71 FAQ71 FKM71 FUI71 GEE71 GOA71 GXW71 HHS71 HRO71 IBK71 ILG71 IVC71 JEY71 JOU71 JYQ71 KIM71 KSI71 LCE71 LMA71 LVW71 MFS71 MPO71 MZK71 NJG71 NTC71 OCY71 OMU71 OWQ71 PGM71 PQI71 QAE71 QKA71 QTW71 RDS71 RNO71 RXK71 SHG71 SRC71 TAY71 TKU71 TUQ71 UEM71 UOI71 UYE71 VIA71 VRW71 WBS71 WLO71 WVK71 C65607 IY65607 SU65607 ACQ65607 AMM65607 AWI65607 BGE65607 BQA65607 BZW65607 CJS65607 CTO65607 DDK65607 DNG65607 DXC65607 EGY65607 EQU65607 FAQ65607 FKM65607 FUI65607 GEE65607 GOA65607 GXW65607 HHS65607 HRO65607 IBK65607 ILG65607 IVC65607 JEY65607 JOU65607 JYQ65607 KIM65607 KSI65607 LCE65607 LMA65607 LVW65607 MFS65607 MPO65607 MZK65607 NJG65607 NTC65607 OCY65607 OMU65607 OWQ65607 PGM65607 PQI65607 QAE65607 QKA65607 QTW65607 RDS65607 RNO65607 RXK65607 SHG65607 SRC65607 TAY65607 TKU65607 TUQ65607 UEM65607 UOI65607 UYE65607 VIA65607 VRW65607 WBS65607 WLO65607 WVK65607 C131143 IY131143 SU131143 ACQ131143 AMM131143 AWI131143 BGE131143 BQA131143 BZW131143 CJS131143 CTO131143 DDK131143 DNG131143 DXC131143 EGY131143 EQU131143 FAQ131143 FKM131143 FUI131143 GEE131143 GOA131143 GXW131143 HHS131143 HRO131143 IBK131143 ILG131143 IVC131143 JEY131143 JOU131143 JYQ131143 KIM131143 KSI131143 LCE131143 LMA131143 LVW131143 MFS131143 MPO131143 MZK131143 NJG131143 NTC131143 OCY131143 OMU131143 OWQ131143 PGM131143 PQI131143 QAE131143 QKA131143 QTW131143 RDS131143 RNO131143 RXK131143 SHG131143 SRC131143 TAY131143 TKU131143 TUQ131143 UEM131143 UOI131143 UYE131143 VIA131143 VRW131143 WBS131143 WLO131143 WVK131143 C196679 IY196679 SU196679 ACQ196679 AMM196679 AWI196679 BGE196679 BQA196679 BZW196679 CJS196679 CTO196679 DDK196679 DNG196679 DXC196679 EGY196679 EQU196679 FAQ196679 FKM196679 FUI196679 GEE196679 GOA196679 GXW196679 HHS196679 HRO196679 IBK196679 ILG196679 IVC196679 JEY196679 JOU196679 JYQ196679 KIM196679 KSI196679 LCE196679 LMA196679 LVW196679 MFS196679 MPO196679 MZK196679 NJG196679 NTC196679 OCY196679 OMU196679 OWQ196679 PGM196679 PQI196679 QAE196679 QKA196679 QTW196679 RDS196679 RNO196679 RXK196679 SHG196679 SRC196679 TAY196679 TKU196679 TUQ196679 UEM196679 UOI196679 UYE196679 VIA196679 VRW196679 WBS196679 WLO196679 WVK196679 C262215 IY262215 SU262215 ACQ262215 AMM262215 AWI262215 BGE262215 BQA262215 BZW262215 CJS262215 CTO262215 DDK262215 DNG262215 DXC262215 EGY262215 EQU262215 FAQ262215 FKM262215 FUI262215 GEE262215 GOA262215 GXW262215 HHS262215 HRO262215 IBK262215 ILG262215 IVC262215 JEY262215 JOU262215 JYQ262215 KIM262215 KSI262215 LCE262215 LMA262215 LVW262215 MFS262215 MPO262215 MZK262215 NJG262215 NTC262215 OCY262215 OMU262215 OWQ262215 PGM262215 PQI262215 QAE262215 QKA262215 QTW262215 RDS262215 RNO262215 RXK262215 SHG262215 SRC262215 TAY262215 TKU262215 TUQ262215 UEM262215 UOI262215 UYE262215 VIA262215 VRW262215 WBS262215 WLO262215 WVK262215 C327751 IY327751 SU327751 ACQ327751 AMM327751 AWI327751 BGE327751 BQA327751 BZW327751 CJS327751 CTO327751 DDK327751 DNG327751 DXC327751 EGY327751 EQU327751 FAQ327751 FKM327751 FUI327751 GEE327751 GOA327751 GXW327751 HHS327751 HRO327751 IBK327751 ILG327751 IVC327751 JEY327751 JOU327751 JYQ327751 KIM327751 KSI327751 LCE327751 LMA327751 LVW327751 MFS327751 MPO327751 MZK327751 NJG327751 NTC327751 OCY327751 OMU327751 OWQ327751 PGM327751 PQI327751 QAE327751 QKA327751 QTW327751 RDS327751 RNO327751 RXK327751 SHG327751 SRC327751 TAY327751 TKU327751 TUQ327751 UEM327751 UOI327751 UYE327751 VIA327751 VRW327751 WBS327751 WLO327751 WVK327751 C393287 IY393287 SU393287 ACQ393287 AMM393287 AWI393287 BGE393287 BQA393287 BZW393287 CJS393287 CTO393287 DDK393287 DNG393287 DXC393287 EGY393287 EQU393287 FAQ393287 FKM393287 FUI393287 GEE393287 GOA393287 GXW393287 HHS393287 HRO393287 IBK393287 ILG393287 IVC393287 JEY393287 JOU393287 JYQ393287 KIM393287 KSI393287 LCE393287 LMA393287 LVW393287 MFS393287 MPO393287 MZK393287 NJG393287 NTC393287 OCY393287 OMU393287 OWQ393287 PGM393287 PQI393287 QAE393287 QKA393287 QTW393287 RDS393287 RNO393287 RXK393287 SHG393287 SRC393287 TAY393287 TKU393287 TUQ393287 UEM393287 UOI393287 UYE393287 VIA393287 VRW393287 WBS393287 WLO393287 WVK393287 C458823 IY458823 SU458823 ACQ458823 AMM458823 AWI458823 BGE458823 BQA458823 BZW458823 CJS458823 CTO458823 DDK458823 DNG458823 DXC458823 EGY458823 EQU458823 FAQ458823 FKM458823 FUI458823 GEE458823 GOA458823 GXW458823 HHS458823 HRO458823 IBK458823 ILG458823 IVC458823 JEY458823 JOU458823 JYQ458823 KIM458823 KSI458823 LCE458823 LMA458823 LVW458823 MFS458823 MPO458823 MZK458823 NJG458823 NTC458823 OCY458823 OMU458823 OWQ458823 PGM458823 PQI458823 QAE458823 QKA458823 QTW458823 RDS458823 RNO458823 RXK458823 SHG458823 SRC458823 TAY458823 TKU458823 TUQ458823 UEM458823 UOI458823 UYE458823 VIA458823 VRW458823 WBS458823 WLO458823 WVK458823 C524359 IY524359 SU524359 ACQ524359 AMM524359 AWI524359 BGE524359 BQA524359 BZW524359 CJS524359 CTO524359 DDK524359 DNG524359 DXC524359 EGY524359 EQU524359 FAQ524359 FKM524359 FUI524359 GEE524359 GOA524359 GXW524359 HHS524359 HRO524359 IBK524359 ILG524359 IVC524359 JEY524359 JOU524359 JYQ524359 KIM524359 KSI524359 LCE524359 LMA524359 LVW524359 MFS524359 MPO524359 MZK524359 NJG524359 NTC524359 OCY524359 OMU524359 OWQ524359 PGM524359 PQI524359 QAE524359 QKA524359 QTW524359 RDS524359 RNO524359 RXK524359 SHG524359 SRC524359 TAY524359 TKU524359 TUQ524359 UEM524359 UOI524359 UYE524359 VIA524359 VRW524359 WBS524359 WLO524359 WVK524359 C589895 IY589895 SU589895 ACQ589895 AMM589895 AWI589895 BGE589895 BQA589895 BZW589895 CJS589895 CTO589895 DDK589895 DNG589895 DXC589895 EGY589895 EQU589895 FAQ589895 FKM589895 FUI589895 GEE589895 GOA589895 GXW589895 HHS589895 HRO589895 IBK589895 ILG589895 IVC589895 JEY589895 JOU589895 JYQ589895 KIM589895 KSI589895 LCE589895 LMA589895 LVW589895 MFS589895 MPO589895 MZK589895 NJG589895 NTC589895 OCY589895 OMU589895 OWQ589895 PGM589895 PQI589895 QAE589895 QKA589895 QTW589895 RDS589895 RNO589895 RXK589895 SHG589895 SRC589895 TAY589895 TKU589895 TUQ589895 UEM589895 UOI589895 UYE589895 VIA589895 VRW589895 WBS589895 WLO589895 WVK589895 C655431 IY655431 SU655431 ACQ655431 AMM655431 AWI655431 BGE655431 BQA655431 BZW655431 CJS655431 CTO655431 DDK655431 DNG655431 DXC655431 EGY655431 EQU655431 FAQ655431 FKM655431 FUI655431 GEE655431 GOA655431 GXW655431 HHS655431 HRO655431 IBK655431 ILG655431 IVC655431 JEY655431 JOU655431 JYQ655431 KIM655431 KSI655431 LCE655431 LMA655431 LVW655431 MFS655431 MPO655431 MZK655431 NJG655431 NTC655431 OCY655431 OMU655431 OWQ655431 PGM655431 PQI655431 QAE655431 QKA655431 QTW655431 RDS655431 RNO655431 RXK655431 SHG655431 SRC655431 TAY655431 TKU655431 TUQ655431 UEM655431 UOI655431 UYE655431 VIA655431 VRW655431 WBS655431 WLO655431 WVK655431 C720967 IY720967 SU720967 ACQ720967 AMM720967 AWI720967 BGE720967 BQA720967 BZW720967 CJS720967 CTO720967 DDK720967 DNG720967 DXC720967 EGY720967 EQU720967 FAQ720967 FKM720967 FUI720967 GEE720967 GOA720967 GXW720967 HHS720967 HRO720967 IBK720967 ILG720967 IVC720967 JEY720967 JOU720967 JYQ720967 KIM720967 KSI720967 LCE720967 LMA720967 LVW720967 MFS720967 MPO720967 MZK720967 NJG720967 NTC720967 OCY720967 OMU720967 OWQ720967 PGM720967 PQI720967 QAE720967 QKA720967 QTW720967 RDS720967 RNO720967 RXK720967 SHG720967 SRC720967 TAY720967 TKU720967 TUQ720967 UEM720967 UOI720967 UYE720967 VIA720967 VRW720967 WBS720967 WLO720967 WVK720967 C786503 IY786503 SU786503 ACQ786503 AMM786503 AWI786503 BGE786503 BQA786503 BZW786503 CJS786503 CTO786503 DDK786503 DNG786503 DXC786503 EGY786503 EQU786503 FAQ786503 FKM786503 FUI786503 GEE786503 GOA786503 GXW786503 HHS786503 HRO786503 IBK786503 ILG786503 IVC786503 JEY786503 JOU786503 JYQ786503 KIM786503 KSI786503 LCE786503 LMA786503 LVW786503 MFS786503 MPO786503 MZK786503 NJG786503 NTC786503 OCY786503 OMU786503 OWQ786503 PGM786503 PQI786503 QAE786503 QKA786503 QTW786503 RDS786503 RNO786503 RXK786503 SHG786503 SRC786503 TAY786503 TKU786503 TUQ786503 UEM786503 UOI786503 UYE786503 VIA786503 VRW786503 WBS786503 WLO786503 WVK786503 C852039 IY852039 SU852039 ACQ852039 AMM852039 AWI852039 BGE852039 BQA852039 BZW852039 CJS852039 CTO852039 DDK852039 DNG852039 DXC852039 EGY852039 EQU852039 FAQ852039 FKM852039 FUI852039 GEE852039 GOA852039 GXW852039 HHS852039 HRO852039 IBK852039 ILG852039 IVC852039 JEY852039 JOU852039 JYQ852039 KIM852039 KSI852039 LCE852039 LMA852039 LVW852039 MFS852039 MPO852039 MZK852039 NJG852039 NTC852039 OCY852039 OMU852039 OWQ852039 PGM852039 PQI852039 QAE852039 QKA852039 QTW852039 RDS852039 RNO852039 RXK852039 SHG852039 SRC852039 TAY852039 TKU852039 TUQ852039 UEM852039 UOI852039 UYE852039 VIA852039 VRW852039 WBS852039 WLO852039 WVK852039 C917575 IY917575 SU917575 ACQ917575 AMM917575 AWI917575 BGE917575 BQA917575 BZW917575 CJS917575 CTO917575 DDK917575 DNG917575 DXC917575 EGY917575 EQU917575 FAQ917575 FKM917575 FUI917575 GEE917575 GOA917575 GXW917575 HHS917575 HRO917575 IBK917575 ILG917575 IVC917575 JEY917575 JOU917575 JYQ917575 KIM917575 KSI917575 LCE917575 LMA917575 LVW917575 MFS917575 MPO917575 MZK917575 NJG917575 NTC917575 OCY917575 OMU917575 OWQ917575 PGM917575 PQI917575 QAE917575 QKA917575 QTW917575 RDS917575 RNO917575 RXK917575 SHG917575 SRC917575 TAY917575 TKU917575 TUQ917575 UEM917575 UOI917575 UYE917575 VIA917575 VRW917575 WBS917575 WLO917575 WVK917575 C983111 IY983111 SU983111 ACQ983111 AMM983111 AWI983111 BGE983111 BQA983111 BZW983111 CJS983111 CTO983111 DDK983111 DNG983111 DXC983111 EGY983111 EQU983111 FAQ983111 FKM983111 FUI983111 GEE983111 GOA983111 GXW983111 HHS983111 HRO983111 IBK983111 ILG983111 IVC983111 JEY983111 JOU983111 JYQ983111 KIM983111 KSI983111 LCE983111 LMA983111 LVW983111 MFS983111 MPO983111 MZK983111 NJG983111 NTC983111 OCY983111 OMU983111 OWQ983111 PGM983111 PQI983111 QAE983111 QKA983111 QTW983111 RDS983111 RNO983111 RXK983111 SHG983111 SRC983111 TAY983111 TKU983111 TUQ983111 UEM983111 UOI983111 UYE983111 VIA983111 VRW983111 WBS983111 WLO983111 WVK983111 F71 JB71 SX71 ACT71 AMP71 AWL71 BGH71 BQD71 BZZ71 CJV71 CTR71 DDN71 DNJ71 DXF71 EHB71 EQX71 FAT71 FKP71 FUL71 GEH71 GOD71 GXZ71 HHV71 HRR71 IBN71 ILJ71 IVF71 JFB71 JOX71 JYT71 KIP71 KSL71 LCH71 LMD71 LVZ71 MFV71 MPR71 MZN71 NJJ71 NTF71 ODB71 OMX71 OWT71 PGP71 PQL71 QAH71 QKD71 QTZ71 RDV71 RNR71 RXN71 SHJ71 SRF71 TBB71 TKX71 TUT71 UEP71 UOL71 UYH71 VID71 VRZ71 WBV71 WLR71 WVN71 F65607 JB65607 SX65607 ACT65607 AMP65607 AWL65607 BGH65607 BQD65607 BZZ65607 CJV65607 CTR65607 DDN65607 DNJ65607 DXF65607 EHB65607 EQX65607 FAT65607 FKP65607 FUL65607 GEH65607 GOD65607 GXZ65607 HHV65607 HRR65607 IBN65607 ILJ65607 IVF65607 JFB65607 JOX65607 JYT65607 KIP65607 KSL65607 LCH65607 LMD65607 LVZ65607 MFV65607 MPR65607 MZN65607 NJJ65607 NTF65607 ODB65607 OMX65607 OWT65607 PGP65607 PQL65607 QAH65607 QKD65607 QTZ65607 RDV65607 RNR65607 RXN65607 SHJ65607 SRF65607 TBB65607 TKX65607 TUT65607 UEP65607 UOL65607 UYH65607 VID65607 VRZ65607 WBV65607 WLR65607 WVN65607 F131143 JB131143 SX131143 ACT131143 AMP131143 AWL131143 BGH131143 BQD131143 BZZ131143 CJV131143 CTR131143 DDN131143 DNJ131143 DXF131143 EHB131143 EQX131143 FAT131143 FKP131143 FUL131143 GEH131143 GOD131143 GXZ131143 HHV131143 HRR131143 IBN131143 ILJ131143 IVF131143 JFB131143 JOX131143 JYT131143 KIP131143 KSL131143 LCH131143 LMD131143 LVZ131143 MFV131143 MPR131143 MZN131143 NJJ131143 NTF131143 ODB131143 OMX131143 OWT131143 PGP131143 PQL131143 QAH131143 QKD131143 QTZ131143 RDV131143 RNR131143 RXN131143 SHJ131143 SRF131143 TBB131143 TKX131143 TUT131143 UEP131143 UOL131143 UYH131143 VID131143 VRZ131143 WBV131143 WLR131143 WVN131143 F196679 JB196679 SX196679 ACT196679 AMP196679 AWL196679 BGH196679 BQD196679 BZZ196679 CJV196679 CTR196679 DDN196679 DNJ196679 DXF196679 EHB196679 EQX196679 FAT196679 FKP196679 FUL196679 GEH196679 GOD196679 GXZ196679 HHV196679 HRR196679 IBN196679 ILJ196679 IVF196679 JFB196679 JOX196679 JYT196679 KIP196679 KSL196679 LCH196679 LMD196679 LVZ196679 MFV196679 MPR196679 MZN196679 NJJ196679 NTF196679 ODB196679 OMX196679 OWT196679 PGP196679 PQL196679 QAH196679 QKD196679 QTZ196679 RDV196679 RNR196679 RXN196679 SHJ196679 SRF196679 TBB196679 TKX196679 TUT196679 UEP196679 UOL196679 UYH196679 VID196679 VRZ196679 WBV196679 WLR196679 WVN196679 F262215 JB262215 SX262215 ACT262215 AMP262215 AWL262215 BGH262215 BQD262215 BZZ262215 CJV262215 CTR262215 DDN262215 DNJ262215 DXF262215 EHB262215 EQX262215 FAT262215 FKP262215 FUL262215 GEH262215 GOD262215 GXZ262215 HHV262215 HRR262215 IBN262215 ILJ262215 IVF262215 JFB262215 JOX262215 JYT262215 KIP262215 KSL262215 LCH262215 LMD262215 LVZ262215 MFV262215 MPR262215 MZN262215 NJJ262215 NTF262215 ODB262215 OMX262215 OWT262215 PGP262215 PQL262215 QAH262215 QKD262215 QTZ262215 RDV262215 RNR262215 RXN262215 SHJ262215 SRF262215 TBB262215 TKX262215 TUT262215 UEP262215 UOL262215 UYH262215 VID262215 VRZ262215 WBV262215 WLR262215 WVN262215 F327751 JB327751 SX327751 ACT327751 AMP327751 AWL327751 BGH327751 BQD327751 BZZ327751 CJV327751 CTR327751 DDN327751 DNJ327751 DXF327751 EHB327751 EQX327751 FAT327751 FKP327751 FUL327751 GEH327751 GOD327751 GXZ327751 HHV327751 HRR327751 IBN327751 ILJ327751 IVF327751 JFB327751 JOX327751 JYT327751 KIP327751 KSL327751 LCH327751 LMD327751 LVZ327751 MFV327751 MPR327751 MZN327751 NJJ327751 NTF327751 ODB327751 OMX327751 OWT327751 PGP327751 PQL327751 QAH327751 QKD327751 QTZ327751 RDV327751 RNR327751 RXN327751 SHJ327751 SRF327751 TBB327751 TKX327751 TUT327751 UEP327751 UOL327751 UYH327751 VID327751 VRZ327751 WBV327751 WLR327751 WVN327751 F393287 JB393287 SX393287 ACT393287 AMP393287 AWL393287 BGH393287 BQD393287 BZZ393287 CJV393287 CTR393287 DDN393287 DNJ393287 DXF393287 EHB393287 EQX393287 FAT393287 FKP393287 FUL393287 GEH393287 GOD393287 GXZ393287 HHV393287 HRR393287 IBN393287 ILJ393287 IVF393287 JFB393287 JOX393287 JYT393287 KIP393287 KSL393287 LCH393287 LMD393287 LVZ393287 MFV393287 MPR393287 MZN393287 NJJ393287 NTF393287 ODB393287 OMX393287 OWT393287 PGP393287 PQL393287 QAH393287 QKD393287 QTZ393287 RDV393287 RNR393287 RXN393287 SHJ393287 SRF393287 TBB393287 TKX393287 TUT393287 UEP393287 UOL393287 UYH393287 VID393287 VRZ393287 WBV393287 WLR393287 WVN393287 F458823 JB458823 SX458823 ACT458823 AMP458823 AWL458823 BGH458823 BQD458823 BZZ458823 CJV458823 CTR458823 DDN458823 DNJ458823 DXF458823 EHB458823 EQX458823 FAT458823 FKP458823 FUL458823 GEH458823 GOD458823 GXZ458823 HHV458823 HRR458823 IBN458823 ILJ458823 IVF458823 JFB458823 JOX458823 JYT458823 KIP458823 KSL458823 LCH458823 LMD458823 LVZ458823 MFV458823 MPR458823 MZN458823 NJJ458823 NTF458823 ODB458823 OMX458823 OWT458823 PGP458823 PQL458823 QAH458823 QKD458823 QTZ458823 RDV458823 RNR458823 RXN458823 SHJ458823 SRF458823 TBB458823 TKX458823 TUT458823 UEP458823 UOL458823 UYH458823 VID458823 VRZ458823 WBV458823 WLR458823 WVN458823 F524359 JB524359 SX524359 ACT524359 AMP524359 AWL524359 BGH524359 BQD524359 BZZ524359 CJV524359 CTR524359 DDN524359 DNJ524359 DXF524359 EHB524359 EQX524359 FAT524359 FKP524359 FUL524359 GEH524359 GOD524359 GXZ524359 HHV524359 HRR524359 IBN524359 ILJ524359 IVF524359 JFB524359 JOX524359 JYT524359 KIP524359 KSL524359 LCH524359 LMD524359 LVZ524359 MFV524359 MPR524359 MZN524359 NJJ524359 NTF524359 ODB524359 OMX524359 OWT524359 PGP524359 PQL524359 QAH524359 QKD524359 QTZ524359 RDV524359 RNR524359 RXN524359 SHJ524359 SRF524359 TBB524359 TKX524359 TUT524359 UEP524359 UOL524359 UYH524359 VID524359 VRZ524359 WBV524359 WLR524359 WVN524359 F589895 JB589895 SX589895 ACT589895 AMP589895 AWL589895 BGH589895 BQD589895 BZZ589895 CJV589895 CTR589895 DDN589895 DNJ589895 DXF589895 EHB589895 EQX589895 FAT589895 FKP589895 FUL589895 GEH589895 GOD589895 GXZ589895 HHV589895 HRR589895 IBN589895 ILJ589895 IVF589895 JFB589895 JOX589895 JYT589895 KIP589895 KSL589895 LCH589895 LMD589895 LVZ589895 MFV589895 MPR589895 MZN589895 NJJ589895 NTF589895 ODB589895 OMX589895 OWT589895 PGP589895 PQL589895 QAH589895 QKD589895 QTZ589895 RDV589895 RNR589895 RXN589895 SHJ589895 SRF589895 TBB589895 TKX589895 TUT589895 UEP589895 UOL589895 UYH589895 VID589895 VRZ589895 WBV589895 WLR589895 WVN589895 F655431 JB655431 SX655431 ACT655431 AMP655431 AWL655431 BGH655431 BQD655431 BZZ655431 CJV655431 CTR655431 DDN655431 DNJ655431 DXF655431 EHB655431 EQX655431 FAT655431 FKP655431 FUL655431 GEH655431 GOD655431 GXZ655431 HHV655431 HRR655431 IBN655431 ILJ655431 IVF655431 JFB655431 JOX655431 JYT655431 KIP655431 KSL655431 LCH655431 LMD655431 LVZ655431 MFV655431 MPR655431 MZN655431 NJJ655431 NTF655431 ODB655431 OMX655431 OWT655431 PGP655431 PQL655431 QAH655431 QKD655431 QTZ655431 RDV655431 RNR655431 RXN655431 SHJ655431 SRF655431 TBB655431 TKX655431 TUT655431 UEP655431 UOL655431 UYH655431 VID655431 VRZ655431 WBV655431 WLR655431 WVN655431 F720967 JB720967 SX720967 ACT720967 AMP720967 AWL720967 BGH720967 BQD720967 BZZ720967 CJV720967 CTR720967 DDN720967 DNJ720967 DXF720967 EHB720967 EQX720967 FAT720967 FKP720967 FUL720967 GEH720967 GOD720967 GXZ720967 HHV720967 HRR720967 IBN720967 ILJ720967 IVF720967 JFB720967 JOX720967 JYT720967 KIP720967 KSL720967 LCH720967 LMD720967 LVZ720967 MFV720967 MPR720967 MZN720967 NJJ720967 NTF720967 ODB720967 OMX720967 OWT720967 PGP720967 PQL720967 QAH720967 QKD720967 QTZ720967 RDV720967 RNR720967 RXN720967 SHJ720967 SRF720967 TBB720967 TKX720967 TUT720967 UEP720967 UOL720967 UYH720967 VID720967 VRZ720967 WBV720967 WLR720967 WVN720967 F786503 JB786503 SX786503 ACT786503 AMP786503 AWL786503 BGH786503 BQD786503 BZZ786503 CJV786503 CTR786503 DDN786503 DNJ786503 DXF786503 EHB786503 EQX786503 FAT786503 FKP786503 FUL786503 GEH786503 GOD786503 GXZ786503 HHV786503 HRR786503 IBN786503 ILJ786503 IVF786503 JFB786503 JOX786503 JYT786503 KIP786503 KSL786503 LCH786503 LMD786503 LVZ786503 MFV786503 MPR786503 MZN786503 NJJ786503 NTF786503 ODB786503 OMX786503 OWT786503 PGP786503 PQL786503 QAH786503 QKD786503 QTZ786503 RDV786503 RNR786503 RXN786503 SHJ786503 SRF786503 TBB786503 TKX786503 TUT786503 UEP786503 UOL786503 UYH786503 VID786503 VRZ786503 WBV786503 WLR786503 WVN786503 F852039 JB852039 SX852039 ACT852039 AMP852039 AWL852039 BGH852039 BQD852039 BZZ852039 CJV852039 CTR852039 DDN852039 DNJ852039 DXF852039 EHB852039 EQX852039 FAT852039 FKP852039 FUL852039 GEH852039 GOD852039 GXZ852039 HHV852039 HRR852039 IBN852039 ILJ852039 IVF852039 JFB852039 JOX852039 JYT852039 KIP852039 KSL852039 LCH852039 LMD852039 LVZ852039 MFV852039 MPR852039 MZN852039 NJJ852039 NTF852039 ODB852039 OMX852039 OWT852039 PGP852039 PQL852039 QAH852039 QKD852039 QTZ852039 RDV852039 RNR852039 RXN852039 SHJ852039 SRF852039 TBB852039 TKX852039 TUT852039 UEP852039 UOL852039 UYH852039 VID852039 VRZ852039 WBV852039 WLR852039 WVN852039 F917575 JB917575 SX917575 ACT917575 AMP917575 AWL917575 BGH917575 BQD917575 BZZ917575 CJV917575 CTR917575 DDN917575 DNJ917575 DXF917575 EHB917575 EQX917575 FAT917575 FKP917575 FUL917575 GEH917575 GOD917575 GXZ917575 HHV917575 HRR917575 IBN917575 ILJ917575 IVF917575 JFB917575 JOX917575 JYT917575 KIP917575 KSL917575 LCH917575 LMD917575 LVZ917575 MFV917575 MPR917575 MZN917575 NJJ917575 NTF917575 ODB917575 OMX917575 OWT917575 PGP917575 PQL917575 QAH917575 QKD917575 QTZ917575 RDV917575 RNR917575 RXN917575 SHJ917575 SRF917575 TBB917575 TKX917575 TUT917575 UEP917575 UOL917575 UYH917575 VID917575 VRZ917575 WBV917575 WLR917575 WVN917575 F983111 JB983111 SX983111 ACT983111 AMP983111 AWL983111 BGH983111 BQD983111 BZZ983111 CJV983111 CTR983111 DDN983111 DNJ983111 DXF983111 EHB983111 EQX983111 FAT983111 FKP983111 FUL983111 GEH983111 GOD983111 GXZ983111 HHV983111 HRR983111 IBN983111 ILJ983111 IVF983111 JFB983111 JOX983111 JYT983111 KIP983111 KSL983111 LCH983111 LMD983111 LVZ983111 MFV983111 MPR983111 MZN983111 NJJ983111 NTF983111 ODB983111 OMX983111 OWT983111 PGP983111 PQL983111 QAH983111 QKD983111 QTZ983111 RDV983111 RNR983111 RXN983111 SHJ983111 SRF983111 TBB983111 TKX983111 TUT983111 UEP983111 UOL983111 UYH983111 VID983111 VRZ983111 WBV983111 WLR983111 WVN983111">
      <formula1>#REF!</formula1>
    </dataValidation>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formula1>$BC$48:$BC$64</formula1>
    </dataValidation>
    <dataValidation showDropDown="1" showInputMessage="1" showErrorMessage="1" sqref="F26:F29 JB26:JB29 SX26:SX29 ACT26:ACT29 AMP26:AMP29 AWL26:AWL29 BGH26:BGH29 BQD26:BQD29 BZZ26:BZZ29 CJV26:CJV29 CTR26:CTR29 DDN26:DDN29 DNJ26:DNJ29 DXF26:DXF29 EHB26:EHB29 EQX26:EQX29 FAT26:FAT29 FKP26:FKP29 FUL26:FUL29 GEH26:GEH29 GOD26:GOD29 GXZ26:GXZ29 HHV26:HHV29 HRR26:HRR29 IBN26:IBN29 ILJ26:ILJ29 IVF26:IVF29 JFB26:JFB29 JOX26:JOX29 JYT26:JYT29 KIP26:KIP29 KSL26:KSL29 LCH26:LCH29 LMD26:LMD29 LVZ26:LVZ29 MFV26:MFV29 MPR26:MPR29 MZN26:MZN29 NJJ26:NJJ29 NTF26:NTF29 ODB26:ODB29 OMX26:OMX29 OWT26:OWT29 PGP26:PGP29 PQL26:PQL29 QAH26:QAH29 QKD26:QKD29 QTZ26:QTZ29 RDV26:RDV29 RNR26:RNR29 RXN26:RXN29 SHJ26:SHJ29 SRF26:SRF29 TBB26:TBB29 TKX26:TKX29 TUT26:TUT29 UEP26:UEP29 UOL26:UOL29 UYH26:UYH29 VID26:VID29 VRZ26:VRZ29 WBV26:WBV29 WLR26:WLR29 WVN26:WVN29 F65562:F65565 JB65562:JB65565 SX65562:SX65565 ACT65562:ACT65565 AMP65562:AMP65565 AWL65562:AWL65565 BGH65562:BGH65565 BQD65562:BQD65565 BZZ65562:BZZ65565 CJV65562:CJV65565 CTR65562:CTR65565 DDN65562:DDN65565 DNJ65562:DNJ65565 DXF65562:DXF65565 EHB65562:EHB65565 EQX65562:EQX65565 FAT65562:FAT65565 FKP65562:FKP65565 FUL65562:FUL65565 GEH65562:GEH65565 GOD65562:GOD65565 GXZ65562:GXZ65565 HHV65562:HHV65565 HRR65562:HRR65565 IBN65562:IBN65565 ILJ65562:ILJ65565 IVF65562:IVF65565 JFB65562:JFB65565 JOX65562:JOX65565 JYT65562:JYT65565 KIP65562:KIP65565 KSL65562:KSL65565 LCH65562:LCH65565 LMD65562:LMD65565 LVZ65562:LVZ65565 MFV65562:MFV65565 MPR65562:MPR65565 MZN65562:MZN65565 NJJ65562:NJJ65565 NTF65562:NTF65565 ODB65562:ODB65565 OMX65562:OMX65565 OWT65562:OWT65565 PGP65562:PGP65565 PQL65562:PQL65565 QAH65562:QAH65565 QKD65562:QKD65565 QTZ65562:QTZ65565 RDV65562:RDV65565 RNR65562:RNR65565 RXN65562:RXN65565 SHJ65562:SHJ65565 SRF65562:SRF65565 TBB65562:TBB65565 TKX65562:TKX65565 TUT65562:TUT65565 UEP65562:UEP65565 UOL65562:UOL65565 UYH65562:UYH65565 VID65562:VID65565 VRZ65562:VRZ65565 WBV65562:WBV65565 WLR65562:WLR65565 WVN65562:WVN65565 F131098:F131101 JB131098:JB131101 SX131098:SX131101 ACT131098:ACT131101 AMP131098:AMP131101 AWL131098:AWL131101 BGH131098:BGH131101 BQD131098:BQD131101 BZZ131098:BZZ131101 CJV131098:CJV131101 CTR131098:CTR131101 DDN131098:DDN131101 DNJ131098:DNJ131101 DXF131098:DXF131101 EHB131098:EHB131101 EQX131098:EQX131101 FAT131098:FAT131101 FKP131098:FKP131101 FUL131098:FUL131101 GEH131098:GEH131101 GOD131098:GOD131101 GXZ131098:GXZ131101 HHV131098:HHV131101 HRR131098:HRR131101 IBN131098:IBN131101 ILJ131098:ILJ131101 IVF131098:IVF131101 JFB131098:JFB131101 JOX131098:JOX131101 JYT131098:JYT131101 KIP131098:KIP131101 KSL131098:KSL131101 LCH131098:LCH131101 LMD131098:LMD131101 LVZ131098:LVZ131101 MFV131098:MFV131101 MPR131098:MPR131101 MZN131098:MZN131101 NJJ131098:NJJ131101 NTF131098:NTF131101 ODB131098:ODB131101 OMX131098:OMX131101 OWT131098:OWT131101 PGP131098:PGP131101 PQL131098:PQL131101 QAH131098:QAH131101 QKD131098:QKD131101 QTZ131098:QTZ131101 RDV131098:RDV131101 RNR131098:RNR131101 RXN131098:RXN131101 SHJ131098:SHJ131101 SRF131098:SRF131101 TBB131098:TBB131101 TKX131098:TKX131101 TUT131098:TUT131101 UEP131098:UEP131101 UOL131098:UOL131101 UYH131098:UYH131101 VID131098:VID131101 VRZ131098:VRZ131101 WBV131098:WBV131101 WLR131098:WLR131101 WVN131098:WVN131101 F196634:F196637 JB196634:JB196637 SX196634:SX196637 ACT196634:ACT196637 AMP196634:AMP196637 AWL196634:AWL196637 BGH196634:BGH196637 BQD196634:BQD196637 BZZ196634:BZZ196637 CJV196634:CJV196637 CTR196634:CTR196637 DDN196634:DDN196637 DNJ196634:DNJ196637 DXF196634:DXF196637 EHB196634:EHB196637 EQX196634:EQX196637 FAT196634:FAT196637 FKP196634:FKP196637 FUL196634:FUL196637 GEH196634:GEH196637 GOD196634:GOD196637 GXZ196634:GXZ196637 HHV196634:HHV196637 HRR196634:HRR196637 IBN196634:IBN196637 ILJ196634:ILJ196637 IVF196634:IVF196637 JFB196634:JFB196637 JOX196634:JOX196637 JYT196634:JYT196637 KIP196634:KIP196637 KSL196634:KSL196637 LCH196634:LCH196637 LMD196634:LMD196637 LVZ196634:LVZ196637 MFV196634:MFV196637 MPR196634:MPR196637 MZN196634:MZN196637 NJJ196634:NJJ196637 NTF196634:NTF196637 ODB196634:ODB196637 OMX196634:OMX196637 OWT196634:OWT196637 PGP196634:PGP196637 PQL196634:PQL196637 QAH196634:QAH196637 QKD196634:QKD196637 QTZ196634:QTZ196637 RDV196634:RDV196637 RNR196634:RNR196637 RXN196634:RXN196637 SHJ196634:SHJ196637 SRF196634:SRF196637 TBB196634:TBB196637 TKX196634:TKX196637 TUT196634:TUT196637 UEP196634:UEP196637 UOL196634:UOL196637 UYH196634:UYH196637 VID196634:VID196637 VRZ196634:VRZ196637 WBV196634:WBV196637 WLR196634:WLR196637 WVN196634:WVN196637 F262170:F262173 JB262170:JB262173 SX262170:SX262173 ACT262170:ACT262173 AMP262170:AMP262173 AWL262170:AWL262173 BGH262170:BGH262173 BQD262170:BQD262173 BZZ262170:BZZ262173 CJV262170:CJV262173 CTR262170:CTR262173 DDN262170:DDN262173 DNJ262170:DNJ262173 DXF262170:DXF262173 EHB262170:EHB262173 EQX262170:EQX262173 FAT262170:FAT262173 FKP262170:FKP262173 FUL262170:FUL262173 GEH262170:GEH262173 GOD262170:GOD262173 GXZ262170:GXZ262173 HHV262170:HHV262173 HRR262170:HRR262173 IBN262170:IBN262173 ILJ262170:ILJ262173 IVF262170:IVF262173 JFB262170:JFB262173 JOX262170:JOX262173 JYT262170:JYT262173 KIP262170:KIP262173 KSL262170:KSL262173 LCH262170:LCH262173 LMD262170:LMD262173 LVZ262170:LVZ262173 MFV262170:MFV262173 MPR262170:MPR262173 MZN262170:MZN262173 NJJ262170:NJJ262173 NTF262170:NTF262173 ODB262170:ODB262173 OMX262170:OMX262173 OWT262170:OWT262173 PGP262170:PGP262173 PQL262170:PQL262173 QAH262170:QAH262173 QKD262170:QKD262173 QTZ262170:QTZ262173 RDV262170:RDV262173 RNR262170:RNR262173 RXN262170:RXN262173 SHJ262170:SHJ262173 SRF262170:SRF262173 TBB262170:TBB262173 TKX262170:TKX262173 TUT262170:TUT262173 UEP262170:UEP262173 UOL262170:UOL262173 UYH262170:UYH262173 VID262170:VID262173 VRZ262170:VRZ262173 WBV262170:WBV262173 WLR262170:WLR262173 WVN262170:WVN262173 F327706:F327709 JB327706:JB327709 SX327706:SX327709 ACT327706:ACT327709 AMP327706:AMP327709 AWL327706:AWL327709 BGH327706:BGH327709 BQD327706:BQD327709 BZZ327706:BZZ327709 CJV327706:CJV327709 CTR327706:CTR327709 DDN327706:DDN327709 DNJ327706:DNJ327709 DXF327706:DXF327709 EHB327706:EHB327709 EQX327706:EQX327709 FAT327706:FAT327709 FKP327706:FKP327709 FUL327706:FUL327709 GEH327706:GEH327709 GOD327706:GOD327709 GXZ327706:GXZ327709 HHV327706:HHV327709 HRR327706:HRR327709 IBN327706:IBN327709 ILJ327706:ILJ327709 IVF327706:IVF327709 JFB327706:JFB327709 JOX327706:JOX327709 JYT327706:JYT327709 KIP327706:KIP327709 KSL327706:KSL327709 LCH327706:LCH327709 LMD327706:LMD327709 LVZ327706:LVZ327709 MFV327706:MFV327709 MPR327706:MPR327709 MZN327706:MZN327709 NJJ327706:NJJ327709 NTF327706:NTF327709 ODB327706:ODB327709 OMX327706:OMX327709 OWT327706:OWT327709 PGP327706:PGP327709 PQL327706:PQL327709 QAH327706:QAH327709 QKD327706:QKD327709 QTZ327706:QTZ327709 RDV327706:RDV327709 RNR327706:RNR327709 RXN327706:RXN327709 SHJ327706:SHJ327709 SRF327706:SRF327709 TBB327706:TBB327709 TKX327706:TKX327709 TUT327706:TUT327709 UEP327706:UEP327709 UOL327706:UOL327709 UYH327706:UYH327709 VID327706:VID327709 VRZ327706:VRZ327709 WBV327706:WBV327709 WLR327706:WLR327709 WVN327706:WVN327709 F393242:F393245 JB393242:JB393245 SX393242:SX393245 ACT393242:ACT393245 AMP393242:AMP393245 AWL393242:AWL393245 BGH393242:BGH393245 BQD393242:BQD393245 BZZ393242:BZZ393245 CJV393242:CJV393245 CTR393242:CTR393245 DDN393242:DDN393245 DNJ393242:DNJ393245 DXF393242:DXF393245 EHB393242:EHB393245 EQX393242:EQX393245 FAT393242:FAT393245 FKP393242:FKP393245 FUL393242:FUL393245 GEH393242:GEH393245 GOD393242:GOD393245 GXZ393242:GXZ393245 HHV393242:HHV393245 HRR393242:HRR393245 IBN393242:IBN393245 ILJ393242:ILJ393245 IVF393242:IVF393245 JFB393242:JFB393245 JOX393242:JOX393245 JYT393242:JYT393245 KIP393242:KIP393245 KSL393242:KSL393245 LCH393242:LCH393245 LMD393242:LMD393245 LVZ393242:LVZ393245 MFV393242:MFV393245 MPR393242:MPR393245 MZN393242:MZN393245 NJJ393242:NJJ393245 NTF393242:NTF393245 ODB393242:ODB393245 OMX393242:OMX393245 OWT393242:OWT393245 PGP393242:PGP393245 PQL393242:PQL393245 QAH393242:QAH393245 QKD393242:QKD393245 QTZ393242:QTZ393245 RDV393242:RDV393245 RNR393242:RNR393245 RXN393242:RXN393245 SHJ393242:SHJ393245 SRF393242:SRF393245 TBB393242:TBB393245 TKX393242:TKX393245 TUT393242:TUT393245 UEP393242:UEP393245 UOL393242:UOL393245 UYH393242:UYH393245 VID393242:VID393245 VRZ393242:VRZ393245 WBV393242:WBV393245 WLR393242:WLR393245 WVN393242:WVN393245 F458778:F458781 JB458778:JB458781 SX458778:SX458781 ACT458778:ACT458781 AMP458778:AMP458781 AWL458778:AWL458781 BGH458778:BGH458781 BQD458778:BQD458781 BZZ458778:BZZ458781 CJV458778:CJV458781 CTR458778:CTR458781 DDN458778:DDN458781 DNJ458778:DNJ458781 DXF458778:DXF458781 EHB458778:EHB458781 EQX458778:EQX458781 FAT458778:FAT458781 FKP458778:FKP458781 FUL458778:FUL458781 GEH458778:GEH458781 GOD458778:GOD458781 GXZ458778:GXZ458781 HHV458778:HHV458781 HRR458778:HRR458781 IBN458778:IBN458781 ILJ458778:ILJ458781 IVF458778:IVF458781 JFB458778:JFB458781 JOX458778:JOX458781 JYT458778:JYT458781 KIP458778:KIP458781 KSL458778:KSL458781 LCH458778:LCH458781 LMD458778:LMD458781 LVZ458778:LVZ458781 MFV458778:MFV458781 MPR458778:MPR458781 MZN458778:MZN458781 NJJ458778:NJJ458781 NTF458778:NTF458781 ODB458778:ODB458781 OMX458778:OMX458781 OWT458778:OWT458781 PGP458778:PGP458781 PQL458778:PQL458781 QAH458778:QAH458781 QKD458778:QKD458781 QTZ458778:QTZ458781 RDV458778:RDV458781 RNR458778:RNR458781 RXN458778:RXN458781 SHJ458778:SHJ458781 SRF458778:SRF458781 TBB458778:TBB458781 TKX458778:TKX458781 TUT458778:TUT458781 UEP458778:UEP458781 UOL458778:UOL458781 UYH458778:UYH458781 VID458778:VID458781 VRZ458778:VRZ458781 WBV458778:WBV458781 WLR458778:WLR458781 WVN458778:WVN458781 F524314:F524317 JB524314:JB524317 SX524314:SX524317 ACT524314:ACT524317 AMP524314:AMP524317 AWL524314:AWL524317 BGH524314:BGH524317 BQD524314:BQD524317 BZZ524314:BZZ524317 CJV524314:CJV524317 CTR524314:CTR524317 DDN524314:DDN524317 DNJ524314:DNJ524317 DXF524314:DXF524317 EHB524314:EHB524317 EQX524314:EQX524317 FAT524314:FAT524317 FKP524314:FKP524317 FUL524314:FUL524317 GEH524314:GEH524317 GOD524314:GOD524317 GXZ524314:GXZ524317 HHV524314:HHV524317 HRR524314:HRR524317 IBN524314:IBN524317 ILJ524314:ILJ524317 IVF524314:IVF524317 JFB524314:JFB524317 JOX524314:JOX524317 JYT524314:JYT524317 KIP524314:KIP524317 KSL524314:KSL524317 LCH524314:LCH524317 LMD524314:LMD524317 LVZ524314:LVZ524317 MFV524314:MFV524317 MPR524314:MPR524317 MZN524314:MZN524317 NJJ524314:NJJ524317 NTF524314:NTF524317 ODB524314:ODB524317 OMX524314:OMX524317 OWT524314:OWT524317 PGP524314:PGP524317 PQL524314:PQL524317 QAH524314:QAH524317 QKD524314:QKD524317 QTZ524314:QTZ524317 RDV524314:RDV524317 RNR524314:RNR524317 RXN524314:RXN524317 SHJ524314:SHJ524317 SRF524314:SRF524317 TBB524314:TBB524317 TKX524314:TKX524317 TUT524314:TUT524317 UEP524314:UEP524317 UOL524314:UOL524317 UYH524314:UYH524317 VID524314:VID524317 VRZ524314:VRZ524317 WBV524314:WBV524317 WLR524314:WLR524317 WVN524314:WVN524317 F589850:F589853 JB589850:JB589853 SX589850:SX589853 ACT589850:ACT589853 AMP589850:AMP589853 AWL589850:AWL589853 BGH589850:BGH589853 BQD589850:BQD589853 BZZ589850:BZZ589853 CJV589850:CJV589853 CTR589850:CTR589853 DDN589850:DDN589853 DNJ589850:DNJ589853 DXF589850:DXF589853 EHB589850:EHB589853 EQX589850:EQX589853 FAT589850:FAT589853 FKP589850:FKP589853 FUL589850:FUL589853 GEH589850:GEH589853 GOD589850:GOD589853 GXZ589850:GXZ589853 HHV589850:HHV589853 HRR589850:HRR589853 IBN589850:IBN589853 ILJ589850:ILJ589853 IVF589850:IVF589853 JFB589850:JFB589853 JOX589850:JOX589853 JYT589850:JYT589853 KIP589850:KIP589853 KSL589850:KSL589853 LCH589850:LCH589853 LMD589850:LMD589853 LVZ589850:LVZ589853 MFV589850:MFV589853 MPR589850:MPR589853 MZN589850:MZN589853 NJJ589850:NJJ589853 NTF589850:NTF589853 ODB589850:ODB589853 OMX589850:OMX589853 OWT589850:OWT589853 PGP589850:PGP589853 PQL589850:PQL589853 QAH589850:QAH589853 QKD589850:QKD589853 QTZ589850:QTZ589853 RDV589850:RDV589853 RNR589850:RNR589853 RXN589850:RXN589853 SHJ589850:SHJ589853 SRF589850:SRF589853 TBB589850:TBB589853 TKX589850:TKX589853 TUT589850:TUT589853 UEP589850:UEP589853 UOL589850:UOL589853 UYH589850:UYH589853 VID589850:VID589853 VRZ589850:VRZ589853 WBV589850:WBV589853 WLR589850:WLR589853 WVN589850:WVN589853 F655386:F655389 JB655386:JB655389 SX655386:SX655389 ACT655386:ACT655389 AMP655386:AMP655389 AWL655386:AWL655389 BGH655386:BGH655389 BQD655386:BQD655389 BZZ655386:BZZ655389 CJV655386:CJV655389 CTR655386:CTR655389 DDN655386:DDN655389 DNJ655386:DNJ655389 DXF655386:DXF655389 EHB655386:EHB655389 EQX655386:EQX655389 FAT655386:FAT655389 FKP655386:FKP655389 FUL655386:FUL655389 GEH655386:GEH655389 GOD655386:GOD655389 GXZ655386:GXZ655389 HHV655386:HHV655389 HRR655386:HRR655389 IBN655386:IBN655389 ILJ655386:ILJ655389 IVF655386:IVF655389 JFB655386:JFB655389 JOX655386:JOX655389 JYT655386:JYT655389 KIP655386:KIP655389 KSL655386:KSL655389 LCH655386:LCH655389 LMD655386:LMD655389 LVZ655386:LVZ655389 MFV655386:MFV655389 MPR655386:MPR655389 MZN655386:MZN655389 NJJ655386:NJJ655389 NTF655386:NTF655389 ODB655386:ODB655389 OMX655386:OMX655389 OWT655386:OWT655389 PGP655386:PGP655389 PQL655386:PQL655389 QAH655386:QAH655389 QKD655386:QKD655389 QTZ655386:QTZ655389 RDV655386:RDV655389 RNR655386:RNR655389 RXN655386:RXN655389 SHJ655386:SHJ655389 SRF655386:SRF655389 TBB655386:TBB655389 TKX655386:TKX655389 TUT655386:TUT655389 UEP655386:UEP655389 UOL655386:UOL655389 UYH655386:UYH655389 VID655386:VID655389 VRZ655386:VRZ655389 WBV655386:WBV655389 WLR655386:WLR655389 WVN655386:WVN655389 F720922:F720925 JB720922:JB720925 SX720922:SX720925 ACT720922:ACT720925 AMP720922:AMP720925 AWL720922:AWL720925 BGH720922:BGH720925 BQD720922:BQD720925 BZZ720922:BZZ720925 CJV720922:CJV720925 CTR720922:CTR720925 DDN720922:DDN720925 DNJ720922:DNJ720925 DXF720922:DXF720925 EHB720922:EHB720925 EQX720922:EQX720925 FAT720922:FAT720925 FKP720922:FKP720925 FUL720922:FUL720925 GEH720922:GEH720925 GOD720922:GOD720925 GXZ720922:GXZ720925 HHV720922:HHV720925 HRR720922:HRR720925 IBN720922:IBN720925 ILJ720922:ILJ720925 IVF720922:IVF720925 JFB720922:JFB720925 JOX720922:JOX720925 JYT720922:JYT720925 KIP720922:KIP720925 KSL720922:KSL720925 LCH720922:LCH720925 LMD720922:LMD720925 LVZ720922:LVZ720925 MFV720922:MFV720925 MPR720922:MPR720925 MZN720922:MZN720925 NJJ720922:NJJ720925 NTF720922:NTF720925 ODB720922:ODB720925 OMX720922:OMX720925 OWT720922:OWT720925 PGP720922:PGP720925 PQL720922:PQL720925 QAH720922:QAH720925 QKD720922:QKD720925 QTZ720922:QTZ720925 RDV720922:RDV720925 RNR720922:RNR720925 RXN720922:RXN720925 SHJ720922:SHJ720925 SRF720922:SRF720925 TBB720922:TBB720925 TKX720922:TKX720925 TUT720922:TUT720925 UEP720922:UEP720925 UOL720922:UOL720925 UYH720922:UYH720925 VID720922:VID720925 VRZ720922:VRZ720925 WBV720922:WBV720925 WLR720922:WLR720925 WVN720922:WVN720925 F786458:F786461 JB786458:JB786461 SX786458:SX786461 ACT786458:ACT786461 AMP786458:AMP786461 AWL786458:AWL786461 BGH786458:BGH786461 BQD786458:BQD786461 BZZ786458:BZZ786461 CJV786458:CJV786461 CTR786458:CTR786461 DDN786458:DDN786461 DNJ786458:DNJ786461 DXF786458:DXF786461 EHB786458:EHB786461 EQX786458:EQX786461 FAT786458:FAT786461 FKP786458:FKP786461 FUL786458:FUL786461 GEH786458:GEH786461 GOD786458:GOD786461 GXZ786458:GXZ786461 HHV786458:HHV786461 HRR786458:HRR786461 IBN786458:IBN786461 ILJ786458:ILJ786461 IVF786458:IVF786461 JFB786458:JFB786461 JOX786458:JOX786461 JYT786458:JYT786461 KIP786458:KIP786461 KSL786458:KSL786461 LCH786458:LCH786461 LMD786458:LMD786461 LVZ786458:LVZ786461 MFV786458:MFV786461 MPR786458:MPR786461 MZN786458:MZN786461 NJJ786458:NJJ786461 NTF786458:NTF786461 ODB786458:ODB786461 OMX786458:OMX786461 OWT786458:OWT786461 PGP786458:PGP786461 PQL786458:PQL786461 QAH786458:QAH786461 QKD786458:QKD786461 QTZ786458:QTZ786461 RDV786458:RDV786461 RNR786458:RNR786461 RXN786458:RXN786461 SHJ786458:SHJ786461 SRF786458:SRF786461 TBB786458:TBB786461 TKX786458:TKX786461 TUT786458:TUT786461 UEP786458:UEP786461 UOL786458:UOL786461 UYH786458:UYH786461 VID786458:VID786461 VRZ786458:VRZ786461 WBV786458:WBV786461 WLR786458:WLR786461 WVN786458:WVN786461 F851994:F851997 JB851994:JB851997 SX851994:SX851997 ACT851994:ACT851997 AMP851994:AMP851997 AWL851994:AWL851997 BGH851994:BGH851997 BQD851994:BQD851997 BZZ851994:BZZ851997 CJV851994:CJV851997 CTR851994:CTR851997 DDN851994:DDN851997 DNJ851994:DNJ851997 DXF851994:DXF851997 EHB851994:EHB851997 EQX851994:EQX851997 FAT851994:FAT851997 FKP851994:FKP851997 FUL851994:FUL851997 GEH851994:GEH851997 GOD851994:GOD851997 GXZ851994:GXZ851997 HHV851994:HHV851997 HRR851994:HRR851997 IBN851994:IBN851997 ILJ851994:ILJ851997 IVF851994:IVF851997 JFB851994:JFB851997 JOX851994:JOX851997 JYT851994:JYT851997 KIP851994:KIP851997 KSL851994:KSL851997 LCH851994:LCH851997 LMD851994:LMD851997 LVZ851994:LVZ851997 MFV851994:MFV851997 MPR851994:MPR851997 MZN851994:MZN851997 NJJ851994:NJJ851997 NTF851994:NTF851997 ODB851994:ODB851997 OMX851994:OMX851997 OWT851994:OWT851997 PGP851994:PGP851997 PQL851994:PQL851997 QAH851994:QAH851997 QKD851994:QKD851997 QTZ851994:QTZ851997 RDV851994:RDV851997 RNR851994:RNR851997 RXN851994:RXN851997 SHJ851994:SHJ851997 SRF851994:SRF851997 TBB851994:TBB851997 TKX851994:TKX851997 TUT851994:TUT851997 UEP851994:UEP851997 UOL851994:UOL851997 UYH851994:UYH851997 VID851994:VID851997 VRZ851994:VRZ851997 WBV851994:WBV851997 WLR851994:WLR851997 WVN851994:WVN851997 F917530:F917533 JB917530:JB917533 SX917530:SX917533 ACT917530:ACT917533 AMP917530:AMP917533 AWL917530:AWL917533 BGH917530:BGH917533 BQD917530:BQD917533 BZZ917530:BZZ917533 CJV917530:CJV917533 CTR917530:CTR917533 DDN917530:DDN917533 DNJ917530:DNJ917533 DXF917530:DXF917533 EHB917530:EHB917533 EQX917530:EQX917533 FAT917530:FAT917533 FKP917530:FKP917533 FUL917530:FUL917533 GEH917530:GEH917533 GOD917530:GOD917533 GXZ917530:GXZ917533 HHV917530:HHV917533 HRR917530:HRR917533 IBN917530:IBN917533 ILJ917530:ILJ917533 IVF917530:IVF917533 JFB917530:JFB917533 JOX917530:JOX917533 JYT917530:JYT917533 KIP917530:KIP917533 KSL917530:KSL917533 LCH917530:LCH917533 LMD917530:LMD917533 LVZ917530:LVZ917533 MFV917530:MFV917533 MPR917530:MPR917533 MZN917530:MZN917533 NJJ917530:NJJ917533 NTF917530:NTF917533 ODB917530:ODB917533 OMX917530:OMX917533 OWT917530:OWT917533 PGP917530:PGP917533 PQL917530:PQL917533 QAH917530:QAH917533 QKD917530:QKD917533 QTZ917530:QTZ917533 RDV917530:RDV917533 RNR917530:RNR917533 RXN917530:RXN917533 SHJ917530:SHJ917533 SRF917530:SRF917533 TBB917530:TBB917533 TKX917530:TKX917533 TUT917530:TUT917533 UEP917530:UEP917533 UOL917530:UOL917533 UYH917530:UYH917533 VID917530:VID917533 VRZ917530:VRZ917533 WBV917530:WBV917533 WLR917530:WLR917533 WVN917530:WVN917533 F983066:F983069 JB983066:JB983069 SX983066:SX983069 ACT983066:ACT983069 AMP983066:AMP983069 AWL983066:AWL983069 BGH983066:BGH983069 BQD983066:BQD983069 BZZ983066:BZZ983069 CJV983066:CJV983069 CTR983066:CTR983069 DDN983066:DDN983069 DNJ983066:DNJ983069 DXF983066:DXF983069 EHB983066:EHB983069 EQX983066:EQX983069 FAT983066:FAT983069 FKP983066:FKP983069 FUL983066:FUL983069 GEH983066:GEH983069 GOD983066:GOD983069 GXZ983066:GXZ983069 HHV983066:HHV983069 HRR983066:HRR983069 IBN983066:IBN983069 ILJ983066:ILJ983069 IVF983066:IVF983069 JFB983066:JFB983069 JOX983066:JOX983069 JYT983066:JYT983069 KIP983066:KIP983069 KSL983066:KSL983069 LCH983066:LCH983069 LMD983066:LMD983069 LVZ983066:LVZ983069 MFV983066:MFV983069 MPR983066:MPR983069 MZN983066:MZN983069 NJJ983066:NJJ983069 NTF983066:NTF983069 ODB983066:ODB983069 OMX983066:OMX983069 OWT983066:OWT983069 PGP983066:PGP983069 PQL983066:PQL983069 QAH983066:QAH983069 QKD983066:QKD983069 QTZ983066:QTZ983069 RDV983066:RDV983069 RNR983066:RNR983069 RXN983066:RXN983069 SHJ983066:SHJ983069 SRF983066:SRF983069 TBB983066:TBB983069 TKX983066:TKX983069 TUT983066:TUT983069 UEP983066:UEP983069 UOL983066:UOL983069 UYH983066:UYH983069 VID983066:VID983069 VRZ983066:VRZ983069 WBV983066:WBV983069 WLR983066:WLR983069 WVN983066:WVN983069"/>
    <dataValidation showInputMessage="1" showErrorMessage="1" sqref="F24 JB24 SX24 ACT24 AMP24 AWL24 BGH24 BQD24 BZZ24 CJV24 CTR24 DDN24 DNJ24 DXF24 EHB24 EQX24 FAT24 FKP24 FUL24 GEH24 GOD24 GXZ24 HHV24 HRR24 IBN24 ILJ24 IVF24 JFB24 JOX24 JYT24 KIP24 KSL24 LCH24 LMD24 LVZ24 MFV24 MPR24 MZN24 NJJ24 NTF24 ODB24 OMX24 OWT24 PGP24 PQL24 QAH24 QKD24 QTZ24 RDV24 RNR24 RXN24 SHJ24 SRF24 TBB24 TKX24 TUT24 UEP24 UOL24 UYH24 VID24 VRZ24 WBV24 WLR24 WVN24 F65560 JB65560 SX65560 ACT65560 AMP65560 AWL65560 BGH65560 BQD65560 BZZ65560 CJV65560 CTR65560 DDN65560 DNJ65560 DXF65560 EHB65560 EQX65560 FAT65560 FKP65560 FUL65560 GEH65560 GOD65560 GXZ65560 HHV65560 HRR65560 IBN65560 ILJ65560 IVF65560 JFB65560 JOX65560 JYT65560 KIP65560 KSL65560 LCH65560 LMD65560 LVZ65560 MFV65560 MPR65560 MZN65560 NJJ65560 NTF65560 ODB65560 OMX65560 OWT65560 PGP65560 PQL65560 QAH65560 QKD65560 QTZ65560 RDV65560 RNR65560 RXN65560 SHJ65560 SRF65560 TBB65560 TKX65560 TUT65560 UEP65560 UOL65560 UYH65560 VID65560 VRZ65560 WBV65560 WLR65560 WVN65560 F131096 JB131096 SX131096 ACT131096 AMP131096 AWL131096 BGH131096 BQD131096 BZZ131096 CJV131096 CTR131096 DDN131096 DNJ131096 DXF131096 EHB131096 EQX131096 FAT131096 FKP131096 FUL131096 GEH131096 GOD131096 GXZ131096 HHV131096 HRR131096 IBN131096 ILJ131096 IVF131096 JFB131096 JOX131096 JYT131096 KIP131096 KSL131096 LCH131096 LMD131096 LVZ131096 MFV131096 MPR131096 MZN131096 NJJ131096 NTF131096 ODB131096 OMX131096 OWT131096 PGP131096 PQL131096 QAH131096 QKD131096 QTZ131096 RDV131096 RNR131096 RXN131096 SHJ131096 SRF131096 TBB131096 TKX131096 TUT131096 UEP131096 UOL131096 UYH131096 VID131096 VRZ131096 WBV131096 WLR131096 WVN131096 F196632 JB196632 SX196632 ACT196632 AMP196632 AWL196632 BGH196632 BQD196632 BZZ196632 CJV196632 CTR196632 DDN196632 DNJ196632 DXF196632 EHB196632 EQX196632 FAT196632 FKP196632 FUL196632 GEH196632 GOD196632 GXZ196632 HHV196632 HRR196632 IBN196632 ILJ196632 IVF196632 JFB196632 JOX196632 JYT196632 KIP196632 KSL196632 LCH196632 LMD196632 LVZ196632 MFV196632 MPR196632 MZN196632 NJJ196632 NTF196632 ODB196632 OMX196632 OWT196632 PGP196632 PQL196632 QAH196632 QKD196632 QTZ196632 RDV196632 RNR196632 RXN196632 SHJ196632 SRF196632 TBB196632 TKX196632 TUT196632 UEP196632 UOL196632 UYH196632 VID196632 VRZ196632 WBV196632 WLR196632 WVN196632 F262168 JB262168 SX262168 ACT262168 AMP262168 AWL262168 BGH262168 BQD262168 BZZ262168 CJV262168 CTR262168 DDN262168 DNJ262168 DXF262168 EHB262168 EQX262168 FAT262168 FKP262168 FUL262168 GEH262168 GOD262168 GXZ262168 HHV262168 HRR262168 IBN262168 ILJ262168 IVF262168 JFB262168 JOX262168 JYT262168 KIP262168 KSL262168 LCH262168 LMD262168 LVZ262168 MFV262168 MPR262168 MZN262168 NJJ262168 NTF262168 ODB262168 OMX262168 OWT262168 PGP262168 PQL262168 QAH262168 QKD262168 QTZ262168 RDV262168 RNR262168 RXN262168 SHJ262168 SRF262168 TBB262168 TKX262168 TUT262168 UEP262168 UOL262168 UYH262168 VID262168 VRZ262168 WBV262168 WLR262168 WVN262168 F327704 JB327704 SX327704 ACT327704 AMP327704 AWL327704 BGH327704 BQD327704 BZZ327704 CJV327704 CTR327704 DDN327704 DNJ327704 DXF327704 EHB327704 EQX327704 FAT327704 FKP327704 FUL327704 GEH327704 GOD327704 GXZ327704 HHV327704 HRR327704 IBN327704 ILJ327704 IVF327704 JFB327704 JOX327704 JYT327704 KIP327704 KSL327704 LCH327704 LMD327704 LVZ327704 MFV327704 MPR327704 MZN327704 NJJ327704 NTF327704 ODB327704 OMX327704 OWT327704 PGP327704 PQL327704 QAH327704 QKD327704 QTZ327704 RDV327704 RNR327704 RXN327704 SHJ327704 SRF327704 TBB327704 TKX327704 TUT327704 UEP327704 UOL327704 UYH327704 VID327704 VRZ327704 WBV327704 WLR327704 WVN327704 F393240 JB393240 SX393240 ACT393240 AMP393240 AWL393240 BGH393240 BQD393240 BZZ393240 CJV393240 CTR393240 DDN393240 DNJ393240 DXF393240 EHB393240 EQX393240 FAT393240 FKP393240 FUL393240 GEH393240 GOD393240 GXZ393240 HHV393240 HRR393240 IBN393240 ILJ393240 IVF393240 JFB393240 JOX393240 JYT393240 KIP393240 KSL393240 LCH393240 LMD393240 LVZ393240 MFV393240 MPR393240 MZN393240 NJJ393240 NTF393240 ODB393240 OMX393240 OWT393240 PGP393240 PQL393240 QAH393240 QKD393240 QTZ393240 RDV393240 RNR393240 RXN393240 SHJ393240 SRF393240 TBB393240 TKX393240 TUT393240 UEP393240 UOL393240 UYH393240 VID393240 VRZ393240 WBV393240 WLR393240 WVN393240 F458776 JB458776 SX458776 ACT458776 AMP458776 AWL458776 BGH458776 BQD458776 BZZ458776 CJV458776 CTR458776 DDN458776 DNJ458776 DXF458776 EHB458776 EQX458776 FAT458776 FKP458776 FUL458776 GEH458776 GOD458776 GXZ458776 HHV458776 HRR458776 IBN458776 ILJ458776 IVF458776 JFB458776 JOX458776 JYT458776 KIP458776 KSL458776 LCH458776 LMD458776 LVZ458776 MFV458776 MPR458776 MZN458776 NJJ458776 NTF458776 ODB458776 OMX458776 OWT458776 PGP458776 PQL458776 QAH458776 QKD458776 QTZ458776 RDV458776 RNR458776 RXN458776 SHJ458776 SRF458776 TBB458776 TKX458776 TUT458776 UEP458776 UOL458776 UYH458776 VID458776 VRZ458776 WBV458776 WLR458776 WVN458776 F524312 JB524312 SX524312 ACT524312 AMP524312 AWL524312 BGH524312 BQD524312 BZZ524312 CJV524312 CTR524312 DDN524312 DNJ524312 DXF524312 EHB524312 EQX524312 FAT524312 FKP524312 FUL524312 GEH524312 GOD524312 GXZ524312 HHV524312 HRR524312 IBN524312 ILJ524312 IVF524312 JFB524312 JOX524312 JYT524312 KIP524312 KSL524312 LCH524312 LMD524312 LVZ524312 MFV524312 MPR524312 MZN524312 NJJ524312 NTF524312 ODB524312 OMX524312 OWT524312 PGP524312 PQL524312 QAH524312 QKD524312 QTZ524312 RDV524312 RNR524312 RXN524312 SHJ524312 SRF524312 TBB524312 TKX524312 TUT524312 UEP524312 UOL524312 UYH524312 VID524312 VRZ524312 WBV524312 WLR524312 WVN524312 F589848 JB589848 SX589848 ACT589848 AMP589848 AWL589848 BGH589848 BQD589848 BZZ589848 CJV589848 CTR589848 DDN589848 DNJ589848 DXF589848 EHB589848 EQX589848 FAT589848 FKP589848 FUL589848 GEH589848 GOD589848 GXZ589848 HHV589848 HRR589848 IBN589848 ILJ589848 IVF589848 JFB589848 JOX589848 JYT589848 KIP589848 KSL589848 LCH589848 LMD589848 LVZ589848 MFV589848 MPR589848 MZN589848 NJJ589848 NTF589848 ODB589848 OMX589848 OWT589848 PGP589848 PQL589848 QAH589848 QKD589848 QTZ589848 RDV589848 RNR589848 RXN589848 SHJ589848 SRF589848 TBB589848 TKX589848 TUT589848 UEP589848 UOL589848 UYH589848 VID589848 VRZ589848 WBV589848 WLR589848 WVN589848 F655384 JB655384 SX655384 ACT655384 AMP655384 AWL655384 BGH655384 BQD655384 BZZ655384 CJV655384 CTR655384 DDN655384 DNJ655384 DXF655384 EHB655384 EQX655384 FAT655384 FKP655384 FUL655384 GEH655384 GOD655384 GXZ655384 HHV655384 HRR655384 IBN655384 ILJ655384 IVF655384 JFB655384 JOX655384 JYT655384 KIP655384 KSL655384 LCH655384 LMD655384 LVZ655384 MFV655384 MPR655384 MZN655384 NJJ655384 NTF655384 ODB655384 OMX655384 OWT655384 PGP655384 PQL655384 QAH655384 QKD655384 QTZ655384 RDV655384 RNR655384 RXN655384 SHJ655384 SRF655384 TBB655384 TKX655384 TUT655384 UEP655384 UOL655384 UYH655384 VID655384 VRZ655384 WBV655384 WLR655384 WVN655384 F720920 JB720920 SX720920 ACT720920 AMP720920 AWL720920 BGH720920 BQD720920 BZZ720920 CJV720920 CTR720920 DDN720920 DNJ720920 DXF720920 EHB720920 EQX720920 FAT720920 FKP720920 FUL720920 GEH720920 GOD720920 GXZ720920 HHV720920 HRR720920 IBN720920 ILJ720920 IVF720920 JFB720920 JOX720920 JYT720920 KIP720920 KSL720920 LCH720920 LMD720920 LVZ720920 MFV720920 MPR720920 MZN720920 NJJ720920 NTF720920 ODB720920 OMX720920 OWT720920 PGP720920 PQL720920 QAH720920 QKD720920 QTZ720920 RDV720920 RNR720920 RXN720920 SHJ720920 SRF720920 TBB720920 TKX720920 TUT720920 UEP720920 UOL720920 UYH720920 VID720920 VRZ720920 WBV720920 WLR720920 WVN720920 F786456 JB786456 SX786456 ACT786456 AMP786456 AWL786456 BGH786456 BQD786456 BZZ786456 CJV786456 CTR786456 DDN786456 DNJ786456 DXF786456 EHB786456 EQX786456 FAT786456 FKP786456 FUL786456 GEH786456 GOD786456 GXZ786456 HHV786456 HRR786456 IBN786456 ILJ786456 IVF786456 JFB786456 JOX786456 JYT786456 KIP786456 KSL786456 LCH786456 LMD786456 LVZ786456 MFV786456 MPR786456 MZN786456 NJJ786456 NTF786456 ODB786456 OMX786456 OWT786456 PGP786456 PQL786456 QAH786456 QKD786456 QTZ786456 RDV786456 RNR786456 RXN786456 SHJ786456 SRF786456 TBB786456 TKX786456 TUT786456 UEP786456 UOL786456 UYH786456 VID786456 VRZ786456 WBV786456 WLR786456 WVN786456 F851992 JB851992 SX851992 ACT851992 AMP851992 AWL851992 BGH851992 BQD851992 BZZ851992 CJV851992 CTR851992 DDN851992 DNJ851992 DXF851992 EHB851992 EQX851992 FAT851992 FKP851992 FUL851992 GEH851992 GOD851992 GXZ851992 HHV851992 HRR851992 IBN851992 ILJ851992 IVF851992 JFB851992 JOX851992 JYT851992 KIP851992 KSL851992 LCH851992 LMD851992 LVZ851992 MFV851992 MPR851992 MZN851992 NJJ851992 NTF851992 ODB851992 OMX851992 OWT851992 PGP851992 PQL851992 QAH851992 QKD851992 QTZ851992 RDV851992 RNR851992 RXN851992 SHJ851992 SRF851992 TBB851992 TKX851992 TUT851992 UEP851992 UOL851992 UYH851992 VID851992 VRZ851992 WBV851992 WLR851992 WVN851992 F917528 JB917528 SX917528 ACT917528 AMP917528 AWL917528 BGH917528 BQD917528 BZZ917528 CJV917528 CTR917528 DDN917528 DNJ917528 DXF917528 EHB917528 EQX917528 FAT917528 FKP917528 FUL917528 GEH917528 GOD917528 GXZ917528 HHV917528 HRR917528 IBN917528 ILJ917528 IVF917528 JFB917528 JOX917528 JYT917528 KIP917528 KSL917528 LCH917528 LMD917528 LVZ917528 MFV917528 MPR917528 MZN917528 NJJ917528 NTF917528 ODB917528 OMX917528 OWT917528 PGP917528 PQL917528 QAH917528 QKD917528 QTZ917528 RDV917528 RNR917528 RXN917528 SHJ917528 SRF917528 TBB917528 TKX917528 TUT917528 UEP917528 UOL917528 UYH917528 VID917528 VRZ917528 WBV917528 WLR917528 WVN917528 F983064 JB983064 SX983064 ACT983064 AMP983064 AWL983064 BGH983064 BQD983064 BZZ983064 CJV983064 CTR983064 DDN983064 DNJ983064 DXF983064 EHB983064 EQX983064 FAT983064 FKP983064 FUL983064 GEH983064 GOD983064 GXZ983064 HHV983064 HRR983064 IBN983064 ILJ983064 IVF983064 JFB983064 JOX983064 JYT983064 KIP983064 KSL983064 LCH983064 LMD983064 LVZ983064 MFV983064 MPR983064 MZN983064 NJJ983064 NTF983064 ODB983064 OMX983064 OWT983064 PGP983064 PQL983064 QAH983064 QKD983064 QTZ983064 RDV983064 RNR983064 RXN983064 SHJ983064 SRF983064 TBB983064 TKX983064 TUT983064 UEP983064 UOL983064 UYH983064 VID983064 VRZ983064 WBV983064 WLR983064 WVN983064"/>
    <dataValidation type="list" allowBlank="1" showInputMessage="1" showErrorMessage="1" sqref="F34 JB34 SX34 ACT34 AMP34 AWL34 BGH34 BQD34 BZZ34 CJV34 CTR34 DDN34 DNJ34 DXF34 EHB34 EQX34 FAT34 FKP34 FUL34 GEH34 GOD34 GXZ34 HHV34 HRR34 IBN34 ILJ34 IVF34 JFB34 JOX34 JYT34 KIP34 KSL34 LCH34 LMD34 LVZ34 MFV34 MPR34 MZN34 NJJ34 NTF34 ODB34 OMX34 OWT34 PGP34 PQL34 QAH34 QKD34 QTZ34 RDV34 RNR34 RXN34 SHJ34 SRF34 TBB34 TKX34 TUT34 UEP34 UOL34 UYH34 VID34 VRZ34 WBV34 WLR34 WVN34 F65570 JB65570 SX65570 ACT65570 AMP65570 AWL65570 BGH65570 BQD65570 BZZ65570 CJV65570 CTR65570 DDN65570 DNJ65570 DXF65570 EHB65570 EQX65570 FAT65570 FKP65570 FUL65570 GEH65570 GOD65570 GXZ65570 HHV65570 HRR65570 IBN65570 ILJ65570 IVF65570 JFB65570 JOX65570 JYT65570 KIP65570 KSL65570 LCH65570 LMD65570 LVZ65570 MFV65570 MPR65570 MZN65570 NJJ65570 NTF65570 ODB65570 OMX65570 OWT65570 PGP65570 PQL65570 QAH65570 QKD65570 QTZ65570 RDV65570 RNR65570 RXN65570 SHJ65570 SRF65570 TBB65570 TKX65570 TUT65570 UEP65570 UOL65570 UYH65570 VID65570 VRZ65570 WBV65570 WLR65570 WVN65570 F131106 JB131106 SX131106 ACT131106 AMP131106 AWL131106 BGH131106 BQD131106 BZZ131106 CJV131106 CTR131106 DDN131106 DNJ131106 DXF131106 EHB131106 EQX131106 FAT131106 FKP131106 FUL131106 GEH131106 GOD131106 GXZ131106 HHV131106 HRR131106 IBN131106 ILJ131106 IVF131106 JFB131106 JOX131106 JYT131106 KIP131106 KSL131106 LCH131106 LMD131106 LVZ131106 MFV131106 MPR131106 MZN131106 NJJ131106 NTF131106 ODB131106 OMX131106 OWT131106 PGP131106 PQL131106 QAH131106 QKD131106 QTZ131106 RDV131106 RNR131106 RXN131106 SHJ131106 SRF131106 TBB131106 TKX131106 TUT131106 UEP131106 UOL131106 UYH131106 VID131106 VRZ131106 WBV131106 WLR131106 WVN131106 F196642 JB196642 SX196642 ACT196642 AMP196642 AWL196642 BGH196642 BQD196642 BZZ196642 CJV196642 CTR196642 DDN196642 DNJ196642 DXF196642 EHB196642 EQX196642 FAT196642 FKP196642 FUL196642 GEH196642 GOD196642 GXZ196642 HHV196642 HRR196642 IBN196642 ILJ196642 IVF196642 JFB196642 JOX196642 JYT196642 KIP196642 KSL196642 LCH196642 LMD196642 LVZ196642 MFV196642 MPR196642 MZN196642 NJJ196642 NTF196642 ODB196642 OMX196642 OWT196642 PGP196642 PQL196642 QAH196642 QKD196642 QTZ196642 RDV196642 RNR196642 RXN196642 SHJ196642 SRF196642 TBB196642 TKX196642 TUT196642 UEP196642 UOL196642 UYH196642 VID196642 VRZ196642 WBV196642 WLR196642 WVN196642 F262178 JB262178 SX262178 ACT262178 AMP262178 AWL262178 BGH262178 BQD262178 BZZ262178 CJV262178 CTR262178 DDN262178 DNJ262178 DXF262178 EHB262178 EQX262178 FAT262178 FKP262178 FUL262178 GEH262178 GOD262178 GXZ262178 HHV262178 HRR262178 IBN262178 ILJ262178 IVF262178 JFB262178 JOX262178 JYT262178 KIP262178 KSL262178 LCH262178 LMD262178 LVZ262178 MFV262178 MPR262178 MZN262178 NJJ262178 NTF262178 ODB262178 OMX262178 OWT262178 PGP262178 PQL262178 QAH262178 QKD262178 QTZ262178 RDV262178 RNR262178 RXN262178 SHJ262178 SRF262178 TBB262178 TKX262178 TUT262178 UEP262178 UOL262178 UYH262178 VID262178 VRZ262178 WBV262178 WLR262178 WVN262178 F327714 JB327714 SX327714 ACT327714 AMP327714 AWL327714 BGH327714 BQD327714 BZZ327714 CJV327714 CTR327714 DDN327714 DNJ327714 DXF327714 EHB327714 EQX327714 FAT327714 FKP327714 FUL327714 GEH327714 GOD327714 GXZ327714 HHV327714 HRR327714 IBN327714 ILJ327714 IVF327714 JFB327714 JOX327714 JYT327714 KIP327714 KSL327714 LCH327714 LMD327714 LVZ327714 MFV327714 MPR327714 MZN327714 NJJ327714 NTF327714 ODB327714 OMX327714 OWT327714 PGP327714 PQL327714 QAH327714 QKD327714 QTZ327714 RDV327714 RNR327714 RXN327714 SHJ327714 SRF327714 TBB327714 TKX327714 TUT327714 UEP327714 UOL327714 UYH327714 VID327714 VRZ327714 WBV327714 WLR327714 WVN327714 F393250 JB393250 SX393250 ACT393250 AMP393250 AWL393250 BGH393250 BQD393250 BZZ393250 CJV393250 CTR393250 DDN393250 DNJ393250 DXF393250 EHB393250 EQX393250 FAT393250 FKP393250 FUL393250 GEH393250 GOD393250 GXZ393250 HHV393250 HRR393250 IBN393250 ILJ393250 IVF393250 JFB393250 JOX393250 JYT393250 KIP393250 KSL393250 LCH393250 LMD393250 LVZ393250 MFV393250 MPR393250 MZN393250 NJJ393250 NTF393250 ODB393250 OMX393250 OWT393250 PGP393250 PQL393250 QAH393250 QKD393250 QTZ393250 RDV393250 RNR393250 RXN393250 SHJ393250 SRF393250 TBB393250 TKX393250 TUT393250 UEP393250 UOL393250 UYH393250 VID393250 VRZ393250 WBV393250 WLR393250 WVN393250 F458786 JB458786 SX458786 ACT458786 AMP458786 AWL458786 BGH458786 BQD458786 BZZ458786 CJV458786 CTR458786 DDN458786 DNJ458786 DXF458786 EHB458786 EQX458786 FAT458786 FKP458786 FUL458786 GEH458786 GOD458786 GXZ458786 HHV458786 HRR458786 IBN458786 ILJ458786 IVF458786 JFB458786 JOX458786 JYT458786 KIP458786 KSL458786 LCH458786 LMD458786 LVZ458786 MFV458786 MPR458786 MZN458786 NJJ458786 NTF458786 ODB458786 OMX458786 OWT458786 PGP458786 PQL458786 QAH458786 QKD458786 QTZ458786 RDV458786 RNR458786 RXN458786 SHJ458786 SRF458786 TBB458786 TKX458786 TUT458786 UEP458786 UOL458786 UYH458786 VID458786 VRZ458786 WBV458786 WLR458786 WVN458786 F524322 JB524322 SX524322 ACT524322 AMP524322 AWL524322 BGH524322 BQD524322 BZZ524322 CJV524322 CTR524322 DDN524322 DNJ524322 DXF524322 EHB524322 EQX524322 FAT524322 FKP524322 FUL524322 GEH524322 GOD524322 GXZ524322 HHV524322 HRR524322 IBN524322 ILJ524322 IVF524322 JFB524322 JOX524322 JYT524322 KIP524322 KSL524322 LCH524322 LMD524322 LVZ524322 MFV524322 MPR524322 MZN524322 NJJ524322 NTF524322 ODB524322 OMX524322 OWT524322 PGP524322 PQL524322 QAH524322 QKD524322 QTZ524322 RDV524322 RNR524322 RXN524322 SHJ524322 SRF524322 TBB524322 TKX524322 TUT524322 UEP524322 UOL524322 UYH524322 VID524322 VRZ524322 WBV524322 WLR524322 WVN524322 F589858 JB589858 SX589858 ACT589858 AMP589858 AWL589858 BGH589858 BQD589858 BZZ589858 CJV589858 CTR589858 DDN589858 DNJ589858 DXF589858 EHB589858 EQX589858 FAT589858 FKP589858 FUL589858 GEH589858 GOD589858 GXZ589858 HHV589858 HRR589858 IBN589858 ILJ589858 IVF589858 JFB589858 JOX589858 JYT589858 KIP589858 KSL589858 LCH589858 LMD589858 LVZ589858 MFV589858 MPR589858 MZN589858 NJJ589858 NTF589858 ODB589858 OMX589858 OWT589858 PGP589858 PQL589858 QAH589858 QKD589858 QTZ589858 RDV589858 RNR589858 RXN589858 SHJ589858 SRF589858 TBB589858 TKX589858 TUT589858 UEP589858 UOL589858 UYH589858 VID589858 VRZ589858 WBV589858 WLR589858 WVN589858 F655394 JB655394 SX655394 ACT655394 AMP655394 AWL655394 BGH655394 BQD655394 BZZ655394 CJV655394 CTR655394 DDN655394 DNJ655394 DXF655394 EHB655394 EQX655394 FAT655394 FKP655394 FUL655394 GEH655394 GOD655394 GXZ655394 HHV655394 HRR655394 IBN655394 ILJ655394 IVF655394 JFB655394 JOX655394 JYT655394 KIP655394 KSL655394 LCH655394 LMD655394 LVZ655394 MFV655394 MPR655394 MZN655394 NJJ655394 NTF655394 ODB655394 OMX655394 OWT655394 PGP655394 PQL655394 QAH655394 QKD655394 QTZ655394 RDV655394 RNR655394 RXN655394 SHJ655394 SRF655394 TBB655394 TKX655394 TUT655394 UEP655394 UOL655394 UYH655394 VID655394 VRZ655394 WBV655394 WLR655394 WVN655394 F720930 JB720930 SX720930 ACT720930 AMP720930 AWL720930 BGH720930 BQD720930 BZZ720930 CJV720930 CTR720930 DDN720930 DNJ720930 DXF720930 EHB720930 EQX720930 FAT720930 FKP720930 FUL720930 GEH720930 GOD720930 GXZ720930 HHV720930 HRR720930 IBN720930 ILJ720930 IVF720930 JFB720930 JOX720930 JYT720930 KIP720930 KSL720930 LCH720930 LMD720930 LVZ720930 MFV720930 MPR720930 MZN720930 NJJ720930 NTF720930 ODB720930 OMX720930 OWT720930 PGP720930 PQL720930 QAH720930 QKD720930 QTZ720930 RDV720930 RNR720930 RXN720930 SHJ720930 SRF720930 TBB720930 TKX720930 TUT720930 UEP720930 UOL720930 UYH720930 VID720930 VRZ720930 WBV720930 WLR720930 WVN720930 F786466 JB786466 SX786466 ACT786466 AMP786466 AWL786466 BGH786466 BQD786466 BZZ786466 CJV786466 CTR786466 DDN786466 DNJ786466 DXF786466 EHB786466 EQX786466 FAT786466 FKP786466 FUL786466 GEH786466 GOD786466 GXZ786466 HHV786466 HRR786466 IBN786466 ILJ786466 IVF786466 JFB786466 JOX786466 JYT786466 KIP786466 KSL786466 LCH786466 LMD786466 LVZ786466 MFV786466 MPR786466 MZN786466 NJJ786466 NTF786466 ODB786466 OMX786466 OWT786466 PGP786466 PQL786466 QAH786466 QKD786466 QTZ786466 RDV786466 RNR786466 RXN786466 SHJ786466 SRF786466 TBB786466 TKX786466 TUT786466 UEP786466 UOL786466 UYH786466 VID786466 VRZ786466 WBV786466 WLR786466 WVN786466 F852002 JB852002 SX852002 ACT852002 AMP852002 AWL852002 BGH852002 BQD852002 BZZ852002 CJV852002 CTR852002 DDN852002 DNJ852002 DXF852002 EHB852002 EQX852002 FAT852002 FKP852002 FUL852002 GEH852002 GOD852002 GXZ852002 HHV852002 HRR852002 IBN852002 ILJ852002 IVF852002 JFB852002 JOX852002 JYT852002 KIP852002 KSL852002 LCH852002 LMD852002 LVZ852002 MFV852002 MPR852002 MZN852002 NJJ852002 NTF852002 ODB852002 OMX852002 OWT852002 PGP852002 PQL852002 QAH852002 QKD852002 QTZ852002 RDV852002 RNR852002 RXN852002 SHJ852002 SRF852002 TBB852002 TKX852002 TUT852002 UEP852002 UOL852002 UYH852002 VID852002 VRZ852002 WBV852002 WLR852002 WVN852002 F917538 JB917538 SX917538 ACT917538 AMP917538 AWL917538 BGH917538 BQD917538 BZZ917538 CJV917538 CTR917538 DDN917538 DNJ917538 DXF917538 EHB917538 EQX917538 FAT917538 FKP917538 FUL917538 GEH917538 GOD917538 GXZ917538 HHV917538 HRR917538 IBN917538 ILJ917538 IVF917538 JFB917538 JOX917538 JYT917538 KIP917538 KSL917538 LCH917538 LMD917538 LVZ917538 MFV917538 MPR917538 MZN917538 NJJ917538 NTF917538 ODB917538 OMX917538 OWT917538 PGP917538 PQL917538 QAH917538 QKD917538 QTZ917538 RDV917538 RNR917538 RXN917538 SHJ917538 SRF917538 TBB917538 TKX917538 TUT917538 UEP917538 UOL917538 UYH917538 VID917538 VRZ917538 WBV917538 WLR917538 WVN917538 F983074 JB983074 SX983074 ACT983074 AMP983074 AWL983074 BGH983074 BQD983074 BZZ983074 CJV983074 CTR983074 DDN983074 DNJ983074 DXF983074 EHB983074 EQX983074 FAT983074 FKP983074 FUL983074 GEH983074 GOD983074 GXZ983074 HHV983074 HRR983074 IBN983074 ILJ983074 IVF983074 JFB983074 JOX983074 JYT983074 KIP983074 KSL983074 LCH983074 LMD983074 LVZ983074 MFV983074 MPR983074 MZN983074 NJJ983074 NTF983074 ODB983074 OMX983074 OWT983074 PGP983074 PQL983074 QAH983074 QKD983074 QTZ983074 RDV983074 RNR983074 RXN983074 SHJ983074 SRF983074 TBB983074 TKX983074 TUT983074 UEP983074 UOL983074 UYH983074 VID983074 VRZ983074 WBV983074 WLR983074 WVN983074">
      <formula1>$BD$46:$BD$48</formula1>
    </dataValidation>
    <dataValidation type="list" allowBlank="1" showInputMessage="1" showErrorMessage="1" sqref="C5:E5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C65541:E65541 IY65541:JA65541 SU65541:SW65541 ACQ65541:ACS65541 AMM65541:AMO65541 AWI65541:AWK65541 BGE65541:BGG65541 BQA65541:BQC65541 BZW65541:BZY65541 CJS65541:CJU65541 CTO65541:CTQ65541 DDK65541:DDM65541 DNG65541:DNI65541 DXC65541:DXE65541 EGY65541:EHA65541 EQU65541:EQW65541 FAQ65541:FAS65541 FKM65541:FKO65541 FUI65541:FUK65541 GEE65541:GEG65541 GOA65541:GOC65541 GXW65541:GXY65541 HHS65541:HHU65541 HRO65541:HRQ65541 IBK65541:IBM65541 ILG65541:ILI65541 IVC65541:IVE65541 JEY65541:JFA65541 JOU65541:JOW65541 JYQ65541:JYS65541 KIM65541:KIO65541 KSI65541:KSK65541 LCE65541:LCG65541 LMA65541:LMC65541 LVW65541:LVY65541 MFS65541:MFU65541 MPO65541:MPQ65541 MZK65541:MZM65541 NJG65541:NJI65541 NTC65541:NTE65541 OCY65541:ODA65541 OMU65541:OMW65541 OWQ65541:OWS65541 PGM65541:PGO65541 PQI65541:PQK65541 QAE65541:QAG65541 QKA65541:QKC65541 QTW65541:QTY65541 RDS65541:RDU65541 RNO65541:RNQ65541 RXK65541:RXM65541 SHG65541:SHI65541 SRC65541:SRE65541 TAY65541:TBA65541 TKU65541:TKW65541 TUQ65541:TUS65541 UEM65541:UEO65541 UOI65541:UOK65541 UYE65541:UYG65541 VIA65541:VIC65541 VRW65541:VRY65541 WBS65541:WBU65541 WLO65541:WLQ65541 WVK65541:WVM65541 C131077:E131077 IY131077:JA131077 SU131077:SW131077 ACQ131077:ACS131077 AMM131077:AMO131077 AWI131077:AWK131077 BGE131077:BGG131077 BQA131077:BQC131077 BZW131077:BZY131077 CJS131077:CJU131077 CTO131077:CTQ131077 DDK131077:DDM131077 DNG131077:DNI131077 DXC131077:DXE131077 EGY131077:EHA131077 EQU131077:EQW131077 FAQ131077:FAS131077 FKM131077:FKO131077 FUI131077:FUK131077 GEE131077:GEG131077 GOA131077:GOC131077 GXW131077:GXY131077 HHS131077:HHU131077 HRO131077:HRQ131077 IBK131077:IBM131077 ILG131077:ILI131077 IVC131077:IVE131077 JEY131077:JFA131077 JOU131077:JOW131077 JYQ131077:JYS131077 KIM131077:KIO131077 KSI131077:KSK131077 LCE131077:LCG131077 LMA131077:LMC131077 LVW131077:LVY131077 MFS131077:MFU131077 MPO131077:MPQ131077 MZK131077:MZM131077 NJG131077:NJI131077 NTC131077:NTE131077 OCY131077:ODA131077 OMU131077:OMW131077 OWQ131077:OWS131077 PGM131077:PGO131077 PQI131077:PQK131077 QAE131077:QAG131077 QKA131077:QKC131077 QTW131077:QTY131077 RDS131077:RDU131077 RNO131077:RNQ131077 RXK131077:RXM131077 SHG131077:SHI131077 SRC131077:SRE131077 TAY131077:TBA131077 TKU131077:TKW131077 TUQ131077:TUS131077 UEM131077:UEO131077 UOI131077:UOK131077 UYE131077:UYG131077 VIA131077:VIC131077 VRW131077:VRY131077 WBS131077:WBU131077 WLO131077:WLQ131077 WVK131077:WVM131077 C196613:E196613 IY196613:JA196613 SU196613:SW196613 ACQ196613:ACS196613 AMM196613:AMO196613 AWI196613:AWK196613 BGE196613:BGG196613 BQA196613:BQC196613 BZW196613:BZY196613 CJS196613:CJU196613 CTO196613:CTQ196613 DDK196613:DDM196613 DNG196613:DNI196613 DXC196613:DXE196613 EGY196613:EHA196613 EQU196613:EQW196613 FAQ196613:FAS196613 FKM196613:FKO196613 FUI196613:FUK196613 GEE196613:GEG196613 GOA196613:GOC196613 GXW196613:GXY196613 HHS196613:HHU196613 HRO196613:HRQ196613 IBK196613:IBM196613 ILG196613:ILI196613 IVC196613:IVE196613 JEY196613:JFA196613 JOU196613:JOW196613 JYQ196613:JYS196613 KIM196613:KIO196613 KSI196613:KSK196613 LCE196613:LCG196613 LMA196613:LMC196613 LVW196613:LVY196613 MFS196613:MFU196613 MPO196613:MPQ196613 MZK196613:MZM196613 NJG196613:NJI196613 NTC196613:NTE196613 OCY196613:ODA196613 OMU196613:OMW196613 OWQ196613:OWS196613 PGM196613:PGO196613 PQI196613:PQK196613 QAE196613:QAG196613 QKA196613:QKC196613 QTW196613:QTY196613 RDS196613:RDU196613 RNO196613:RNQ196613 RXK196613:RXM196613 SHG196613:SHI196613 SRC196613:SRE196613 TAY196613:TBA196613 TKU196613:TKW196613 TUQ196613:TUS196613 UEM196613:UEO196613 UOI196613:UOK196613 UYE196613:UYG196613 VIA196613:VIC196613 VRW196613:VRY196613 WBS196613:WBU196613 WLO196613:WLQ196613 WVK196613:WVM196613 C262149:E262149 IY262149:JA262149 SU262149:SW262149 ACQ262149:ACS262149 AMM262149:AMO262149 AWI262149:AWK262149 BGE262149:BGG262149 BQA262149:BQC262149 BZW262149:BZY262149 CJS262149:CJU262149 CTO262149:CTQ262149 DDK262149:DDM262149 DNG262149:DNI262149 DXC262149:DXE262149 EGY262149:EHA262149 EQU262149:EQW262149 FAQ262149:FAS262149 FKM262149:FKO262149 FUI262149:FUK262149 GEE262149:GEG262149 GOA262149:GOC262149 GXW262149:GXY262149 HHS262149:HHU262149 HRO262149:HRQ262149 IBK262149:IBM262149 ILG262149:ILI262149 IVC262149:IVE262149 JEY262149:JFA262149 JOU262149:JOW262149 JYQ262149:JYS262149 KIM262149:KIO262149 KSI262149:KSK262149 LCE262149:LCG262149 LMA262149:LMC262149 LVW262149:LVY262149 MFS262149:MFU262149 MPO262149:MPQ262149 MZK262149:MZM262149 NJG262149:NJI262149 NTC262149:NTE262149 OCY262149:ODA262149 OMU262149:OMW262149 OWQ262149:OWS262149 PGM262149:PGO262149 PQI262149:PQK262149 QAE262149:QAG262149 QKA262149:QKC262149 QTW262149:QTY262149 RDS262149:RDU262149 RNO262149:RNQ262149 RXK262149:RXM262149 SHG262149:SHI262149 SRC262149:SRE262149 TAY262149:TBA262149 TKU262149:TKW262149 TUQ262149:TUS262149 UEM262149:UEO262149 UOI262149:UOK262149 UYE262149:UYG262149 VIA262149:VIC262149 VRW262149:VRY262149 WBS262149:WBU262149 WLO262149:WLQ262149 WVK262149:WVM262149 C327685:E327685 IY327685:JA327685 SU327685:SW327685 ACQ327685:ACS327685 AMM327685:AMO327685 AWI327685:AWK327685 BGE327685:BGG327685 BQA327685:BQC327685 BZW327685:BZY327685 CJS327685:CJU327685 CTO327685:CTQ327685 DDK327685:DDM327685 DNG327685:DNI327685 DXC327685:DXE327685 EGY327685:EHA327685 EQU327685:EQW327685 FAQ327685:FAS327685 FKM327685:FKO327685 FUI327685:FUK327685 GEE327685:GEG327685 GOA327685:GOC327685 GXW327685:GXY327685 HHS327685:HHU327685 HRO327685:HRQ327685 IBK327685:IBM327685 ILG327685:ILI327685 IVC327685:IVE327685 JEY327685:JFA327685 JOU327685:JOW327685 JYQ327685:JYS327685 KIM327685:KIO327685 KSI327685:KSK327685 LCE327685:LCG327685 LMA327685:LMC327685 LVW327685:LVY327685 MFS327685:MFU327685 MPO327685:MPQ327685 MZK327685:MZM327685 NJG327685:NJI327685 NTC327685:NTE327685 OCY327685:ODA327685 OMU327685:OMW327685 OWQ327685:OWS327685 PGM327685:PGO327685 PQI327685:PQK327685 QAE327685:QAG327685 QKA327685:QKC327685 QTW327685:QTY327685 RDS327685:RDU327685 RNO327685:RNQ327685 RXK327685:RXM327685 SHG327685:SHI327685 SRC327685:SRE327685 TAY327685:TBA327685 TKU327685:TKW327685 TUQ327685:TUS327685 UEM327685:UEO327685 UOI327685:UOK327685 UYE327685:UYG327685 VIA327685:VIC327685 VRW327685:VRY327685 WBS327685:WBU327685 WLO327685:WLQ327685 WVK327685:WVM327685 C393221:E393221 IY393221:JA393221 SU393221:SW393221 ACQ393221:ACS393221 AMM393221:AMO393221 AWI393221:AWK393221 BGE393221:BGG393221 BQA393221:BQC393221 BZW393221:BZY393221 CJS393221:CJU393221 CTO393221:CTQ393221 DDK393221:DDM393221 DNG393221:DNI393221 DXC393221:DXE393221 EGY393221:EHA393221 EQU393221:EQW393221 FAQ393221:FAS393221 FKM393221:FKO393221 FUI393221:FUK393221 GEE393221:GEG393221 GOA393221:GOC393221 GXW393221:GXY393221 HHS393221:HHU393221 HRO393221:HRQ393221 IBK393221:IBM393221 ILG393221:ILI393221 IVC393221:IVE393221 JEY393221:JFA393221 JOU393221:JOW393221 JYQ393221:JYS393221 KIM393221:KIO393221 KSI393221:KSK393221 LCE393221:LCG393221 LMA393221:LMC393221 LVW393221:LVY393221 MFS393221:MFU393221 MPO393221:MPQ393221 MZK393221:MZM393221 NJG393221:NJI393221 NTC393221:NTE393221 OCY393221:ODA393221 OMU393221:OMW393221 OWQ393221:OWS393221 PGM393221:PGO393221 PQI393221:PQK393221 QAE393221:QAG393221 QKA393221:QKC393221 QTW393221:QTY393221 RDS393221:RDU393221 RNO393221:RNQ393221 RXK393221:RXM393221 SHG393221:SHI393221 SRC393221:SRE393221 TAY393221:TBA393221 TKU393221:TKW393221 TUQ393221:TUS393221 UEM393221:UEO393221 UOI393221:UOK393221 UYE393221:UYG393221 VIA393221:VIC393221 VRW393221:VRY393221 WBS393221:WBU393221 WLO393221:WLQ393221 WVK393221:WVM393221 C458757:E458757 IY458757:JA458757 SU458757:SW458757 ACQ458757:ACS458757 AMM458757:AMO458757 AWI458757:AWK458757 BGE458757:BGG458757 BQA458757:BQC458757 BZW458757:BZY458757 CJS458757:CJU458757 CTO458757:CTQ458757 DDK458757:DDM458757 DNG458757:DNI458757 DXC458757:DXE458757 EGY458757:EHA458757 EQU458757:EQW458757 FAQ458757:FAS458757 FKM458757:FKO458757 FUI458757:FUK458757 GEE458757:GEG458757 GOA458757:GOC458757 GXW458757:GXY458757 HHS458757:HHU458757 HRO458757:HRQ458757 IBK458757:IBM458757 ILG458757:ILI458757 IVC458757:IVE458757 JEY458757:JFA458757 JOU458757:JOW458757 JYQ458757:JYS458757 KIM458757:KIO458757 KSI458757:KSK458757 LCE458757:LCG458757 LMA458757:LMC458757 LVW458757:LVY458757 MFS458757:MFU458757 MPO458757:MPQ458757 MZK458757:MZM458757 NJG458757:NJI458757 NTC458757:NTE458757 OCY458757:ODA458757 OMU458757:OMW458757 OWQ458757:OWS458757 PGM458757:PGO458757 PQI458757:PQK458757 QAE458757:QAG458757 QKA458757:QKC458757 QTW458757:QTY458757 RDS458757:RDU458757 RNO458757:RNQ458757 RXK458757:RXM458757 SHG458757:SHI458757 SRC458757:SRE458757 TAY458757:TBA458757 TKU458757:TKW458757 TUQ458757:TUS458757 UEM458757:UEO458757 UOI458757:UOK458757 UYE458757:UYG458757 VIA458757:VIC458757 VRW458757:VRY458757 WBS458757:WBU458757 WLO458757:WLQ458757 WVK458757:WVM458757 C524293:E524293 IY524293:JA524293 SU524293:SW524293 ACQ524293:ACS524293 AMM524293:AMO524293 AWI524293:AWK524293 BGE524293:BGG524293 BQA524293:BQC524293 BZW524293:BZY524293 CJS524293:CJU524293 CTO524293:CTQ524293 DDK524293:DDM524293 DNG524293:DNI524293 DXC524293:DXE524293 EGY524293:EHA524293 EQU524293:EQW524293 FAQ524293:FAS524293 FKM524293:FKO524293 FUI524293:FUK524293 GEE524293:GEG524293 GOA524293:GOC524293 GXW524293:GXY524293 HHS524293:HHU524293 HRO524293:HRQ524293 IBK524293:IBM524293 ILG524293:ILI524293 IVC524293:IVE524293 JEY524293:JFA524293 JOU524293:JOW524293 JYQ524293:JYS524293 KIM524293:KIO524293 KSI524293:KSK524293 LCE524293:LCG524293 LMA524293:LMC524293 LVW524293:LVY524293 MFS524293:MFU524293 MPO524293:MPQ524293 MZK524293:MZM524293 NJG524293:NJI524293 NTC524293:NTE524293 OCY524293:ODA524293 OMU524293:OMW524293 OWQ524293:OWS524293 PGM524293:PGO524293 PQI524293:PQK524293 QAE524293:QAG524293 QKA524293:QKC524293 QTW524293:QTY524293 RDS524293:RDU524293 RNO524293:RNQ524293 RXK524293:RXM524293 SHG524293:SHI524293 SRC524293:SRE524293 TAY524293:TBA524293 TKU524293:TKW524293 TUQ524293:TUS524293 UEM524293:UEO524293 UOI524293:UOK524293 UYE524293:UYG524293 VIA524293:VIC524293 VRW524293:VRY524293 WBS524293:WBU524293 WLO524293:WLQ524293 WVK524293:WVM524293 C589829:E589829 IY589829:JA589829 SU589829:SW589829 ACQ589829:ACS589829 AMM589829:AMO589829 AWI589829:AWK589829 BGE589829:BGG589829 BQA589829:BQC589829 BZW589829:BZY589829 CJS589829:CJU589829 CTO589829:CTQ589829 DDK589829:DDM589829 DNG589829:DNI589829 DXC589829:DXE589829 EGY589829:EHA589829 EQU589829:EQW589829 FAQ589829:FAS589829 FKM589829:FKO589829 FUI589829:FUK589829 GEE589829:GEG589829 GOA589829:GOC589829 GXW589829:GXY589829 HHS589829:HHU589829 HRO589829:HRQ589829 IBK589829:IBM589829 ILG589829:ILI589829 IVC589829:IVE589829 JEY589829:JFA589829 JOU589829:JOW589829 JYQ589829:JYS589829 KIM589829:KIO589829 KSI589829:KSK589829 LCE589829:LCG589829 LMA589829:LMC589829 LVW589829:LVY589829 MFS589829:MFU589829 MPO589829:MPQ589829 MZK589829:MZM589829 NJG589829:NJI589829 NTC589829:NTE589829 OCY589829:ODA589829 OMU589829:OMW589829 OWQ589829:OWS589829 PGM589829:PGO589829 PQI589829:PQK589829 QAE589829:QAG589829 QKA589829:QKC589829 QTW589829:QTY589829 RDS589829:RDU589829 RNO589829:RNQ589829 RXK589829:RXM589829 SHG589829:SHI589829 SRC589829:SRE589829 TAY589829:TBA589829 TKU589829:TKW589829 TUQ589829:TUS589829 UEM589829:UEO589829 UOI589829:UOK589829 UYE589829:UYG589829 VIA589829:VIC589829 VRW589829:VRY589829 WBS589829:WBU589829 WLO589829:WLQ589829 WVK589829:WVM589829 C655365:E655365 IY655365:JA655365 SU655365:SW655365 ACQ655365:ACS655365 AMM655365:AMO655365 AWI655365:AWK655365 BGE655365:BGG655365 BQA655365:BQC655365 BZW655365:BZY655365 CJS655365:CJU655365 CTO655365:CTQ655365 DDK655365:DDM655365 DNG655365:DNI655365 DXC655365:DXE655365 EGY655365:EHA655365 EQU655365:EQW655365 FAQ655365:FAS655365 FKM655365:FKO655365 FUI655365:FUK655365 GEE655365:GEG655365 GOA655365:GOC655365 GXW655365:GXY655365 HHS655365:HHU655365 HRO655365:HRQ655365 IBK655365:IBM655365 ILG655365:ILI655365 IVC655365:IVE655365 JEY655365:JFA655365 JOU655365:JOW655365 JYQ655365:JYS655365 KIM655365:KIO655365 KSI655365:KSK655365 LCE655365:LCG655365 LMA655365:LMC655365 LVW655365:LVY655365 MFS655365:MFU655365 MPO655365:MPQ655365 MZK655365:MZM655365 NJG655365:NJI655365 NTC655365:NTE655365 OCY655365:ODA655365 OMU655365:OMW655365 OWQ655365:OWS655365 PGM655365:PGO655365 PQI655365:PQK655365 QAE655365:QAG655365 QKA655365:QKC655365 QTW655365:QTY655365 RDS655365:RDU655365 RNO655365:RNQ655365 RXK655365:RXM655365 SHG655365:SHI655365 SRC655365:SRE655365 TAY655365:TBA655365 TKU655365:TKW655365 TUQ655365:TUS655365 UEM655365:UEO655365 UOI655365:UOK655365 UYE655365:UYG655365 VIA655365:VIC655365 VRW655365:VRY655365 WBS655365:WBU655365 WLO655365:WLQ655365 WVK655365:WVM655365 C720901:E720901 IY720901:JA720901 SU720901:SW720901 ACQ720901:ACS720901 AMM720901:AMO720901 AWI720901:AWK720901 BGE720901:BGG720901 BQA720901:BQC720901 BZW720901:BZY720901 CJS720901:CJU720901 CTO720901:CTQ720901 DDK720901:DDM720901 DNG720901:DNI720901 DXC720901:DXE720901 EGY720901:EHA720901 EQU720901:EQW720901 FAQ720901:FAS720901 FKM720901:FKO720901 FUI720901:FUK720901 GEE720901:GEG720901 GOA720901:GOC720901 GXW720901:GXY720901 HHS720901:HHU720901 HRO720901:HRQ720901 IBK720901:IBM720901 ILG720901:ILI720901 IVC720901:IVE720901 JEY720901:JFA720901 JOU720901:JOW720901 JYQ720901:JYS720901 KIM720901:KIO720901 KSI720901:KSK720901 LCE720901:LCG720901 LMA720901:LMC720901 LVW720901:LVY720901 MFS720901:MFU720901 MPO720901:MPQ720901 MZK720901:MZM720901 NJG720901:NJI720901 NTC720901:NTE720901 OCY720901:ODA720901 OMU720901:OMW720901 OWQ720901:OWS720901 PGM720901:PGO720901 PQI720901:PQK720901 QAE720901:QAG720901 QKA720901:QKC720901 QTW720901:QTY720901 RDS720901:RDU720901 RNO720901:RNQ720901 RXK720901:RXM720901 SHG720901:SHI720901 SRC720901:SRE720901 TAY720901:TBA720901 TKU720901:TKW720901 TUQ720901:TUS720901 UEM720901:UEO720901 UOI720901:UOK720901 UYE720901:UYG720901 VIA720901:VIC720901 VRW720901:VRY720901 WBS720901:WBU720901 WLO720901:WLQ720901 WVK720901:WVM720901 C786437:E786437 IY786437:JA786437 SU786437:SW786437 ACQ786437:ACS786437 AMM786437:AMO786437 AWI786437:AWK786437 BGE786437:BGG786437 BQA786437:BQC786437 BZW786437:BZY786437 CJS786437:CJU786437 CTO786437:CTQ786437 DDK786437:DDM786437 DNG786437:DNI786437 DXC786437:DXE786437 EGY786437:EHA786437 EQU786437:EQW786437 FAQ786437:FAS786437 FKM786437:FKO786437 FUI786437:FUK786437 GEE786437:GEG786437 GOA786437:GOC786437 GXW786437:GXY786437 HHS786437:HHU786437 HRO786437:HRQ786437 IBK786437:IBM786437 ILG786437:ILI786437 IVC786437:IVE786437 JEY786437:JFA786437 JOU786437:JOW786437 JYQ786437:JYS786437 KIM786437:KIO786437 KSI786437:KSK786437 LCE786437:LCG786437 LMA786437:LMC786437 LVW786437:LVY786437 MFS786437:MFU786437 MPO786437:MPQ786437 MZK786437:MZM786437 NJG786437:NJI786437 NTC786437:NTE786437 OCY786437:ODA786437 OMU786437:OMW786437 OWQ786437:OWS786437 PGM786437:PGO786437 PQI786437:PQK786437 QAE786437:QAG786437 QKA786437:QKC786437 QTW786437:QTY786437 RDS786437:RDU786437 RNO786437:RNQ786437 RXK786437:RXM786437 SHG786437:SHI786437 SRC786437:SRE786437 TAY786437:TBA786437 TKU786437:TKW786437 TUQ786437:TUS786437 UEM786437:UEO786437 UOI786437:UOK786437 UYE786437:UYG786437 VIA786437:VIC786437 VRW786437:VRY786437 WBS786437:WBU786437 WLO786437:WLQ786437 WVK786437:WVM786437 C851973:E851973 IY851973:JA851973 SU851973:SW851973 ACQ851973:ACS851973 AMM851973:AMO851973 AWI851973:AWK851973 BGE851973:BGG851973 BQA851973:BQC851973 BZW851973:BZY851973 CJS851973:CJU851973 CTO851973:CTQ851973 DDK851973:DDM851973 DNG851973:DNI851973 DXC851973:DXE851973 EGY851973:EHA851973 EQU851973:EQW851973 FAQ851973:FAS851973 FKM851973:FKO851973 FUI851973:FUK851973 GEE851973:GEG851973 GOA851973:GOC851973 GXW851973:GXY851973 HHS851973:HHU851973 HRO851973:HRQ851973 IBK851973:IBM851973 ILG851973:ILI851973 IVC851973:IVE851973 JEY851973:JFA851973 JOU851973:JOW851973 JYQ851973:JYS851973 KIM851973:KIO851973 KSI851973:KSK851973 LCE851973:LCG851973 LMA851973:LMC851973 LVW851973:LVY851973 MFS851973:MFU851973 MPO851973:MPQ851973 MZK851973:MZM851973 NJG851973:NJI851973 NTC851973:NTE851973 OCY851973:ODA851973 OMU851973:OMW851973 OWQ851973:OWS851973 PGM851973:PGO851973 PQI851973:PQK851973 QAE851973:QAG851973 QKA851973:QKC851973 QTW851973:QTY851973 RDS851973:RDU851973 RNO851973:RNQ851973 RXK851973:RXM851973 SHG851973:SHI851973 SRC851973:SRE851973 TAY851973:TBA851973 TKU851973:TKW851973 TUQ851973:TUS851973 UEM851973:UEO851973 UOI851973:UOK851973 UYE851973:UYG851973 VIA851973:VIC851973 VRW851973:VRY851973 WBS851973:WBU851973 WLO851973:WLQ851973 WVK851973:WVM851973 C917509:E917509 IY917509:JA917509 SU917509:SW917509 ACQ917509:ACS917509 AMM917509:AMO917509 AWI917509:AWK917509 BGE917509:BGG917509 BQA917509:BQC917509 BZW917509:BZY917509 CJS917509:CJU917509 CTO917509:CTQ917509 DDK917509:DDM917509 DNG917509:DNI917509 DXC917509:DXE917509 EGY917509:EHA917509 EQU917509:EQW917509 FAQ917509:FAS917509 FKM917509:FKO917509 FUI917509:FUK917509 GEE917509:GEG917509 GOA917509:GOC917509 GXW917509:GXY917509 HHS917509:HHU917509 HRO917509:HRQ917509 IBK917509:IBM917509 ILG917509:ILI917509 IVC917509:IVE917509 JEY917509:JFA917509 JOU917509:JOW917509 JYQ917509:JYS917509 KIM917509:KIO917509 KSI917509:KSK917509 LCE917509:LCG917509 LMA917509:LMC917509 LVW917509:LVY917509 MFS917509:MFU917509 MPO917509:MPQ917509 MZK917509:MZM917509 NJG917509:NJI917509 NTC917509:NTE917509 OCY917509:ODA917509 OMU917509:OMW917509 OWQ917509:OWS917509 PGM917509:PGO917509 PQI917509:PQK917509 QAE917509:QAG917509 QKA917509:QKC917509 QTW917509:QTY917509 RDS917509:RDU917509 RNO917509:RNQ917509 RXK917509:RXM917509 SHG917509:SHI917509 SRC917509:SRE917509 TAY917509:TBA917509 TKU917509:TKW917509 TUQ917509:TUS917509 UEM917509:UEO917509 UOI917509:UOK917509 UYE917509:UYG917509 VIA917509:VIC917509 VRW917509:VRY917509 WBS917509:WBU917509 WLO917509:WLQ917509 WVK917509:WVM917509 C983045:E983045 IY983045:JA983045 SU983045:SW983045 ACQ983045:ACS983045 AMM983045:AMO983045 AWI983045:AWK983045 BGE983045:BGG983045 BQA983045:BQC983045 BZW983045:BZY983045 CJS983045:CJU983045 CTO983045:CTQ983045 DDK983045:DDM983045 DNG983045:DNI983045 DXC983045:DXE983045 EGY983045:EHA983045 EQU983045:EQW983045 FAQ983045:FAS983045 FKM983045:FKO983045 FUI983045:FUK983045 GEE983045:GEG983045 GOA983045:GOC983045 GXW983045:GXY983045 HHS983045:HHU983045 HRO983045:HRQ983045 IBK983045:IBM983045 ILG983045:ILI983045 IVC983045:IVE983045 JEY983045:JFA983045 JOU983045:JOW983045 JYQ983045:JYS983045 KIM983045:KIO983045 KSI983045:KSK983045 LCE983045:LCG983045 LMA983045:LMC983045 LVW983045:LVY983045 MFS983045:MFU983045 MPO983045:MPQ983045 MZK983045:MZM983045 NJG983045:NJI983045 NTC983045:NTE983045 OCY983045:ODA983045 OMU983045:OMW983045 OWQ983045:OWS983045 PGM983045:PGO983045 PQI983045:PQK983045 QAE983045:QAG983045 QKA983045:QKC983045 QTW983045:QTY983045 RDS983045:RDU983045 RNO983045:RNQ983045 RXK983045:RXM983045 SHG983045:SHI983045 SRC983045:SRE983045 TAY983045:TBA983045 TKU983045:TKW983045 TUQ983045:TUS983045 UEM983045:UEO983045 UOI983045:UOK983045 UYE983045:UYG983045 VIA983045:VIC983045 VRW983045:VRY983045 WBS983045:WBU983045 WLO983045:WLQ983045 WVK983045:WVM983045">
      <formula1>$BD$16:$BD$20</formula1>
    </dataValidation>
    <dataValidation type="list" allowBlank="1" showInputMessage="1" showErrorMessage="1" sqref="C10 IY10 SU10 ACQ10 AMM10 AWI10 BGE10 BQA10 BZW10 CJS10 CTO10 DDK10 DNG10 DXC10 EGY10 EQU10 FAQ10 FKM10 FUI10 GEE10 GOA10 GXW10 HHS10 HRO10 IBK10 ILG10 IVC10 JEY10 JOU10 JYQ10 KIM10 KSI10 LCE10 LMA10 LVW10 MFS10 MPO10 MZK10 NJG10 NTC10 OCY10 OMU10 OWQ10 PGM10 PQI10 QAE10 QKA10 QTW10 RDS10 RNO10 RXK10 SHG10 SRC10 TAY10 TKU10 TUQ10 UEM10 UOI10 UYE10 VIA10 VRW10 WBS10 WLO10 WVK10 C65546 IY65546 SU65546 ACQ65546 AMM65546 AWI65546 BGE65546 BQA65546 BZW65546 CJS65546 CTO65546 DDK65546 DNG65546 DXC65546 EGY65546 EQU65546 FAQ65546 FKM65546 FUI65546 GEE65546 GOA65546 GXW65546 HHS65546 HRO65546 IBK65546 ILG65546 IVC65546 JEY65546 JOU65546 JYQ65546 KIM65546 KSI65546 LCE65546 LMA65546 LVW65546 MFS65546 MPO65546 MZK65546 NJG65546 NTC65546 OCY65546 OMU65546 OWQ65546 PGM65546 PQI65546 QAE65546 QKA65546 QTW65546 RDS65546 RNO65546 RXK65546 SHG65546 SRC65546 TAY65546 TKU65546 TUQ65546 UEM65546 UOI65546 UYE65546 VIA65546 VRW65546 WBS65546 WLO65546 WVK65546 C131082 IY131082 SU131082 ACQ131082 AMM131082 AWI131082 BGE131082 BQA131082 BZW131082 CJS131082 CTO131082 DDK131082 DNG131082 DXC131082 EGY131082 EQU131082 FAQ131082 FKM131082 FUI131082 GEE131082 GOA131082 GXW131082 HHS131082 HRO131082 IBK131082 ILG131082 IVC131082 JEY131082 JOU131082 JYQ131082 KIM131082 KSI131082 LCE131082 LMA131082 LVW131082 MFS131082 MPO131082 MZK131082 NJG131082 NTC131082 OCY131082 OMU131082 OWQ131082 PGM131082 PQI131082 QAE131082 QKA131082 QTW131082 RDS131082 RNO131082 RXK131082 SHG131082 SRC131082 TAY131082 TKU131082 TUQ131082 UEM131082 UOI131082 UYE131082 VIA131082 VRW131082 WBS131082 WLO131082 WVK131082 C196618 IY196618 SU196618 ACQ196618 AMM196618 AWI196618 BGE196618 BQA196618 BZW196618 CJS196618 CTO196618 DDK196618 DNG196618 DXC196618 EGY196618 EQU196618 FAQ196618 FKM196618 FUI196618 GEE196618 GOA196618 GXW196618 HHS196618 HRO196618 IBK196618 ILG196618 IVC196618 JEY196618 JOU196618 JYQ196618 KIM196618 KSI196618 LCE196618 LMA196618 LVW196618 MFS196618 MPO196618 MZK196618 NJG196618 NTC196618 OCY196618 OMU196618 OWQ196618 PGM196618 PQI196618 QAE196618 QKA196618 QTW196618 RDS196618 RNO196618 RXK196618 SHG196618 SRC196618 TAY196618 TKU196618 TUQ196618 UEM196618 UOI196618 UYE196618 VIA196618 VRW196618 WBS196618 WLO196618 WVK196618 C262154 IY262154 SU262154 ACQ262154 AMM262154 AWI262154 BGE262154 BQA262154 BZW262154 CJS262154 CTO262154 DDK262154 DNG262154 DXC262154 EGY262154 EQU262154 FAQ262154 FKM262154 FUI262154 GEE262154 GOA262154 GXW262154 HHS262154 HRO262154 IBK262154 ILG262154 IVC262154 JEY262154 JOU262154 JYQ262154 KIM262154 KSI262154 LCE262154 LMA262154 LVW262154 MFS262154 MPO262154 MZK262154 NJG262154 NTC262154 OCY262154 OMU262154 OWQ262154 PGM262154 PQI262154 QAE262154 QKA262154 QTW262154 RDS262154 RNO262154 RXK262154 SHG262154 SRC262154 TAY262154 TKU262154 TUQ262154 UEM262154 UOI262154 UYE262154 VIA262154 VRW262154 WBS262154 WLO262154 WVK262154 C327690 IY327690 SU327690 ACQ327690 AMM327690 AWI327690 BGE327690 BQA327690 BZW327690 CJS327690 CTO327690 DDK327690 DNG327690 DXC327690 EGY327690 EQU327690 FAQ327690 FKM327690 FUI327690 GEE327690 GOA327690 GXW327690 HHS327690 HRO327690 IBK327690 ILG327690 IVC327690 JEY327690 JOU327690 JYQ327690 KIM327690 KSI327690 LCE327690 LMA327690 LVW327690 MFS327690 MPO327690 MZK327690 NJG327690 NTC327690 OCY327690 OMU327690 OWQ327690 PGM327690 PQI327690 QAE327690 QKA327690 QTW327690 RDS327690 RNO327690 RXK327690 SHG327690 SRC327690 TAY327690 TKU327690 TUQ327690 UEM327690 UOI327690 UYE327690 VIA327690 VRW327690 WBS327690 WLO327690 WVK327690 C393226 IY393226 SU393226 ACQ393226 AMM393226 AWI393226 BGE393226 BQA393226 BZW393226 CJS393226 CTO393226 DDK393226 DNG393226 DXC393226 EGY393226 EQU393226 FAQ393226 FKM393226 FUI393226 GEE393226 GOA393226 GXW393226 HHS393226 HRO393226 IBK393226 ILG393226 IVC393226 JEY393226 JOU393226 JYQ393226 KIM393226 KSI393226 LCE393226 LMA393226 LVW393226 MFS393226 MPO393226 MZK393226 NJG393226 NTC393226 OCY393226 OMU393226 OWQ393226 PGM393226 PQI393226 QAE393226 QKA393226 QTW393226 RDS393226 RNO393226 RXK393226 SHG393226 SRC393226 TAY393226 TKU393226 TUQ393226 UEM393226 UOI393226 UYE393226 VIA393226 VRW393226 WBS393226 WLO393226 WVK393226 C458762 IY458762 SU458762 ACQ458762 AMM458762 AWI458762 BGE458762 BQA458762 BZW458762 CJS458762 CTO458762 DDK458762 DNG458762 DXC458762 EGY458762 EQU458762 FAQ458762 FKM458762 FUI458762 GEE458762 GOA458762 GXW458762 HHS458762 HRO458762 IBK458762 ILG458762 IVC458762 JEY458762 JOU458762 JYQ458762 KIM458762 KSI458762 LCE458762 LMA458762 LVW458762 MFS458762 MPO458762 MZK458762 NJG458762 NTC458762 OCY458762 OMU458762 OWQ458762 PGM458762 PQI458762 QAE458762 QKA458762 QTW458762 RDS458762 RNO458762 RXK458762 SHG458762 SRC458762 TAY458762 TKU458762 TUQ458762 UEM458762 UOI458762 UYE458762 VIA458762 VRW458762 WBS458762 WLO458762 WVK458762 C524298 IY524298 SU524298 ACQ524298 AMM524298 AWI524298 BGE524298 BQA524298 BZW524298 CJS524298 CTO524298 DDK524298 DNG524298 DXC524298 EGY524298 EQU524298 FAQ524298 FKM524298 FUI524298 GEE524298 GOA524298 GXW524298 HHS524298 HRO524298 IBK524298 ILG524298 IVC524298 JEY524298 JOU524298 JYQ524298 KIM524298 KSI524298 LCE524298 LMA524298 LVW524298 MFS524298 MPO524298 MZK524298 NJG524298 NTC524298 OCY524298 OMU524298 OWQ524298 PGM524298 PQI524298 QAE524298 QKA524298 QTW524298 RDS524298 RNO524298 RXK524298 SHG524298 SRC524298 TAY524298 TKU524298 TUQ524298 UEM524298 UOI524298 UYE524298 VIA524298 VRW524298 WBS524298 WLO524298 WVK524298 C589834 IY589834 SU589834 ACQ589834 AMM589834 AWI589834 BGE589834 BQA589834 BZW589834 CJS589834 CTO589834 DDK589834 DNG589834 DXC589834 EGY589834 EQU589834 FAQ589834 FKM589834 FUI589834 GEE589834 GOA589834 GXW589834 HHS589834 HRO589834 IBK589834 ILG589834 IVC589834 JEY589834 JOU589834 JYQ589834 KIM589834 KSI589834 LCE589834 LMA589834 LVW589834 MFS589834 MPO589834 MZK589834 NJG589834 NTC589834 OCY589834 OMU589834 OWQ589834 PGM589834 PQI589834 QAE589834 QKA589834 QTW589834 RDS589834 RNO589834 RXK589834 SHG589834 SRC589834 TAY589834 TKU589834 TUQ589834 UEM589834 UOI589834 UYE589834 VIA589834 VRW589834 WBS589834 WLO589834 WVK589834 C655370 IY655370 SU655370 ACQ655370 AMM655370 AWI655370 BGE655370 BQA655370 BZW655370 CJS655370 CTO655370 DDK655370 DNG655370 DXC655370 EGY655370 EQU655370 FAQ655370 FKM655370 FUI655370 GEE655370 GOA655370 GXW655370 HHS655370 HRO655370 IBK655370 ILG655370 IVC655370 JEY655370 JOU655370 JYQ655370 KIM655370 KSI655370 LCE655370 LMA655370 LVW655370 MFS655370 MPO655370 MZK655370 NJG655370 NTC655370 OCY655370 OMU655370 OWQ655370 PGM655370 PQI655370 QAE655370 QKA655370 QTW655370 RDS655370 RNO655370 RXK655370 SHG655370 SRC655370 TAY655370 TKU655370 TUQ655370 UEM655370 UOI655370 UYE655370 VIA655370 VRW655370 WBS655370 WLO655370 WVK655370 C720906 IY720906 SU720906 ACQ720906 AMM720906 AWI720906 BGE720906 BQA720906 BZW720906 CJS720906 CTO720906 DDK720906 DNG720906 DXC720906 EGY720906 EQU720906 FAQ720906 FKM720906 FUI720906 GEE720906 GOA720906 GXW720906 HHS720906 HRO720906 IBK720906 ILG720906 IVC720906 JEY720906 JOU720906 JYQ720906 KIM720906 KSI720906 LCE720906 LMA720906 LVW720906 MFS720906 MPO720906 MZK720906 NJG720906 NTC720906 OCY720906 OMU720906 OWQ720906 PGM720906 PQI720906 QAE720906 QKA720906 QTW720906 RDS720906 RNO720906 RXK720906 SHG720906 SRC720906 TAY720906 TKU720906 TUQ720906 UEM720906 UOI720906 UYE720906 VIA720906 VRW720906 WBS720906 WLO720906 WVK720906 C786442 IY786442 SU786442 ACQ786442 AMM786442 AWI786442 BGE786442 BQA786442 BZW786442 CJS786442 CTO786442 DDK786442 DNG786442 DXC786442 EGY786442 EQU786442 FAQ786442 FKM786442 FUI786442 GEE786442 GOA786442 GXW786442 HHS786442 HRO786442 IBK786442 ILG786442 IVC786442 JEY786442 JOU786442 JYQ786442 KIM786442 KSI786442 LCE786442 LMA786442 LVW786442 MFS786442 MPO786442 MZK786442 NJG786442 NTC786442 OCY786442 OMU786442 OWQ786442 PGM786442 PQI786442 QAE786442 QKA786442 QTW786442 RDS786442 RNO786442 RXK786442 SHG786442 SRC786442 TAY786442 TKU786442 TUQ786442 UEM786442 UOI786442 UYE786442 VIA786442 VRW786442 WBS786442 WLO786442 WVK786442 C851978 IY851978 SU851978 ACQ851978 AMM851978 AWI851978 BGE851978 BQA851978 BZW851978 CJS851978 CTO851978 DDK851978 DNG851978 DXC851978 EGY851978 EQU851978 FAQ851978 FKM851978 FUI851978 GEE851978 GOA851978 GXW851978 HHS851978 HRO851978 IBK851978 ILG851978 IVC851978 JEY851978 JOU851978 JYQ851978 KIM851978 KSI851978 LCE851978 LMA851978 LVW851978 MFS851978 MPO851978 MZK851978 NJG851978 NTC851978 OCY851978 OMU851978 OWQ851978 PGM851978 PQI851978 QAE851978 QKA851978 QTW851978 RDS851978 RNO851978 RXK851978 SHG851978 SRC851978 TAY851978 TKU851978 TUQ851978 UEM851978 UOI851978 UYE851978 VIA851978 VRW851978 WBS851978 WLO851978 WVK851978 C917514 IY917514 SU917514 ACQ917514 AMM917514 AWI917514 BGE917514 BQA917514 BZW917514 CJS917514 CTO917514 DDK917514 DNG917514 DXC917514 EGY917514 EQU917514 FAQ917514 FKM917514 FUI917514 GEE917514 GOA917514 GXW917514 HHS917514 HRO917514 IBK917514 ILG917514 IVC917514 JEY917514 JOU917514 JYQ917514 KIM917514 KSI917514 LCE917514 LMA917514 LVW917514 MFS917514 MPO917514 MZK917514 NJG917514 NTC917514 OCY917514 OMU917514 OWQ917514 PGM917514 PQI917514 QAE917514 QKA917514 QTW917514 RDS917514 RNO917514 RXK917514 SHG917514 SRC917514 TAY917514 TKU917514 TUQ917514 UEM917514 UOI917514 UYE917514 VIA917514 VRW917514 WBS917514 WLO917514 WVK917514 C983050 IY983050 SU983050 ACQ983050 AMM983050 AWI983050 BGE983050 BQA983050 BZW983050 CJS983050 CTO983050 DDK983050 DNG983050 DXC983050 EGY983050 EQU983050 FAQ983050 FKM983050 FUI983050 GEE983050 GOA983050 GXW983050 HHS983050 HRO983050 IBK983050 ILG983050 IVC983050 JEY983050 JOU983050 JYQ983050 KIM983050 KSI983050 LCE983050 LMA983050 LVW983050 MFS983050 MPO983050 MZK983050 NJG983050 NTC983050 OCY983050 OMU983050 OWQ983050 PGM983050 PQI983050 QAE983050 QKA983050 QTW983050 RDS983050 RNO983050 RXK983050 SHG983050 SRC983050 TAY983050 TKU983050 TUQ983050 UEM983050 UOI983050 UYE983050 VIA983050 VRW983050 WBS983050 WLO983050 WVK983050">
      <formula1>$BC$2:$BC$6</formula1>
    </dataValidation>
    <dataValidation type="list" allowBlank="1" showInputMessage="1" showErrorMessage="1" sqref="F42 JB42 SX42 ACT42 AMP42 AWL42 BGH42 BQD42 BZZ42 CJV42 CTR42 DDN42 DNJ42 DXF42 EHB42 EQX42 FAT42 FKP42 FUL42 GEH42 GOD42 GXZ42 HHV42 HRR42 IBN42 ILJ42 IVF42 JFB42 JOX42 JYT42 KIP42 KSL42 LCH42 LMD42 LVZ42 MFV42 MPR42 MZN42 NJJ42 NTF42 ODB42 OMX42 OWT42 PGP42 PQL42 QAH42 QKD42 QTZ42 RDV42 RNR42 RXN42 SHJ42 SRF42 TBB42 TKX42 TUT42 UEP42 UOL42 UYH42 VID42 VRZ42 WBV42 WLR42 WVN42 F65578 JB65578 SX65578 ACT65578 AMP65578 AWL65578 BGH65578 BQD65578 BZZ65578 CJV65578 CTR65578 DDN65578 DNJ65578 DXF65578 EHB65578 EQX65578 FAT65578 FKP65578 FUL65578 GEH65578 GOD65578 GXZ65578 HHV65578 HRR65578 IBN65578 ILJ65578 IVF65578 JFB65578 JOX65578 JYT65578 KIP65578 KSL65578 LCH65578 LMD65578 LVZ65578 MFV65578 MPR65578 MZN65578 NJJ65578 NTF65578 ODB65578 OMX65578 OWT65578 PGP65578 PQL65578 QAH65578 QKD65578 QTZ65578 RDV65578 RNR65578 RXN65578 SHJ65578 SRF65578 TBB65578 TKX65578 TUT65578 UEP65578 UOL65578 UYH65578 VID65578 VRZ65578 WBV65578 WLR65578 WVN65578 F131114 JB131114 SX131114 ACT131114 AMP131114 AWL131114 BGH131114 BQD131114 BZZ131114 CJV131114 CTR131114 DDN131114 DNJ131114 DXF131114 EHB131114 EQX131114 FAT131114 FKP131114 FUL131114 GEH131114 GOD131114 GXZ131114 HHV131114 HRR131114 IBN131114 ILJ131114 IVF131114 JFB131114 JOX131114 JYT131114 KIP131114 KSL131114 LCH131114 LMD131114 LVZ131114 MFV131114 MPR131114 MZN131114 NJJ131114 NTF131114 ODB131114 OMX131114 OWT131114 PGP131114 PQL131114 QAH131114 QKD131114 QTZ131114 RDV131114 RNR131114 RXN131114 SHJ131114 SRF131114 TBB131114 TKX131114 TUT131114 UEP131114 UOL131114 UYH131114 VID131114 VRZ131114 WBV131114 WLR131114 WVN131114 F196650 JB196650 SX196650 ACT196650 AMP196650 AWL196650 BGH196650 BQD196650 BZZ196650 CJV196650 CTR196650 DDN196650 DNJ196650 DXF196650 EHB196650 EQX196650 FAT196650 FKP196650 FUL196650 GEH196650 GOD196650 GXZ196650 HHV196650 HRR196650 IBN196650 ILJ196650 IVF196650 JFB196650 JOX196650 JYT196650 KIP196650 KSL196650 LCH196650 LMD196650 LVZ196650 MFV196650 MPR196650 MZN196650 NJJ196650 NTF196650 ODB196650 OMX196650 OWT196650 PGP196650 PQL196650 QAH196650 QKD196650 QTZ196650 RDV196650 RNR196650 RXN196650 SHJ196650 SRF196650 TBB196650 TKX196650 TUT196650 UEP196650 UOL196650 UYH196650 VID196650 VRZ196650 WBV196650 WLR196650 WVN196650 F262186 JB262186 SX262186 ACT262186 AMP262186 AWL262186 BGH262186 BQD262186 BZZ262186 CJV262186 CTR262186 DDN262186 DNJ262186 DXF262186 EHB262186 EQX262186 FAT262186 FKP262186 FUL262186 GEH262186 GOD262186 GXZ262186 HHV262186 HRR262186 IBN262186 ILJ262186 IVF262186 JFB262186 JOX262186 JYT262186 KIP262186 KSL262186 LCH262186 LMD262186 LVZ262186 MFV262186 MPR262186 MZN262186 NJJ262186 NTF262186 ODB262186 OMX262186 OWT262186 PGP262186 PQL262186 QAH262186 QKD262186 QTZ262186 RDV262186 RNR262186 RXN262186 SHJ262186 SRF262186 TBB262186 TKX262186 TUT262186 UEP262186 UOL262186 UYH262186 VID262186 VRZ262186 WBV262186 WLR262186 WVN262186 F327722 JB327722 SX327722 ACT327722 AMP327722 AWL327722 BGH327722 BQD327722 BZZ327722 CJV327722 CTR327722 DDN327722 DNJ327722 DXF327722 EHB327722 EQX327722 FAT327722 FKP327722 FUL327722 GEH327722 GOD327722 GXZ327722 HHV327722 HRR327722 IBN327722 ILJ327722 IVF327722 JFB327722 JOX327722 JYT327722 KIP327722 KSL327722 LCH327722 LMD327722 LVZ327722 MFV327722 MPR327722 MZN327722 NJJ327722 NTF327722 ODB327722 OMX327722 OWT327722 PGP327722 PQL327722 QAH327722 QKD327722 QTZ327722 RDV327722 RNR327722 RXN327722 SHJ327722 SRF327722 TBB327722 TKX327722 TUT327722 UEP327722 UOL327722 UYH327722 VID327722 VRZ327722 WBV327722 WLR327722 WVN327722 F393258 JB393258 SX393258 ACT393258 AMP393258 AWL393258 BGH393258 BQD393258 BZZ393258 CJV393258 CTR393258 DDN393258 DNJ393258 DXF393258 EHB393258 EQX393258 FAT393258 FKP393258 FUL393258 GEH393258 GOD393258 GXZ393258 HHV393258 HRR393258 IBN393258 ILJ393258 IVF393258 JFB393258 JOX393258 JYT393258 KIP393258 KSL393258 LCH393258 LMD393258 LVZ393258 MFV393258 MPR393258 MZN393258 NJJ393258 NTF393258 ODB393258 OMX393258 OWT393258 PGP393258 PQL393258 QAH393258 QKD393258 QTZ393258 RDV393258 RNR393258 RXN393258 SHJ393258 SRF393258 TBB393258 TKX393258 TUT393258 UEP393258 UOL393258 UYH393258 VID393258 VRZ393258 WBV393258 WLR393258 WVN393258 F458794 JB458794 SX458794 ACT458794 AMP458794 AWL458794 BGH458794 BQD458794 BZZ458794 CJV458794 CTR458794 DDN458794 DNJ458794 DXF458794 EHB458794 EQX458794 FAT458794 FKP458794 FUL458794 GEH458794 GOD458794 GXZ458794 HHV458794 HRR458794 IBN458794 ILJ458794 IVF458794 JFB458794 JOX458794 JYT458794 KIP458794 KSL458794 LCH458794 LMD458794 LVZ458794 MFV458794 MPR458794 MZN458794 NJJ458794 NTF458794 ODB458794 OMX458794 OWT458794 PGP458794 PQL458794 QAH458794 QKD458794 QTZ458794 RDV458794 RNR458794 RXN458794 SHJ458794 SRF458794 TBB458794 TKX458794 TUT458794 UEP458794 UOL458794 UYH458794 VID458794 VRZ458794 WBV458794 WLR458794 WVN458794 F524330 JB524330 SX524330 ACT524330 AMP524330 AWL524330 BGH524330 BQD524330 BZZ524330 CJV524330 CTR524330 DDN524330 DNJ524330 DXF524330 EHB524330 EQX524330 FAT524330 FKP524330 FUL524330 GEH524330 GOD524330 GXZ524330 HHV524330 HRR524330 IBN524330 ILJ524330 IVF524330 JFB524330 JOX524330 JYT524330 KIP524330 KSL524330 LCH524330 LMD524330 LVZ524330 MFV524330 MPR524330 MZN524330 NJJ524330 NTF524330 ODB524330 OMX524330 OWT524330 PGP524330 PQL524330 QAH524330 QKD524330 QTZ524330 RDV524330 RNR524330 RXN524330 SHJ524330 SRF524330 TBB524330 TKX524330 TUT524330 UEP524330 UOL524330 UYH524330 VID524330 VRZ524330 WBV524330 WLR524330 WVN524330 F589866 JB589866 SX589866 ACT589866 AMP589866 AWL589866 BGH589866 BQD589866 BZZ589866 CJV589866 CTR589866 DDN589866 DNJ589866 DXF589866 EHB589866 EQX589866 FAT589866 FKP589866 FUL589866 GEH589866 GOD589866 GXZ589866 HHV589866 HRR589866 IBN589866 ILJ589866 IVF589866 JFB589866 JOX589866 JYT589866 KIP589866 KSL589866 LCH589866 LMD589866 LVZ589866 MFV589866 MPR589866 MZN589866 NJJ589866 NTF589866 ODB589866 OMX589866 OWT589866 PGP589866 PQL589866 QAH589866 QKD589866 QTZ589866 RDV589866 RNR589866 RXN589866 SHJ589866 SRF589866 TBB589866 TKX589866 TUT589866 UEP589866 UOL589866 UYH589866 VID589866 VRZ589866 WBV589866 WLR589866 WVN589866 F655402 JB655402 SX655402 ACT655402 AMP655402 AWL655402 BGH655402 BQD655402 BZZ655402 CJV655402 CTR655402 DDN655402 DNJ655402 DXF655402 EHB655402 EQX655402 FAT655402 FKP655402 FUL655402 GEH655402 GOD655402 GXZ655402 HHV655402 HRR655402 IBN655402 ILJ655402 IVF655402 JFB655402 JOX655402 JYT655402 KIP655402 KSL655402 LCH655402 LMD655402 LVZ655402 MFV655402 MPR655402 MZN655402 NJJ655402 NTF655402 ODB655402 OMX655402 OWT655402 PGP655402 PQL655402 QAH655402 QKD655402 QTZ655402 RDV655402 RNR655402 RXN655402 SHJ655402 SRF655402 TBB655402 TKX655402 TUT655402 UEP655402 UOL655402 UYH655402 VID655402 VRZ655402 WBV655402 WLR655402 WVN655402 F720938 JB720938 SX720938 ACT720938 AMP720938 AWL720938 BGH720938 BQD720938 BZZ720938 CJV720938 CTR720938 DDN720938 DNJ720938 DXF720938 EHB720938 EQX720938 FAT720938 FKP720938 FUL720938 GEH720938 GOD720938 GXZ720938 HHV720938 HRR720938 IBN720938 ILJ720938 IVF720938 JFB720938 JOX720938 JYT720938 KIP720938 KSL720938 LCH720938 LMD720938 LVZ720938 MFV720938 MPR720938 MZN720938 NJJ720938 NTF720938 ODB720938 OMX720938 OWT720938 PGP720938 PQL720938 QAH720938 QKD720938 QTZ720938 RDV720938 RNR720938 RXN720938 SHJ720938 SRF720938 TBB720938 TKX720938 TUT720938 UEP720938 UOL720938 UYH720938 VID720938 VRZ720938 WBV720938 WLR720938 WVN720938 F786474 JB786474 SX786474 ACT786474 AMP786474 AWL786474 BGH786474 BQD786474 BZZ786474 CJV786474 CTR786474 DDN786474 DNJ786474 DXF786474 EHB786474 EQX786474 FAT786474 FKP786474 FUL786474 GEH786474 GOD786474 GXZ786474 HHV786474 HRR786474 IBN786474 ILJ786474 IVF786474 JFB786474 JOX786474 JYT786474 KIP786474 KSL786474 LCH786474 LMD786474 LVZ786474 MFV786474 MPR786474 MZN786474 NJJ786474 NTF786474 ODB786474 OMX786474 OWT786474 PGP786474 PQL786474 QAH786474 QKD786474 QTZ786474 RDV786474 RNR786474 RXN786474 SHJ786474 SRF786474 TBB786474 TKX786474 TUT786474 UEP786474 UOL786474 UYH786474 VID786474 VRZ786474 WBV786474 WLR786474 WVN786474 F852010 JB852010 SX852010 ACT852010 AMP852010 AWL852010 BGH852010 BQD852010 BZZ852010 CJV852010 CTR852010 DDN852010 DNJ852010 DXF852010 EHB852010 EQX852010 FAT852010 FKP852010 FUL852010 GEH852010 GOD852010 GXZ852010 HHV852010 HRR852010 IBN852010 ILJ852010 IVF852010 JFB852010 JOX852010 JYT852010 KIP852010 KSL852010 LCH852010 LMD852010 LVZ852010 MFV852010 MPR852010 MZN852010 NJJ852010 NTF852010 ODB852010 OMX852010 OWT852010 PGP852010 PQL852010 QAH852010 QKD852010 QTZ852010 RDV852010 RNR852010 RXN852010 SHJ852010 SRF852010 TBB852010 TKX852010 TUT852010 UEP852010 UOL852010 UYH852010 VID852010 VRZ852010 WBV852010 WLR852010 WVN852010 F917546 JB917546 SX917546 ACT917546 AMP917546 AWL917546 BGH917546 BQD917546 BZZ917546 CJV917546 CTR917546 DDN917546 DNJ917546 DXF917546 EHB917546 EQX917546 FAT917546 FKP917546 FUL917546 GEH917546 GOD917546 GXZ917546 HHV917546 HRR917546 IBN917546 ILJ917546 IVF917546 JFB917546 JOX917546 JYT917546 KIP917546 KSL917546 LCH917546 LMD917546 LVZ917546 MFV917546 MPR917546 MZN917546 NJJ917546 NTF917546 ODB917546 OMX917546 OWT917546 PGP917546 PQL917546 QAH917546 QKD917546 QTZ917546 RDV917546 RNR917546 RXN917546 SHJ917546 SRF917546 TBB917546 TKX917546 TUT917546 UEP917546 UOL917546 UYH917546 VID917546 VRZ917546 WBV917546 WLR917546 WVN917546 F983082 JB983082 SX983082 ACT983082 AMP983082 AWL983082 BGH983082 BQD983082 BZZ983082 CJV983082 CTR983082 DDN983082 DNJ983082 DXF983082 EHB983082 EQX983082 FAT983082 FKP983082 FUL983082 GEH983082 GOD983082 GXZ983082 HHV983082 HRR983082 IBN983082 ILJ983082 IVF983082 JFB983082 JOX983082 JYT983082 KIP983082 KSL983082 LCH983082 LMD983082 LVZ983082 MFV983082 MPR983082 MZN983082 NJJ983082 NTF983082 ODB983082 OMX983082 OWT983082 PGP983082 PQL983082 QAH983082 QKD983082 QTZ983082 RDV983082 RNR983082 RXN983082 SHJ983082 SRF983082 TBB983082 TKX983082 TUT983082 UEP983082 UOL983082 UYH983082 VID983082 VRZ983082 WBV983082 WLR983082 WVN983082">
      <formula1>$BM$40:$BM$42</formula1>
    </dataValidation>
    <dataValidation type="list" allowBlank="1" showInputMessage="1" showErrorMessage="1" sqref="F43 JB43 SX43 ACT43 AMP43 AWL43 BGH43 BQD43 BZZ43 CJV43 CTR43 DDN43 DNJ43 DXF43 EHB43 EQX43 FAT43 FKP43 FUL43 GEH43 GOD43 GXZ43 HHV43 HRR43 IBN43 ILJ43 IVF43 JFB43 JOX43 JYT43 KIP43 KSL43 LCH43 LMD43 LVZ43 MFV43 MPR43 MZN43 NJJ43 NTF43 ODB43 OMX43 OWT43 PGP43 PQL43 QAH43 QKD43 QTZ43 RDV43 RNR43 RXN43 SHJ43 SRF43 TBB43 TKX43 TUT43 UEP43 UOL43 UYH43 VID43 VRZ43 WBV43 WLR43 WVN43 F65579 JB65579 SX65579 ACT65579 AMP65579 AWL65579 BGH65579 BQD65579 BZZ65579 CJV65579 CTR65579 DDN65579 DNJ65579 DXF65579 EHB65579 EQX65579 FAT65579 FKP65579 FUL65579 GEH65579 GOD65579 GXZ65579 HHV65579 HRR65579 IBN65579 ILJ65579 IVF65579 JFB65579 JOX65579 JYT65579 KIP65579 KSL65579 LCH65579 LMD65579 LVZ65579 MFV65579 MPR65579 MZN65579 NJJ65579 NTF65579 ODB65579 OMX65579 OWT65579 PGP65579 PQL65579 QAH65579 QKD65579 QTZ65579 RDV65579 RNR65579 RXN65579 SHJ65579 SRF65579 TBB65579 TKX65579 TUT65579 UEP65579 UOL65579 UYH65579 VID65579 VRZ65579 WBV65579 WLR65579 WVN65579 F131115 JB131115 SX131115 ACT131115 AMP131115 AWL131115 BGH131115 BQD131115 BZZ131115 CJV131115 CTR131115 DDN131115 DNJ131115 DXF131115 EHB131115 EQX131115 FAT131115 FKP131115 FUL131115 GEH131115 GOD131115 GXZ131115 HHV131115 HRR131115 IBN131115 ILJ131115 IVF131115 JFB131115 JOX131115 JYT131115 KIP131115 KSL131115 LCH131115 LMD131115 LVZ131115 MFV131115 MPR131115 MZN131115 NJJ131115 NTF131115 ODB131115 OMX131115 OWT131115 PGP131115 PQL131115 QAH131115 QKD131115 QTZ131115 RDV131115 RNR131115 RXN131115 SHJ131115 SRF131115 TBB131115 TKX131115 TUT131115 UEP131115 UOL131115 UYH131115 VID131115 VRZ131115 WBV131115 WLR131115 WVN131115 F196651 JB196651 SX196651 ACT196651 AMP196651 AWL196651 BGH196651 BQD196651 BZZ196651 CJV196651 CTR196651 DDN196651 DNJ196651 DXF196651 EHB196651 EQX196651 FAT196651 FKP196651 FUL196651 GEH196651 GOD196651 GXZ196651 HHV196651 HRR196651 IBN196651 ILJ196651 IVF196651 JFB196651 JOX196651 JYT196651 KIP196651 KSL196651 LCH196651 LMD196651 LVZ196651 MFV196651 MPR196651 MZN196651 NJJ196651 NTF196651 ODB196651 OMX196651 OWT196651 PGP196651 PQL196651 QAH196651 QKD196651 QTZ196651 RDV196651 RNR196651 RXN196651 SHJ196651 SRF196651 TBB196651 TKX196651 TUT196651 UEP196651 UOL196651 UYH196651 VID196651 VRZ196651 WBV196651 WLR196651 WVN196651 F262187 JB262187 SX262187 ACT262187 AMP262187 AWL262187 BGH262187 BQD262187 BZZ262187 CJV262187 CTR262187 DDN262187 DNJ262187 DXF262187 EHB262187 EQX262187 FAT262187 FKP262187 FUL262187 GEH262187 GOD262187 GXZ262187 HHV262187 HRR262187 IBN262187 ILJ262187 IVF262187 JFB262187 JOX262187 JYT262187 KIP262187 KSL262187 LCH262187 LMD262187 LVZ262187 MFV262187 MPR262187 MZN262187 NJJ262187 NTF262187 ODB262187 OMX262187 OWT262187 PGP262187 PQL262187 QAH262187 QKD262187 QTZ262187 RDV262187 RNR262187 RXN262187 SHJ262187 SRF262187 TBB262187 TKX262187 TUT262187 UEP262187 UOL262187 UYH262187 VID262187 VRZ262187 WBV262187 WLR262187 WVN262187 F327723 JB327723 SX327723 ACT327723 AMP327723 AWL327723 BGH327723 BQD327723 BZZ327723 CJV327723 CTR327723 DDN327723 DNJ327723 DXF327723 EHB327723 EQX327723 FAT327723 FKP327723 FUL327723 GEH327723 GOD327723 GXZ327723 HHV327723 HRR327723 IBN327723 ILJ327723 IVF327723 JFB327723 JOX327723 JYT327723 KIP327723 KSL327723 LCH327723 LMD327723 LVZ327723 MFV327723 MPR327723 MZN327723 NJJ327723 NTF327723 ODB327723 OMX327723 OWT327723 PGP327723 PQL327723 QAH327723 QKD327723 QTZ327723 RDV327723 RNR327723 RXN327723 SHJ327723 SRF327723 TBB327723 TKX327723 TUT327723 UEP327723 UOL327723 UYH327723 VID327723 VRZ327723 WBV327723 WLR327723 WVN327723 F393259 JB393259 SX393259 ACT393259 AMP393259 AWL393259 BGH393259 BQD393259 BZZ393259 CJV393259 CTR393259 DDN393259 DNJ393259 DXF393259 EHB393259 EQX393259 FAT393259 FKP393259 FUL393259 GEH393259 GOD393259 GXZ393259 HHV393259 HRR393259 IBN393259 ILJ393259 IVF393259 JFB393259 JOX393259 JYT393259 KIP393259 KSL393259 LCH393259 LMD393259 LVZ393259 MFV393259 MPR393259 MZN393259 NJJ393259 NTF393259 ODB393259 OMX393259 OWT393259 PGP393259 PQL393259 QAH393259 QKD393259 QTZ393259 RDV393259 RNR393259 RXN393259 SHJ393259 SRF393259 TBB393259 TKX393259 TUT393259 UEP393259 UOL393259 UYH393259 VID393259 VRZ393259 WBV393259 WLR393259 WVN393259 F458795 JB458795 SX458795 ACT458795 AMP458795 AWL458795 BGH458795 BQD458795 BZZ458795 CJV458795 CTR458795 DDN458795 DNJ458795 DXF458795 EHB458795 EQX458795 FAT458795 FKP458795 FUL458795 GEH458795 GOD458795 GXZ458795 HHV458795 HRR458795 IBN458795 ILJ458795 IVF458795 JFB458795 JOX458795 JYT458795 KIP458795 KSL458795 LCH458795 LMD458795 LVZ458795 MFV458795 MPR458795 MZN458795 NJJ458795 NTF458795 ODB458795 OMX458795 OWT458795 PGP458795 PQL458795 QAH458795 QKD458795 QTZ458795 RDV458795 RNR458795 RXN458795 SHJ458795 SRF458795 TBB458795 TKX458795 TUT458795 UEP458795 UOL458795 UYH458795 VID458795 VRZ458795 WBV458795 WLR458795 WVN458795 F524331 JB524331 SX524331 ACT524331 AMP524331 AWL524331 BGH524331 BQD524331 BZZ524331 CJV524331 CTR524331 DDN524331 DNJ524331 DXF524331 EHB524331 EQX524331 FAT524331 FKP524331 FUL524331 GEH524331 GOD524331 GXZ524331 HHV524331 HRR524331 IBN524331 ILJ524331 IVF524331 JFB524331 JOX524331 JYT524331 KIP524331 KSL524331 LCH524331 LMD524331 LVZ524331 MFV524331 MPR524331 MZN524331 NJJ524331 NTF524331 ODB524331 OMX524331 OWT524331 PGP524331 PQL524331 QAH524331 QKD524331 QTZ524331 RDV524331 RNR524331 RXN524331 SHJ524331 SRF524331 TBB524331 TKX524331 TUT524331 UEP524331 UOL524331 UYH524331 VID524331 VRZ524331 WBV524331 WLR524331 WVN524331 F589867 JB589867 SX589867 ACT589867 AMP589867 AWL589867 BGH589867 BQD589867 BZZ589867 CJV589867 CTR589867 DDN589867 DNJ589867 DXF589867 EHB589867 EQX589867 FAT589867 FKP589867 FUL589867 GEH589867 GOD589867 GXZ589867 HHV589867 HRR589867 IBN589867 ILJ589867 IVF589867 JFB589867 JOX589867 JYT589867 KIP589867 KSL589867 LCH589867 LMD589867 LVZ589867 MFV589867 MPR589867 MZN589867 NJJ589867 NTF589867 ODB589867 OMX589867 OWT589867 PGP589867 PQL589867 QAH589867 QKD589867 QTZ589867 RDV589867 RNR589867 RXN589867 SHJ589867 SRF589867 TBB589867 TKX589867 TUT589867 UEP589867 UOL589867 UYH589867 VID589867 VRZ589867 WBV589867 WLR589867 WVN589867 F655403 JB655403 SX655403 ACT655403 AMP655403 AWL655403 BGH655403 BQD655403 BZZ655403 CJV655403 CTR655403 DDN655403 DNJ655403 DXF655403 EHB655403 EQX655403 FAT655403 FKP655403 FUL655403 GEH655403 GOD655403 GXZ655403 HHV655403 HRR655403 IBN655403 ILJ655403 IVF655403 JFB655403 JOX655403 JYT655403 KIP655403 KSL655403 LCH655403 LMD655403 LVZ655403 MFV655403 MPR655403 MZN655403 NJJ655403 NTF655403 ODB655403 OMX655403 OWT655403 PGP655403 PQL655403 QAH655403 QKD655403 QTZ655403 RDV655403 RNR655403 RXN655403 SHJ655403 SRF655403 TBB655403 TKX655403 TUT655403 UEP655403 UOL655403 UYH655403 VID655403 VRZ655403 WBV655403 WLR655403 WVN655403 F720939 JB720939 SX720939 ACT720939 AMP720939 AWL720939 BGH720939 BQD720939 BZZ720939 CJV720939 CTR720939 DDN720939 DNJ720939 DXF720939 EHB720939 EQX720939 FAT720939 FKP720939 FUL720939 GEH720939 GOD720939 GXZ720939 HHV720939 HRR720939 IBN720939 ILJ720939 IVF720939 JFB720939 JOX720939 JYT720939 KIP720939 KSL720939 LCH720939 LMD720939 LVZ720939 MFV720939 MPR720939 MZN720939 NJJ720939 NTF720939 ODB720939 OMX720939 OWT720939 PGP720939 PQL720939 QAH720939 QKD720939 QTZ720939 RDV720939 RNR720939 RXN720939 SHJ720939 SRF720939 TBB720939 TKX720939 TUT720939 UEP720939 UOL720939 UYH720939 VID720939 VRZ720939 WBV720939 WLR720939 WVN720939 F786475 JB786475 SX786475 ACT786475 AMP786475 AWL786475 BGH786475 BQD786475 BZZ786475 CJV786475 CTR786475 DDN786475 DNJ786475 DXF786475 EHB786475 EQX786475 FAT786475 FKP786475 FUL786475 GEH786475 GOD786475 GXZ786475 HHV786475 HRR786475 IBN786475 ILJ786475 IVF786475 JFB786475 JOX786475 JYT786475 KIP786475 KSL786475 LCH786475 LMD786475 LVZ786475 MFV786475 MPR786475 MZN786475 NJJ786475 NTF786475 ODB786475 OMX786475 OWT786475 PGP786475 PQL786475 QAH786475 QKD786475 QTZ786475 RDV786475 RNR786475 RXN786475 SHJ786475 SRF786475 TBB786475 TKX786475 TUT786475 UEP786475 UOL786475 UYH786475 VID786475 VRZ786475 WBV786475 WLR786475 WVN786475 F852011 JB852011 SX852011 ACT852011 AMP852011 AWL852011 BGH852011 BQD852011 BZZ852011 CJV852011 CTR852011 DDN852011 DNJ852011 DXF852011 EHB852011 EQX852011 FAT852011 FKP852011 FUL852011 GEH852011 GOD852011 GXZ852011 HHV852011 HRR852011 IBN852011 ILJ852011 IVF852011 JFB852011 JOX852011 JYT852011 KIP852011 KSL852011 LCH852011 LMD852011 LVZ852011 MFV852011 MPR852011 MZN852011 NJJ852011 NTF852011 ODB852011 OMX852011 OWT852011 PGP852011 PQL852011 QAH852011 QKD852011 QTZ852011 RDV852011 RNR852011 RXN852011 SHJ852011 SRF852011 TBB852011 TKX852011 TUT852011 UEP852011 UOL852011 UYH852011 VID852011 VRZ852011 WBV852011 WLR852011 WVN852011 F917547 JB917547 SX917547 ACT917547 AMP917547 AWL917547 BGH917547 BQD917547 BZZ917547 CJV917547 CTR917547 DDN917547 DNJ917547 DXF917547 EHB917547 EQX917547 FAT917547 FKP917547 FUL917547 GEH917547 GOD917547 GXZ917547 HHV917547 HRR917547 IBN917547 ILJ917547 IVF917547 JFB917547 JOX917547 JYT917547 KIP917547 KSL917547 LCH917547 LMD917547 LVZ917547 MFV917547 MPR917547 MZN917547 NJJ917547 NTF917547 ODB917547 OMX917547 OWT917547 PGP917547 PQL917547 QAH917547 QKD917547 QTZ917547 RDV917547 RNR917547 RXN917547 SHJ917547 SRF917547 TBB917547 TKX917547 TUT917547 UEP917547 UOL917547 UYH917547 VID917547 VRZ917547 WBV917547 WLR917547 WVN917547 F983083 JB983083 SX983083 ACT983083 AMP983083 AWL983083 BGH983083 BQD983083 BZZ983083 CJV983083 CTR983083 DDN983083 DNJ983083 DXF983083 EHB983083 EQX983083 FAT983083 FKP983083 FUL983083 GEH983083 GOD983083 GXZ983083 HHV983083 HRR983083 IBN983083 ILJ983083 IVF983083 JFB983083 JOX983083 JYT983083 KIP983083 KSL983083 LCH983083 LMD983083 LVZ983083 MFV983083 MPR983083 MZN983083 NJJ983083 NTF983083 ODB983083 OMX983083 OWT983083 PGP983083 PQL983083 QAH983083 QKD983083 QTZ983083 RDV983083 RNR983083 RXN983083 SHJ983083 SRF983083 TBB983083 TKX983083 TUT983083 UEP983083 UOL983083 UYH983083 VID983083 VRZ983083 WBV983083 WLR983083 WVN983083">
      <formula1>$BM$33:$BM$36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formula1>$BJ$63:$BJ$65</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$BL$3:$BL$21</formula1>
    </dataValidation>
    <dataValidation type="list" allowBlank="1" showInputMessage="1" showErrorMessage="1" sqref="C26 IY26 SU26 ACQ26 AMM26 AWI26 BGE26 BQA26 BZW26 CJS26 CTO26 DDK26 DNG26 DXC26 EGY26 EQU26 FAQ26 FKM26 FUI26 GEE26 GOA26 GXW26 HHS26 HRO26 IBK26 ILG26 IVC26 JEY26 JOU26 JYQ26 KIM26 KSI26 LCE26 LMA26 LVW26 MFS26 MPO26 MZK26 NJG26 NTC26 OCY26 OMU26 OWQ26 PGM26 PQI26 QAE26 QKA26 QTW26 RDS26 RNO26 RXK26 SHG26 SRC26 TAY26 TKU26 TUQ26 UEM26 UOI26 UYE26 VIA26 VRW26 WBS26 WLO26 WVK26 C65562 IY65562 SU65562 ACQ65562 AMM65562 AWI65562 BGE65562 BQA65562 BZW65562 CJS65562 CTO65562 DDK65562 DNG65562 DXC65562 EGY65562 EQU65562 FAQ65562 FKM65562 FUI65562 GEE65562 GOA65562 GXW65562 HHS65562 HRO65562 IBK65562 ILG65562 IVC65562 JEY65562 JOU65562 JYQ65562 KIM65562 KSI65562 LCE65562 LMA65562 LVW65562 MFS65562 MPO65562 MZK65562 NJG65562 NTC65562 OCY65562 OMU65562 OWQ65562 PGM65562 PQI65562 QAE65562 QKA65562 QTW65562 RDS65562 RNO65562 RXK65562 SHG65562 SRC65562 TAY65562 TKU65562 TUQ65562 UEM65562 UOI65562 UYE65562 VIA65562 VRW65562 WBS65562 WLO65562 WVK65562 C131098 IY131098 SU131098 ACQ131098 AMM131098 AWI131098 BGE131098 BQA131098 BZW131098 CJS131098 CTO131098 DDK131098 DNG131098 DXC131098 EGY131098 EQU131098 FAQ131098 FKM131098 FUI131098 GEE131098 GOA131098 GXW131098 HHS131098 HRO131098 IBK131098 ILG131098 IVC131098 JEY131098 JOU131098 JYQ131098 KIM131098 KSI131098 LCE131098 LMA131098 LVW131098 MFS131098 MPO131098 MZK131098 NJG131098 NTC131098 OCY131098 OMU131098 OWQ131098 PGM131098 PQI131098 QAE131098 QKA131098 QTW131098 RDS131098 RNO131098 RXK131098 SHG131098 SRC131098 TAY131098 TKU131098 TUQ131098 UEM131098 UOI131098 UYE131098 VIA131098 VRW131098 WBS131098 WLO131098 WVK131098 C196634 IY196634 SU196634 ACQ196634 AMM196634 AWI196634 BGE196634 BQA196634 BZW196634 CJS196634 CTO196634 DDK196634 DNG196634 DXC196634 EGY196634 EQU196634 FAQ196634 FKM196634 FUI196634 GEE196634 GOA196634 GXW196634 HHS196634 HRO196634 IBK196634 ILG196634 IVC196634 JEY196634 JOU196634 JYQ196634 KIM196634 KSI196634 LCE196634 LMA196634 LVW196634 MFS196634 MPO196634 MZK196634 NJG196634 NTC196634 OCY196634 OMU196634 OWQ196634 PGM196634 PQI196634 QAE196634 QKA196634 QTW196634 RDS196634 RNO196634 RXK196634 SHG196634 SRC196634 TAY196634 TKU196634 TUQ196634 UEM196634 UOI196634 UYE196634 VIA196634 VRW196634 WBS196634 WLO196634 WVK196634 C262170 IY262170 SU262170 ACQ262170 AMM262170 AWI262170 BGE262170 BQA262170 BZW262170 CJS262170 CTO262170 DDK262170 DNG262170 DXC262170 EGY262170 EQU262170 FAQ262170 FKM262170 FUI262170 GEE262170 GOA262170 GXW262170 HHS262170 HRO262170 IBK262170 ILG262170 IVC262170 JEY262170 JOU262170 JYQ262170 KIM262170 KSI262170 LCE262170 LMA262170 LVW262170 MFS262170 MPO262170 MZK262170 NJG262170 NTC262170 OCY262170 OMU262170 OWQ262170 PGM262170 PQI262170 QAE262170 QKA262170 QTW262170 RDS262170 RNO262170 RXK262170 SHG262170 SRC262170 TAY262170 TKU262170 TUQ262170 UEM262170 UOI262170 UYE262170 VIA262170 VRW262170 WBS262170 WLO262170 WVK262170 C327706 IY327706 SU327706 ACQ327706 AMM327706 AWI327706 BGE327706 BQA327706 BZW327706 CJS327706 CTO327706 DDK327706 DNG327706 DXC327706 EGY327706 EQU327706 FAQ327706 FKM327706 FUI327706 GEE327706 GOA327706 GXW327706 HHS327706 HRO327706 IBK327706 ILG327706 IVC327706 JEY327706 JOU327706 JYQ327706 KIM327706 KSI327706 LCE327706 LMA327706 LVW327706 MFS327706 MPO327706 MZK327706 NJG327706 NTC327706 OCY327706 OMU327706 OWQ327706 PGM327706 PQI327706 QAE327706 QKA327706 QTW327706 RDS327706 RNO327706 RXK327706 SHG327706 SRC327706 TAY327706 TKU327706 TUQ327706 UEM327706 UOI327706 UYE327706 VIA327706 VRW327706 WBS327706 WLO327706 WVK327706 C393242 IY393242 SU393242 ACQ393242 AMM393242 AWI393242 BGE393242 BQA393242 BZW393242 CJS393242 CTO393242 DDK393242 DNG393242 DXC393242 EGY393242 EQU393242 FAQ393242 FKM393242 FUI393242 GEE393242 GOA393242 GXW393242 HHS393242 HRO393242 IBK393242 ILG393242 IVC393242 JEY393242 JOU393242 JYQ393242 KIM393242 KSI393242 LCE393242 LMA393242 LVW393242 MFS393242 MPO393242 MZK393242 NJG393242 NTC393242 OCY393242 OMU393242 OWQ393242 PGM393242 PQI393242 QAE393242 QKA393242 QTW393242 RDS393242 RNO393242 RXK393242 SHG393242 SRC393242 TAY393242 TKU393242 TUQ393242 UEM393242 UOI393242 UYE393242 VIA393242 VRW393242 WBS393242 WLO393242 WVK393242 C458778 IY458778 SU458778 ACQ458778 AMM458778 AWI458778 BGE458778 BQA458778 BZW458778 CJS458778 CTO458778 DDK458778 DNG458778 DXC458778 EGY458778 EQU458778 FAQ458778 FKM458778 FUI458778 GEE458778 GOA458778 GXW458778 HHS458778 HRO458778 IBK458778 ILG458778 IVC458778 JEY458778 JOU458778 JYQ458778 KIM458778 KSI458778 LCE458778 LMA458778 LVW458778 MFS458778 MPO458778 MZK458778 NJG458778 NTC458778 OCY458778 OMU458778 OWQ458778 PGM458778 PQI458778 QAE458778 QKA458778 QTW458778 RDS458778 RNO458778 RXK458778 SHG458778 SRC458778 TAY458778 TKU458778 TUQ458778 UEM458778 UOI458778 UYE458778 VIA458778 VRW458778 WBS458778 WLO458778 WVK458778 C524314 IY524314 SU524314 ACQ524314 AMM524314 AWI524314 BGE524314 BQA524314 BZW524314 CJS524314 CTO524314 DDK524314 DNG524314 DXC524314 EGY524314 EQU524314 FAQ524314 FKM524314 FUI524314 GEE524314 GOA524314 GXW524314 HHS524314 HRO524314 IBK524314 ILG524314 IVC524314 JEY524314 JOU524314 JYQ524314 KIM524314 KSI524314 LCE524314 LMA524314 LVW524314 MFS524314 MPO524314 MZK524314 NJG524314 NTC524314 OCY524314 OMU524314 OWQ524314 PGM524314 PQI524314 QAE524314 QKA524314 QTW524314 RDS524314 RNO524314 RXK524314 SHG524314 SRC524314 TAY524314 TKU524314 TUQ524314 UEM524314 UOI524314 UYE524314 VIA524314 VRW524314 WBS524314 WLO524314 WVK524314 C589850 IY589850 SU589850 ACQ589850 AMM589850 AWI589850 BGE589850 BQA589850 BZW589850 CJS589850 CTO589850 DDK589850 DNG589850 DXC589850 EGY589850 EQU589850 FAQ589850 FKM589850 FUI589850 GEE589850 GOA589850 GXW589850 HHS589850 HRO589850 IBK589850 ILG589850 IVC589850 JEY589850 JOU589850 JYQ589850 KIM589850 KSI589850 LCE589850 LMA589850 LVW589850 MFS589850 MPO589850 MZK589850 NJG589850 NTC589850 OCY589850 OMU589850 OWQ589850 PGM589850 PQI589850 QAE589850 QKA589850 QTW589850 RDS589850 RNO589850 RXK589850 SHG589850 SRC589850 TAY589850 TKU589850 TUQ589850 UEM589850 UOI589850 UYE589850 VIA589850 VRW589850 WBS589850 WLO589850 WVK589850 C655386 IY655386 SU655386 ACQ655386 AMM655386 AWI655386 BGE655386 BQA655386 BZW655386 CJS655386 CTO655386 DDK655386 DNG655386 DXC655386 EGY655386 EQU655386 FAQ655386 FKM655386 FUI655386 GEE655386 GOA655386 GXW655386 HHS655386 HRO655386 IBK655386 ILG655386 IVC655386 JEY655386 JOU655386 JYQ655386 KIM655386 KSI655386 LCE655386 LMA655386 LVW655386 MFS655386 MPO655386 MZK655386 NJG655386 NTC655386 OCY655386 OMU655386 OWQ655386 PGM655386 PQI655386 QAE655386 QKA655386 QTW655386 RDS655386 RNO655386 RXK655386 SHG655386 SRC655386 TAY655386 TKU655386 TUQ655386 UEM655386 UOI655386 UYE655386 VIA655386 VRW655386 WBS655386 WLO655386 WVK655386 C720922 IY720922 SU720922 ACQ720922 AMM720922 AWI720922 BGE720922 BQA720922 BZW720922 CJS720922 CTO720922 DDK720922 DNG720922 DXC720922 EGY720922 EQU720922 FAQ720922 FKM720922 FUI720922 GEE720922 GOA720922 GXW720922 HHS720922 HRO720922 IBK720922 ILG720922 IVC720922 JEY720922 JOU720922 JYQ720922 KIM720922 KSI720922 LCE720922 LMA720922 LVW720922 MFS720922 MPO720922 MZK720922 NJG720922 NTC720922 OCY720922 OMU720922 OWQ720922 PGM720922 PQI720922 QAE720922 QKA720922 QTW720922 RDS720922 RNO720922 RXK720922 SHG720922 SRC720922 TAY720922 TKU720922 TUQ720922 UEM720922 UOI720922 UYE720922 VIA720922 VRW720922 WBS720922 WLO720922 WVK720922 C786458 IY786458 SU786458 ACQ786458 AMM786458 AWI786458 BGE786458 BQA786458 BZW786458 CJS786458 CTO786458 DDK786458 DNG786458 DXC786458 EGY786458 EQU786458 FAQ786458 FKM786458 FUI786458 GEE786458 GOA786458 GXW786458 HHS786458 HRO786458 IBK786458 ILG786458 IVC786458 JEY786458 JOU786458 JYQ786458 KIM786458 KSI786458 LCE786458 LMA786458 LVW786458 MFS786458 MPO786458 MZK786458 NJG786458 NTC786458 OCY786458 OMU786458 OWQ786458 PGM786458 PQI786458 QAE786458 QKA786458 QTW786458 RDS786458 RNO786458 RXK786458 SHG786458 SRC786458 TAY786458 TKU786458 TUQ786458 UEM786458 UOI786458 UYE786458 VIA786458 VRW786458 WBS786458 WLO786458 WVK786458 C851994 IY851994 SU851994 ACQ851994 AMM851994 AWI851994 BGE851994 BQA851994 BZW851994 CJS851994 CTO851994 DDK851994 DNG851994 DXC851994 EGY851994 EQU851994 FAQ851994 FKM851994 FUI851994 GEE851994 GOA851994 GXW851994 HHS851994 HRO851994 IBK851994 ILG851994 IVC851994 JEY851994 JOU851994 JYQ851994 KIM851994 KSI851994 LCE851994 LMA851994 LVW851994 MFS851994 MPO851994 MZK851994 NJG851994 NTC851994 OCY851994 OMU851994 OWQ851994 PGM851994 PQI851994 QAE851994 QKA851994 QTW851994 RDS851994 RNO851994 RXK851994 SHG851994 SRC851994 TAY851994 TKU851994 TUQ851994 UEM851994 UOI851994 UYE851994 VIA851994 VRW851994 WBS851994 WLO851994 WVK851994 C917530 IY917530 SU917530 ACQ917530 AMM917530 AWI917530 BGE917530 BQA917530 BZW917530 CJS917530 CTO917530 DDK917530 DNG917530 DXC917530 EGY917530 EQU917530 FAQ917530 FKM917530 FUI917530 GEE917530 GOA917530 GXW917530 HHS917530 HRO917530 IBK917530 ILG917530 IVC917530 JEY917530 JOU917530 JYQ917530 KIM917530 KSI917530 LCE917530 LMA917530 LVW917530 MFS917530 MPO917530 MZK917530 NJG917530 NTC917530 OCY917530 OMU917530 OWQ917530 PGM917530 PQI917530 QAE917530 QKA917530 QTW917530 RDS917530 RNO917530 RXK917530 SHG917530 SRC917530 TAY917530 TKU917530 TUQ917530 UEM917530 UOI917530 UYE917530 VIA917530 VRW917530 WBS917530 WLO917530 WVK917530 C983066 IY983066 SU983066 ACQ983066 AMM983066 AWI983066 BGE983066 BQA983066 BZW983066 CJS983066 CTO983066 DDK983066 DNG983066 DXC983066 EGY983066 EQU983066 FAQ983066 FKM983066 FUI983066 GEE983066 GOA983066 GXW983066 HHS983066 HRO983066 IBK983066 ILG983066 IVC983066 JEY983066 JOU983066 JYQ983066 KIM983066 KSI983066 LCE983066 LMA983066 LVW983066 MFS983066 MPO983066 MZK983066 NJG983066 NTC983066 OCY983066 OMU983066 OWQ983066 PGM983066 PQI983066 QAE983066 QKA983066 QTW983066 RDS983066 RNO983066 RXK983066 SHG983066 SRC983066 TAY983066 TKU983066 TUQ983066 UEM983066 UOI983066 UYE983066 VIA983066 VRW983066 WBS983066 WLO983066 WVK983066">
      <formula1>$BE$13:$BE$33</formula1>
    </dataValidation>
    <dataValidation type="list" allowBlank="1" showInputMessage="1" showErrorMessage="1" sqref="C25 IY25 SU25 ACQ25 AMM25 AWI25 BGE25 BQA25 BZW25 CJS25 CTO25 DDK25 DNG25 DXC25 EGY25 EQU25 FAQ25 FKM25 FUI25 GEE25 GOA25 GXW25 HHS25 HRO25 IBK25 ILG25 IVC25 JEY25 JOU25 JYQ25 KIM25 KSI25 LCE25 LMA25 LVW25 MFS25 MPO25 MZK25 NJG25 NTC25 OCY25 OMU25 OWQ25 PGM25 PQI25 QAE25 QKA25 QTW25 RDS25 RNO25 RXK25 SHG25 SRC25 TAY25 TKU25 TUQ25 UEM25 UOI25 UYE25 VIA25 VRW25 WBS25 WLO25 WVK25 C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C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C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C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C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C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C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C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C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C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C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C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C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C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C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formula1>$BC$8:$BC$16</formula1>
    </dataValidation>
    <dataValidation type="list" allowBlank="1" showInputMessage="1" showErrorMessage="1" sqref="F13 JB13 SX13 ACT13 AMP13 AWL13 BGH13 BQD13 BZZ13 CJV13 CTR13 DDN13 DNJ13 DXF13 EHB13 EQX13 FAT13 FKP13 FUL13 GEH13 GOD13 GXZ13 HHV13 HRR13 IBN13 ILJ13 IVF13 JFB13 JOX13 JYT13 KIP13 KSL13 LCH13 LMD13 LVZ13 MFV13 MPR13 MZN13 NJJ13 NTF13 ODB13 OMX13 OWT13 PGP13 PQL13 QAH13 QKD13 QTZ13 RDV13 RNR13 RXN13 SHJ13 SRF13 TBB13 TKX13 TUT13 UEP13 UOL13 UYH13 VID13 VRZ13 WBV13 WLR13 WVN13 F65549 JB65549 SX65549 ACT65549 AMP65549 AWL65549 BGH65549 BQD65549 BZZ65549 CJV65549 CTR65549 DDN65549 DNJ65549 DXF65549 EHB65549 EQX65549 FAT65549 FKP65549 FUL65549 GEH65549 GOD65549 GXZ65549 HHV65549 HRR65549 IBN65549 ILJ65549 IVF65549 JFB65549 JOX65549 JYT65549 KIP65549 KSL65549 LCH65549 LMD65549 LVZ65549 MFV65549 MPR65549 MZN65549 NJJ65549 NTF65549 ODB65549 OMX65549 OWT65549 PGP65549 PQL65549 QAH65549 QKD65549 QTZ65549 RDV65549 RNR65549 RXN65549 SHJ65549 SRF65549 TBB65549 TKX65549 TUT65549 UEP65549 UOL65549 UYH65549 VID65549 VRZ65549 WBV65549 WLR65549 WVN65549 F131085 JB131085 SX131085 ACT131085 AMP131085 AWL131085 BGH131085 BQD131085 BZZ131085 CJV131085 CTR131085 DDN131085 DNJ131085 DXF131085 EHB131085 EQX131085 FAT131085 FKP131085 FUL131085 GEH131085 GOD131085 GXZ131085 HHV131085 HRR131085 IBN131085 ILJ131085 IVF131085 JFB131085 JOX131085 JYT131085 KIP131085 KSL131085 LCH131085 LMD131085 LVZ131085 MFV131085 MPR131085 MZN131085 NJJ131085 NTF131085 ODB131085 OMX131085 OWT131085 PGP131085 PQL131085 QAH131085 QKD131085 QTZ131085 RDV131085 RNR131085 RXN131085 SHJ131085 SRF131085 TBB131085 TKX131085 TUT131085 UEP131085 UOL131085 UYH131085 VID131085 VRZ131085 WBV131085 WLR131085 WVN131085 F196621 JB196621 SX196621 ACT196621 AMP196621 AWL196621 BGH196621 BQD196621 BZZ196621 CJV196621 CTR196621 DDN196621 DNJ196621 DXF196621 EHB196621 EQX196621 FAT196621 FKP196621 FUL196621 GEH196621 GOD196621 GXZ196621 HHV196621 HRR196621 IBN196621 ILJ196621 IVF196621 JFB196621 JOX196621 JYT196621 KIP196621 KSL196621 LCH196621 LMD196621 LVZ196621 MFV196621 MPR196621 MZN196621 NJJ196621 NTF196621 ODB196621 OMX196621 OWT196621 PGP196621 PQL196621 QAH196621 QKD196621 QTZ196621 RDV196621 RNR196621 RXN196621 SHJ196621 SRF196621 TBB196621 TKX196621 TUT196621 UEP196621 UOL196621 UYH196621 VID196621 VRZ196621 WBV196621 WLR196621 WVN196621 F262157 JB262157 SX262157 ACT262157 AMP262157 AWL262157 BGH262157 BQD262157 BZZ262157 CJV262157 CTR262157 DDN262157 DNJ262157 DXF262157 EHB262157 EQX262157 FAT262157 FKP262157 FUL262157 GEH262157 GOD262157 GXZ262157 HHV262157 HRR262157 IBN262157 ILJ262157 IVF262157 JFB262157 JOX262157 JYT262157 KIP262157 KSL262157 LCH262157 LMD262157 LVZ262157 MFV262157 MPR262157 MZN262157 NJJ262157 NTF262157 ODB262157 OMX262157 OWT262157 PGP262157 PQL262157 QAH262157 QKD262157 QTZ262157 RDV262157 RNR262157 RXN262157 SHJ262157 SRF262157 TBB262157 TKX262157 TUT262157 UEP262157 UOL262157 UYH262157 VID262157 VRZ262157 WBV262157 WLR262157 WVN262157 F327693 JB327693 SX327693 ACT327693 AMP327693 AWL327693 BGH327693 BQD327693 BZZ327693 CJV327693 CTR327693 DDN327693 DNJ327693 DXF327693 EHB327693 EQX327693 FAT327693 FKP327693 FUL327693 GEH327693 GOD327693 GXZ327693 HHV327693 HRR327693 IBN327693 ILJ327693 IVF327693 JFB327693 JOX327693 JYT327693 KIP327693 KSL327693 LCH327693 LMD327693 LVZ327693 MFV327693 MPR327693 MZN327693 NJJ327693 NTF327693 ODB327693 OMX327693 OWT327693 PGP327693 PQL327693 QAH327693 QKD327693 QTZ327693 RDV327693 RNR327693 RXN327693 SHJ327693 SRF327693 TBB327693 TKX327693 TUT327693 UEP327693 UOL327693 UYH327693 VID327693 VRZ327693 WBV327693 WLR327693 WVN327693 F393229 JB393229 SX393229 ACT393229 AMP393229 AWL393229 BGH393229 BQD393229 BZZ393229 CJV393229 CTR393229 DDN393229 DNJ393229 DXF393229 EHB393229 EQX393229 FAT393229 FKP393229 FUL393229 GEH393229 GOD393229 GXZ393229 HHV393229 HRR393229 IBN393229 ILJ393229 IVF393229 JFB393229 JOX393229 JYT393229 KIP393229 KSL393229 LCH393229 LMD393229 LVZ393229 MFV393229 MPR393229 MZN393229 NJJ393229 NTF393229 ODB393229 OMX393229 OWT393229 PGP393229 PQL393229 QAH393229 QKD393229 QTZ393229 RDV393229 RNR393229 RXN393229 SHJ393229 SRF393229 TBB393229 TKX393229 TUT393229 UEP393229 UOL393229 UYH393229 VID393229 VRZ393229 WBV393229 WLR393229 WVN393229 F458765 JB458765 SX458765 ACT458765 AMP458765 AWL458765 BGH458765 BQD458765 BZZ458765 CJV458765 CTR458765 DDN458765 DNJ458765 DXF458765 EHB458765 EQX458765 FAT458765 FKP458765 FUL458765 GEH458765 GOD458765 GXZ458765 HHV458765 HRR458765 IBN458765 ILJ458765 IVF458765 JFB458765 JOX458765 JYT458765 KIP458765 KSL458765 LCH458765 LMD458765 LVZ458765 MFV458765 MPR458765 MZN458765 NJJ458765 NTF458765 ODB458765 OMX458765 OWT458765 PGP458765 PQL458765 QAH458765 QKD458765 QTZ458765 RDV458765 RNR458765 RXN458765 SHJ458765 SRF458765 TBB458765 TKX458765 TUT458765 UEP458765 UOL458765 UYH458765 VID458765 VRZ458765 WBV458765 WLR458765 WVN458765 F524301 JB524301 SX524301 ACT524301 AMP524301 AWL524301 BGH524301 BQD524301 BZZ524301 CJV524301 CTR524301 DDN524301 DNJ524301 DXF524301 EHB524301 EQX524301 FAT524301 FKP524301 FUL524301 GEH524301 GOD524301 GXZ524301 HHV524301 HRR524301 IBN524301 ILJ524301 IVF524301 JFB524301 JOX524301 JYT524301 KIP524301 KSL524301 LCH524301 LMD524301 LVZ524301 MFV524301 MPR524301 MZN524301 NJJ524301 NTF524301 ODB524301 OMX524301 OWT524301 PGP524301 PQL524301 QAH524301 QKD524301 QTZ524301 RDV524301 RNR524301 RXN524301 SHJ524301 SRF524301 TBB524301 TKX524301 TUT524301 UEP524301 UOL524301 UYH524301 VID524301 VRZ524301 WBV524301 WLR524301 WVN524301 F589837 JB589837 SX589837 ACT589837 AMP589837 AWL589837 BGH589837 BQD589837 BZZ589837 CJV589837 CTR589837 DDN589837 DNJ589837 DXF589837 EHB589837 EQX589837 FAT589837 FKP589837 FUL589837 GEH589837 GOD589837 GXZ589837 HHV589837 HRR589837 IBN589837 ILJ589837 IVF589837 JFB589837 JOX589837 JYT589837 KIP589837 KSL589837 LCH589837 LMD589837 LVZ589837 MFV589837 MPR589837 MZN589837 NJJ589837 NTF589837 ODB589837 OMX589837 OWT589837 PGP589837 PQL589837 QAH589837 QKD589837 QTZ589837 RDV589837 RNR589837 RXN589837 SHJ589837 SRF589837 TBB589837 TKX589837 TUT589837 UEP589837 UOL589837 UYH589837 VID589837 VRZ589837 WBV589837 WLR589837 WVN589837 F655373 JB655373 SX655373 ACT655373 AMP655373 AWL655373 BGH655373 BQD655373 BZZ655373 CJV655373 CTR655373 DDN655373 DNJ655373 DXF655373 EHB655373 EQX655373 FAT655373 FKP655373 FUL655373 GEH655373 GOD655373 GXZ655373 HHV655373 HRR655373 IBN655373 ILJ655373 IVF655373 JFB655373 JOX655373 JYT655373 KIP655373 KSL655373 LCH655373 LMD655373 LVZ655373 MFV655373 MPR655373 MZN655373 NJJ655373 NTF655373 ODB655373 OMX655373 OWT655373 PGP655373 PQL655373 QAH655373 QKD655373 QTZ655373 RDV655373 RNR655373 RXN655373 SHJ655373 SRF655373 TBB655373 TKX655373 TUT655373 UEP655373 UOL655373 UYH655373 VID655373 VRZ655373 WBV655373 WLR655373 WVN655373 F720909 JB720909 SX720909 ACT720909 AMP720909 AWL720909 BGH720909 BQD720909 BZZ720909 CJV720909 CTR720909 DDN720909 DNJ720909 DXF720909 EHB720909 EQX720909 FAT720909 FKP720909 FUL720909 GEH720909 GOD720909 GXZ720909 HHV720909 HRR720909 IBN720909 ILJ720909 IVF720909 JFB720909 JOX720909 JYT720909 KIP720909 KSL720909 LCH720909 LMD720909 LVZ720909 MFV720909 MPR720909 MZN720909 NJJ720909 NTF720909 ODB720909 OMX720909 OWT720909 PGP720909 PQL720909 QAH720909 QKD720909 QTZ720909 RDV720909 RNR720909 RXN720909 SHJ720909 SRF720909 TBB720909 TKX720909 TUT720909 UEP720909 UOL720909 UYH720909 VID720909 VRZ720909 WBV720909 WLR720909 WVN720909 F786445 JB786445 SX786445 ACT786445 AMP786445 AWL786445 BGH786445 BQD786445 BZZ786445 CJV786445 CTR786445 DDN786445 DNJ786445 DXF786445 EHB786445 EQX786445 FAT786445 FKP786445 FUL786445 GEH786445 GOD786445 GXZ786445 HHV786445 HRR786445 IBN786445 ILJ786445 IVF786445 JFB786445 JOX786445 JYT786445 KIP786445 KSL786445 LCH786445 LMD786445 LVZ786445 MFV786445 MPR786445 MZN786445 NJJ786445 NTF786445 ODB786445 OMX786445 OWT786445 PGP786445 PQL786445 QAH786445 QKD786445 QTZ786445 RDV786445 RNR786445 RXN786445 SHJ786445 SRF786445 TBB786445 TKX786445 TUT786445 UEP786445 UOL786445 UYH786445 VID786445 VRZ786445 WBV786445 WLR786445 WVN786445 F851981 JB851981 SX851981 ACT851981 AMP851981 AWL851981 BGH851981 BQD851981 BZZ851981 CJV851981 CTR851981 DDN851981 DNJ851981 DXF851981 EHB851981 EQX851981 FAT851981 FKP851981 FUL851981 GEH851981 GOD851981 GXZ851981 HHV851981 HRR851981 IBN851981 ILJ851981 IVF851981 JFB851981 JOX851981 JYT851981 KIP851981 KSL851981 LCH851981 LMD851981 LVZ851981 MFV851981 MPR851981 MZN851981 NJJ851981 NTF851981 ODB851981 OMX851981 OWT851981 PGP851981 PQL851981 QAH851981 QKD851981 QTZ851981 RDV851981 RNR851981 RXN851981 SHJ851981 SRF851981 TBB851981 TKX851981 TUT851981 UEP851981 UOL851981 UYH851981 VID851981 VRZ851981 WBV851981 WLR851981 WVN851981 F917517 JB917517 SX917517 ACT917517 AMP917517 AWL917517 BGH917517 BQD917517 BZZ917517 CJV917517 CTR917517 DDN917517 DNJ917517 DXF917517 EHB917517 EQX917517 FAT917517 FKP917517 FUL917517 GEH917517 GOD917517 GXZ917517 HHV917517 HRR917517 IBN917517 ILJ917517 IVF917517 JFB917517 JOX917517 JYT917517 KIP917517 KSL917517 LCH917517 LMD917517 LVZ917517 MFV917517 MPR917517 MZN917517 NJJ917517 NTF917517 ODB917517 OMX917517 OWT917517 PGP917517 PQL917517 QAH917517 QKD917517 QTZ917517 RDV917517 RNR917517 RXN917517 SHJ917517 SRF917517 TBB917517 TKX917517 TUT917517 UEP917517 UOL917517 UYH917517 VID917517 VRZ917517 WBV917517 WLR917517 WVN917517 F983053 JB983053 SX983053 ACT983053 AMP983053 AWL983053 BGH983053 BQD983053 BZZ983053 CJV983053 CTR983053 DDN983053 DNJ983053 DXF983053 EHB983053 EQX983053 FAT983053 FKP983053 FUL983053 GEH983053 GOD983053 GXZ983053 HHV983053 HRR983053 IBN983053 ILJ983053 IVF983053 JFB983053 JOX983053 JYT983053 KIP983053 KSL983053 LCH983053 LMD983053 LVZ983053 MFV983053 MPR983053 MZN983053 NJJ983053 NTF983053 ODB983053 OMX983053 OWT983053 PGP983053 PQL983053 QAH983053 QKD983053 QTZ983053 RDV983053 RNR983053 RXN983053 SHJ983053 SRF983053 TBB983053 TKX983053 TUT983053 UEP983053 UOL983053 UYH983053 VID983053 VRZ983053 WBV983053 WLR983053 WVN983053">
      <formula1>$BC$34:$BC$39</formula1>
    </dataValidation>
    <dataValidation type="list" allowBlank="1" showInputMessage="1" showErrorMessage="1" sqref="F18 JB18 SX18 ACT18 AMP18 AWL18 BGH18 BQD18 BZZ18 CJV18 CTR18 DDN18 DNJ18 DXF18 EHB18 EQX18 FAT18 FKP18 FUL18 GEH18 GOD18 GXZ18 HHV18 HRR18 IBN18 ILJ18 IVF18 JFB18 JOX18 JYT18 KIP18 KSL18 LCH18 LMD18 LVZ18 MFV18 MPR18 MZN18 NJJ18 NTF18 ODB18 OMX18 OWT18 PGP18 PQL18 QAH18 QKD18 QTZ18 RDV18 RNR18 RXN18 SHJ18 SRF18 TBB18 TKX18 TUT18 UEP18 UOL18 UYH18 VID18 VRZ18 WBV18 WLR18 WVN18 F65554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F131090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F196626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F262162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F327698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F393234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F458770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F524306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F589842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F655378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F720914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F786450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F851986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F917522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F983058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formula1>$BG$11:$BG$16</formula1>
    </dataValidation>
    <dataValidation type="list" allowBlank="1" showInputMessage="1" showErrorMessage="1" sqref="F69 JB69 SX69 ACT69 AMP69 AWL69 BGH69 BQD69 BZZ69 CJV69 CTR69 DDN69 DNJ69 DXF69 EHB69 EQX69 FAT69 FKP69 FUL69 GEH69 GOD69 GXZ69 HHV69 HRR69 IBN69 ILJ69 IVF69 JFB69 JOX69 JYT69 KIP69 KSL69 LCH69 LMD69 LVZ69 MFV69 MPR69 MZN69 NJJ69 NTF69 ODB69 OMX69 OWT69 PGP69 PQL69 QAH69 QKD69 QTZ69 RDV69 RNR69 RXN69 SHJ69 SRF69 TBB69 TKX69 TUT69 UEP69 UOL69 UYH69 VID69 VRZ69 WBV69 WLR69 WVN69 F65605 JB65605 SX65605 ACT65605 AMP65605 AWL65605 BGH65605 BQD65605 BZZ65605 CJV65605 CTR65605 DDN65605 DNJ65605 DXF65605 EHB65605 EQX65605 FAT65605 FKP65605 FUL65605 GEH65605 GOD65605 GXZ65605 HHV65605 HRR65605 IBN65605 ILJ65605 IVF65605 JFB65605 JOX65605 JYT65605 KIP65605 KSL65605 LCH65605 LMD65605 LVZ65605 MFV65605 MPR65605 MZN65605 NJJ65605 NTF65605 ODB65605 OMX65605 OWT65605 PGP65605 PQL65605 QAH65605 QKD65605 QTZ65605 RDV65605 RNR65605 RXN65605 SHJ65605 SRF65605 TBB65605 TKX65605 TUT65605 UEP65605 UOL65605 UYH65605 VID65605 VRZ65605 WBV65605 WLR65605 WVN65605 F131141 JB131141 SX131141 ACT131141 AMP131141 AWL131141 BGH131141 BQD131141 BZZ131141 CJV131141 CTR131141 DDN131141 DNJ131141 DXF131141 EHB131141 EQX131141 FAT131141 FKP131141 FUL131141 GEH131141 GOD131141 GXZ131141 HHV131141 HRR131141 IBN131141 ILJ131141 IVF131141 JFB131141 JOX131141 JYT131141 KIP131141 KSL131141 LCH131141 LMD131141 LVZ131141 MFV131141 MPR131141 MZN131141 NJJ131141 NTF131141 ODB131141 OMX131141 OWT131141 PGP131141 PQL131141 QAH131141 QKD131141 QTZ131141 RDV131141 RNR131141 RXN131141 SHJ131141 SRF131141 TBB131141 TKX131141 TUT131141 UEP131141 UOL131141 UYH131141 VID131141 VRZ131141 WBV131141 WLR131141 WVN131141 F196677 JB196677 SX196677 ACT196677 AMP196677 AWL196677 BGH196677 BQD196677 BZZ196677 CJV196677 CTR196677 DDN196677 DNJ196677 DXF196677 EHB196677 EQX196677 FAT196677 FKP196677 FUL196677 GEH196677 GOD196677 GXZ196677 HHV196677 HRR196677 IBN196677 ILJ196677 IVF196677 JFB196677 JOX196677 JYT196677 KIP196677 KSL196677 LCH196677 LMD196677 LVZ196677 MFV196677 MPR196677 MZN196677 NJJ196677 NTF196677 ODB196677 OMX196677 OWT196677 PGP196677 PQL196677 QAH196677 QKD196677 QTZ196677 RDV196677 RNR196677 RXN196677 SHJ196677 SRF196677 TBB196677 TKX196677 TUT196677 UEP196677 UOL196677 UYH196677 VID196677 VRZ196677 WBV196677 WLR196677 WVN196677 F262213 JB262213 SX262213 ACT262213 AMP262213 AWL262213 BGH262213 BQD262213 BZZ262213 CJV262213 CTR262213 DDN262213 DNJ262213 DXF262213 EHB262213 EQX262213 FAT262213 FKP262213 FUL262213 GEH262213 GOD262213 GXZ262213 HHV262213 HRR262213 IBN262213 ILJ262213 IVF262213 JFB262213 JOX262213 JYT262213 KIP262213 KSL262213 LCH262213 LMD262213 LVZ262213 MFV262213 MPR262213 MZN262213 NJJ262213 NTF262213 ODB262213 OMX262213 OWT262213 PGP262213 PQL262213 QAH262213 QKD262213 QTZ262213 RDV262213 RNR262213 RXN262213 SHJ262213 SRF262213 TBB262213 TKX262213 TUT262213 UEP262213 UOL262213 UYH262213 VID262213 VRZ262213 WBV262213 WLR262213 WVN262213 F327749 JB327749 SX327749 ACT327749 AMP327749 AWL327749 BGH327749 BQD327749 BZZ327749 CJV327749 CTR327749 DDN327749 DNJ327749 DXF327749 EHB327749 EQX327749 FAT327749 FKP327749 FUL327749 GEH327749 GOD327749 GXZ327749 HHV327749 HRR327749 IBN327749 ILJ327749 IVF327749 JFB327749 JOX327749 JYT327749 KIP327749 KSL327749 LCH327749 LMD327749 LVZ327749 MFV327749 MPR327749 MZN327749 NJJ327749 NTF327749 ODB327749 OMX327749 OWT327749 PGP327749 PQL327749 QAH327749 QKD327749 QTZ327749 RDV327749 RNR327749 RXN327749 SHJ327749 SRF327749 TBB327749 TKX327749 TUT327749 UEP327749 UOL327749 UYH327749 VID327749 VRZ327749 WBV327749 WLR327749 WVN327749 F393285 JB393285 SX393285 ACT393285 AMP393285 AWL393285 BGH393285 BQD393285 BZZ393285 CJV393285 CTR393285 DDN393285 DNJ393285 DXF393285 EHB393285 EQX393285 FAT393285 FKP393285 FUL393285 GEH393285 GOD393285 GXZ393285 HHV393285 HRR393285 IBN393285 ILJ393285 IVF393285 JFB393285 JOX393285 JYT393285 KIP393285 KSL393285 LCH393285 LMD393285 LVZ393285 MFV393285 MPR393285 MZN393285 NJJ393285 NTF393285 ODB393285 OMX393285 OWT393285 PGP393285 PQL393285 QAH393285 QKD393285 QTZ393285 RDV393285 RNR393285 RXN393285 SHJ393285 SRF393285 TBB393285 TKX393285 TUT393285 UEP393285 UOL393285 UYH393285 VID393285 VRZ393285 WBV393285 WLR393285 WVN393285 F458821 JB458821 SX458821 ACT458821 AMP458821 AWL458821 BGH458821 BQD458821 BZZ458821 CJV458821 CTR458821 DDN458821 DNJ458821 DXF458821 EHB458821 EQX458821 FAT458821 FKP458821 FUL458821 GEH458821 GOD458821 GXZ458821 HHV458821 HRR458821 IBN458821 ILJ458821 IVF458821 JFB458821 JOX458821 JYT458821 KIP458821 KSL458821 LCH458821 LMD458821 LVZ458821 MFV458821 MPR458821 MZN458821 NJJ458821 NTF458821 ODB458821 OMX458821 OWT458821 PGP458821 PQL458821 QAH458821 QKD458821 QTZ458821 RDV458821 RNR458821 RXN458821 SHJ458821 SRF458821 TBB458821 TKX458821 TUT458821 UEP458821 UOL458821 UYH458821 VID458821 VRZ458821 WBV458821 WLR458821 WVN458821 F524357 JB524357 SX524357 ACT524357 AMP524357 AWL524357 BGH524357 BQD524357 BZZ524357 CJV524357 CTR524357 DDN524357 DNJ524357 DXF524357 EHB524357 EQX524357 FAT524357 FKP524357 FUL524357 GEH524357 GOD524357 GXZ524357 HHV524357 HRR524357 IBN524357 ILJ524357 IVF524357 JFB524357 JOX524357 JYT524357 KIP524357 KSL524357 LCH524357 LMD524357 LVZ524357 MFV524357 MPR524357 MZN524357 NJJ524357 NTF524357 ODB524357 OMX524357 OWT524357 PGP524357 PQL524357 QAH524357 QKD524357 QTZ524357 RDV524357 RNR524357 RXN524357 SHJ524357 SRF524357 TBB524357 TKX524357 TUT524357 UEP524357 UOL524357 UYH524357 VID524357 VRZ524357 WBV524357 WLR524357 WVN524357 F589893 JB589893 SX589893 ACT589893 AMP589893 AWL589893 BGH589893 BQD589893 BZZ589893 CJV589893 CTR589893 DDN589893 DNJ589893 DXF589893 EHB589893 EQX589893 FAT589893 FKP589893 FUL589893 GEH589893 GOD589893 GXZ589893 HHV589893 HRR589893 IBN589893 ILJ589893 IVF589893 JFB589893 JOX589893 JYT589893 KIP589893 KSL589893 LCH589893 LMD589893 LVZ589893 MFV589893 MPR589893 MZN589893 NJJ589893 NTF589893 ODB589893 OMX589893 OWT589893 PGP589893 PQL589893 QAH589893 QKD589893 QTZ589893 RDV589893 RNR589893 RXN589893 SHJ589893 SRF589893 TBB589893 TKX589893 TUT589893 UEP589893 UOL589893 UYH589893 VID589893 VRZ589893 WBV589893 WLR589893 WVN589893 F655429 JB655429 SX655429 ACT655429 AMP655429 AWL655429 BGH655429 BQD655429 BZZ655429 CJV655429 CTR655429 DDN655429 DNJ655429 DXF655429 EHB655429 EQX655429 FAT655429 FKP655429 FUL655429 GEH655429 GOD655429 GXZ655429 HHV655429 HRR655429 IBN655429 ILJ655429 IVF655429 JFB655429 JOX655429 JYT655429 KIP655429 KSL655429 LCH655429 LMD655429 LVZ655429 MFV655429 MPR655429 MZN655429 NJJ655429 NTF655429 ODB655429 OMX655429 OWT655429 PGP655429 PQL655429 QAH655429 QKD655429 QTZ655429 RDV655429 RNR655429 RXN655429 SHJ655429 SRF655429 TBB655429 TKX655429 TUT655429 UEP655429 UOL655429 UYH655429 VID655429 VRZ655429 WBV655429 WLR655429 WVN655429 F720965 JB720965 SX720965 ACT720965 AMP720965 AWL720965 BGH720965 BQD720965 BZZ720965 CJV720965 CTR720965 DDN720965 DNJ720965 DXF720965 EHB720965 EQX720965 FAT720965 FKP720965 FUL720965 GEH720965 GOD720965 GXZ720965 HHV720965 HRR720965 IBN720965 ILJ720965 IVF720965 JFB720965 JOX720965 JYT720965 KIP720965 KSL720965 LCH720965 LMD720965 LVZ720965 MFV720965 MPR720965 MZN720965 NJJ720965 NTF720965 ODB720965 OMX720965 OWT720965 PGP720965 PQL720965 QAH720965 QKD720965 QTZ720965 RDV720965 RNR720965 RXN720965 SHJ720965 SRF720965 TBB720965 TKX720965 TUT720965 UEP720965 UOL720965 UYH720965 VID720965 VRZ720965 WBV720965 WLR720965 WVN720965 F786501 JB786501 SX786501 ACT786501 AMP786501 AWL786501 BGH786501 BQD786501 BZZ786501 CJV786501 CTR786501 DDN786501 DNJ786501 DXF786501 EHB786501 EQX786501 FAT786501 FKP786501 FUL786501 GEH786501 GOD786501 GXZ786501 HHV786501 HRR786501 IBN786501 ILJ786501 IVF786501 JFB786501 JOX786501 JYT786501 KIP786501 KSL786501 LCH786501 LMD786501 LVZ786501 MFV786501 MPR786501 MZN786501 NJJ786501 NTF786501 ODB786501 OMX786501 OWT786501 PGP786501 PQL786501 QAH786501 QKD786501 QTZ786501 RDV786501 RNR786501 RXN786501 SHJ786501 SRF786501 TBB786501 TKX786501 TUT786501 UEP786501 UOL786501 UYH786501 VID786501 VRZ786501 WBV786501 WLR786501 WVN786501 F852037 JB852037 SX852037 ACT852037 AMP852037 AWL852037 BGH852037 BQD852037 BZZ852037 CJV852037 CTR852037 DDN852037 DNJ852037 DXF852037 EHB852037 EQX852037 FAT852037 FKP852037 FUL852037 GEH852037 GOD852037 GXZ852037 HHV852037 HRR852037 IBN852037 ILJ852037 IVF852037 JFB852037 JOX852037 JYT852037 KIP852037 KSL852037 LCH852037 LMD852037 LVZ852037 MFV852037 MPR852037 MZN852037 NJJ852037 NTF852037 ODB852037 OMX852037 OWT852037 PGP852037 PQL852037 QAH852037 QKD852037 QTZ852037 RDV852037 RNR852037 RXN852037 SHJ852037 SRF852037 TBB852037 TKX852037 TUT852037 UEP852037 UOL852037 UYH852037 VID852037 VRZ852037 WBV852037 WLR852037 WVN852037 F917573 JB917573 SX917573 ACT917573 AMP917573 AWL917573 BGH917573 BQD917573 BZZ917573 CJV917573 CTR917573 DDN917573 DNJ917573 DXF917573 EHB917573 EQX917573 FAT917573 FKP917573 FUL917573 GEH917573 GOD917573 GXZ917573 HHV917573 HRR917573 IBN917573 ILJ917573 IVF917573 JFB917573 JOX917573 JYT917573 KIP917573 KSL917573 LCH917573 LMD917573 LVZ917573 MFV917573 MPR917573 MZN917573 NJJ917573 NTF917573 ODB917573 OMX917573 OWT917573 PGP917573 PQL917573 QAH917573 QKD917573 QTZ917573 RDV917573 RNR917573 RXN917573 SHJ917573 SRF917573 TBB917573 TKX917573 TUT917573 UEP917573 UOL917573 UYH917573 VID917573 VRZ917573 WBV917573 WLR917573 WVN917573 F983109 JB983109 SX983109 ACT983109 AMP983109 AWL983109 BGH983109 BQD983109 BZZ983109 CJV983109 CTR983109 DDN983109 DNJ983109 DXF983109 EHB983109 EQX983109 FAT983109 FKP983109 FUL983109 GEH983109 GOD983109 GXZ983109 HHV983109 HRR983109 IBN983109 ILJ983109 IVF983109 JFB983109 JOX983109 JYT983109 KIP983109 KSL983109 LCH983109 LMD983109 LVZ983109 MFV983109 MPR983109 MZN983109 NJJ983109 NTF983109 ODB983109 OMX983109 OWT983109 PGP983109 PQL983109 QAH983109 QKD983109 QTZ983109 RDV983109 RNR983109 RXN983109 SHJ983109 SRF983109 TBB983109 TKX983109 TUT983109 UEP983109 UOL983109 UYH983109 VID983109 VRZ983109 WBV983109 WLR983109 WVN983109 C69 IY69 SU69 ACQ69 AMM69 AWI69 BGE69 BQA69 BZW69 CJS69 CTO69 DDK69 DNG69 DXC69 EGY69 EQU69 FAQ69 FKM69 FUI69 GEE69 GOA69 GXW69 HHS69 HRO69 IBK69 ILG69 IVC69 JEY69 JOU69 JYQ69 KIM69 KSI69 LCE69 LMA69 LVW69 MFS69 MPO69 MZK69 NJG69 NTC69 OCY69 OMU69 OWQ69 PGM69 PQI69 QAE69 QKA69 QTW69 RDS69 RNO69 RXK69 SHG69 SRC69 TAY69 TKU69 TUQ69 UEM69 UOI69 UYE69 VIA69 VRW69 WBS69 WLO69 WVK69 C65605 IY65605 SU65605 ACQ65605 AMM65605 AWI65605 BGE65605 BQA65605 BZW65605 CJS65605 CTO65605 DDK65605 DNG65605 DXC65605 EGY65605 EQU65605 FAQ65605 FKM65605 FUI65605 GEE65605 GOA65605 GXW65605 HHS65605 HRO65605 IBK65605 ILG65605 IVC65605 JEY65605 JOU65605 JYQ65605 KIM65605 KSI65605 LCE65605 LMA65605 LVW65605 MFS65605 MPO65605 MZK65605 NJG65605 NTC65605 OCY65605 OMU65605 OWQ65605 PGM65605 PQI65605 QAE65605 QKA65605 QTW65605 RDS65605 RNO65605 RXK65605 SHG65605 SRC65605 TAY65605 TKU65605 TUQ65605 UEM65605 UOI65605 UYE65605 VIA65605 VRW65605 WBS65605 WLO65605 WVK65605 C131141 IY131141 SU131141 ACQ131141 AMM131141 AWI131141 BGE131141 BQA131141 BZW131141 CJS131141 CTO131141 DDK131141 DNG131141 DXC131141 EGY131141 EQU131141 FAQ131141 FKM131141 FUI131141 GEE131141 GOA131141 GXW131141 HHS131141 HRO131141 IBK131141 ILG131141 IVC131141 JEY131141 JOU131141 JYQ131141 KIM131141 KSI131141 LCE131141 LMA131141 LVW131141 MFS131141 MPO131141 MZK131141 NJG131141 NTC131141 OCY131141 OMU131141 OWQ131141 PGM131141 PQI131141 QAE131141 QKA131141 QTW131141 RDS131141 RNO131141 RXK131141 SHG131141 SRC131141 TAY131141 TKU131141 TUQ131141 UEM131141 UOI131141 UYE131141 VIA131141 VRW131141 WBS131141 WLO131141 WVK131141 C196677 IY196677 SU196677 ACQ196677 AMM196677 AWI196677 BGE196677 BQA196677 BZW196677 CJS196677 CTO196677 DDK196677 DNG196677 DXC196677 EGY196677 EQU196677 FAQ196677 FKM196677 FUI196677 GEE196677 GOA196677 GXW196677 HHS196677 HRO196677 IBK196677 ILG196677 IVC196677 JEY196677 JOU196677 JYQ196677 KIM196677 KSI196677 LCE196677 LMA196677 LVW196677 MFS196677 MPO196677 MZK196677 NJG196677 NTC196677 OCY196677 OMU196677 OWQ196677 PGM196677 PQI196677 QAE196677 QKA196677 QTW196677 RDS196677 RNO196677 RXK196677 SHG196677 SRC196677 TAY196677 TKU196677 TUQ196677 UEM196677 UOI196677 UYE196677 VIA196677 VRW196677 WBS196677 WLO196677 WVK196677 C262213 IY262213 SU262213 ACQ262213 AMM262213 AWI262213 BGE262213 BQA262213 BZW262213 CJS262213 CTO262213 DDK262213 DNG262213 DXC262213 EGY262213 EQU262213 FAQ262213 FKM262213 FUI262213 GEE262213 GOA262213 GXW262213 HHS262213 HRO262213 IBK262213 ILG262213 IVC262213 JEY262213 JOU262213 JYQ262213 KIM262213 KSI262213 LCE262213 LMA262213 LVW262213 MFS262213 MPO262213 MZK262213 NJG262213 NTC262213 OCY262213 OMU262213 OWQ262213 PGM262213 PQI262213 QAE262213 QKA262213 QTW262213 RDS262213 RNO262213 RXK262213 SHG262213 SRC262213 TAY262213 TKU262213 TUQ262213 UEM262213 UOI262213 UYE262213 VIA262213 VRW262213 WBS262213 WLO262213 WVK262213 C327749 IY327749 SU327749 ACQ327749 AMM327749 AWI327749 BGE327749 BQA327749 BZW327749 CJS327749 CTO327749 DDK327749 DNG327749 DXC327749 EGY327749 EQU327749 FAQ327749 FKM327749 FUI327749 GEE327749 GOA327749 GXW327749 HHS327749 HRO327749 IBK327749 ILG327749 IVC327749 JEY327749 JOU327749 JYQ327749 KIM327749 KSI327749 LCE327749 LMA327749 LVW327749 MFS327749 MPO327749 MZK327749 NJG327749 NTC327749 OCY327749 OMU327749 OWQ327749 PGM327749 PQI327749 QAE327749 QKA327749 QTW327749 RDS327749 RNO327749 RXK327749 SHG327749 SRC327749 TAY327749 TKU327749 TUQ327749 UEM327749 UOI327749 UYE327749 VIA327749 VRW327749 WBS327749 WLO327749 WVK327749 C393285 IY393285 SU393285 ACQ393285 AMM393285 AWI393285 BGE393285 BQA393285 BZW393285 CJS393285 CTO393285 DDK393285 DNG393285 DXC393285 EGY393285 EQU393285 FAQ393285 FKM393285 FUI393285 GEE393285 GOA393285 GXW393285 HHS393285 HRO393285 IBK393285 ILG393285 IVC393285 JEY393285 JOU393285 JYQ393285 KIM393285 KSI393285 LCE393285 LMA393285 LVW393285 MFS393285 MPO393285 MZK393285 NJG393285 NTC393285 OCY393285 OMU393285 OWQ393285 PGM393285 PQI393285 QAE393285 QKA393285 QTW393285 RDS393285 RNO393285 RXK393285 SHG393285 SRC393285 TAY393285 TKU393285 TUQ393285 UEM393285 UOI393285 UYE393285 VIA393285 VRW393285 WBS393285 WLO393285 WVK393285 C458821 IY458821 SU458821 ACQ458821 AMM458821 AWI458821 BGE458821 BQA458821 BZW458821 CJS458821 CTO458821 DDK458821 DNG458821 DXC458821 EGY458821 EQU458821 FAQ458821 FKM458821 FUI458821 GEE458821 GOA458821 GXW458821 HHS458821 HRO458821 IBK458821 ILG458821 IVC458821 JEY458821 JOU458821 JYQ458821 KIM458821 KSI458821 LCE458821 LMA458821 LVW458821 MFS458821 MPO458821 MZK458821 NJG458821 NTC458821 OCY458821 OMU458821 OWQ458821 PGM458821 PQI458821 QAE458821 QKA458821 QTW458821 RDS458821 RNO458821 RXK458821 SHG458821 SRC458821 TAY458821 TKU458821 TUQ458821 UEM458821 UOI458821 UYE458821 VIA458821 VRW458821 WBS458821 WLO458821 WVK458821 C524357 IY524357 SU524357 ACQ524357 AMM524357 AWI524357 BGE524357 BQA524357 BZW524357 CJS524357 CTO524357 DDK524357 DNG524357 DXC524357 EGY524357 EQU524357 FAQ524357 FKM524357 FUI524357 GEE524357 GOA524357 GXW524357 HHS524357 HRO524357 IBK524357 ILG524357 IVC524357 JEY524357 JOU524357 JYQ524357 KIM524357 KSI524357 LCE524357 LMA524357 LVW524357 MFS524357 MPO524357 MZK524357 NJG524357 NTC524357 OCY524357 OMU524357 OWQ524357 PGM524357 PQI524357 QAE524357 QKA524357 QTW524357 RDS524357 RNO524357 RXK524357 SHG524357 SRC524357 TAY524357 TKU524357 TUQ524357 UEM524357 UOI524357 UYE524357 VIA524357 VRW524357 WBS524357 WLO524357 WVK524357 C589893 IY589893 SU589893 ACQ589893 AMM589893 AWI589893 BGE589893 BQA589893 BZW589893 CJS589893 CTO589893 DDK589893 DNG589893 DXC589893 EGY589893 EQU589893 FAQ589893 FKM589893 FUI589893 GEE589893 GOA589893 GXW589893 HHS589893 HRO589893 IBK589893 ILG589893 IVC589893 JEY589893 JOU589893 JYQ589893 KIM589893 KSI589893 LCE589893 LMA589893 LVW589893 MFS589893 MPO589893 MZK589893 NJG589893 NTC589893 OCY589893 OMU589893 OWQ589893 PGM589893 PQI589893 QAE589893 QKA589893 QTW589893 RDS589893 RNO589893 RXK589893 SHG589893 SRC589893 TAY589893 TKU589893 TUQ589893 UEM589893 UOI589893 UYE589893 VIA589893 VRW589893 WBS589893 WLO589893 WVK589893 C655429 IY655429 SU655429 ACQ655429 AMM655429 AWI655429 BGE655429 BQA655429 BZW655429 CJS655429 CTO655429 DDK655429 DNG655429 DXC655429 EGY655429 EQU655429 FAQ655429 FKM655429 FUI655429 GEE655429 GOA655429 GXW655429 HHS655429 HRO655429 IBK655429 ILG655429 IVC655429 JEY655429 JOU655429 JYQ655429 KIM655429 KSI655429 LCE655429 LMA655429 LVW655429 MFS655429 MPO655429 MZK655429 NJG655429 NTC655429 OCY655429 OMU655429 OWQ655429 PGM655429 PQI655429 QAE655429 QKA655429 QTW655429 RDS655429 RNO655429 RXK655429 SHG655429 SRC655429 TAY655429 TKU655429 TUQ655429 UEM655429 UOI655429 UYE655429 VIA655429 VRW655429 WBS655429 WLO655429 WVK655429 C720965 IY720965 SU720965 ACQ720965 AMM720965 AWI720965 BGE720965 BQA720965 BZW720965 CJS720965 CTO720965 DDK720965 DNG720965 DXC720965 EGY720965 EQU720965 FAQ720965 FKM720965 FUI720965 GEE720965 GOA720965 GXW720965 HHS720965 HRO720965 IBK720965 ILG720965 IVC720965 JEY720965 JOU720965 JYQ720965 KIM720965 KSI720965 LCE720965 LMA720965 LVW720965 MFS720965 MPO720965 MZK720965 NJG720965 NTC720965 OCY720965 OMU720965 OWQ720965 PGM720965 PQI720965 QAE720965 QKA720965 QTW720965 RDS720965 RNO720965 RXK720965 SHG720965 SRC720965 TAY720965 TKU720965 TUQ720965 UEM720965 UOI720965 UYE720965 VIA720965 VRW720965 WBS720965 WLO720965 WVK720965 C786501 IY786501 SU786501 ACQ786501 AMM786501 AWI786501 BGE786501 BQA786501 BZW786501 CJS786501 CTO786501 DDK786501 DNG786501 DXC786501 EGY786501 EQU786501 FAQ786501 FKM786501 FUI786501 GEE786501 GOA786501 GXW786501 HHS786501 HRO786501 IBK786501 ILG786501 IVC786501 JEY786501 JOU786501 JYQ786501 KIM786501 KSI786501 LCE786501 LMA786501 LVW786501 MFS786501 MPO786501 MZK786501 NJG786501 NTC786501 OCY786501 OMU786501 OWQ786501 PGM786501 PQI786501 QAE786501 QKA786501 QTW786501 RDS786501 RNO786501 RXK786501 SHG786501 SRC786501 TAY786501 TKU786501 TUQ786501 UEM786501 UOI786501 UYE786501 VIA786501 VRW786501 WBS786501 WLO786501 WVK786501 C852037 IY852037 SU852037 ACQ852037 AMM852037 AWI852037 BGE852037 BQA852037 BZW852037 CJS852037 CTO852037 DDK852037 DNG852037 DXC852037 EGY852037 EQU852037 FAQ852037 FKM852037 FUI852037 GEE852037 GOA852037 GXW852037 HHS852037 HRO852037 IBK852037 ILG852037 IVC852037 JEY852037 JOU852037 JYQ852037 KIM852037 KSI852037 LCE852037 LMA852037 LVW852037 MFS852037 MPO852037 MZK852037 NJG852037 NTC852037 OCY852037 OMU852037 OWQ852037 PGM852037 PQI852037 QAE852037 QKA852037 QTW852037 RDS852037 RNO852037 RXK852037 SHG852037 SRC852037 TAY852037 TKU852037 TUQ852037 UEM852037 UOI852037 UYE852037 VIA852037 VRW852037 WBS852037 WLO852037 WVK852037 C917573 IY917573 SU917573 ACQ917573 AMM917573 AWI917573 BGE917573 BQA917573 BZW917573 CJS917573 CTO917573 DDK917573 DNG917573 DXC917573 EGY917573 EQU917573 FAQ917573 FKM917573 FUI917573 GEE917573 GOA917573 GXW917573 HHS917573 HRO917573 IBK917573 ILG917573 IVC917573 JEY917573 JOU917573 JYQ917573 KIM917573 KSI917573 LCE917573 LMA917573 LVW917573 MFS917573 MPO917573 MZK917573 NJG917573 NTC917573 OCY917573 OMU917573 OWQ917573 PGM917573 PQI917573 QAE917573 QKA917573 QTW917573 RDS917573 RNO917573 RXK917573 SHG917573 SRC917573 TAY917573 TKU917573 TUQ917573 UEM917573 UOI917573 UYE917573 VIA917573 VRW917573 WBS917573 WLO917573 WVK917573 C983109 IY983109 SU983109 ACQ983109 AMM983109 AWI983109 BGE983109 BQA983109 BZW983109 CJS983109 CTO983109 DDK983109 DNG983109 DXC983109 EGY983109 EQU983109 FAQ983109 FKM983109 FUI983109 GEE983109 GOA983109 GXW983109 HHS983109 HRO983109 IBK983109 ILG983109 IVC983109 JEY983109 JOU983109 JYQ983109 KIM983109 KSI983109 LCE983109 LMA983109 LVW983109 MFS983109 MPO983109 MZK983109 NJG983109 NTC983109 OCY983109 OMU983109 OWQ983109 PGM983109 PQI983109 QAE983109 QKA983109 QTW983109 RDS983109 RNO983109 RXK983109 SHG983109 SRC983109 TAY983109 TKU983109 TUQ983109 UEM983109 UOI983109 UYE983109 VIA983109 VRW983109 WBS983109 WLO983109 WVK983109">
      <formula1>#REF!</formula1>
    </dataValidation>
    <dataValidation type="list" allowBlank="1" showInputMessage="1" showErrorMessage="1" sqref="C68 IY68 SU68 ACQ68 AMM68 AWI68 BGE68 BQA68 BZW68 CJS68 CTO68 DDK68 DNG68 DXC68 EGY68 EQU68 FAQ68 FKM68 FUI68 GEE68 GOA68 GXW68 HHS68 HRO68 IBK68 ILG68 IVC68 JEY68 JOU68 JYQ68 KIM68 KSI68 LCE68 LMA68 LVW68 MFS68 MPO68 MZK68 NJG68 NTC68 OCY68 OMU68 OWQ68 PGM68 PQI68 QAE68 QKA68 QTW68 RDS68 RNO68 RXK68 SHG68 SRC68 TAY68 TKU68 TUQ68 UEM68 UOI68 UYE68 VIA68 VRW68 WBS68 WLO68 WVK68 C65604 IY65604 SU65604 ACQ65604 AMM65604 AWI65604 BGE65604 BQA65604 BZW65604 CJS65604 CTO65604 DDK65604 DNG65604 DXC65604 EGY65604 EQU65604 FAQ65604 FKM65604 FUI65604 GEE65604 GOA65604 GXW65604 HHS65604 HRO65604 IBK65604 ILG65604 IVC65604 JEY65604 JOU65604 JYQ65604 KIM65604 KSI65604 LCE65604 LMA65604 LVW65604 MFS65604 MPO65604 MZK65604 NJG65604 NTC65604 OCY65604 OMU65604 OWQ65604 PGM65604 PQI65604 QAE65604 QKA65604 QTW65604 RDS65604 RNO65604 RXK65604 SHG65604 SRC65604 TAY65604 TKU65604 TUQ65604 UEM65604 UOI65604 UYE65604 VIA65604 VRW65604 WBS65604 WLO65604 WVK65604 C131140 IY131140 SU131140 ACQ131140 AMM131140 AWI131140 BGE131140 BQA131140 BZW131140 CJS131140 CTO131140 DDK131140 DNG131140 DXC131140 EGY131140 EQU131140 FAQ131140 FKM131140 FUI131140 GEE131140 GOA131140 GXW131140 HHS131140 HRO131140 IBK131140 ILG131140 IVC131140 JEY131140 JOU131140 JYQ131140 KIM131140 KSI131140 LCE131140 LMA131140 LVW131140 MFS131140 MPO131140 MZK131140 NJG131140 NTC131140 OCY131140 OMU131140 OWQ131140 PGM131140 PQI131140 QAE131140 QKA131140 QTW131140 RDS131140 RNO131140 RXK131140 SHG131140 SRC131140 TAY131140 TKU131140 TUQ131140 UEM131140 UOI131140 UYE131140 VIA131140 VRW131140 WBS131140 WLO131140 WVK131140 C196676 IY196676 SU196676 ACQ196676 AMM196676 AWI196676 BGE196676 BQA196676 BZW196676 CJS196676 CTO196676 DDK196676 DNG196676 DXC196676 EGY196676 EQU196676 FAQ196676 FKM196676 FUI196676 GEE196676 GOA196676 GXW196676 HHS196676 HRO196676 IBK196676 ILG196676 IVC196676 JEY196676 JOU196676 JYQ196676 KIM196676 KSI196676 LCE196676 LMA196676 LVW196676 MFS196676 MPO196676 MZK196676 NJG196676 NTC196676 OCY196676 OMU196676 OWQ196676 PGM196676 PQI196676 QAE196676 QKA196676 QTW196676 RDS196676 RNO196676 RXK196676 SHG196676 SRC196676 TAY196676 TKU196676 TUQ196676 UEM196676 UOI196676 UYE196676 VIA196676 VRW196676 WBS196676 WLO196676 WVK196676 C262212 IY262212 SU262212 ACQ262212 AMM262212 AWI262212 BGE262212 BQA262212 BZW262212 CJS262212 CTO262212 DDK262212 DNG262212 DXC262212 EGY262212 EQU262212 FAQ262212 FKM262212 FUI262212 GEE262212 GOA262212 GXW262212 HHS262212 HRO262212 IBK262212 ILG262212 IVC262212 JEY262212 JOU262212 JYQ262212 KIM262212 KSI262212 LCE262212 LMA262212 LVW262212 MFS262212 MPO262212 MZK262212 NJG262212 NTC262212 OCY262212 OMU262212 OWQ262212 PGM262212 PQI262212 QAE262212 QKA262212 QTW262212 RDS262212 RNO262212 RXK262212 SHG262212 SRC262212 TAY262212 TKU262212 TUQ262212 UEM262212 UOI262212 UYE262212 VIA262212 VRW262212 WBS262212 WLO262212 WVK262212 C327748 IY327748 SU327748 ACQ327748 AMM327748 AWI327748 BGE327748 BQA327748 BZW327748 CJS327748 CTO327748 DDK327748 DNG327748 DXC327748 EGY327748 EQU327748 FAQ327748 FKM327748 FUI327748 GEE327748 GOA327748 GXW327748 HHS327748 HRO327748 IBK327748 ILG327748 IVC327748 JEY327748 JOU327748 JYQ327748 KIM327748 KSI327748 LCE327748 LMA327748 LVW327748 MFS327748 MPO327748 MZK327748 NJG327748 NTC327748 OCY327748 OMU327748 OWQ327748 PGM327748 PQI327748 QAE327748 QKA327748 QTW327748 RDS327748 RNO327748 RXK327748 SHG327748 SRC327748 TAY327748 TKU327748 TUQ327748 UEM327748 UOI327748 UYE327748 VIA327748 VRW327748 WBS327748 WLO327748 WVK327748 C393284 IY393284 SU393284 ACQ393284 AMM393284 AWI393284 BGE393284 BQA393284 BZW393284 CJS393284 CTO393284 DDK393284 DNG393284 DXC393284 EGY393284 EQU393284 FAQ393284 FKM393284 FUI393284 GEE393284 GOA393284 GXW393284 HHS393284 HRO393284 IBK393284 ILG393284 IVC393284 JEY393284 JOU393284 JYQ393284 KIM393284 KSI393284 LCE393284 LMA393284 LVW393284 MFS393284 MPO393284 MZK393284 NJG393284 NTC393284 OCY393284 OMU393284 OWQ393284 PGM393284 PQI393284 QAE393284 QKA393284 QTW393284 RDS393284 RNO393284 RXK393284 SHG393284 SRC393284 TAY393284 TKU393284 TUQ393284 UEM393284 UOI393284 UYE393284 VIA393284 VRW393284 WBS393284 WLO393284 WVK393284 C458820 IY458820 SU458820 ACQ458820 AMM458820 AWI458820 BGE458820 BQA458820 BZW458820 CJS458820 CTO458820 DDK458820 DNG458820 DXC458820 EGY458820 EQU458820 FAQ458820 FKM458820 FUI458820 GEE458820 GOA458820 GXW458820 HHS458820 HRO458820 IBK458820 ILG458820 IVC458820 JEY458820 JOU458820 JYQ458820 KIM458820 KSI458820 LCE458820 LMA458820 LVW458820 MFS458820 MPO458820 MZK458820 NJG458820 NTC458820 OCY458820 OMU458820 OWQ458820 PGM458820 PQI458820 QAE458820 QKA458820 QTW458820 RDS458820 RNO458820 RXK458820 SHG458820 SRC458820 TAY458820 TKU458820 TUQ458820 UEM458820 UOI458820 UYE458820 VIA458820 VRW458820 WBS458820 WLO458820 WVK458820 C524356 IY524356 SU524356 ACQ524356 AMM524356 AWI524356 BGE524356 BQA524356 BZW524356 CJS524356 CTO524356 DDK524356 DNG524356 DXC524356 EGY524356 EQU524356 FAQ524356 FKM524356 FUI524356 GEE524356 GOA524356 GXW524356 HHS524356 HRO524356 IBK524356 ILG524356 IVC524356 JEY524356 JOU524356 JYQ524356 KIM524356 KSI524356 LCE524356 LMA524356 LVW524356 MFS524356 MPO524356 MZK524356 NJG524356 NTC524356 OCY524356 OMU524356 OWQ524356 PGM524356 PQI524356 QAE524356 QKA524356 QTW524356 RDS524356 RNO524356 RXK524356 SHG524356 SRC524356 TAY524356 TKU524356 TUQ524356 UEM524356 UOI524356 UYE524356 VIA524356 VRW524356 WBS524356 WLO524356 WVK524356 C589892 IY589892 SU589892 ACQ589892 AMM589892 AWI589892 BGE589892 BQA589892 BZW589892 CJS589892 CTO589892 DDK589892 DNG589892 DXC589892 EGY589892 EQU589892 FAQ589892 FKM589892 FUI589892 GEE589892 GOA589892 GXW589892 HHS589892 HRO589892 IBK589892 ILG589892 IVC589892 JEY589892 JOU589892 JYQ589892 KIM589892 KSI589892 LCE589892 LMA589892 LVW589892 MFS589892 MPO589892 MZK589892 NJG589892 NTC589892 OCY589892 OMU589892 OWQ589892 PGM589892 PQI589892 QAE589892 QKA589892 QTW589892 RDS589892 RNO589892 RXK589892 SHG589892 SRC589892 TAY589892 TKU589892 TUQ589892 UEM589892 UOI589892 UYE589892 VIA589892 VRW589892 WBS589892 WLO589892 WVK589892 C655428 IY655428 SU655428 ACQ655428 AMM655428 AWI655428 BGE655428 BQA655428 BZW655428 CJS655428 CTO655428 DDK655428 DNG655428 DXC655428 EGY655428 EQU655428 FAQ655428 FKM655428 FUI655428 GEE655428 GOA655428 GXW655428 HHS655428 HRO655428 IBK655428 ILG655428 IVC655428 JEY655428 JOU655428 JYQ655428 KIM655428 KSI655428 LCE655428 LMA655428 LVW655428 MFS655428 MPO655428 MZK655428 NJG655428 NTC655428 OCY655428 OMU655428 OWQ655428 PGM655428 PQI655428 QAE655428 QKA655428 QTW655428 RDS655428 RNO655428 RXK655428 SHG655428 SRC655428 TAY655428 TKU655428 TUQ655428 UEM655428 UOI655428 UYE655428 VIA655428 VRW655428 WBS655428 WLO655428 WVK655428 C720964 IY720964 SU720964 ACQ720964 AMM720964 AWI720964 BGE720964 BQA720964 BZW720964 CJS720964 CTO720964 DDK720964 DNG720964 DXC720964 EGY720964 EQU720964 FAQ720964 FKM720964 FUI720964 GEE720964 GOA720964 GXW720964 HHS720964 HRO720964 IBK720964 ILG720964 IVC720964 JEY720964 JOU720964 JYQ720964 KIM720964 KSI720964 LCE720964 LMA720964 LVW720964 MFS720964 MPO720964 MZK720964 NJG720964 NTC720964 OCY720964 OMU720964 OWQ720964 PGM720964 PQI720964 QAE720964 QKA720964 QTW720964 RDS720964 RNO720964 RXK720964 SHG720964 SRC720964 TAY720964 TKU720964 TUQ720964 UEM720964 UOI720964 UYE720964 VIA720964 VRW720964 WBS720964 WLO720964 WVK720964 C786500 IY786500 SU786500 ACQ786500 AMM786500 AWI786500 BGE786500 BQA786500 BZW786500 CJS786500 CTO786500 DDK786500 DNG786500 DXC786500 EGY786500 EQU786500 FAQ786500 FKM786500 FUI786500 GEE786500 GOA786500 GXW786500 HHS786500 HRO786500 IBK786500 ILG786500 IVC786500 JEY786500 JOU786500 JYQ786500 KIM786500 KSI786500 LCE786500 LMA786500 LVW786500 MFS786500 MPO786500 MZK786500 NJG786500 NTC786500 OCY786500 OMU786500 OWQ786500 PGM786500 PQI786500 QAE786500 QKA786500 QTW786500 RDS786500 RNO786500 RXK786500 SHG786500 SRC786500 TAY786500 TKU786500 TUQ786500 UEM786500 UOI786500 UYE786500 VIA786500 VRW786500 WBS786500 WLO786500 WVK786500 C852036 IY852036 SU852036 ACQ852036 AMM852036 AWI852036 BGE852036 BQA852036 BZW852036 CJS852036 CTO852036 DDK852036 DNG852036 DXC852036 EGY852036 EQU852036 FAQ852036 FKM852036 FUI852036 GEE852036 GOA852036 GXW852036 HHS852036 HRO852036 IBK852036 ILG852036 IVC852036 JEY852036 JOU852036 JYQ852036 KIM852036 KSI852036 LCE852036 LMA852036 LVW852036 MFS852036 MPO852036 MZK852036 NJG852036 NTC852036 OCY852036 OMU852036 OWQ852036 PGM852036 PQI852036 QAE852036 QKA852036 QTW852036 RDS852036 RNO852036 RXK852036 SHG852036 SRC852036 TAY852036 TKU852036 TUQ852036 UEM852036 UOI852036 UYE852036 VIA852036 VRW852036 WBS852036 WLO852036 WVK852036 C917572 IY917572 SU917572 ACQ917572 AMM917572 AWI917572 BGE917572 BQA917572 BZW917572 CJS917572 CTO917572 DDK917572 DNG917572 DXC917572 EGY917572 EQU917572 FAQ917572 FKM917572 FUI917572 GEE917572 GOA917572 GXW917572 HHS917572 HRO917572 IBK917572 ILG917572 IVC917572 JEY917572 JOU917572 JYQ917572 KIM917572 KSI917572 LCE917572 LMA917572 LVW917572 MFS917572 MPO917572 MZK917572 NJG917572 NTC917572 OCY917572 OMU917572 OWQ917572 PGM917572 PQI917572 QAE917572 QKA917572 QTW917572 RDS917572 RNO917572 RXK917572 SHG917572 SRC917572 TAY917572 TKU917572 TUQ917572 UEM917572 UOI917572 UYE917572 VIA917572 VRW917572 WBS917572 WLO917572 WVK917572 C983108 IY983108 SU983108 ACQ983108 AMM983108 AWI983108 BGE983108 BQA983108 BZW983108 CJS983108 CTO983108 DDK983108 DNG983108 DXC983108 EGY983108 EQU983108 FAQ983108 FKM983108 FUI983108 GEE983108 GOA983108 GXW983108 HHS983108 HRO983108 IBK983108 ILG983108 IVC983108 JEY983108 JOU983108 JYQ983108 KIM983108 KSI983108 LCE983108 LMA983108 LVW983108 MFS983108 MPO983108 MZK983108 NJG983108 NTC983108 OCY983108 OMU983108 OWQ983108 PGM983108 PQI983108 QAE983108 QKA983108 QTW983108 RDS983108 RNO983108 RXK983108 SHG983108 SRC983108 TAY983108 TKU983108 TUQ983108 UEM983108 UOI983108 UYE983108 VIA983108 VRW983108 WBS983108 WLO983108 WVK983108 F68 JB68 SX68 ACT68 AMP68 AWL68 BGH68 BQD68 BZZ68 CJV68 CTR68 DDN68 DNJ68 DXF68 EHB68 EQX68 FAT68 FKP68 FUL68 GEH68 GOD68 GXZ68 HHV68 HRR68 IBN68 ILJ68 IVF68 JFB68 JOX68 JYT68 KIP68 KSL68 LCH68 LMD68 LVZ68 MFV68 MPR68 MZN68 NJJ68 NTF68 ODB68 OMX68 OWT68 PGP68 PQL68 QAH68 QKD68 QTZ68 RDV68 RNR68 RXN68 SHJ68 SRF68 TBB68 TKX68 TUT68 UEP68 UOL68 UYH68 VID68 VRZ68 WBV68 WLR68 WVN68 F65604 JB65604 SX65604 ACT65604 AMP65604 AWL65604 BGH65604 BQD65604 BZZ65604 CJV65604 CTR65604 DDN65604 DNJ65604 DXF65604 EHB65604 EQX65604 FAT65604 FKP65604 FUL65604 GEH65604 GOD65604 GXZ65604 HHV65604 HRR65604 IBN65604 ILJ65604 IVF65604 JFB65604 JOX65604 JYT65604 KIP65604 KSL65604 LCH65604 LMD65604 LVZ65604 MFV65604 MPR65604 MZN65604 NJJ65604 NTF65604 ODB65604 OMX65604 OWT65604 PGP65604 PQL65604 QAH65604 QKD65604 QTZ65604 RDV65604 RNR65604 RXN65604 SHJ65604 SRF65604 TBB65604 TKX65604 TUT65604 UEP65604 UOL65604 UYH65604 VID65604 VRZ65604 WBV65604 WLR65604 WVN65604 F131140 JB131140 SX131140 ACT131140 AMP131140 AWL131140 BGH131140 BQD131140 BZZ131140 CJV131140 CTR131140 DDN131140 DNJ131140 DXF131140 EHB131140 EQX131140 FAT131140 FKP131140 FUL131140 GEH131140 GOD131140 GXZ131140 HHV131140 HRR131140 IBN131140 ILJ131140 IVF131140 JFB131140 JOX131140 JYT131140 KIP131140 KSL131140 LCH131140 LMD131140 LVZ131140 MFV131140 MPR131140 MZN131140 NJJ131140 NTF131140 ODB131140 OMX131140 OWT131140 PGP131140 PQL131140 QAH131140 QKD131140 QTZ131140 RDV131140 RNR131140 RXN131140 SHJ131140 SRF131140 TBB131140 TKX131140 TUT131140 UEP131140 UOL131140 UYH131140 VID131140 VRZ131140 WBV131140 WLR131140 WVN131140 F196676 JB196676 SX196676 ACT196676 AMP196676 AWL196676 BGH196676 BQD196676 BZZ196676 CJV196676 CTR196676 DDN196676 DNJ196676 DXF196676 EHB196676 EQX196676 FAT196676 FKP196676 FUL196676 GEH196676 GOD196676 GXZ196676 HHV196676 HRR196676 IBN196676 ILJ196676 IVF196676 JFB196676 JOX196676 JYT196676 KIP196676 KSL196676 LCH196676 LMD196676 LVZ196676 MFV196676 MPR196676 MZN196676 NJJ196676 NTF196676 ODB196676 OMX196676 OWT196676 PGP196676 PQL196676 QAH196676 QKD196676 QTZ196676 RDV196676 RNR196676 RXN196676 SHJ196676 SRF196676 TBB196676 TKX196676 TUT196676 UEP196676 UOL196676 UYH196676 VID196676 VRZ196676 WBV196676 WLR196676 WVN196676 F262212 JB262212 SX262212 ACT262212 AMP262212 AWL262212 BGH262212 BQD262212 BZZ262212 CJV262212 CTR262212 DDN262212 DNJ262212 DXF262212 EHB262212 EQX262212 FAT262212 FKP262212 FUL262212 GEH262212 GOD262212 GXZ262212 HHV262212 HRR262212 IBN262212 ILJ262212 IVF262212 JFB262212 JOX262212 JYT262212 KIP262212 KSL262212 LCH262212 LMD262212 LVZ262212 MFV262212 MPR262212 MZN262212 NJJ262212 NTF262212 ODB262212 OMX262212 OWT262212 PGP262212 PQL262212 QAH262212 QKD262212 QTZ262212 RDV262212 RNR262212 RXN262212 SHJ262212 SRF262212 TBB262212 TKX262212 TUT262212 UEP262212 UOL262212 UYH262212 VID262212 VRZ262212 WBV262212 WLR262212 WVN262212 F327748 JB327748 SX327748 ACT327748 AMP327748 AWL327748 BGH327748 BQD327748 BZZ327748 CJV327748 CTR327748 DDN327748 DNJ327748 DXF327748 EHB327748 EQX327748 FAT327748 FKP327748 FUL327748 GEH327748 GOD327748 GXZ327748 HHV327748 HRR327748 IBN327748 ILJ327748 IVF327748 JFB327748 JOX327748 JYT327748 KIP327748 KSL327748 LCH327748 LMD327748 LVZ327748 MFV327748 MPR327748 MZN327748 NJJ327748 NTF327748 ODB327748 OMX327748 OWT327748 PGP327748 PQL327748 QAH327748 QKD327748 QTZ327748 RDV327748 RNR327748 RXN327748 SHJ327748 SRF327748 TBB327748 TKX327748 TUT327748 UEP327748 UOL327748 UYH327748 VID327748 VRZ327748 WBV327748 WLR327748 WVN327748 F393284 JB393284 SX393284 ACT393284 AMP393284 AWL393284 BGH393284 BQD393284 BZZ393284 CJV393284 CTR393284 DDN393284 DNJ393284 DXF393284 EHB393284 EQX393284 FAT393284 FKP393284 FUL393284 GEH393284 GOD393284 GXZ393284 HHV393284 HRR393284 IBN393284 ILJ393284 IVF393284 JFB393284 JOX393284 JYT393284 KIP393284 KSL393284 LCH393284 LMD393284 LVZ393284 MFV393284 MPR393284 MZN393284 NJJ393284 NTF393284 ODB393284 OMX393284 OWT393284 PGP393284 PQL393284 QAH393284 QKD393284 QTZ393284 RDV393284 RNR393284 RXN393284 SHJ393284 SRF393284 TBB393284 TKX393284 TUT393284 UEP393284 UOL393284 UYH393284 VID393284 VRZ393284 WBV393284 WLR393284 WVN393284 F458820 JB458820 SX458820 ACT458820 AMP458820 AWL458820 BGH458820 BQD458820 BZZ458820 CJV458820 CTR458820 DDN458820 DNJ458820 DXF458820 EHB458820 EQX458820 FAT458820 FKP458820 FUL458820 GEH458820 GOD458820 GXZ458820 HHV458820 HRR458820 IBN458820 ILJ458820 IVF458820 JFB458820 JOX458820 JYT458820 KIP458820 KSL458820 LCH458820 LMD458820 LVZ458820 MFV458820 MPR458820 MZN458820 NJJ458820 NTF458820 ODB458820 OMX458820 OWT458820 PGP458820 PQL458820 QAH458820 QKD458820 QTZ458820 RDV458820 RNR458820 RXN458820 SHJ458820 SRF458820 TBB458820 TKX458820 TUT458820 UEP458820 UOL458820 UYH458820 VID458820 VRZ458820 WBV458820 WLR458820 WVN458820 F524356 JB524356 SX524356 ACT524356 AMP524356 AWL524356 BGH524356 BQD524356 BZZ524356 CJV524356 CTR524356 DDN524356 DNJ524356 DXF524356 EHB524356 EQX524356 FAT524356 FKP524356 FUL524356 GEH524356 GOD524356 GXZ524356 HHV524356 HRR524356 IBN524356 ILJ524356 IVF524356 JFB524356 JOX524356 JYT524356 KIP524356 KSL524356 LCH524356 LMD524356 LVZ524356 MFV524356 MPR524356 MZN524356 NJJ524356 NTF524356 ODB524356 OMX524356 OWT524356 PGP524356 PQL524356 QAH524356 QKD524356 QTZ524356 RDV524356 RNR524356 RXN524356 SHJ524356 SRF524356 TBB524356 TKX524356 TUT524356 UEP524356 UOL524356 UYH524356 VID524356 VRZ524356 WBV524356 WLR524356 WVN524356 F589892 JB589892 SX589892 ACT589892 AMP589892 AWL589892 BGH589892 BQD589892 BZZ589892 CJV589892 CTR589892 DDN589892 DNJ589892 DXF589892 EHB589892 EQX589892 FAT589892 FKP589892 FUL589892 GEH589892 GOD589892 GXZ589892 HHV589892 HRR589892 IBN589892 ILJ589892 IVF589892 JFB589892 JOX589892 JYT589892 KIP589892 KSL589892 LCH589892 LMD589892 LVZ589892 MFV589892 MPR589892 MZN589892 NJJ589892 NTF589892 ODB589892 OMX589892 OWT589892 PGP589892 PQL589892 QAH589892 QKD589892 QTZ589892 RDV589892 RNR589892 RXN589892 SHJ589892 SRF589892 TBB589892 TKX589892 TUT589892 UEP589892 UOL589892 UYH589892 VID589892 VRZ589892 WBV589892 WLR589892 WVN589892 F655428 JB655428 SX655428 ACT655428 AMP655428 AWL655428 BGH655428 BQD655428 BZZ655428 CJV655428 CTR655428 DDN655428 DNJ655428 DXF655428 EHB655428 EQX655428 FAT655428 FKP655428 FUL655428 GEH655428 GOD655428 GXZ655428 HHV655428 HRR655428 IBN655428 ILJ655428 IVF655428 JFB655428 JOX655428 JYT655428 KIP655428 KSL655428 LCH655428 LMD655428 LVZ655428 MFV655428 MPR655428 MZN655428 NJJ655428 NTF655428 ODB655428 OMX655428 OWT655428 PGP655428 PQL655428 QAH655428 QKD655428 QTZ655428 RDV655428 RNR655428 RXN655428 SHJ655428 SRF655428 TBB655428 TKX655428 TUT655428 UEP655428 UOL655428 UYH655428 VID655428 VRZ655428 WBV655428 WLR655428 WVN655428 F720964 JB720964 SX720964 ACT720964 AMP720964 AWL720964 BGH720964 BQD720964 BZZ720964 CJV720964 CTR720964 DDN720964 DNJ720964 DXF720964 EHB720964 EQX720964 FAT720964 FKP720964 FUL720964 GEH720964 GOD720964 GXZ720964 HHV720964 HRR720964 IBN720964 ILJ720964 IVF720964 JFB720964 JOX720964 JYT720964 KIP720964 KSL720964 LCH720964 LMD720964 LVZ720964 MFV720964 MPR720964 MZN720964 NJJ720964 NTF720964 ODB720964 OMX720964 OWT720964 PGP720964 PQL720964 QAH720964 QKD720964 QTZ720964 RDV720964 RNR720964 RXN720964 SHJ720964 SRF720964 TBB720964 TKX720964 TUT720964 UEP720964 UOL720964 UYH720964 VID720964 VRZ720964 WBV720964 WLR720964 WVN720964 F786500 JB786500 SX786500 ACT786500 AMP786500 AWL786500 BGH786500 BQD786500 BZZ786500 CJV786500 CTR786500 DDN786500 DNJ786500 DXF786500 EHB786500 EQX786500 FAT786500 FKP786500 FUL786500 GEH786500 GOD786500 GXZ786500 HHV786500 HRR786500 IBN786500 ILJ786500 IVF786500 JFB786500 JOX786500 JYT786500 KIP786500 KSL786500 LCH786500 LMD786500 LVZ786500 MFV786500 MPR786500 MZN786500 NJJ786500 NTF786500 ODB786500 OMX786500 OWT786500 PGP786500 PQL786500 QAH786500 QKD786500 QTZ786500 RDV786500 RNR786500 RXN786500 SHJ786500 SRF786500 TBB786500 TKX786500 TUT786500 UEP786500 UOL786500 UYH786500 VID786500 VRZ786500 WBV786500 WLR786500 WVN786500 F852036 JB852036 SX852036 ACT852036 AMP852036 AWL852036 BGH852036 BQD852036 BZZ852036 CJV852036 CTR852036 DDN852036 DNJ852036 DXF852036 EHB852036 EQX852036 FAT852036 FKP852036 FUL852036 GEH852036 GOD852036 GXZ852036 HHV852036 HRR852036 IBN852036 ILJ852036 IVF852036 JFB852036 JOX852036 JYT852036 KIP852036 KSL852036 LCH852036 LMD852036 LVZ852036 MFV852036 MPR852036 MZN852036 NJJ852036 NTF852036 ODB852036 OMX852036 OWT852036 PGP852036 PQL852036 QAH852036 QKD852036 QTZ852036 RDV852036 RNR852036 RXN852036 SHJ852036 SRF852036 TBB852036 TKX852036 TUT852036 UEP852036 UOL852036 UYH852036 VID852036 VRZ852036 WBV852036 WLR852036 WVN852036 F917572 JB917572 SX917572 ACT917572 AMP917572 AWL917572 BGH917572 BQD917572 BZZ917572 CJV917572 CTR917572 DDN917572 DNJ917572 DXF917572 EHB917572 EQX917572 FAT917572 FKP917572 FUL917572 GEH917572 GOD917572 GXZ917572 HHV917572 HRR917572 IBN917572 ILJ917572 IVF917572 JFB917572 JOX917572 JYT917572 KIP917572 KSL917572 LCH917572 LMD917572 LVZ917572 MFV917572 MPR917572 MZN917572 NJJ917572 NTF917572 ODB917572 OMX917572 OWT917572 PGP917572 PQL917572 QAH917572 QKD917572 QTZ917572 RDV917572 RNR917572 RXN917572 SHJ917572 SRF917572 TBB917572 TKX917572 TUT917572 UEP917572 UOL917572 UYH917572 VID917572 VRZ917572 WBV917572 WLR917572 WVN917572 F983108 JB983108 SX983108 ACT983108 AMP983108 AWL983108 BGH983108 BQD983108 BZZ983108 CJV983108 CTR983108 DDN983108 DNJ983108 DXF983108 EHB983108 EQX983108 FAT983108 FKP983108 FUL983108 GEH983108 GOD983108 GXZ983108 HHV983108 HRR983108 IBN983108 ILJ983108 IVF983108 JFB983108 JOX983108 JYT983108 KIP983108 KSL983108 LCH983108 LMD983108 LVZ983108 MFV983108 MPR983108 MZN983108 NJJ983108 NTF983108 ODB983108 OMX983108 OWT983108 PGP983108 PQL983108 QAH983108 QKD983108 QTZ983108 RDV983108 RNR983108 RXN983108 SHJ983108 SRF983108 TBB983108 TKX983108 TUT983108 UEP983108 UOL983108 UYH983108 VID983108 VRZ983108 WBV983108 WLR983108 WVN983108">
      <formula1>$BC$77:$BC$84</formula1>
    </dataValidation>
    <dataValidation type="list" allowBlank="1" showInputMessage="1" showErrorMessage="1" sqref="F67 JB67 SX67 ACT67 AMP67 AWL67 BGH67 BQD67 BZZ67 CJV67 CTR67 DDN67 DNJ67 DXF67 EHB67 EQX67 FAT67 FKP67 FUL67 GEH67 GOD67 GXZ67 HHV67 HRR67 IBN67 ILJ67 IVF67 JFB67 JOX67 JYT67 KIP67 KSL67 LCH67 LMD67 LVZ67 MFV67 MPR67 MZN67 NJJ67 NTF67 ODB67 OMX67 OWT67 PGP67 PQL67 QAH67 QKD67 QTZ67 RDV67 RNR67 RXN67 SHJ67 SRF67 TBB67 TKX67 TUT67 UEP67 UOL67 UYH67 VID67 VRZ67 WBV67 WLR67 WVN67 F65603 JB65603 SX65603 ACT65603 AMP65603 AWL65603 BGH65603 BQD65603 BZZ65603 CJV65603 CTR65603 DDN65603 DNJ65603 DXF65603 EHB65603 EQX65603 FAT65603 FKP65603 FUL65603 GEH65603 GOD65603 GXZ65603 HHV65603 HRR65603 IBN65603 ILJ65603 IVF65603 JFB65603 JOX65603 JYT65603 KIP65603 KSL65603 LCH65603 LMD65603 LVZ65603 MFV65603 MPR65603 MZN65603 NJJ65603 NTF65603 ODB65603 OMX65603 OWT65603 PGP65603 PQL65603 QAH65603 QKD65603 QTZ65603 RDV65603 RNR65603 RXN65603 SHJ65603 SRF65603 TBB65603 TKX65603 TUT65603 UEP65603 UOL65603 UYH65603 VID65603 VRZ65603 WBV65603 WLR65603 WVN65603 F131139 JB131139 SX131139 ACT131139 AMP131139 AWL131139 BGH131139 BQD131139 BZZ131139 CJV131139 CTR131139 DDN131139 DNJ131139 DXF131139 EHB131139 EQX131139 FAT131139 FKP131139 FUL131139 GEH131139 GOD131139 GXZ131139 HHV131139 HRR131139 IBN131139 ILJ131139 IVF131139 JFB131139 JOX131139 JYT131139 KIP131139 KSL131139 LCH131139 LMD131139 LVZ131139 MFV131139 MPR131139 MZN131139 NJJ131139 NTF131139 ODB131139 OMX131139 OWT131139 PGP131139 PQL131139 QAH131139 QKD131139 QTZ131139 RDV131139 RNR131139 RXN131139 SHJ131139 SRF131139 TBB131139 TKX131139 TUT131139 UEP131139 UOL131139 UYH131139 VID131139 VRZ131139 WBV131139 WLR131139 WVN131139 F196675 JB196675 SX196675 ACT196675 AMP196675 AWL196675 BGH196675 BQD196675 BZZ196675 CJV196675 CTR196675 DDN196675 DNJ196675 DXF196675 EHB196675 EQX196675 FAT196675 FKP196675 FUL196675 GEH196675 GOD196675 GXZ196675 HHV196675 HRR196675 IBN196675 ILJ196675 IVF196675 JFB196675 JOX196675 JYT196675 KIP196675 KSL196675 LCH196675 LMD196675 LVZ196675 MFV196675 MPR196675 MZN196675 NJJ196675 NTF196675 ODB196675 OMX196675 OWT196675 PGP196675 PQL196675 QAH196675 QKD196675 QTZ196675 RDV196675 RNR196675 RXN196675 SHJ196675 SRF196675 TBB196675 TKX196675 TUT196675 UEP196675 UOL196675 UYH196675 VID196675 VRZ196675 WBV196675 WLR196675 WVN196675 F262211 JB262211 SX262211 ACT262211 AMP262211 AWL262211 BGH262211 BQD262211 BZZ262211 CJV262211 CTR262211 DDN262211 DNJ262211 DXF262211 EHB262211 EQX262211 FAT262211 FKP262211 FUL262211 GEH262211 GOD262211 GXZ262211 HHV262211 HRR262211 IBN262211 ILJ262211 IVF262211 JFB262211 JOX262211 JYT262211 KIP262211 KSL262211 LCH262211 LMD262211 LVZ262211 MFV262211 MPR262211 MZN262211 NJJ262211 NTF262211 ODB262211 OMX262211 OWT262211 PGP262211 PQL262211 QAH262211 QKD262211 QTZ262211 RDV262211 RNR262211 RXN262211 SHJ262211 SRF262211 TBB262211 TKX262211 TUT262211 UEP262211 UOL262211 UYH262211 VID262211 VRZ262211 WBV262211 WLR262211 WVN262211 F327747 JB327747 SX327747 ACT327747 AMP327747 AWL327747 BGH327747 BQD327747 BZZ327747 CJV327747 CTR327747 DDN327747 DNJ327747 DXF327747 EHB327747 EQX327747 FAT327747 FKP327747 FUL327747 GEH327747 GOD327747 GXZ327747 HHV327747 HRR327747 IBN327747 ILJ327747 IVF327747 JFB327747 JOX327747 JYT327747 KIP327747 KSL327747 LCH327747 LMD327747 LVZ327747 MFV327747 MPR327747 MZN327747 NJJ327747 NTF327747 ODB327747 OMX327747 OWT327747 PGP327747 PQL327747 QAH327747 QKD327747 QTZ327747 RDV327747 RNR327747 RXN327747 SHJ327747 SRF327747 TBB327747 TKX327747 TUT327747 UEP327747 UOL327747 UYH327747 VID327747 VRZ327747 WBV327747 WLR327747 WVN327747 F393283 JB393283 SX393283 ACT393283 AMP393283 AWL393283 BGH393283 BQD393283 BZZ393283 CJV393283 CTR393283 DDN393283 DNJ393283 DXF393283 EHB393283 EQX393283 FAT393283 FKP393283 FUL393283 GEH393283 GOD393283 GXZ393283 HHV393283 HRR393283 IBN393283 ILJ393283 IVF393283 JFB393283 JOX393283 JYT393283 KIP393283 KSL393283 LCH393283 LMD393283 LVZ393283 MFV393283 MPR393283 MZN393283 NJJ393283 NTF393283 ODB393283 OMX393283 OWT393283 PGP393283 PQL393283 QAH393283 QKD393283 QTZ393283 RDV393283 RNR393283 RXN393283 SHJ393283 SRF393283 TBB393283 TKX393283 TUT393283 UEP393283 UOL393283 UYH393283 VID393283 VRZ393283 WBV393283 WLR393283 WVN393283 F458819 JB458819 SX458819 ACT458819 AMP458819 AWL458819 BGH458819 BQD458819 BZZ458819 CJV458819 CTR458819 DDN458819 DNJ458819 DXF458819 EHB458819 EQX458819 FAT458819 FKP458819 FUL458819 GEH458819 GOD458819 GXZ458819 HHV458819 HRR458819 IBN458819 ILJ458819 IVF458819 JFB458819 JOX458819 JYT458819 KIP458819 KSL458819 LCH458819 LMD458819 LVZ458819 MFV458819 MPR458819 MZN458819 NJJ458819 NTF458819 ODB458819 OMX458819 OWT458819 PGP458819 PQL458819 QAH458819 QKD458819 QTZ458819 RDV458819 RNR458819 RXN458819 SHJ458819 SRF458819 TBB458819 TKX458819 TUT458819 UEP458819 UOL458819 UYH458819 VID458819 VRZ458819 WBV458819 WLR458819 WVN458819 F524355 JB524355 SX524355 ACT524355 AMP524355 AWL524355 BGH524355 BQD524355 BZZ524355 CJV524355 CTR524355 DDN524355 DNJ524355 DXF524355 EHB524355 EQX524355 FAT524355 FKP524355 FUL524355 GEH524355 GOD524355 GXZ524355 HHV524355 HRR524355 IBN524355 ILJ524355 IVF524355 JFB524355 JOX524355 JYT524355 KIP524355 KSL524355 LCH524355 LMD524355 LVZ524355 MFV524355 MPR524355 MZN524355 NJJ524355 NTF524355 ODB524355 OMX524355 OWT524355 PGP524355 PQL524355 QAH524355 QKD524355 QTZ524355 RDV524355 RNR524355 RXN524355 SHJ524355 SRF524355 TBB524355 TKX524355 TUT524355 UEP524355 UOL524355 UYH524355 VID524355 VRZ524355 WBV524355 WLR524355 WVN524355 F589891 JB589891 SX589891 ACT589891 AMP589891 AWL589891 BGH589891 BQD589891 BZZ589891 CJV589891 CTR589891 DDN589891 DNJ589891 DXF589891 EHB589891 EQX589891 FAT589891 FKP589891 FUL589891 GEH589891 GOD589891 GXZ589891 HHV589891 HRR589891 IBN589891 ILJ589891 IVF589891 JFB589891 JOX589891 JYT589891 KIP589891 KSL589891 LCH589891 LMD589891 LVZ589891 MFV589891 MPR589891 MZN589891 NJJ589891 NTF589891 ODB589891 OMX589891 OWT589891 PGP589891 PQL589891 QAH589891 QKD589891 QTZ589891 RDV589891 RNR589891 RXN589891 SHJ589891 SRF589891 TBB589891 TKX589891 TUT589891 UEP589891 UOL589891 UYH589891 VID589891 VRZ589891 WBV589891 WLR589891 WVN589891 F655427 JB655427 SX655427 ACT655427 AMP655427 AWL655427 BGH655427 BQD655427 BZZ655427 CJV655427 CTR655427 DDN655427 DNJ655427 DXF655427 EHB655427 EQX655427 FAT655427 FKP655427 FUL655427 GEH655427 GOD655427 GXZ655427 HHV655427 HRR655427 IBN655427 ILJ655427 IVF655427 JFB655427 JOX655427 JYT655427 KIP655427 KSL655427 LCH655427 LMD655427 LVZ655427 MFV655427 MPR655427 MZN655427 NJJ655427 NTF655427 ODB655427 OMX655427 OWT655427 PGP655427 PQL655427 QAH655427 QKD655427 QTZ655427 RDV655427 RNR655427 RXN655427 SHJ655427 SRF655427 TBB655427 TKX655427 TUT655427 UEP655427 UOL655427 UYH655427 VID655427 VRZ655427 WBV655427 WLR655427 WVN655427 F720963 JB720963 SX720963 ACT720963 AMP720963 AWL720963 BGH720963 BQD720963 BZZ720963 CJV720963 CTR720963 DDN720963 DNJ720963 DXF720963 EHB720963 EQX720963 FAT720963 FKP720963 FUL720963 GEH720963 GOD720963 GXZ720963 HHV720963 HRR720963 IBN720963 ILJ720963 IVF720963 JFB720963 JOX720963 JYT720963 KIP720963 KSL720963 LCH720963 LMD720963 LVZ720963 MFV720963 MPR720963 MZN720963 NJJ720963 NTF720963 ODB720963 OMX720963 OWT720963 PGP720963 PQL720963 QAH720963 QKD720963 QTZ720963 RDV720963 RNR720963 RXN720963 SHJ720963 SRF720963 TBB720963 TKX720963 TUT720963 UEP720963 UOL720963 UYH720963 VID720963 VRZ720963 WBV720963 WLR720963 WVN720963 F786499 JB786499 SX786499 ACT786499 AMP786499 AWL786499 BGH786499 BQD786499 BZZ786499 CJV786499 CTR786499 DDN786499 DNJ786499 DXF786499 EHB786499 EQX786499 FAT786499 FKP786499 FUL786499 GEH786499 GOD786499 GXZ786499 HHV786499 HRR786499 IBN786499 ILJ786499 IVF786499 JFB786499 JOX786499 JYT786499 KIP786499 KSL786499 LCH786499 LMD786499 LVZ786499 MFV786499 MPR786499 MZN786499 NJJ786499 NTF786499 ODB786499 OMX786499 OWT786499 PGP786499 PQL786499 QAH786499 QKD786499 QTZ786499 RDV786499 RNR786499 RXN786499 SHJ786499 SRF786499 TBB786499 TKX786499 TUT786499 UEP786499 UOL786499 UYH786499 VID786499 VRZ786499 WBV786499 WLR786499 WVN786499 F852035 JB852035 SX852035 ACT852035 AMP852035 AWL852035 BGH852035 BQD852035 BZZ852035 CJV852035 CTR852035 DDN852035 DNJ852035 DXF852035 EHB852035 EQX852035 FAT852035 FKP852035 FUL852035 GEH852035 GOD852035 GXZ852035 HHV852035 HRR852035 IBN852035 ILJ852035 IVF852035 JFB852035 JOX852035 JYT852035 KIP852035 KSL852035 LCH852035 LMD852035 LVZ852035 MFV852035 MPR852035 MZN852035 NJJ852035 NTF852035 ODB852035 OMX852035 OWT852035 PGP852035 PQL852035 QAH852035 QKD852035 QTZ852035 RDV852035 RNR852035 RXN852035 SHJ852035 SRF852035 TBB852035 TKX852035 TUT852035 UEP852035 UOL852035 UYH852035 VID852035 VRZ852035 WBV852035 WLR852035 WVN852035 F917571 JB917571 SX917571 ACT917571 AMP917571 AWL917571 BGH917571 BQD917571 BZZ917571 CJV917571 CTR917571 DDN917571 DNJ917571 DXF917571 EHB917571 EQX917571 FAT917571 FKP917571 FUL917571 GEH917571 GOD917571 GXZ917571 HHV917571 HRR917571 IBN917571 ILJ917571 IVF917571 JFB917571 JOX917571 JYT917571 KIP917571 KSL917571 LCH917571 LMD917571 LVZ917571 MFV917571 MPR917571 MZN917571 NJJ917571 NTF917571 ODB917571 OMX917571 OWT917571 PGP917571 PQL917571 QAH917571 QKD917571 QTZ917571 RDV917571 RNR917571 RXN917571 SHJ917571 SRF917571 TBB917571 TKX917571 TUT917571 UEP917571 UOL917571 UYH917571 VID917571 VRZ917571 WBV917571 WLR917571 WVN917571 F983107 JB983107 SX983107 ACT983107 AMP983107 AWL983107 BGH983107 BQD983107 BZZ983107 CJV983107 CTR983107 DDN983107 DNJ983107 DXF983107 EHB983107 EQX983107 FAT983107 FKP983107 FUL983107 GEH983107 GOD983107 GXZ983107 HHV983107 HRR983107 IBN983107 ILJ983107 IVF983107 JFB983107 JOX983107 JYT983107 KIP983107 KSL983107 LCH983107 LMD983107 LVZ983107 MFV983107 MPR983107 MZN983107 NJJ983107 NTF983107 ODB983107 OMX983107 OWT983107 PGP983107 PQL983107 QAH983107 QKD983107 QTZ983107 RDV983107 RNR983107 RXN983107 SHJ983107 SRF983107 TBB983107 TKX983107 TUT983107 UEP983107 UOL983107 UYH983107 VID983107 VRZ983107 WBV983107 WLR983107 WVN983107 C67 IY67 SU67 ACQ67 AMM67 AWI67 BGE67 BQA67 BZW67 CJS67 CTO67 DDK67 DNG67 DXC67 EGY67 EQU67 FAQ67 FKM67 FUI67 GEE67 GOA67 GXW67 HHS67 HRO67 IBK67 ILG67 IVC67 JEY67 JOU67 JYQ67 KIM67 KSI67 LCE67 LMA67 LVW67 MFS67 MPO67 MZK67 NJG67 NTC67 OCY67 OMU67 OWQ67 PGM67 PQI67 QAE67 QKA67 QTW67 RDS67 RNO67 RXK67 SHG67 SRC67 TAY67 TKU67 TUQ67 UEM67 UOI67 UYE67 VIA67 VRW67 WBS67 WLO67 WVK67 C65603 IY65603 SU65603 ACQ65603 AMM65603 AWI65603 BGE65603 BQA65603 BZW65603 CJS65603 CTO65603 DDK65603 DNG65603 DXC65603 EGY65603 EQU65603 FAQ65603 FKM65603 FUI65603 GEE65603 GOA65603 GXW65603 HHS65603 HRO65603 IBK65603 ILG65603 IVC65603 JEY65603 JOU65603 JYQ65603 KIM65603 KSI65603 LCE65603 LMA65603 LVW65603 MFS65603 MPO65603 MZK65603 NJG65603 NTC65603 OCY65603 OMU65603 OWQ65603 PGM65603 PQI65603 QAE65603 QKA65603 QTW65603 RDS65603 RNO65603 RXK65603 SHG65603 SRC65603 TAY65603 TKU65603 TUQ65603 UEM65603 UOI65603 UYE65603 VIA65603 VRW65603 WBS65603 WLO65603 WVK65603 C131139 IY131139 SU131139 ACQ131139 AMM131139 AWI131139 BGE131139 BQA131139 BZW131139 CJS131139 CTO131139 DDK131139 DNG131139 DXC131139 EGY131139 EQU131139 FAQ131139 FKM131139 FUI131139 GEE131139 GOA131139 GXW131139 HHS131139 HRO131139 IBK131139 ILG131139 IVC131139 JEY131139 JOU131139 JYQ131139 KIM131139 KSI131139 LCE131139 LMA131139 LVW131139 MFS131139 MPO131139 MZK131139 NJG131139 NTC131139 OCY131139 OMU131139 OWQ131139 PGM131139 PQI131139 QAE131139 QKA131139 QTW131139 RDS131139 RNO131139 RXK131139 SHG131139 SRC131139 TAY131139 TKU131139 TUQ131139 UEM131139 UOI131139 UYE131139 VIA131139 VRW131139 WBS131139 WLO131139 WVK131139 C196675 IY196675 SU196675 ACQ196675 AMM196675 AWI196675 BGE196675 BQA196675 BZW196675 CJS196675 CTO196675 DDK196675 DNG196675 DXC196675 EGY196675 EQU196675 FAQ196675 FKM196675 FUI196675 GEE196675 GOA196675 GXW196675 HHS196675 HRO196675 IBK196675 ILG196675 IVC196675 JEY196675 JOU196675 JYQ196675 KIM196675 KSI196675 LCE196675 LMA196675 LVW196675 MFS196675 MPO196675 MZK196675 NJG196675 NTC196675 OCY196675 OMU196675 OWQ196675 PGM196675 PQI196675 QAE196675 QKA196675 QTW196675 RDS196675 RNO196675 RXK196675 SHG196675 SRC196675 TAY196675 TKU196675 TUQ196675 UEM196675 UOI196675 UYE196675 VIA196675 VRW196675 WBS196675 WLO196675 WVK196675 C262211 IY262211 SU262211 ACQ262211 AMM262211 AWI262211 BGE262211 BQA262211 BZW262211 CJS262211 CTO262211 DDK262211 DNG262211 DXC262211 EGY262211 EQU262211 FAQ262211 FKM262211 FUI262211 GEE262211 GOA262211 GXW262211 HHS262211 HRO262211 IBK262211 ILG262211 IVC262211 JEY262211 JOU262211 JYQ262211 KIM262211 KSI262211 LCE262211 LMA262211 LVW262211 MFS262211 MPO262211 MZK262211 NJG262211 NTC262211 OCY262211 OMU262211 OWQ262211 PGM262211 PQI262211 QAE262211 QKA262211 QTW262211 RDS262211 RNO262211 RXK262211 SHG262211 SRC262211 TAY262211 TKU262211 TUQ262211 UEM262211 UOI262211 UYE262211 VIA262211 VRW262211 WBS262211 WLO262211 WVK262211 C327747 IY327747 SU327747 ACQ327747 AMM327747 AWI327747 BGE327747 BQA327747 BZW327747 CJS327747 CTO327747 DDK327747 DNG327747 DXC327747 EGY327747 EQU327747 FAQ327747 FKM327747 FUI327747 GEE327747 GOA327747 GXW327747 HHS327747 HRO327747 IBK327747 ILG327747 IVC327747 JEY327747 JOU327747 JYQ327747 KIM327747 KSI327747 LCE327747 LMA327747 LVW327747 MFS327747 MPO327747 MZK327747 NJG327747 NTC327747 OCY327747 OMU327747 OWQ327747 PGM327747 PQI327747 QAE327747 QKA327747 QTW327747 RDS327747 RNO327747 RXK327747 SHG327747 SRC327747 TAY327747 TKU327747 TUQ327747 UEM327747 UOI327747 UYE327747 VIA327747 VRW327747 WBS327747 WLO327747 WVK327747 C393283 IY393283 SU393283 ACQ393283 AMM393283 AWI393283 BGE393283 BQA393283 BZW393283 CJS393283 CTO393283 DDK393283 DNG393283 DXC393283 EGY393283 EQU393283 FAQ393283 FKM393283 FUI393283 GEE393283 GOA393283 GXW393283 HHS393283 HRO393283 IBK393283 ILG393283 IVC393283 JEY393283 JOU393283 JYQ393283 KIM393283 KSI393283 LCE393283 LMA393283 LVW393283 MFS393283 MPO393283 MZK393283 NJG393283 NTC393283 OCY393283 OMU393283 OWQ393283 PGM393283 PQI393283 QAE393283 QKA393283 QTW393283 RDS393283 RNO393283 RXK393283 SHG393283 SRC393283 TAY393283 TKU393283 TUQ393283 UEM393283 UOI393283 UYE393283 VIA393283 VRW393283 WBS393283 WLO393283 WVK393283 C458819 IY458819 SU458819 ACQ458819 AMM458819 AWI458819 BGE458819 BQA458819 BZW458819 CJS458819 CTO458819 DDK458819 DNG458819 DXC458819 EGY458819 EQU458819 FAQ458819 FKM458819 FUI458819 GEE458819 GOA458819 GXW458819 HHS458819 HRO458819 IBK458819 ILG458819 IVC458819 JEY458819 JOU458819 JYQ458819 KIM458819 KSI458819 LCE458819 LMA458819 LVW458819 MFS458819 MPO458819 MZK458819 NJG458819 NTC458819 OCY458819 OMU458819 OWQ458819 PGM458819 PQI458819 QAE458819 QKA458819 QTW458819 RDS458819 RNO458819 RXK458819 SHG458819 SRC458819 TAY458819 TKU458819 TUQ458819 UEM458819 UOI458819 UYE458819 VIA458819 VRW458819 WBS458819 WLO458819 WVK458819 C524355 IY524355 SU524355 ACQ524355 AMM524355 AWI524355 BGE524355 BQA524355 BZW524355 CJS524355 CTO524355 DDK524355 DNG524355 DXC524355 EGY524355 EQU524355 FAQ524355 FKM524355 FUI524355 GEE524355 GOA524355 GXW524355 HHS524355 HRO524355 IBK524355 ILG524355 IVC524355 JEY524355 JOU524355 JYQ524355 KIM524355 KSI524355 LCE524355 LMA524355 LVW524355 MFS524355 MPO524355 MZK524355 NJG524355 NTC524355 OCY524355 OMU524355 OWQ524355 PGM524355 PQI524355 QAE524355 QKA524355 QTW524355 RDS524355 RNO524355 RXK524355 SHG524355 SRC524355 TAY524355 TKU524355 TUQ524355 UEM524355 UOI524355 UYE524355 VIA524355 VRW524355 WBS524355 WLO524355 WVK524355 C589891 IY589891 SU589891 ACQ589891 AMM589891 AWI589891 BGE589891 BQA589891 BZW589891 CJS589891 CTO589891 DDK589891 DNG589891 DXC589891 EGY589891 EQU589891 FAQ589891 FKM589891 FUI589891 GEE589891 GOA589891 GXW589891 HHS589891 HRO589891 IBK589891 ILG589891 IVC589891 JEY589891 JOU589891 JYQ589891 KIM589891 KSI589891 LCE589891 LMA589891 LVW589891 MFS589891 MPO589891 MZK589891 NJG589891 NTC589891 OCY589891 OMU589891 OWQ589891 PGM589891 PQI589891 QAE589891 QKA589891 QTW589891 RDS589891 RNO589891 RXK589891 SHG589891 SRC589891 TAY589891 TKU589891 TUQ589891 UEM589891 UOI589891 UYE589891 VIA589891 VRW589891 WBS589891 WLO589891 WVK589891 C655427 IY655427 SU655427 ACQ655427 AMM655427 AWI655427 BGE655427 BQA655427 BZW655427 CJS655427 CTO655427 DDK655427 DNG655427 DXC655427 EGY655427 EQU655427 FAQ655427 FKM655427 FUI655427 GEE655427 GOA655427 GXW655427 HHS655427 HRO655427 IBK655427 ILG655427 IVC655427 JEY655427 JOU655427 JYQ655427 KIM655427 KSI655427 LCE655427 LMA655427 LVW655427 MFS655427 MPO655427 MZK655427 NJG655427 NTC655427 OCY655427 OMU655427 OWQ655427 PGM655427 PQI655427 QAE655427 QKA655427 QTW655427 RDS655427 RNO655427 RXK655427 SHG655427 SRC655427 TAY655427 TKU655427 TUQ655427 UEM655427 UOI655427 UYE655427 VIA655427 VRW655427 WBS655427 WLO655427 WVK655427 C720963 IY720963 SU720963 ACQ720963 AMM720963 AWI720963 BGE720963 BQA720963 BZW720963 CJS720963 CTO720963 DDK720963 DNG720963 DXC720963 EGY720963 EQU720963 FAQ720963 FKM720963 FUI720963 GEE720963 GOA720963 GXW720963 HHS720963 HRO720963 IBK720963 ILG720963 IVC720963 JEY720963 JOU720963 JYQ720963 KIM720963 KSI720963 LCE720963 LMA720963 LVW720963 MFS720963 MPO720963 MZK720963 NJG720963 NTC720963 OCY720963 OMU720963 OWQ720963 PGM720963 PQI720963 QAE720963 QKA720963 QTW720963 RDS720963 RNO720963 RXK720963 SHG720963 SRC720963 TAY720963 TKU720963 TUQ720963 UEM720963 UOI720963 UYE720963 VIA720963 VRW720963 WBS720963 WLO720963 WVK720963 C786499 IY786499 SU786499 ACQ786499 AMM786499 AWI786499 BGE786499 BQA786499 BZW786499 CJS786499 CTO786499 DDK786499 DNG786499 DXC786499 EGY786499 EQU786499 FAQ786499 FKM786499 FUI786499 GEE786499 GOA786499 GXW786499 HHS786499 HRO786499 IBK786499 ILG786499 IVC786499 JEY786499 JOU786499 JYQ786499 KIM786499 KSI786499 LCE786499 LMA786499 LVW786499 MFS786499 MPO786499 MZK786499 NJG786499 NTC786499 OCY786499 OMU786499 OWQ786499 PGM786499 PQI786499 QAE786499 QKA786499 QTW786499 RDS786499 RNO786499 RXK786499 SHG786499 SRC786499 TAY786499 TKU786499 TUQ786499 UEM786499 UOI786499 UYE786499 VIA786499 VRW786499 WBS786499 WLO786499 WVK786499 C852035 IY852035 SU852035 ACQ852035 AMM852035 AWI852035 BGE852035 BQA852035 BZW852035 CJS852035 CTO852035 DDK852035 DNG852035 DXC852035 EGY852035 EQU852035 FAQ852035 FKM852035 FUI852035 GEE852035 GOA852035 GXW852035 HHS852035 HRO852035 IBK852035 ILG852035 IVC852035 JEY852035 JOU852035 JYQ852035 KIM852035 KSI852035 LCE852035 LMA852035 LVW852035 MFS852035 MPO852035 MZK852035 NJG852035 NTC852035 OCY852035 OMU852035 OWQ852035 PGM852035 PQI852035 QAE852035 QKA852035 QTW852035 RDS852035 RNO852035 RXK852035 SHG852035 SRC852035 TAY852035 TKU852035 TUQ852035 UEM852035 UOI852035 UYE852035 VIA852035 VRW852035 WBS852035 WLO852035 WVK852035 C917571 IY917571 SU917571 ACQ917571 AMM917571 AWI917571 BGE917571 BQA917571 BZW917571 CJS917571 CTO917571 DDK917571 DNG917571 DXC917571 EGY917571 EQU917571 FAQ917571 FKM917571 FUI917571 GEE917571 GOA917571 GXW917571 HHS917571 HRO917571 IBK917571 ILG917571 IVC917571 JEY917571 JOU917571 JYQ917571 KIM917571 KSI917571 LCE917571 LMA917571 LVW917571 MFS917571 MPO917571 MZK917571 NJG917571 NTC917571 OCY917571 OMU917571 OWQ917571 PGM917571 PQI917571 QAE917571 QKA917571 QTW917571 RDS917571 RNO917571 RXK917571 SHG917571 SRC917571 TAY917571 TKU917571 TUQ917571 UEM917571 UOI917571 UYE917571 VIA917571 VRW917571 WBS917571 WLO917571 WVK917571 C983107 IY983107 SU983107 ACQ983107 AMM983107 AWI983107 BGE983107 BQA983107 BZW983107 CJS983107 CTO983107 DDK983107 DNG983107 DXC983107 EGY983107 EQU983107 FAQ983107 FKM983107 FUI983107 GEE983107 GOA983107 GXW983107 HHS983107 HRO983107 IBK983107 ILG983107 IVC983107 JEY983107 JOU983107 JYQ983107 KIM983107 KSI983107 LCE983107 LMA983107 LVW983107 MFS983107 MPO983107 MZK983107 NJG983107 NTC983107 OCY983107 OMU983107 OWQ983107 PGM983107 PQI983107 QAE983107 QKA983107 QTW983107 RDS983107 RNO983107 RXK983107 SHG983107 SRC983107 TAY983107 TKU983107 TUQ983107 UEM983107 UOI983107 UYE983107 VIA983107 VRW983107 WBS983107 WLO983107 WVK983107">
      <formula1>#REF!</formula1>
    </dataValidation>
    <dataValidation type="list" allowBlank="1" showInputMessage="1" showErrorMessage="1" sqref="C70 IY70 SU70 ACQ70 AMM70 AWI70 BGE70 BQA70 BZW70 CJS70 CTO70 DDK70 DNG70 DXC70 EGY70 EQU70 FAQ70 FKM70 FUI70 GEE70 GOA70 GXW70 HHS70 HRO70 IBK70 ILG70 IVC70 JEY70 JOU70 JYQ70 KIM70 KSI70 LCE70 LMA70 LVW70 MFS70 MPO70 MZK70 NJG70 NTC70 OCY70 OMU70 OWQ70 PGM70 PQI70 QAE70 QKA70 QTW70 RDS70 RNO70 RXK70 SHG70 SRC70 TAY70 TKU70 TUQ70 UEM70 UOI70 UYE70 VIA70 VRW70 WBS70 WLO70 WVK70 C65606 IY65606 SU65606 ACQ65606 AMM65606 AWI65606 BGE65606 BQA65606 BZW65606 CJS65606 CTO65606 DDK65606 DNG65606 DXC65606 EGY65606 EQU65606 FAQ65606 FKM65606 FUI65606 GEE65606 GOA65606 GXW65606 HHS65606 HRO65606 IBK65606 ILG65606 IVC65606 JEY65606 JOU65606 JYQ65606 KIM65606 KSI65606 LCE65606 LMA65606 LVW65606 MFS65606 MPO65606 MZK65606 NJG65606 NTC65606 OCY65606 OMU65606 OWQ65606 PGM65606 PQI65606 QAE65606 QKA65606 QTW65606 RDS65606 RNO65606 RXK65606 SHG65606 SRC65606 TAY65606 TKU65606 TUQ65606 UEM65606 UOI65606 UYE65606 VIA65606 VRW65606 WBS65606 WLO65606 WVK65606 C131142 IY131142 SU131142 ACQ131142 AMM131142 AWI131142 BGE131142 BQA131142 BZW131142 CJS131142 CTO131142 DDK131142 DNG131142 DXC131142 EGY131142 EQU131142 FAQ131142 FKM131142 FUI131142 GEE131142 GOA131142 GXW131142 HHS131142 HRO131142 IBK131142 ILG131142 IVC131142 JEY131142 JOU131142 JYQ131142 KIM131142 KSI131142 LCE131142 LMA131142 LVW131142 MFS131142 MPO131142 MZK131142 NJG131142 NTC131142 OCY131142 OMU131142 OWQ131142 PGM131142 PQI131142 QAE131142 QKA131142 QTW131142 RDS131142 RNO131142 RXK131142 SHG131142 SRC131142 TAY131142 TKU131142 TUQ131142 UEM131142 UOI131142 UYE131142 VIA131142 VRW131142 WBS131142 WLO131142 WVK131142 C196678 IY196678 SU196678 ACQ196678 AMM196678 AWI196678 BGE196678 BQA196678 BZW196678 CJS196678 CTO196678 DDK196678 DNG196678 DXC196678 EGY196678 EQU196678 FAQ196678 FKM196678 FUI196678 GEE196678 GOA196678 GXW196678 HHS196678 HRO196678 IBK196678 ILG196678 IVC196678 JEY196678 JOU196678 JYQ196678 KIM196678 KSI196678 LCE196678 LMA196678 LVW196678 MFS196678 MPO196678 MZK196678 NJG196678 NTC196678 OCY196678 OMU196678 OWQ196678 PGM196678 PQI196678 QAE196678 QKA196678 QTW196678 RDS196678 RNO196678 RXK196678 SHG196678 SRC196678 TAY196678 TKU196678 TUQ196678 UEM196678 UOI196678 UYE196678 VIA196678 VRW196678 WBS196678 WLO196678 WVK196678 C262214 IY262214 SU262214 ACQ262214 AMM262214 AWI262214 BGE262214 BQA262214 BZW262214 CJS262214 CTO262214 DDK262214 DNG262214 DXC262214 EGY262214 EQU262214 FAQ262214 FKM262214 FUI262214 GEE262214 GOA262214 GXW262214 HHS262214 HRO262214 IBK262214 ILG262214 IVC262214 JEY262214 JOU262214 JYQ262214 KIM262214 KSI262214 LCE262214 LMA262214 LVW262214 MFS262214 MPO262214 MZK262214 NJG262214 NTC262214 OCY262214 OMU262214 OWQ262214 PGM262214 PQI262214 QAE262214 QKA262214 QTW262214 RDS262214 RNO262214 RXK262214 SHG262214 SRC262214 TAY262214 TKU262214 TUQ262214 UEM262214 UOI262214 UYE262214 VIA262214 VRW262214 WBS262214 WLO262214 WVK262214 C327750 IY327750 SU327750 ACQ327750 AMM327750 AWI327750 BGE327750 BQA327750 BZW327750 CJS327750 CTO327750 DDK327750 DNG327750 DXC327750 EGY327750 EQU327750 FAQ327750 FKM327750 FUI327750 GEE327750 GOA327750 GXW327750 HHS327750 HRO327750 IBK327750 ILG327750 IVC327750 JEY327750 JOU327750 JYQ327750 KIM327750 KSI327750 LCE327750 LMA327750 LVW327750 MFS327750 MPO327750 MZK327750 NJG327750 NTC327750 OCY327750 OMU327750 OWQ327750 PGM327750 PQI327750 QAE327750 QKA327750 QTW327750 RDS327750 RNO327750 RXK327750 SHG327750 SRC327750 TAY327750 TKU327750 TUQ327750 UEM327750 UOI327750 UYE327750 VIA327750 VRW327750 WBS327750 WLO327750 WVK327750 C393286 IY393286 SU393286 ACQ393286 AMM393286 AWI393286 BGE393286 BQA393286 BZW393286 CJS393286 CTO393286 DDK393286 DNG393286 DXC393286 EGY393286 EQU393286 FAQ393286 FKM393286 FUI393286 GEE393286 GOA393286 GXW393286 HHS393286 HRO393286 IBK393286 ILG393286 IVC393286 JEY393286 JOU393286 JYQ393286 KIM393286 KSI393286 LCE393286 LMA393286 LVW393286 MFS393286 MPO393286 MZK393286 NJG393286 NTC393286 OCY393286 OMU393286 OWQ393286 PGM393286 PQI393286 QAE393286 QKA393286 QTW393286 RDS393286 RNO393286 RXK393286 SHG393286 SRC393286 TAY393286 TKU393286 TUQ393286 UEM393286 UOI393286 UYE393286 VIA393286 VRW393286 WBS393286 WLO393286 WVK393286 C458822 IY458822 SU458822 ACQ458822 AMM458822 AWI458822 BGE458822 BQA458822 BZW458822 CJS458822 CTO458822 DDK458822 DNG458822 DXC458822 EGY458822 EQU458822 FAQ458822 FKM458822 FUI458822 GEE458822 GOA458822 GXW458822 HHS458822 HRO458822 IBK458822 ILG458822 IVC458822 JEY458822 JOU458822 JYQ458822 KIM458822 KSI458822 LCE458822 LMA458822 LVW458822 MFS458822 MPO458822 MZK458822 NJG458822 NTC458822 OCY458822 OMU458822 OWQ458822 PGM458822 PQI458822 QAE458822 QKA458822 QTW458822 RDS458822 RNO458822 RXK458822 SHG458822 SRC458822 TAY458822 TKU458822 TUQ458822 UEM458822 UOI458822 UYE458822 VIA458822 VRW458822 WBS458822 WLO458822 WVK458822 C524358 IY524358 SU524358 ACQ524358 AMM524358 AWI524358 BGE524358 BQA524358 BZW524358 CJS524358 CTO524358 DDK524358 DNG524358 DXC524358 EGY524358 EQU524358 FAQ524358 FKM524358 FUI524358 GEE524358 GOA524358 GXW524358 HHS524358 HRO524358 IBK524358 ILG524358 IVC524358 JEY524358 JOU524358 JYQ524358 KIM524358 KSI524358 LCE524358 LMA524358 LVW524358 MFS524358 MPO524358 MZK524358 NJG524358 NTC524358 OCY524358 OMU524358 OWQ524358 PGM524358 PQI524358 QAE524358 QKA524358 QTW524358 RDS524358 RNO524358 RXK524358 SHG524358 SRC524358 TAY524358 TKU524358 TUQ524358 UEM524358 UOI524358 UYE524358 VIA524358 VRW524358 WBS524358 WLO524358 WVK524358 C589894 IY589894 SU589894 ACQ589894 AMM589894 AWI589894 BGE589894 BQA589894 BZW589894 CJS589894 CTO589894 DDK589894 DNG589894 DXC589894 EGY589894 EQU589894 FAQ589894 FKM589894 FUI589894 GEE589894 GOA589894 GXW589894 HHS589894 HRO589894 IBK589894 ILG589894 IVC589894 JEY589894 JOU589894 JYQ589894 KIM589894 KSI589894 LCE589894 LMA589894 LVW589894 MFS589894 MPO589894 MZK589894 NJG589894 NTC589894 OCY589894 OMU589894 OWQ589894 PGM589894 PQI589894 QAE589894 QKA589894 QTW589894 RDS589894 RNO589894 RXK589894 SHG589894 SRC589894 TAY589894 TKU589894 TUQ589894 UEM589894 UOI589894 UYE589894 VIA589894 VRW589894 WBS589894 WLO589894 WVK589894 C655430 IY655430 SU655430 ACQ655430 AMM655430 AWI655430 BGE655430 BQA655430 BZW655430 CJS655430 CTO655430 DDK655430 DNG655430 DXC655430 EGY655430 EQU655430 FAQ655430 FKM655430 FUI655430 GEE655430 GOA655430 GXW655430 HHS655430 HRO655430 IBK655430 ILG655430 IVC655430 JEY655430 JOU655430 JYQ655430 KIM655430 KSI655430 LCE655430 LMA655430 LVW655430 MFS655430 MPO655430 MZK655430 NJG655430 NTC655430 OCY655430 OMU655430 OWQ655430 PGM655430 PQI655430 QAE655430 QKA655430 QTW655430 RDS655430 RNO655430 RXK655430 SHG655430 SRC655430 TAY655430 TKU655430 TUQ655430 UEM655430 UOI655430 UYE655430 VIA655430 VRW655430 WBS655430 WLO655430 WVK655430 C720966 IY720966 SU720966 ACQ720966 AMM720966 AWI720966 BGE720966 BQA720966 BZW720966 CJS720966 CTO720966 DDK720966 DNG720966 DXC720966 EGY720966 EQU720966 FAQ720966 FKM720966 FUI720966 GEE720966 GOA720966 GXW720966 HHS720966 HRO720966 IBK720966 ILG720966 IVC720966 JEY720966 JOU720966 JYQ720966 KIM720966 KSI720966 LCE720966 LMA720966 LVW720966 MFS720966 MPO720966 MZK720966 NJG720966 NTC720966 OCY720966 OMU720966 OWQ720966 PGM720966 PQI720966 QAE720966 QKA720966 QTW720966 RDS720966 RNO720966 RXK720966 SHG720966 SRC720966 TAY720966 TKU720966 TUQ720966 UEM720966 UOI720966 UYE720966 VIA720966 VRW720966 WBS720966 WLO720966 WVK720966 C786502 IY786502 SU786502 ACQ786502 AMM786502 AWI786502 BGE786502 BQA786502 BZW786502 CJS786502 CTO786502 DDK786502 DNG786502 DXC786502 EGY786502 EQU786502 FAQ786502 FKM786502 FUI786502 GEE786502 GOA786502 GXW786502 HHS786502 HRO786502 IBK786502 ILG786502 IVC786502 JEY786502 JOU786502 JYQ786502 KIM786502 KSI786502 LCE786502 LMA786502 LVW786502 MFS786502 MPO786502 MZK786502 NJG786502 NTC786502 OCY786502 OMU786502 OWQ786502 PGM786502 PQI786502 QAE786502 QKA786502 QTW786502 RDS786502 RNO786502 RXK786502 SHG786502 SRC786502 TAY786502 TKU786502 TUQ786502 UEM786502 UOI786502 UYE786502 VIA786502 VRW786502 WBS786502 WLO786502 WVK786502 C852038 IY852038 SU852038 ACQ852038 AMM852038 AWI852038 BGE852038 BQA852038 BZW852038 CJS852038 CTO852038 DDK852038 DNG852038 DXC852038 EGY852038 EQU852038 FAQ852038 FKM852038 FUI852038 GEE852038 GOA852038 GXW852038 HHS852038 HRO852038 IBK852038 ILG852038 IVC852038 JEY852038 JOU852038 JYQ852038 KIM852038 KSI852038 LCE852038 LMA852038 LVW852038 MFS852038 MPO852038 MZK852038 NJG852038 NTC852038 OCY852038 OMU852038 OWQ852038 PGM852038 PQI852038 QAE852038 QKA852038 QTW852038 RDS852038 RNO852038 RXK852038 SHG852038 SRC852038 TAY852038 TKU852038 TUQ852038 UEM852038 UOI852038 UYE852038 VIA852038 VRW852038 WBS852038 WLO852038 WVK852038 C917574 IY917574 SU917574 ACQ917574 AMM917574 AWI917574 BGE917574 BQA917574 BZW917574 CJS917574 CTO917574 DDK917574 DNG917574 DXC917574 EGY917574 EQU917574 FAQ917574 FKM917574 FUI917574 GEE917574 GOA917574 GXW917574 HHS917574 HRO917574 IBK917574 ILG917574 IVC917574 JEY917574 JOU917574 JYQ917574 KIM917574 KSI917574 LCE917574 LMA917574 LVW917574 MFS917574 MPO917574 MZK917574 NJG917574 NTC917574 OCY917574 OMU917574 OWQ917574 PGM917574 PQI917574 QAE917574 QKA917574 QTW917574 RDS917574 RNO917574 RXK917574 SHG917574 SRC917574 TAY917574 TKU917574 TUQ917574 UEM917574 UOI917574 UYE917574 VIA917574 VRW917574 WBS917574 WLO917574 WVK917574 C983110 IY983110 SU983110 ACQ983110 AMM983110 AWI983110 BGE983110 BQA983110 BZW983110 CJS983110 CTO983110 DDK983110 DNG983110 DXC983110 EGY983110 EQU983110 FAQ983110 FKM983110 FUI983110 GEE983110 GOA983110 GXW983110 HHS983110 HRO983110 IBK983110 ILG983110 IVC983110 JEY983110 JOU983110 JYQ983110 KIM983110 KSI983110 LCE983110 LMA983110 LVW983110 MFS983110 MPO983110 MZK983110 NJG983110 NTC983110 OCY983110 OMU983110 OWQ983110 PGM983110 PQI983110 QAE983110 QKA983110 QTW983110 RDS983110 RNO983110 RXK983110 SHG983110 SRC983110 TAY983110 TKU983110 TUQ983110 UEM983110 UOI983110 UYE983110 VIA983110 VRW983110 WBS983110 WLO983110 WVK983110 F70 JB70 SX70 ACT70 AMP70 AWL70 BGH70 BQD70 BZZ70 CJV70 CTR70 DDN70 DNJ70 DXF70 EHB70 EQX70 FAT70 FKP70 FUL70 GEH70 GOD70 GXZ70 HHV70 HRR70 IBN70 ILJ70 IVF70 JFB70 JOX70 JYT70 KIP70 KSL70 LCH70 LMD70 LVZ70 MFV70 MPR70 MZN70 NJJ70 NTF70 ODB70 OMX70 OWT70 PGP70 PQL70 QAH70 QKD70 QTZ70 RDV70 RNR70 RXN70 SHJ70 SRF70 TBB70 TKX70 TUT70 UEP70 UOL70 UYH70 VID70 VRZ70 WBV70 WLR70 WVN70 F65606 JB65606 SX65606 ACT65606 AMP65606 AWL65606 BGH65606 BQD65606 BZZ65606 CJV65606 CTR65606 DDN65606 DNJ65606 DXF65606 EHB65606 EQX65606 FAT65606 FKP65606 FUL65606 GEH65606 GOD65606 GXZ65606 HHV65606 HRR65606 IBN65606 ILJ65606 IVF65606 JFB65606 JOX65606 JYT65606 KIP65606 KSL65606 LCH65606 LMD65606 LVZ65606 MFV65606 MPR65606 MZN65606 NJJ65606 NTF65606 ODB65606 OMX65606 OWT65606 PGP65606 PQL65606 QAH65606 QKD65606 QTZ65606 RDV65606 RNR65606 RXN65606 SHJ65606 SRF65606 TBB65606 TKX65606 TUT65606 UEP65606 UOL65606 UYH65606 VID65606 VRZ65606 WBV65606 WLR65606 WVN65606 F131142 JB131142 SX131142 ACT131142 AMP131142 AWL131142 BGH131142 BQD131142 BZZ131142 CJV131142 CTR131142 DDN131142 DNJ131142 DXF131142 EHB131142 EQX131142 FAT131142 FKP131142 FUL131142 GEH131142 GOD131142 GXZ131142 HHV131142 HRR131142 IBN131142 ILJ131142 IVF131142 JFB131142 JOX131142 JYT131142 KIP131142 KSL131142 LCH131142 LMD131142 LVZ131142 MFV131142 MPR131142 MZN131142 NJJ131142 NTF131142 ODB131142 OMX131142 OWT131142 PGP131142 PQL131142 QAH131142 QKD131142 QTZ131142 RDV131142 RNR131142 RXN131142 SHJ131142 SRF131142 TBB131142 TKX131142 TUT131142 UEP131142 UOL131142 UYH131142 VID131142 VRZ131142 WBV131142 WLR131142 WVN131142 F196678 JB196678 SX196678 ACT196678 AMP196678 AWL196678 BGH196678 BQD196678 BZZ196678 CJV196678 CTR196678 DDN196678 DNJ196678 DXF196678 EHB196678 EQX196678 FAT196678 FKP196678 FUL196678 GEH196678 GOD196678 GXZ196678 HHV196678 HRR196678 IBN196678 ILJ196678 IVF196678 JFB196678 JOX196678 JYT196678 KIP196678 KSL196678 LCH196678 LMD196678 LVZ196678 MFV196678 MPR196678 MZN196678 NJJ196678 NTF196678 ODB196678 OMX196678 OWT196678 PGP196678 PQL196678 QAH196678 QKD196678 QTZ196678 RDV196678 RNR196678 RXN196678 SHJ196678 SRF196678 TBB196678 TKX196678 TUT196678 UEP196678 UOL196678 UYH196678 VID196678 VRZ196678 WBV196678 WLR196678 WVN196678 F262214 JB262214 SX262214 ACT262214 AMP262214 AWL262214 BGH262214 BQD262214 BZZ262214 CJV262214 CTR262214 DDN262214 DNJ262214 DXF262214 EHB262214 EQX262214 FAT262214 FKP262214 FUL262214 GEH262214 GOD262214 GXZ262214 HHV262214 HRR262214 IBN262214 ILJ262214 IVF262214 JFB262214 JOX262214 JYT262214 KIP262214 KSL262214 LCH262214 LMD262214 LVZ262214 MFV262214 MPR262214 MZN262214 NJJ262214 NTF262214 ODB262214 OMX262214 OWT262214 PGP262214 PQL262214 QAH262214 QKD262214 QTZ262214 RDV262214 RNR262214 RXN262214 SHJ262214 SRF262214 TBB262214 TKX262214 TUT262214 UEP262214 UOL262214 UYH262214 VID262214 VRZ262214 WBV262214 WLR262214 WVN262214 F327750 JB327750 SX327750 ACT327750 AMP327750 AWL327750 BGH327750 BQD327750 BZZ327750 CJV327750 CTR327750 DDN327750 DNJ327750 DXF327750 EHB327750 EQX327750 FAT327750 FKP327750 FUL327750 GEH327750 GOD327750 GXZ327750 HHV327750 HRR327750 IBN327750 ILJ327750 IVF327750 JFB327750 JOX327750 JYT327750 KIP327750 KSL327750 LCH327750 LMD327750 LVZ327750 MFV327750 MPR327750 MZN327750 NJJ327750 NTF327750 ODB327750 OMX327750 OWT327750 PGP327750 PQL327750 QAH327750 QKD327750 QTZ327750 RDV327750 RNR327750 RXN327750 SHJ327750 SRF327750 TBB327750 TKX327750 TUT327750 UEP327750 UOL327750 UYH327750 VID327750 VRZ327750 WBV327750 WLR327750 WVN327750 F393286 JB393286 SX393286 ACT393286 AMP393286 AWL393286 BGH393286 BQD393286 BZZ393286 CJV393286 CTR393286 DDN393286 DNJ393286 DXF393286 EHB393286 EQX393286 FAT393286 FKP393286 FUL393286 GEH393286 GOD393286 GXZ393286 HHV393286 HRR393286 IBN393286 ILJ393286 IVF393286 JFB393286 JOX393286 JYT393286 KIP393286 KSL393286 LCH393286 LMD393286 LVZ393286 MFV393286 MPR393286 MZN393286 NJJ393286 NTF393286 ODB393286 OMX393286 OWT393286 PGP393286 PQL393286 QAH393286 QKD393286 QTZ393286 RDV393286 RNR393286 RXN393286 SHJ393286 SRF393286 TBB393286 TKX393286 TUT393286 UEP393286 UOL393286 UYH393286 VID393286 VRZ393286 WBV393286 WLR393286 WVN393286 F458822 JB458822 SX458822 ACT458822 AMP458822 AWL458822 BGH458822 BQD458822 BZZ458822 CJV458822 CTR458822 DDN458822 DNJ458822 DXF458822 EHB458822 EQX458822 FAT458822 FKP458822 FUL458822 GEH458822 GOD458822 GXZ458822 HHV458822 HRR458822 IBN458822 ILJ458822 IVF458822 JFB458822 JOX458822 JYT458822 KIP458822 KSL458822 LCH458822 LMD458822 LVZ458822 MFV458822 MPR458822 MZN458822 NJJ458822 NTF458822 ODB458822 OMX458822 OWT458822 PGP458822 PQL458822 QAH458822 QKD458822 QTZ458822 RDV458822 RNR458822 RXN458822 SHJ458822 SRF458822 TBB458822 TKX458822 TUT458822 UEP458822 UOL458822 UYH458822 VID458822 VRZ458822 WBV458822 WLR458822 WVN458822 F524358 JB524358 SX524358 ACT524358 AMP524358 AWL524358 BGH524358 BQD524358 BZZ524358 CJV524358 CTR524358 DDN524358 DNJ524358 DXF524358 EHB524358 EQX524358 FAT524358 FKP524358 FUL524358 GEH524358 GOD524358 GXZ524358 HHV524358 HRR524358 IBN524358 ILJ524358 IVF524358 JFB524358 JOX524358 JYT524358 KIP524358 KSL524358 LCH524358 LMD524358 LVZ524358 MFV524358 MPR524358 MZN524358 NJJ524358 NTF524358 ODB524358 OMX524358 OWT524358 PGP524358 PQL524358 QAH524358 QKD524358 QTZ524358 RDV524358 RNR524358 RXN524358 SHJ524358 SRF524358 TBB524358 TKX524358 TUT524358 UEP524358 UOL524358 UYH524358 VID524358 VRZ524358 WBV524358 WLR524358 WVN524358 F589894 JB589894 SX589894 ACT589894 AMP589894 AWL589894 BGH589894 BQD589894 BZZ589894 CJV589894 CTR589894 DDN589894 DNJ589894 DXF589894 EHB589894 EQX589894 FAT589894 FKP589894 FUL589894 GEH589894 GOD589894 GXZ589894 HHV589894 HRR589894 IBN589894 ILJ589894 IVF589894 JFB589894 JOX589894 JYT589894 KIP589894 KSL589894 LCH589894 LMD589894 LVZ589894 MFV589894 MPR589894 MZN589894 NJJ589894 NTF589894 ODB589894 OMX589894 OWT589894 PGP589894 PQL589894 QAH589894 QKD589894 QTZ589894 RDV589894 RNR589894 RXN589894 SHJ589894 SRF589894 TBB589894 TKX589894 TUT589894 UEP589894 UOL589894 UYH589894 VID589894 VRZ589894 WBV589894 WLR589894 WVN589894 F655430 JB655430 SX655430 ACT655430 AMP655430 AWL655430 BGH655430 BQD655430 BZZ655430 CJV655430 CTR655430 DDN655430 DNJ655430 DXF655430 EHB655430 EQX655430 FAT655430 FKP655430 FUL655430 GEH655430 GOD655430 GXZ655430 HHV655430 HRR655430 IBN655430 ILJ655430 IVF655430 JFB655430 JOX655430 JYT655430 KIP655430 KSL655430 LCH655430 LMD655430 LVZ655430 MFV655430 MPR655430 MZN655430 NJJ655430 NTF655430 ODB655430 OMX655430 OWT655430 PGP655430 PQL655430 QAH655430 QKD655430 QTZ655430 RDV655430 RNR655430 RXN655430 SHJ655430 SRF655430 TBB655430 TKX655430 TUT655430 UEP655430 UOL655430 UYH655430 VID655430 VRZ655430 WBV655430 WLR655430 WVN655430 F720966 JB720966 SX720966 ACT720966 AMP720966 AWL720966 BGH720966 BQD720966 BZZ720966 CJV720966 CTR720966 DDN720966 DNJ720966 DXF720966 EHB720966 EQX720966 FAT720966 FKP720966 FUL720966 GEH720966 GOD720966 GXZ720966 HHV720966 HRR720966 IBN720966 ILJ720966 IVF720966 JFB720966 JOX720966 JYT720966 KIP720966 KSL720966 LCH720966 LMD720966 LVZ720966 MFV720966 MPR720966 MZN720966 NJJ720966 NTF720966 ODB720966 OMX720966 OWT720966 PGP720966 PQL720966 QAH720966 QKD720966 QTZ720966 RDV720966 RNR720966 RXN720966 SHJ720966 SRF720966 TBB720966 TKX720966 TUT720966 UEP720966 UOL720966 UYH720966 VID720966 VRZ720966 WBV720966 WLR720966 WVN720966 F786502 JB786502 SX786502 ACT786502 AMP786502 AWL786502 BGH786502 BQD786502 BZZ786502 CJV786502 CTR786502 DDN786502 DNJ786502 DXF786502 EHB786502 EQX786502 FAT786502 FKP786502 FUL786502 GEH786502 GOD786502 GXZ786502 HHV786502 HRR786502 IBN786502 ILJ786502 IVF786502 JFB786502 JOX786502 JYT786502 KIP786502 KSL786502 LCH786502 LMD786502 LVZ786502 MFV786502 MPR786502 MZN786502 NJJ786502 NTF786502 ODB786502 OMX786502 OWT786502 PGP786502 PQL786502 QAH786502 QKD786502 QTZ786502 RDV786502 RNR786502 RXN786502 SHJ786502 SRF786502 TBB786502 TKX786502 TUT786502 UEP786502 UOL786502 UYH786502 VID786502 VRZ786502 WBV786502 WLR786502 WVN786502 F852038 JB852038 SX852038 ACT852038 AMP852038 AWL852038 BGH852038 BQD852038 BZZ852038 CJV852038 CTR852038 DDN852038 DNJ852038 DXF852038 EHB852038 EQX852038 FAT852038 FKP852038 FUL852038 GEH852038 GOD852038 GXZ852038 HHV852038 HRR852038 IBN852038 ILJ852038 IVF852038 JFB852038 JOX852038 JYT852038 KIP852038 KSL852038 LCH852038 LMD852038 LVZ852038 MFV852038 MPR852038 MZN852038 NJJ852038 NTF852038 ODB852038 OMX852038 OWT852038 PGP852038 PQL852038 QAH852038 QKD852038 QTZ852038 RDV852038 RNR852038 RXN852038 SHJ852038 SRF852038 TBB852038 TKX852038 TUT852038 UEP852038 UOL852038 UYH852038 VID852038 VRZ852038 WBV852038 WLR852038 WVN852038 F917574 JB917574 SX917574 ACT917574 AMP917574 AWL917574 BGH917574 BQD917574 BZZ917574 CJV917574 CTR917574 DDN917574 DNJ917574 DXF917574 EHB917574 EQX917574 FAT917574 FKP917574 FUL917574 GEH917574 GOD917574 GXZ917574 HHV917574 HRR917574 IBN917574 ILJ917574 IVF917574 JFB917574 JOX917574 JYT917574 KIP917574 KSL917574 LCH917574 LMD917574 LVZ917574 MFV917574 MPR917574 MZN917574 NJJ917574 NTF917574 ODB917574 OMX917574 OWT917574 PGP917574 PQL917574 QAH917574 QKD917574 QTZ917574 RDV917574 RNR917574 RXN917574 SHJ917574 SRF917574 TBB917574 TKX917574 TUT917574 UEP917574 UOL917574 UYH917574 VID917574 VRZ917574 WBV917574 WLR917574 WVN917574 F983110 JB983110 SX983110 ACT983110 AMP983110 AWL983110 BGH983110 BQD983110 BZZ983110 CJV983110 CTR983110 DDN983110 DNJ983110 DXF983110 EHB983110 EQX983110 FAT983110 FKP983110 FUL983110 GEH983110 GOD983110 GXZ983110 HHV983110 HRR983110 IBN983110 ILJ983110 IVF983110 JFB983110 JOX983110 JYT983110 KIP983110 KSL983110 LCH983110 LMD983110 LVZ983110 MFV983110 MPR983110 MZN983110 NJJ983110 NTF983110 ODB983110 OMX983110 OWT983110 PGP983110 PQL983110 QAH983110 QKD983110 QTZ983110 RDV983110 RNR983110 RXN983110 SHJ983110 SRF983110 TBB983110 TKX983110 TUT983110 UEP983110 UOL983110 UYH983110 VID983110 VRZ983110 WBV983110 WLR983110 WVN983110">
      <formula1>#REF!</formula1>
    </dataValidation>
    <dataValidation type="list" allowBlank="1" showInputMessage="1" showErrorMessage="1" sqref="C72 IY72 SU72 ACQ72 AMM72 AWI72 BGE72 BQA72 BZW72 CJS72 CTO72 DDK72 DNG72 DXC72 EGY72 EQU72 FAQ72 FKM72 FUI72 GEE72 GOA72 GXW72 HHS72 HRO72 IBK72 ILG72 IVC72 JEY72 JOU72 JYQ72 KIM72 KSI72 LCE72 LMA72 LVW72 MFS72 MPO72 MZK72 NJG72 NTC72 OCY72 OMU72 OWQ72 PGM72 PQI72 QAE72 QKA72 QTW72 RDS72 RNO72 RXK72 SHG72 SRC72 TAY72 TKU72 TUQ72 UEM72 UOI72 UYE72 VIA72 VRW72 WBS72 WLO72 WVK72 C65608 IY65608 SU65608 ACQ65608 AMM65608 AWI65608 BGE65608 BQA65608 BZW65608 CJS65608 CTO65608 DDK65608 DNG65608 DXC65608 EGY65608 EQU65608 FAQ65608 FKM65608 FUI65608 GEE65608 GOA65608 GXW65608 HHS65608 HRO65608 IBK65608 ILG65608 IVC65608 JEY65608 JOU65608 JYQ65608 KIM65608 KSI65608 LCE65608 LMA65608 LVW65608 MFS65608 MPO65608 MZK65608 NJG65608 NTC65608 OCY65608 OMU65608 OWQ65608 PGM65608 PQI65608 QAE65608 QKA65608 QTW65608 RDS65608 RNO65608 RXK65608 SHG65608 SRC65608 TAY65608 TKU65608 TUQ65608 UEM65608 UOI65608 UYE65608 VIA65608 VRW65608 WBS65608 WLO65608 WVK65608 C131144 IY131144 SU131144 ACQ131144 AMM131144 AWI131144 BGE131144 BQA131144 BZW131144 CJS131144 CTO131144 DDK131144 DNG131144 DXC131144 EGY131144 EQU131144 FAQ131144 FKM131144 FUI131144 GEE131144 GOA131144 GXW131144 HHS131144 HRO131144 IBK131144 ILG131144 IVC131144 JEY131144 JOU131144 JYQ131144 KIM131144 KSI131144 LCE131144 LMA131144 LVW131144 MFS131144 MPO131144 MZK131144 NJG131144 NTC131144 OCY131144 OMU131144 OWQ131144 PGM131144 PQI131144 QAE131144 QKA131144 QTW131144 RDS131144 RNO131144 RXK131144 SHG131144 SRC131144 TAY131144 TKU131144 TUQ131144 UEM131144 UOI131144 UYE131144 VIA131144 VRW131144 WBS131144 WLO131144 WVK131144 C196680 IY196680 SU196680 ACQ196680 AMM196680 AWI196680 BGE196680 BQA196680 BZW196680 CJS196680 CTO196680 DDK196680 DNG196680 DXC196680 EGY196680 EQU196680 FAQ196680 FKM196680 FUI196680 GEE196680 GOA196680 GXW196680 HHS196680 HRO196680 IBK196680 ILG196680 IVC196680 JEY196680 JOU196680 JYQ196680 KIM196680 KSI196680 LCE196680 LMA196680 LVW196680 MFS196680 MPO196680 MZK196680 NJG196680 NTC196680 OCY196680 OMU196680 OWQ196680 PGM196680 PQI196680 QAE196680 QKA196680 QTW196680 RDS196680 RNO196680 RXK196680 SHG196680 SRC196680 TAY196680 TKU196680 TUQ196680 UEM196680 UOI196680 UYE196680 VIA196680 VRW196680 WBS196680 WLO196680 WVK196680 C262216 IY262216 SU262216 ACQ262216 AMM262216 AWI262216 BGE262216 BQA262216 BZW262216 CJS262216 CTO262216 DDK262216 DNG262216 DXC262216 EGY262216 EQU262216 FAQ262216 FKM262216 FUI262216 GEE262216 GOA262216 GXW262216 HHS262216 HRO262216 IBK262216 ILG262216 IVC262216 JEY262216 JOU262216 JYQ262216 KIM262216 KSI262216 LCE262216 LMA262216 LVW262216 MFS262216 MPO262216 MZK262216 NJG262216 NTC262216 OCY262216 OMU262216 OWQ262216 PGM262216 PQI262216 QAE262216 QKA262216 QTW262216 RDS262216 RNO262216 RXK262216 SHG262216 SRC262216 TAY262216 TKU262216 TUQ262216 UEM262216 UOI262216 UYE262216 VIA262216 VRW262216 WBS262216 WLO262216 WVK262216 C327752 IY327752 SU327752 ACQ327752 AMM327752 AWI327752 BGE327752 BQA327752 BZW327752 CJS327752 CTO327752 DDK327752 DNG327752 DXC327752 EGY327752 EQU327752 FAQ327752 FKM327752 FUI327752 GEE327752 GOA327752 GXW327752 HHS327752 HRO327752 IBK327752 ILG327752 IVC327752 JEY327752 JOU327752 JYQ327752 KIM327752 KSI327752 LCE327752 LMA327752 LVW327752 MFS327752 MPO327752 MZK327752 NJG327752 NTC327752 OCY327752 OMU327752 OWQ327752 PGM327752 PQI327752 QAE327752 QKA327752 QTW327752 RDS327752 RNO327752 RXK327752 SHG327752 SRC327752 TAY327752 TKU327752 TUQ327752 UEM327752 UOI327752 UYE327752 VIA327752 VRW327752 WBS327752 WLO327752 WVK327752 C393288 IY393288 SU393288 ACQ393288 AMM393288 AWI393288 BGE393288 BQA393288 BZW393288 CJS393288 CTO393288 DDK393288 DNG393288 DXC393288 EGY393288 EQU393288 FAQ393288 FKM393288 FUI393288 GEE393288 GOA393288 GXW393288 HHS393288 HRO393288 IBK393288 ILG393288 IVC393288 JEY393288 JOU393288 JYQ393288 KIM393288 KSI393288 LCE393288 LMA393288 LVW393288 MFS393288 MPO393288 MZK393288 NJG393288 NTC393288 OCY393288 OMU393288 OWQ393288 PGM393288 PQI393288 QAE393288 QKA393288 QTW393288 RDS393288 RNO393288 RXK393288 SHG393288 SRC393288 TAY393288 TKU393288 TUQ393288 UEM393288 UOI393288 UYE393288 VIA393288 VRW393288 WBS393288 WLO393288 WVK393288 C458824 IY458824 SU458824 ACQ458824 AMM458824 AWI458824 BGE458824 BQA458824 BZW458824 CJS458824 CTO458824 DDK458824 DNG458824 DXC458824 EGY458824 EQU458824 FAQ458824 FKM458824 FUI458824 GEE458824 GOA458824 GXW458824 HHS458824 HRO458824 IBK458824 ILG458824 IVC458824 JEY458824 JOU458824 JYQ458824 KIM458824 KSI458824 LCE458824 LMA458824 LVW458824 MFS458824 MPO458824 MZK458824 NJG458824 NTC458824 OCY458824 OMU458824 OWQ458824 PGM458824 PQI458824 QAE458824 QKA458824 QTW458824 RDS458824 RNO458824 RXK458824 SHG458824 SRC458824 TAY458824 TKU458824 TUQ458824 UEM458824 UOI458824 UYE458824 VIA458824 VRW458824 WBS458824 WLO458824 WVK458824 C524360 IY524360 SU524360 ACQ524360 AMM524360 AWI524360 BGE524360 BQA524360 BZW524360 CJS524360 CTO524360 DDK524360 DNG524360 DXC524360 EGY524360 EQU524360 FAQ524360 FKM524360 FUI524360 GEE524360 GOA524360 GXW524360 HHS524360 HRO524360 IBK524360 ILG524360 IVC524360 JEY524360 JOU524360 JYQ524360 KIM524360 KSI524360 LCE524360 LMA524360 LVW524360 MFS524360 MPO524360 MZK524360 NJG524360 NTC524360 OCY524360 OMU524360 OWQ524360 PGM524360 PQI524360 QAE524360 QKA524360 QTW524360 RDS524360 RNO524360 RXK524360 SHG524360 SRC524360 TAY524360 TKU524360 TUQ524360 UEM524360 UOI524360 UYE524360 VIA524360 VRW524360 WBS524360 WLO524360 WVK524360 C589896 IY589896 SU589896 ACQ589896 AMM589896 AWI589896 BGE589896 BQA589896 BZW589896 CJS589896 CTO589896 DDK589896 DNG589896 DXC589896 EGY589896 EQU589896 FAQ589896 FKM589896 FUI589896 GEE589896 GOA589896 GXW589896 HHS589896 HRO589896 IBK589896 ILG589896 IVC589896 JEY589896 JOU589896 JYQ589896 KIM589896 KSI589896 LCE589896 LMA589896 LVW589896 MFS589896 MPO589896 MZK589896 NJG589896 NTC589896 OCY589896 OMU589896 OWQ589896 PGM589896 PQI589896 QAE589896 QKA589896 QTW589896 RDS589896 RNO589896 RXK589896 SHG589896 SRC589896 TAY589896 TKU589896 TUQ589896 UEM589896 UOI589896 UYE589896 VIA589896 VRW589896 WBS589896 WLO589896 WVK589896 C655432 IY655432 SU655432 ACQ655432 AMM655432 AWI655432 BGE655432 BQA655432 BZW655432 CJS655432 CTO655432 DDK655432 DNG655432 DXC655432 EGY655432 EQU655432 FAQ655432 FKM655432 FUI655432 GEE655432 GOA655432 GXW655432 HHS655432 HRO655432 IBK655432 ILG655432 IVC655432 JEY655432 JOU655432 JYQ655432 KIM655432 KSI655432 LCE655432 LMA655432 LVW655432 MFS655432 MPO655432 MZK655432 NJG655432 NTC655432 OCY655432 OMU655432 OWQ655432 PGM655432 PQI655432 QAE655432 QKA655432 QTW655432 RDS655432 RNO655432 RXK655432 SHG655432 SRC655432 TAY655432 TKU655432 TUQ655432 UEM655432 UOI655432 UYE655432 VIA655432 VRW655432 WBS655432 WLO655432 WVK655432 C720968 IY720968 SU720968 ACQ720968 AMM720968 AWI720968 BGE720968 BQA720968 BZW720968 CJS720968 CTO720968 DDK720968 DNG720968 DXC720968 EGY720968 EQU720968 FAQ720968 FKM720968 FUI720968 GEE720968 GOA720968 GXW720968 HHS720968 HRO720968 IBK720968 ILG720968 IVC720968 JEY720968 JOU720968 JYQ720968 KIM720968 KSI720968 LCE720968 LMA720968 LVW720968 MFS720968 MPO720968 MZK720968 NJG720968 NTC720968 OCY720968 OMU720968 OWQ720968 PGM720968 PQI720968 QAE720968 QKA720968 QTW720968 RDS720968 RNO720968 RXK720968 SHG720968 SRC720968 TAY720968 TKU720968 TUQ720968 UEM720968 UOI720968 UYE720968 VIA720968 VRW720968 WBS720968 WLO720968 WVK720968 C786504 IY786504 SU786504 ACQ786504 AMM786504 AWI786504 BGE786504 BQA786504 BZW786504 CJS786504 CTO786504 DDK786504 DNG786504 DXC786504 EGY786504 EQU786504 FAQ786504 FKM786504 FUI786504 GEE786504 GOA786504 GXW786504 HHS786504 HRO786504 IBK786504 ILG786504 IVC786504 JEY786504 JOU786504 JYQ786504 KIM786504 KSI786504 LCE786504 LMA786504 LVW786504 MFS786504 MPO786504 MZK786504 NJG786504 NTC786504 OCY786504 OMU786504 OWQ786504 PGM786504 PQI786504 QAE786504 QKA786504 QTW786504 RDS786504 RNO786504 RXK786504 SHG786504 SRC786504 TAY786504 TKU786504 TUQ786504 UEM786504 UOI786504 UYE786504 VIA786504 VRW786504 WBS786504 WLO786504 WVK786504 C852040 IY852040 SU852040 ACQ852040 AMM852040 AWI852040 BGE852040 BQA852040 BZW852040 CJS852040 CTO852040 DDK852040 DNG852040 DXC852040 EGY852040 EQU852040 FAQ852040 FKM852040 FUI852040 GEE852040 GOA852040 GXW852040 HHS852040 HRO852040 IBK852040 ILG852040 IVC852040 JEY852040 JOU852040 JYQ852040 KIM852040 KSI852040 LCE852040 LMA852040 LVW852040 MFS852040 MPO852040 MZK852040 NJG852040 NTC852040 OCY852040 OMU852040 OWQ852040 PGM852040 PQI852040 QAE852040 QKA852040 QTW852040 RDS852040 RNO852040 RXK852040 SHG852040 SRC852040 TAY852040 TKU852040 TUQ852040 UEM852040 UOI852040 UYE852040 VIA852040 VRW852040 WBS852040 WLO852040 WVK852040 C917576 IY917576 SU917576 ACQ917576 AMM917576 AWI917576 BGE917576 BQA917576 BZW917576 CJS917576 CTO917576 DDK917576 DNG917576 DXC917576 EGY917576 EQU917576 FAQ917576 FKM917576 FUI917576 GEE917576 GOA917576 GXW917576 HHS917576 HRO917576 IBK917576 ILG917576 IVC917576 JEY917576 JOU917576 JYQ917576 KIM917576 KSI917576 LCE917576 LMA917576 LVW917576 MFS917576 MPO917576 MZK917576 NJG917576 NTC917576 OCY917576 OMU917576 OWQ917576 PGM917576 PQI917576 QAE917576 QKA917576 QTW917576 RDS917576 RNO917576 RXK917576 SHG917576 SRC917576 TAY917576 TKU917576 TUQ917576 UEM917576 UOI917576 UYE917576 VIA917576 VRW917576 WBS917576 WLO917576 WVK917576 C983112 IY983112 SU983112 ACQ983112 AMM983112 AWI983112 BGE983112 BQA983112 BZW983112 CJS983112 CTO983112 DDK983112 DNG983112 DXC983112 EGY983112 EQU983112 FAQ983112 FKM983112 FUI983112 GEE983112 GOA983112 GXW983112 HHS983112 HRO983112 IBK983112 ILG983112 IVC983112 JEY983112 JOU983112 JYQ983112 KIM983112 KSI983112 LCE983112 LMA983112 LVW983112 MFS983112 MPO983112 MZK983112 NJG983112 NTC983112 OCY983112 OMU983112 OWQ983112 PGM983112 PQI983112 QAE983112 QKA983112 QTW983112 RDS983112 RNO983112 RXK983112 SHG983112 SRC983112 TAY983112 TKU983112 TUQ983112 UEM983112 UOI983112 UYE983112 VIA983112 VRW983112 WBS983112 WLO983112 WVK983112 F72 JB72 SX72 ACT72 AMP72 AWL72 BGH72 BQD72 BZZ72 CJV72 CTR72 DDN72 DNJ72 DXF72 EHB72 EQX72 FAT72 FKP72 FUL72 GEH72 GOD72 GXZ72 HHV72 HRR72 IBN72 ILJ72 IVF72 JFB72 JOX72 JYT72 KIP72 KSL72 LCH72 LMD72 LVZ72 MFV72 MPR72 MZN72 NJJ72 NTF72 ODB72 OMX72 OWT72 PGP72 PQL72 QAH72 QKD72 QTZ72 RDV72 RNR72 RXN72 SHJ72 SRF72 TBB72 TKX72 TUT72 UEP72 UOL72 UYH72 VID72 VRZ72 WBV72 WLR72 WVN72 F65608 JB65608 SX65608 ACT65608 AMP65608 AWL65608 BGH65608 BQD65608 BZZ65608 CJV65608 CTR65608 DDN65608 DNJ65608 DXF65608 EHB65608 EQX65608 FAT65608 FKP65608 FUL65608 GEH65608 GOD65608 GXZ65608 HHV65608 HRR65608 IBN65608 ILJ65608 IVF65608 JFB65608 JOX65608 JYT65608 KIP65608 KSL65608 LCH65608 LMD65608 LVZ65608 MFV65608 MPR65608 MZN65608 NJJ65608 NTF65608 ODB65608 OMX65608 OWT65608 PGP65608 PQL65608 QAH65608 QKD65608 QTZ65608 RDV65608 RNR65608 RXN65608 SHJ65608 SRF65608 TBB65608 TKX65608 TUT65608 UEP65608 UOL65608 UYH65608 VID65608 VRZ65608 WBV65608 WLR65608 WVN65608 F131144 JB131144 SX131144 ACT131144 AMP131144 AWL131144 BGH131144 BQD131144 BZZ131144 CJV131144 CTR131144 DDN131144 DNJ131144 DXF131144 EHB131144 EQX131144 FAT131144 FKP131144 FUL131144 GEH131144 GOD131144 GXZ131144 HHV131144 HRR131144 IBN131144 ILJ131144 IVF131144 JFB131144 JOX131144 JYT131144 KIP131144 KSL131144 LCH131144 LMD131144 LVZ131144 MFV131144 MPR131144 MZN131144 NJJ131144 NTF131144 ODB131144 OMX131144 OWT131144 PGP131144 PQL131144 QAH131144 QKD131144 QTZ131144 RDV131144 RNR131144 RXN131144 SHJ131144 SRF131144 TBB131144 TKX131144 TUT131144 UEP131144 UOL131144 UYH131144 VID131144 VRZ131144 WBV131144 WLR131144 WVN131144 F196680 JB196680 SX196680 ACT196680 AMP196680 AWL196680 BGH196680 BQD196680 BZZ196680 CJV196680 CTR196680 DDN196680 DNJ196680 DXF196680 EHB196680 EQX196680 FAT196680 FKP196680 FUL196680 GEH196680 GOD196680 GXZ196680 HHV196680 HRR196680 IBN196680 ILJ196680 IVF196680 JFB196680 JOX196680 JYT196680 KIP196680 KSL196680 LCH196680 LMD196680 LVZ196680 MFV196680 MPR196680 MZN196680 NJJ196680 NTF196680 ODB196680 OMX196680 OWT196680 PGP196680 PQL196680 QAH196680 QKD196680 QTZ196680 RDV196680 RNR196680 RXN196680 SHJ196680 SRF196680 TBB196680 TKX196680 TUT196680 UEP196680 UOL196680 UYH196680 VID196680 VRZ196680 WBV196680 WLR196680 WVN196680 F262216 JB262216 SX262216 ACT262216 AMP262216 AWL262216 BGH262216 BQD262216 BZZ262216 CJV262216 CTR262216 DDN262216 DNJ262216 DXF262216 EHB262216 EQX262216 FAT262216 FKP262216 FUL262216 GEH262216 GOD262216 GXZ262216 HHV262216 HRR262216 IBN262216 ILJ262216 IVF262216 JFB262216 JOX262216 JYT262216 KIP262216 KSL262216 LCH262216 LMD262216 LVZ262216 MFV262216 MPR262216 MZN262216 NJJ262216 NTF262216 ODB262216 OMX262216 OWT262216 PGP262216 PQL262216 QAH262216 QKD262216 QTZ262216 RDV262216 RNR262216 RXN262216 SHJ262216 SRF262216 TBB262216 TKX262216 TUT262216 UEP262216 UOL262216 UYH262216 VID262216 VRZ262216 WBV262216 WLR262216 WVN262216 F327752 JB327752 SX327752 ACT327752 AMP327752 AWL327752 BGH327752 BQD327752 BZZ327752 CJV327752 CTR327752 DDN327752 DNJ327752 DXF327752 EHB327752 EQX327752 FAT327752 FKP327752 FUL327752 GEH327752 GOD327752 GXZ327752 HHV327752 HRR327752 IBN327752 ILJ327752 IVF327752 JFB327752 JOX327752 JYT327752 KIP327752 KSL327752 LCH327752 LMD327752 LVZ327752 MFV327752 MPR327752 MZN327752 NJJ327752 NTF327752 ODB327752 OMX327752 OWT327752 PGP327752 PQL327752 QAH327752 QKD327752 QTZ327752 RDV327752 RNR327752 RXN327752 SHJ327752 SRF327752 TBB327752 TKX327752 TUT327752 UEP327752 UOL327752 UYH327752 VID327752 VRZ327752 WBV327752 WLR327752 WVN327752 F393288 JB393288 SX393288 ACT393288 AMP393288 AWL393288 BGH393288 BQD393288 BZZ393288 CJV393288 CTR393288 DDN393288 DNJ393288 DXF393288 EHB393288 EQX393288 FAT393288 FKP393288 FUL393288 GEH393288 GOD393288 GXZ393288 HHV393288 HRR393288 IBN393288 ILJ393288 IVF393288 JFB393288 JOX393288 JYT393288 KIP393288 KSL393288 LCH393288 LMD393288 LVZ393288 MFV393288 MPR393288 MZN393288 NJJ393288 NTF393288 ODB393288 OMX393288 OWT393288 PGP393288 PQL393288 QAH393288 QKD393288 QTZ393288 RDV393288 RNR393288 RXN393288 SHJ393288 SRF393288 TBB393288 TKX393288 TUT393288 UEP393288 UOL393288 UYH393288 VID393288 VRZ393288 WBV393288 WLR393288 WVN393288 F458824 JB458824 SX458824 ACT458824 AMP458824 AWL458824 BGH458824 BQD458824 BZZ458824 CJV458824 CTR458824 DDN458824 DNJ458824 DXF458824 EHB458824 EQX458824 FAT458824 FKP458824 FUL458824 GEH458824 GOD458824 GXZ458824 HHV458824 HRR458824 IBN458824 ILJ458824 IVF458824 JFB458824 JOX458824 JYT458824 KIP458824 KSL458824 LCH458824 LMD458824 LVZ458824 MFV458824 MPR458824 MZN458824 NJJ458824 NTF458824 ODB458824 OMX458824 OWT458824 PGP458824 PQL458824 QAH458824 QKD458824 QTZ458824 RDV458824 RNR458824 RXN458824 SHJ458824 SRF458824 TBB458824 TKX458824 TUT458824 UEP458824 UOL458824 UYH458824 VID458824 VRZ458824 WBV458824 WLR458824 WVN458824 F524360 JB524360 SX524360 ACT524360 AMP524360 AWL524360 BGH524360 BQD524360 BZZ524360 CJV524360 CTR524360 DDN524360 DNJ524360 DXF524360 EHB524360 EQX524360 FAT524360 FKP524360 FUL524360 GEH524360 GOD524360 GXZ524360 HHV524360 HRR524360 IBN524360 ILJ524360 IVF524360 JFB524360 JOX524360 JYT524360 KIP524360 KSL524360 LCH524360 LMD524360 LVZ524360 MFV524360 MPR524360 MZN524360 NJJ524360 NTF524360 ODB524360 OMX524360 OWT524360 PGP524360 PQL524360 QAH524360 QKD524360 QTZ524360 RDV524360 RNR524360 RXN524360 SHJ524360 SRF524360 TBB524360 TKX524360 TUT524360 UEP524360 UOL524360 UYH524360 VID524360 VRZ524360 WBV524360 WLR524360 WVN524360 F589896 JB589896 SX589896 ACT589896 AMP589896 AWL589896 BGH589896 BQD589896 BZZ589896 CJV589896 CTR589896 DDN589896 DNJ589896 DXF589896 EHB589896 EQX589896 FAT589896 FKP589896 FUL589896 GEH589896 GOD589896 GXZ589896 HHV589896 HRR589896 IBN589896 ILJ589896 IVF589896 JFB589896 JOX589896 JYT589896 KIP589896 KSL589896 LCH589896 LMD589896 LVZ589896 MFV589896 MPR589896 MZN589896 NJJ589896 NTF589896 ODB589896 OMX589896 OWT589896 PGP589896 PQL589896 QAH589896 QKD589896 QTZ589896 RDV589896 RNR589896 RXN589896 SHJ589896 SRF589896 TBB589896 TKX589896 TUT589896 UEP589896 UOL589896 UYH589896 VID589896 VRZ589896 WBV589896 WLR589896 WVN589896 F655432 JB655432 SX655432 ACT655432 AMP655432 AWL655432 BGH655432 BQD655432 BZZ655432 CJV655432 CTR655432 DDN655432 DNJ655432 DXF655432 EHB655432 EQX655432 FAT655432 FKP655432 FUL655432 GEH655432 GOD655432 GXZ655432 HHV655432 HRR655432 IBN655432 ILJ655432 IVF655432 JFB655432 JOX655432 JYT655432 KIP655432 KSL655432 LCH655432 LMD655432 LVZ655432 MFV655432 MPR655432 MZN655432 NJJ655432 NTF655432 ODB655432 OMX655432 OWT655432 PGP655432 PQL655432 QAH655432 QKD655432 QTZ655432 RDV655432 RNR655432 RXN655432 SHJ655432 SRF655432 TBB655432 TKX655432 TUT655432 UEP655432 UOL655432 UYH655432 VID655432 VRZ655432 WBV655432 WLR655432 WVN655432 F720968 JB720968 SX720968 ACT720968 AMP720968 AWL720968 BGH720968 BQD720968 BZZ720968 CJV720968 CTR720968 DDN720968 DNJ720968 DXF720968 EHB720968 EQX720968 FAT720968 FKP720968 FUL720968 GEH720968 GOD720968 GXZ720968 HHV720968 HRR720968 IBN720968 ILJ720968 IVF720968 JFB720968 JOX720968 JYT720968 KIP720968 KSL720968 LCH720968 LMD720968 LVZ720968 MFV720968 MPR720968 MZN720968 NJJ720968 NTF720968 ODB720968 OMX720968 OWT720968 PGP720968 PQL720968 QAH720968 QKD720968 QTZ720968 RDV720968 RNR720968 RXN720968 SHJ720968 SRF720968 TBB720968 TKX720968 TUT720968 UEP720968 UOL720968 UYH720968 VID720968 VRZ720968 WBV720968 WLR720968 WVN720968 F786504 JB786504 SX786504 ACT786504 AMP786504 AWL786504 BGH786504 BQD786504 BZZ786504 CJV786504 CTR786504 DDN786504 DNJ786504 DXF786504 EHB786504 EQX786504 FAT786504 FKP786504 FUL786504 GEH786504 GOD786504 GXZ786504 HHV786504 HRR786504 IBN786504 ILJ786504 IVF786504 JFB786504 JOX786504 JYT786504 KIP786504 KSL786504 LCH786504 LMD786504 LVZ786504 MFV786504 MPR786504 MZN786504 NJJ786504 NTF786504 ODB786504 OMX786504 OWT786504 PGP786504 PQL786504 QAH786504 QKD786504 QTZ786504 RDV786504 RNR786504 RXN786504 SHJ786504 SRF786504 TBB786504 TKX786504 TUT786504 UEP786504 UOL786504 UYH786504 VID786504 VRZ786504 WBV786504 WLR786504 WVN786504 F852040 JB852040 SX852040 ACT852040 AMP852040 AWL852040 BGH852040 BQD852040 BZZ852040 CJV852040 CTR852040 DDN852040 DNJ852040 DXF852040 EHB852040 EQX852040 FAT852040 FKP852040 FUL852040 GEH852040 GOD852040 GXZ852040 HHV852040 HRR852040 IBN852040 ILJ852040 IVF852040 JFB852040 JOX852040 JYT852040 KIP852040 KSL852040 LCH852040 LMD852040 LVZ852040 MFV852040 MPR852040 MZN852040 NJJ852040 NTF852040 ODB852040 OMX852040 OWT852040 PGP852040 PQL852040 QAH852040 QKD852040 QTZ852040 RDV852040 RNR852040 RXN852040 SHJ852040 SRF852040 TBB852040 TKX852040 TUT852040 UEP852040 UOL852040 UYH852040 VID852040 VRZ852040 WBV852040 WLR852040 WVN852040 F917576 JB917576 SX917576 ACT917576 AMP917576 AWL917576 BGH917576 BQD917576 BZZ917576 CJV917576 CTR917576 DDN917576 DNJ917576 DXF917576 EHB917576 EQX917576 FAT917576 FKP917576 FUL917576 GEH917576 GOD917576 GXZ917576 HHV917576 HRR917576 IBN917576 ILJ917576 IVF917576 JFB917576 JOX917576 JYT917576 KIP917576 KSL917576 LCH917576 LMD917576 LVZ917576 MFV917576 MPR917576 MZN917576 NJJ917576 NTF917576 ODB917576 OMX917576 OWT917576 PGP917576 PQL917576 QAH917576 QKD917576 QTZ917576 RDV917576 RNR917576 RXN917576 SHJ917576 SRF917576 TBB917576 TKX917576 TUT917576 UEP917576 UOL917576 UYH917576 VID917576 VRZ917576 WBV917576 WLR917576 WVN917576 F983112 JB983112 SX983112 ACT983112 AMP983112 AWL983112 BGH983112 BQD983112 BZZ983112 CJV983112 CTR983112 DDN983112 DNJ983112 DXF983112 EHB983112 EQX983112 FAT983112 FKP983112 FUL983112 GEH983112 GOD983112 GXZ983112 HHV983112 HRR983112 IBN983112 ILJ983112 IVF983112 JFB983112 JOX983112 JYT983112 KIP983112 KSL983112 LCH983112 LMD983112 LVZ983112 MFV983112 MPR983112 MZN983112 NJJ983112 NTF983112 ODB983112 OMX983112 OWT983112 PGP983112 PQL983112 QAH983112 QKD983112 QTZ983112 RDV983112 RNR983112 RXN983112 SHJ983112 SRF983112 TBB983112 TKX983112 TUT983112 UEP983112 UOL983112 UYH983112 VID983112 VRZ983112 WBV983112 WLR983112 WVN983112">
      <formula1>$BC$85:$BC$87</formula1>
    </dataValidation>
    <dataValidation type="list" allowBlank="1" showInputMessage="1" showErrorMessage="1" sqref="C65 IY65 SU65 ACQ65 AMM65 AWI65 BGE65 BQA65 BZW65 CJS65 CTO65 DDK65 DNG65 DXC65 EGY65 EQU65 FAQ65 FKM65 FUI65 GEE65 GOA65 GXW65 HHS65 HRO65 IBK65 ILG65 IVC65 JEY65 JOU65 JYQ65 KIM65 KSI65 LCE65 LMA65 LVW65 MFS65 MPO65 MZK65 NJG65 NTC65 OCY65 OMU65 OWQ65 PGM65 PQI65 QAE65 QKA65 QTW65 RDS65 RNO65 RXK65 SHG65 SRC65 TAY65 TKU65 TUQ65 UEM65 UOI65 UYE65 VIA65 VRW65 WBS65 WLO65 WVK65 C65601 IY65601 SU65601 ACQ65601 AMM65601 AWI65601 BGE65601 BQA65601 BZW65601 CJS65601 CTO65601 DDK65601 DNG65601 DXC65601 EGY65601 EQU65601 FAQ65601 FKM65601 FUI65601 GEE65601 GOA65601 GXW65601 HHS65601 HRO65601 IBK65601 ILG65601 IVC65601 JEY65601 JOU65601 JYQ65601 KIM65601 KSI65601 LCE65601 LMA65601 LVW65601 MFS65601 MPO65601 MZK65601 NJG65601 NTC65601 OCY65601 OMU65601 OWQ65601 PGM65601 PQI65601 QAE65601 QKA65601 QTW65601 RDS65601 RNO65601 RXK65601 SHG65601 SRC65601 TAY65601 TKU65601 TUQ65601 UEM65601 UOI65601 UYE65601 VIA65601 VRW65601 WBS65601 WLO65601 WVK65601 C131137 IY131137 SU131137 ACQ131137 AMM131137 AWI131137 BGE131137 BQA131137 BZW131137 CJS131137 CTO131137 DDK131137 DNG131137 DXC131137 EGY131137 EQU131137 FAQ131137 FKM131137 FUI131137 GEE131137 GOA131137 GXW131137 HHS131137 HRO131137 IBK131137 ILG131137 IVC131137 JEY131137 JOU131137 JYQ131137 KIM131137 KSI131137 LCE131137 LMA131137 LVW131137 MFS131137 MPO131137 MZK131137 NJG131137 NTC131137 OCY131137 OMU131137 OWQ131137 PGM131137 PQI131137 QAE131137 QKA131137 QTW131137 RDS131137 RNO131137 RXK131137 SHG131137 SRC131137 TAY131137 TKU131137 TUQ131137 UEM131137 UOI131137 UYE131137 VIA131137 VRW131137 WBS131137 WLO131137 WVK131137 C196673 IY196673 SU196673 ACQ196673 AMM196673 AWI196673 BGE196673 BQA196673 BZW196673 CJS196673 CTO196673 DDK196673 DNG196673 DXC196673 EGY196673 EQU196673 FAQ196673 FKM196673 FUI196673 GEE196673 GOA196673 GXW196673 HHS196673 HRO196673 IBK196673 ILG196673 IVC196673 JEY196673 JOU196673 JYQ196673 KIM196673 KSI196673 LCE196673 LMA196673 LVW196673 MFS196673 MPO196673 MZK196673 NJG196673 NTC196673 OCY196673 OMU196673 OWQ196673 PGM196673 PQI196673 QAE196673 QKA196673 QTW196673 RDS196673 RNO196673 RXK196673 SHG196673 SRC196673 TAY196673 TKU196673 TUQ196673 UEM196673 UOI196673 UYE196673 VIA196673 VRW196673 WBS196673 WLO196673 WVK196673 C262209 IY262209 SU262209 ACQ262209 AMM262209 AWI262209 BGE262209 BQA262209 BZW262209 CJS262209 CTO262209 DDK262209 DNG262209 DXC262209 EGY262209 EQU262209 FAQ262209 FKM262209 FUI262209 GEE262209 GOA262209 GXW262209 HHS262209 HRO262209 IBK262209 ILG262209 IVC262209 JEY262209 JOU262209 JYQ262209 KIM262209 KSI262209 LCE262209 LMA262209 LVW262209 MFS262209 MPO262209 MZK262209 NJG262209 NTC262209 OCY262209 OMU262209 OWQ262209 PGM262209 PQI262209 QAE262209 QKA262209 QTW262209 RDS262209 RNO262209 RXK262209 SHG262209 SRC262209 TAY262209 TKU262209 TUQ262209 UEM262209 UOI262209 UYE262209 VIA262209 VRW262209 WBS262209 WLO262209 WVK262209 C327745 IY327745 SU327745 ACQ327745 AMM327745 AWI327745 BGE327745 BQA327745 BZW327745 CJS327745 CTO327745 DDK327745 DNG327745 DXC327745 EGY327745 EQU327745 FAQ327745 FKM327745 FUI327745 GEE327745 GOA327745 GXW327745 HHS327745 HRO327745 IBK327745 ILG327745 IVC327745 JEY327745 JOU327745 JYQ327745 KIM327745 KSI327745 LCE327745 LMA327745 LVW327745 MFS327745 MPO327745 MZK327745 NJG327745 NTC327745 OCY327745 OMU327745 OWQ327745 PGM327745 PQI327745 QAE327745 QKA327745 QTW327745 RDS327745 RNO327745 RXK327745 SHG327745 SRC327745 TAY327745 TKU327745 TUQ327745 UEM327745 UOI327745 UYE327745 VIA327745 VRW327745 WBS327745 WLO327745 WVK327745 C393281 IY393281 SU393281 ACQ393281 AMM393281 AWI393281 BGE393281 BQA393281 BZW393281 CJS393281 CTO393281 DDK393281 DNG393281 DXC393281 EGY393281 EQU393281 FAQ393281 FKM393281 FUI393281 GEE393281 GOA393281 GXW393281 HHS393281 HRO393281 IBK393281 ILG393281 IVC393281 JEY393281 JOU393281 JYQ393281 KIM393281 KSI393281 LCE393281 LMA393281 LVW393281 MFS393281 MPO393281 MZK393281 NJG393281 NTC393281 OCY393281 OMU393281 OWQ393281 PGM393281 PQI393281 QAE393281 QKA393281 QTW393281 RDS393281 RNO393281 RXK393281 SHG393281 SRC393281 TAY393281 TKU393281 TUQ393281 UEM393281 UOI393281 UYE393281 VIA393281 VRW393281 WBS393281 WLO393281 WVK393281 C458817 IY458817 SU458817 ACQ458817 AMM458817 AWI458817 BGE458817 BQA458817 BZW458817 CJS458817 CTO458817 DDK458817 DNG458817 DXC458817 EGY458817 EQU458817 FAQ458817 FKM458817 FUI458817 GEE458817 GOA458817 GXW458817 HHS458817 HRO458817 IBK458817 ILG458817 IVC458817 JEY458817 JOU458817 JYQ458817 KIM458817 KSI458817 LCE458817 LMA458817 LVW458817 MFS458817 MPO458817 MZK458817 NJG458817 NTC458817 OCY458817 OMU458817 OWQ458817 PGM458817 PQI458817 QAE458817 QKA458817 QTW458817 RDS458817 RNO458817 RXK458817 SHG458817 SRC458817 TAY458817 TKU458817 TUQ458817 UEM458817 UOI458817 UYE458817 VIA458817 VRW458817 WBS458817 WLO458817 WVK458817 C524353 IY524353 SU524353 ACQ524353 AMM524353 AWI524353 BGE524353 BQA524353 BZW524353 CJS524353 CTO524353 DDK524353 DNG524353 DXC524353 EGY524353 EQU524353 FAQ524353 FKM524353 FUI524353 GEE524353 GOA524353 GXW524353 HHS524353 HRO524353 IBK524353 ILG524353 IVC524353 JEY524353 JOU524353 JYQ524353 KIM524353 KSI524353 LCE524353 LMA524353 LVW524353 MFS524353 MPO524353 MZK524353 NJG524353 NTC524353 OCY524353 OMU524353 OWQ524353 PGM524353 PQI524353 QAE524353 QKA524353 QTW524353 RDS524353 RNO524353 RXK524353 SHG524353 SRC524353 TAY524353 TKU524353 TUQ524353 UEM524353 UOI524353 UYE524353 VIA524353 VRW524353 WBS524353 WLO524353 WVK524353 C589889 IY589889 SU589889 ACQ589889 AMM589889 AWI589889 BGE589889 BQA589889 BZW589889 CJS589889 CTO589889 DDK589889 DNG589889 DXC589889 EGY589889 EQU589889 FAQ589889 FKM589889 FUI589889 GEE589889 GOA589889 GXW589889 HHS589889 HRO589889 IBK589889 ILG589889 IVC589889 JEY589889 JOU589889 JYQ589889 KIM589889 KSI589889 LCE589889 LMA589889 LVW589889 MFS589889 MPO589889 MZK589889 NJG589889 NTC589889 OCY589889 OMU589889 OWQ589889 PGM589889 PQI589889 QAE589889 QKA589889 QTW589889 RDS589889 RNO589889 RXK589889 SHG589889 SRC589889 TAY589889 TKU589889 TUQ589889 UEM589889 UOI589889 UYE589889 VIA589889 VRW589889 WBS589889 WLO589889 WVK589889 C655425 IY655425 SU655425 ACQ655425 AMM655425 AWI655425 BGE655425 BQA655425 BZW655425 CJS655425 CTO655425 DDK655425 DNG655425 DXC655425 EGY655425 EQU655425 FAQ655425 FKM655425 FUI655425 GEE655425 GOA655425 GXW655425 HHS655425 HRO655425 IBK655425 ILG655425 IVC655425 JEY655425 JOU655425 JYQ655425 KIM655425 KSI655425 LCE655425 LMA655425 LVW655425 MFS655425 MPO655425 MZK655425 NJG655425 NTC655425 OCY655425 OMU655425 OWQ655425 PGM655425 PQI655425 QAE655425 QKA655425 QTW655425 RDS655425 RNO655425 RXK655425 SHG655425 SRC655425 TAY655425 TKU655425 TUQ655425 UEM655425 UOI655425 UYE655425 VIA655425 VRW655425 WBS655425 WLO655425 WVK655425 C720961 IY720961 SU720961 ACQ720961 AMM720961 AWI720961 BGE720961 BQA720961 BZW720961 CJS720961 CTO720961 DDK720961 DNG720961 DXC720961 EGY720961 EQU720961 FAQ720961 FKM720961 FUI720961 GEE720961 GOA720961 GXW720961 HHS720961 HRO720961 IBK720961 ILG720961 IVC720961 JEY720961 JOU720961 JYQ720961 KIM720961 KSI720961 LCE720961 LMA720961 LVW720961 MFS720961 MPO720961 MZK720961 NJG720961 NTC720961 OCY720961 OMU720961 OWQ720961 PGM720961 PQI720961 QAE720961 QKA720961 QTW720961 RDS720961 RNO720961 RXK720961 SHG720961 SRC720961 TAY720961 TKU720961 TUQ720961 UEM720961 UOI720961 UYE720961 VIA720961 VRW720961 WBS720961 WLO720961 WVK720961 C786497 IY786497 SU786497 ACQ786497 AMM786497 AWI786497 BGE786497 BQA786497 BZW786497 CJS786497 CTO786497 DDK786497 DNG786497 DXC786497 EGY786497 EQU786497 FAQ786497 FKM786497 FUI786497 GEE786497 GOA786497 GXW786497 HHS786497 HRO786497 IBK786497 ILG786497 IVC786497 JEY786497 JOU786497 JYQ786497 KIM786497 KSI786497 LCE786497 LMA786497 LVW786497 MFS786497 MPO786497 MZK786497 NJG786497 NTC786497 OCY786497 OMU786497 OWQ786497 PGM786497 PQI786497 QAE786497 QKA786497 QTW786497 RDS786497 RNO786497 RXK786497 SHG786497 SRC786497 TAY786497 TKU786497 TUQ786497 UEM786497 UOI786497 UYE786497 VIA786497 VRW786497 WBS786497 WLO786497 WVK786497 C852033 IY852033 SU852033 ACQ852033 AMM852033 AWI852033 BGE852033 BQA852033 BZW852033 CJS852033 CTO852033 DDK852033 DNG852033 DXC852033 EGY852033 EQU852033 FAQ852033 FKM852033 FUI852033 GEE852033 GOA852033 GXW852033 HHS852033 HRO852033 IBK852033 ILG852033 IVC852033 JEY852033 JOU852033 JYQ852033 KIM852033 KSI852033 LCE852033 LMA852033 LVW852033 MFS852033 MPO852033 MZK852033 NJG852033 NTC852033 OCY852033 OMU852033 OWQ852033 PGM852033 PQI852033 QAE852033 QKA852033 QTW852033 RDS852033 RNO852033 RXK852033 SHG852033 SRC852033 TAY852033 TKU852033 TUQ852033 UEM852033 UOI852033 UYE852033 VIA852033 VRW852033 WBS852033 WLO852033 WVK852033 C917569 IY917569 SU917569 ACQ917569 AMM917569 AWI917569 BGE917569 BQA917569 BZW917569 CJS917569 CTO917569 DDK917569 DNG917569 DXC917569 EGY917569 EQU917569 FAQ917569 FKM917569 FUI917569 GEE917569 GOA917569 GXW917569 HHS917569 HRO917569 IBK917569 ILG917569 IVC917569 JEY917569 JOU917569 JYQ917569 KIM917569 KSI917569 LCE917569 LMA917569 LVW917569 MFS917569 MPO917569 MZK917569 NJG917569 NTC917569 OCY917569 OMU917569 OWQ917569 PGM917569 PQI917569 QAE917569 QKA917569 QTW917569 RDS917569 RNO917569 RXK917569 SHG917569 SRC917569 TAY917569 TKU917569 TUQ917569 UEM917569 UOI917569 UYE917569 VIA917569 VRW917569 WBS917569 WLO917569 WVK917569 C983105 IY983105 SU983105 ACQ983105 AMM983105 AWI983105 BGE983105 BQA983105 BZW983105 CJS983105 CTO983105 DDK983105 DNG983105 DXC983105 EGY983105 EQU983105 FAQ983105 FKM983105 FUI983105 GEE983105 GOA983105 GXW983105 HHS983105 HRO983105 IBK983105 ILG983105 IVC983105 JEY983105 JOU983105 JYQ983105 KIM983105 KSI983105 LCE983105 LMA983105 LVW983105 MFS983105 MPO983105 MZK983105 NJG983105 NTC983105 OCY983105 OMU983105 OWQ983105 PGM983105 PQI983105 QAE983105 QKA983105 QTW983105 RDS983105 RNO983105 RXK983105 SHG983105 SRC983105 TAY983105 TKU983105 TUQ983105 UEM983105 UOI983105 UYE983105 VIA983105 VRW983105 WBS983105 WLO983105 WVK983105 F65 JB65 SX65 ACT65 AMP65 AWL65 BGH65 BQD65 BZZ65 CJV65 CTR65 DDN65 DNJ65 DXF65 EHB65 EQX65 FAT65 FKP65 FUL65 GEH65 GOD65 GXZ65 HHV65 HRR65 IBN65 ILJ65 IVF65 JFB65 JOX65 JYT65 KIP65 KSL65 LCH65 LMD65 LVZ65 MFV65 MPR65 MZN65 NJJ65 NTF65 ODB65 OMX65 OWT65 PGP65 PQL65 QAH65 QKD65 QTZ65 RDV65 RNR65 RXN65 SHJ65 SRF65 TBB65 TKX65 TUT65 UEP65 UOL65 UYH65 VID65 VRZ65 WBV65 WLR65 WVN65 F65601 JB65601 SX65601 ACT65601 AMP65601 AWL65601 BGH65601 BQD65601 BZZ65601 CJV65601 CTR65601 DDN65601 DNJ65601 DXF65601 EHB65601 EQX65601 FAT65601 FKP65601 FUL65601 GEH65601 GOD65601 GXZ65601 HHV65601 HRR65601 IBN65601 ILJ65601 IVF65601 JFB65601 JOX65601 JYT65601 KIP65601 KSL65601 LCH65601 LMD65601 LVZ65601 MFV65601 MPR65601 MZN65601 NJJ65601 NTF65601 ODB65601 OMX65601 OWT65601 PGP65601 PQL65601 QAH65601 QKD65601 QTZ65601 RDV65601 RNR65601 RXN65601 SHJ65601 SRF65601 TBB65601 TKX65601 TUT65601 UEP65601 UOL65601 UYH65601 VID65601 VRZ65601 WBV65601 WLR65601 WVN65601 F131137 JB131137 SX131137 ACT131137 AMP131137 AWL131137 BGH131137 BQD131137 BZZ131137 CJV131137 CTR131137 DDN131137 DNJ131137 DXF131137 EHB131137 EQX131137 FAT131137 FKP131137 FUL131137 GEH131137 GOD131137 GXZ131137 HHV131137 HRR131137 IBN131137 ILJ131137 IVF131137 JFB131137 JOX131137 JYT131137 KIP131137 KSL131137 LCH131137 LMD131137 LVZ131137 MFV131137 MPR131137 MZN131137 NJJ131137 NTF131137 ODB131137 OMX131137 OWT131137 PGP131137 PQL131137 QAH131137 QKD131137 QTZ131137 RDV131137 RNR131137 RXN131137 SHJ131137 SRF131137 TBB131137 TKX131137 TUT131137 UEP131137 UOL131137 UYH131137 VID131137 VRZ131137 WBV131137 WLR131137 WVN131137 F196673 JB196673 SX196673 ACT196673 AMP196673 AWL196673 BGH196673 BQD196673 BZZ196673 CJV196673 CTR196673 DDN196673 DNJ196673 DXF196673 EHB196673 EQX196673 FAT196673 FKP196673 FUL196673 GEH196673 GOD196673 GXZ196673 HHV196673 HRR196673 IBN196673 ILJ196673 IVF196673 JFB196673 JOX196673 JYT196673 KIP196673 KSL196673 LCH196673 LMD196673 LVZ196673 MFV196673 MPR196673 MZN196673 NJJ196673 NTF196673 ODB196673 OMX196673 OWT196673 PGP196673 PQL196673 QAH196673 QKD196673 QTZ196673 RDV196673 RNR196673 RXN196673 SHJ196673 SRF196673 TBB196673 TKX196673 TUT196673 UEP196673 UOL196673 UYH196673 VID196673 VRZ196673 WBV196673 WLR196673 WVN196673 F262209 JB262209 SX262209 ACT262209 AMP262209 AWL262209 BGH262209 BQD262209 BZZ262209 CJV262209 CTR262209 DDN262209 DNJ262209 DXF262209 EHB262209 EQX262209 FAT262209 FKP262209 FUL262209 GEH262209 GOD262209 GXZ262209 HHV262209 HRR262209 IBN262209 ILJ262209 IVF262209 JFB262209 JOX262209 JYT262209 KIP262209 KSL262209 LCH262209 LMD262209 LVZ262209 MFV262209 MPR262209 MZN262209 NJJ262209 NTF262209 ODB262209 OMX262209 OWT262209 PGP262209 PQL262209 QAH262209 QKD262209 QTZ262209 RDV262209 RNR262209 RXN262209 SHJ262209 SRF262209 TBB262209 TKX262209 TUT262209 UEP262209 UOL262209 UYH262209 VID262209 VRZ262209 WBV262209 WLR262209 WVN262209 F327745 JB327745 SX327745 ACT327745 AMP327745 AWL327745 BGH327745 BQD327745 BZZ327745 CJV327745 CTR327745 DDN327745 DNJ327745 DXF327745 EHB327745 EQX327745 FAT327745 FKP327745 FUL327745 GEH327745 GOD327745 GXZ327745 HHV327745 HRR327745 IBN327745 ILJ327745 IVF327745 JFB327745 JOX327745 JYT327745 KIP327745 KSL327745 LCH327745 LMD327745 LVZ327745 MFV327745 MPR327745 MZN327745 NJJ327745 NTF327745 ODB327745 OMX327745 OWT327745 PGP327745 PQL327745 QAH327745 QKD327745 QTZ327745 RDV327745 RNR327745 RXN327745 SHJ327745 SRF327745 TBB327745 TKX327745 TUT327745 UEP327745 UOL327745 UYH327745 VID327745 VRZ327745 WBV327745 WLR327745 WVN327745 F393281 JB393281 SX393281 ACT393281 AMP393281 AWL393281 BGH393281 BQD393281 BZZ393281 CJV393281 CTR393281 DDN393281 DNJ393281 DXF393281 EHB393281 EQX393281 FAT393281 FKP393281 FUL393281 GEH393281 GOD393281 GXZ393281 HHV393281 HRR393281 IBN393281 ILJ393281 IVF393281 JFB393281 JOX393281 JYT393281 KIP393281 KSL393281 LCH393281 LMD393281 LVZ393281 MFV393281 MPR393281 MZN393281 NJJ393281 NTF393281 ODB393281 OMX393281 OWT393281 PGP393281 PQL393281 QAH393281 QKD393281 QTZ393281 RDV393281 RNR393281 RXN393281 SHJ393281 SRF393281 TBB393281 TKX393281 TUT393281 UEP393281 UOL393281 UYH393281 VID393281 VRZ393281 WBV393281 WLR393281 WVN393281 F458817 JB458817 SX458817 ACT458817 AMP458817 AWL458817 BGH458817 BQD458817 BZZ458817 CJV458817 CTR458817 DDN458817 DNJ458817 DXF458817 EHB458817 EQX458817 FAT458817 FKP458817 FUL458817 GEH458817 GOD458817 GXZ458817 HHV458817 HRR458817 IBN458817 ILJ458817 IVF458817 JFB458817 JOX458817 JYT458817 KIP458817 KSL458817 LCH458817 LMD458817 LVZ458817 MFV458817 MPR458817 MZN458817 NJJ458817 NTF458817 ODB458817 OMX458817 OWT458817 PGP458817 PQL458817 QAH458817 QKD458817 QTZ458817 RDV458817 RNR458817 RXN458817 SHJ458817 SRF458817 TBB458817 TKX458817 TUT458817 UEP458817 UOL458817 UYH458817 VID458817 VRZ458817 WBV458817 WLR458817 WVN458817 F524353 JB524353 SX524353 ACT524353 AMP524353 AWL524353 BGH524353 BQD524353 BZZ524353 CJV524353 CTR524353 DDN524353 DNJ524353 DXF524353 EHB524353 EQX524353 FAT524353 FKP524353 FUL524353 GEH524353 GOD524353 GXZ524353 HHV524353 HRR524353 IBN524353 ILJ524353 IVF524353 JFB524353 JOX524353 JYT524353 KIP524353 KSL524353 LCH524353 LMD524353 LVZ524353 MFV524353 MPR524353 MZN524353 NJJ524353 NTF524353 ODB524353 OMX524353 OWT524353 PGP524353 PQL524353 QAH524353 QKD524353 QTZ524353 RDV524353 RNR524353 RXN524353 SHJ524353 SRF524353 TBB524353 TKX524353 TUT524353 UEP524353 UOL524353 UYH524353 VID524353 VRZ524353 WBV524353 WLR524353 WVN524353 F589889 JB589889 SX589889 ACT589889 AMP589889 AWL589889 BGH589889 BQD589889 BZZ589889 CJV589889 CTR589889 DDN589889 DNJ589889 DXF589889 EHB589889 EQX589889 FAT589889 FKP589889 FUL589889 GEH589889 GOD589889 GXZ589889 HHV589889 HRR589889 IBN589889 ILJ589889 IVF589889 JFB589889 JOX589889 JYT589889 KIP589889 KSL589889 LCH589889 LMD589889 LVZ589889 MFV589889 MPR589889 MZN589889 NJJ589889 NTF589889 ODB589889 OMX589889 OWT589889 PGP589889 PQL589889 QAH589889 QKD589889 QTZ589889 RDV589889 RNR589889 RXN589889 SHJ589889 SRF589889 TBB589889 TKX589889 TUT589889 UEP589889 UOL589889 UYH589889 VID589889 VRZ589889 WBV589889 WLR589889 WVN589889 F655425 JB655425 SX655425 ACT655425 AMP655425 AWL655425 BGH655425 BQD655425 BZZ655425 CJV655425 CTR655425 DDN655425 DNJ655425 DXF655425 EHB655425 EQX655425 FAT655425 FKP655425 FUL655425 GEH655425 GOD655425 GXZ655425 HHV655425 HRR655425 IBN655425 ILJ655425 IVF655425 JFB655425 JOX655425 JYT655425 KIP655425 KSL655425 LCH655425 LMD655425 LVZ655425 MFV655425 MPR655425 MZN655425 NJJ655425 NTF655425 ODB655425 OMX655425 OWT655425 PGP655425 PQL655425 QAH655425 QKD655425 QTZ655425 RDV655425 RNR655425 RXN655425 SHJ655425 SRF655425 TBB655425 TKX655425 TUT655425 UEP655425 UOL655425 UYH655425 VID655425 VRZ655425 WBV655425 WLR655425 WVN655425 F720961 JB720961 SX720961 ACT720961 AMP720961 AWL720961 BGH720961 BQD720961 BZZ720961 CJV720961 CTR720961 DDN720961 DNJ720961 DXF720961 EHB720961 EQX720961 FAT720961 FKP720961 FUL720961 GEH720961 GOD720961 GXZ720961 HHV720961 HRR720961 IBN720961 ILJ720961 IVF720961 JFB720961 JOX720961 JYT720961 KIP720961 KSL720961 LCH720961 LMD720961 LVZ720961 MFV720961 MPR720961 MZN720961 NJJ720961 NTF720961 ODB720961 OMX720961 OWT720961 PGP720961 PQL720961 QAH720961 QKD720961 QTZ720961 RDV720961 RNR720961 RXN720961 SHJ720961 SRF720961 TBB720961 TKX720961 TUT720961 UEP720961 UOL720961 UYH720961 VID720961 VRZ720961 WBV720961 WLR720961 WVN720961 F786497 JB786497 SX786497 ACT786497 AMP786497 AWL786497 BGH786497 BQD786497 BZZ786497 CJV786497 CTR786497 DDN786497 DNJ786497 DXF786497 EHB786497 EQX786497 FAT786497 FKP786497 FUL786497 GEH786497 GOD786497 GXZ786497 HHV786497 HRR786497 IBN786497 ILJ786497 IVF786497 JFB786497 JOX786497 JYT786497 KIP786497 KSL786497 LCH786497 LMD786497 LVZ786497 MFV786497 MPR786497 MZN786497 NJJ786497 NTF786497 ODB786497 OMX786497 OWT786497 PGP786497 PQL786497 QAH786497 QKD786497 QTZ786497 RDV786497 RNR786497 RXN786497 SHJ786497 SRF786497 TBB786497 TKX786497 TUT786497 UEP786497 UOL786497 UYH786497 VID786497 VRZ786497 WBV786497 WLR786497 WVN786497 F852033 JB852033 SX852033 ACT852033 AMP852033 AWL852033 BGH852033 BQD852033 BZZ852033 CJV852033 CTR852033 DDN852033 DNJ852033 DXF852033 EHB852033 EQX852033 FAT852033 FKP852033 FUL852033 GEH852033 GOD852033 GXZ852033 HHV852033 HRR852033 IBN852033 ILJ852033 IVF852033 JFB852033 JOX852033 JYT852033 KIP852033 KSL852033 LCH852033 LMD852033 LVZ852033 MFV852033 MPR852033 MZN852033 NJJ852033 NTF852033 ODB852033 OMX852033 OWT852033 PGP852033 PQL852033 QAH852033 QKD852033 QTZ852033 RDV852033 RNR852033 RXN852033 SHJ852033 SRF852033 TBB852033 TKX852033 TUT852033 UEP852033 UOL852033 UYH852033 VID852033 VRZ852033 WBV852033 WLR852033 WVN852033 F917569 JB917569 SX917569 ACT917569 AMP917569 AWL917569 BGH917569 BQD917569 BZZ917569 CJV917569 CTR917569 DDN917569 DNJ917569 DXF917569 EHB917569 EQX917569 FAT917569 FKP917569 FUL917569 GEH917569 GOD917569 GXZ917569 HHV917569 HRR917569 IBN917569 ILJ917569 IVF917569 JFB917569 JOX917569 JYT917569 KIP917569 KSL917569 LCH917569 LMD917569 LVZ917569 MFV917569 MPR917569 MZN917569 NJJ917569 NTF917569 ODB917569 OMX917569 OWT917569 PGP917569 PQL917569 QAH917569 QKD917569 QTZ917569 RDV917569 RNR917569 RXN917569 SHJ917569 SRF917569 TBB917569 TKX917569 TUT917569 UEP917569 UOL917569 UYH917569 VID917569 VRZ917569 WBV917569 WLR917569 WVN917569 F983105 JB983105 SX983105 ACT983105 AMP983105 AWL983105 BGH983105 BQD983105 BZZ983105 CJV983105 CTR983105 DDN983105 DNJ983105 DXF983105 EHB983105 EQX983105 FAT983105 FKP983105 FUL983105 GEH983105 GOD983105 GXZ983105 HHV983105 HRR983105 IBN983105 ILJ983105 IVF983105 JFB983105 JOX983105 JYT983105 KIP983105 KSL983105 LCH983105 LMD983105 LVZ983105 MFV983105 MPR983105 MZN983105 NJJ983105 NTF983105 ODB983105 OMX983105 OWT983105 PGP983105 PQL983105 QAH983105 QKD983105 QTZ983105 RDV983105 RNR983105 RXN983105 SHJ983105 SRF983105 TBB983105 TKX983105 TUT983105 UEP983105 UOL983105 UYH983105 VID983105 VRZ983105 WBV983105 WLR983105 WVN983105 C27 IY27 SU27 ACQ27 AMM27 AWI27 BGE27 BQA27 BZW27 CJS27 CTO27 DDK27 DNG27 DXC27 EGY27 EQU27 FAQ27 FKM27 FUI27 GEE27 GOA27 GXW27 HHS27 HRO27 IBK27 ILG27 IVC27 JEY27 JOU27 JYQ27 KIM27 KSI27 LCE27 LMA27 LVW27 MFS27 MPO27 MZK27 NJG27 NTC27 OCY27 OMU27 OWQ27 PGM27 PQI27 QAE27 QKA27 QTW27 RDS27 RNO27 RXK27 SHG27 SRC27 TAY27 TKU27 TUQ27 UEM27 UOI27 UYE27 VIA27 VRW27 WBS27 WLO27 WVK27 C65563 IY65563 SU65563 ACQ65563 AMM65563 AWI65563 BGE65563 BQA65563 BZW65563 CJS65563 CTO65563 DDK65563 DNG65563 DXC65563 EGY65563 EQU65563 FAQ65563 FKM65563 FUI65563 GEE65563 GOA65563 GXW65563 HHS65563 HRO65563 IBK65563 ILG65563 IVC65563 JEY65563 JOU65563 JYQ65563 KIM65563 KSI65563 LCE65563 LMA65563 LVW65563 MFS65563 MPO65563 MZK65563 NJG65563 NTC65563 OCY65563 OMU65563 OWQ65563 PGM65563 PQI65563 QAE65563 QKA65563 QTW65563 RDS65563 RNO65563 RXK65563 SHG65563 SRC65563 TAY65563 TKU65563 TUQ65563 UEM65563 UOI65563 UYE65563 VIA65563 VRW65563 WBS65563 WLO65563 WVK65563 C131099 IY131099 SU131099 ACQ131099 AMM131099 AWI131099 BGE131099 BQA131099 BZW131099 CJS131099 CTO131099 DDK131099 DNG131099 DXC131099 EGY131099 EQU131099 FAQ131099 FKM131099 FUI131099 GEE131099 GOA131099 GXW131099 HHS131099 HRO131099 IBK131099 ILG131099 IVC131099 JEY131099 JOU131099 JYQ131099 KIM131099 KSI131099 LCE131099 LMA131099 LVW131099 MFS131099 MPO131099 MZK131099 NJG131099 NTC131099 OCY131099 OMU131099 OWQ131099 PGM131099 PQI131099 QAE131099 QKA131099 QTW131099 RDS131099 RNO131099 RXK131099 SHG131099 SRC131099 TAY131099 TKU131099 TUQ131099 UEM131099 UOI131099 UYE131099 VIA131099 VRW131099 WBS131099 WLO131099 WVK131099 C196635 IY196635 SU196635 ACQ196635 AMM196635 AWI196635 BGE196635 BQA196635 BZW196635 CJS196635 CTO196635 DDK196635 DNG196635 DXC196635 EGY196635 EQU196635 FAQ196635 FKM196635 FUI196635 GEE196635 GOA196635 GXW196635 HHS196635 HRO196635 IBK196635 ILG196635 IVC196635 JEY196635 JOU196635 JYQ196635 KIM196635 KSI196635 LCE196635 LMA196635 LVW196635 MFS196635 MPO196635 MZK196635 NJG196635 NTC196635 OCY196635 OMU196635 OWQ196635 PGM196635 PQI196635 QAE196635 QKA196635 QTW196635 RDS196635 RNO196635 RXK196635 SHG196635 SRC196635 TAY196635 TKU196635 TUQ196635 UEM196635 UOI196635 UYE196635 VIA196635 VRW196635 WBS196635 WLO196635 WVK196635 C262171 IY262171 SU262171 ACQ262171 AMM262171 AWI262171 BGE262171 BQA262171 BZW262171 CJS262171 CTO262171 DDK262171 DNG262171 DXC262171 EGY262171 EQU262171 FAQ262171 FKM262171 FUI262171 GEE262171 GOA262171 GXW262171 HHS262171 HRO262171 IBK262171 ILG262171 IVC262171 JEY262171 JOU262171 JYQ262171 KIM262171 KSI262171 LCE262171 LMA262171 LVW262171 MFS262171 MPO262171 MZK262171 NJG262171 NTC262171 OCY262171 OMU262171 OWQ262171 PGM262171 PQI262171 QAE262171 QKA262171 QTW262171 RDS262171 RNO262171 RXK262171 SHG262171 SRC262171 TAY262171 TKU262171 TUQ262171 UEM262171 UOI262171 UYE262171 VIA262171 VRW262171 WBS262171 WLO262171 WVK262171 C327707 IY327707 SU327707 ACQ327707 AMM327707 AWI327707 BGE327707 BQA327707 BZW327707 CJS327707 CTO327707 DDK327707 DNG327707 DXC327707 EGY327707 EQU327707 FAQ327707 FKM327707 FUI327707 GEE327707 GOA327707 GXW327707 HHS327707 HRO327707 IBK327707 ILG327707 IVC327707 JEY327707 JOU327707 JYQ327707 KIM327707 KSI327707 LCE327707 LMA327707 LVW327707 MFS327707 MPO327707 MZK327707 NJG327707 NTC327707 OCY327707 OMU327707 OWQ327707 PGM327707 PQI327707 QAE327707 QKA327707 QTW327707 RDS327707 RNO327707 RXK327707 SHG327707 SRC327707 TAY327707 TKU327707 TUQ327707 UEM327707 UOI327707 UYE327707 VIA327707 VRW327707 WBS327707 WLO327707 WVK327707 C393243 IY393243 SU393243 ACQ393243 AMM393243 AWI393243 BGE393243 BQA393243 BZW393243 CJS393243 CTO393243 DDK393243 DNG393243 DXC393243 EGY393243 EQU393243 FAQ393243 FKM393243 FUI393243 GEE393243 GOA393243 GXW393243 HHS393243 HRO393243 IBK393243 ILG393243 IVC393243 JEY393243 JOU393243 JYQ393243 KIM393243 KSI393243 LCE393243 LMA393243 LVW393243 MFS393243 MPO393243 MZK393243 NJG393243 NTC393243 OCY393243 OMU393243 OWQ393243 PGM393243 PQI393243 QAE393243 QKA393243 QTW393243 RDS393243 RNO393243 RXK393243 SHG393243 SRC393243 TAY393243 TKU393243 TUQ393243 UEM393243 UOI393243 UYE393243 VIA393243 VRW393243 WBS393243 WLO393243 WVK393243 C458779 IY458779 SU458779 ACQ458779 AMM458779 AWI458779 BGE458779 BQA458779 BZW458779 CJS458779 CTO458779 DDK458779 DNG458779 DXC458779 EGY458779 EQU458779 FAQ458779 FKM458779 FUI458779 GEE458779 GOA458779 GXW458779 HHS458779 HRO458779 IBK458779 ILG458779 IVC458779 JEY458779 JOU458779 JYQ458779 KIM458779 KSI458779 LCE458779 LMA458779 LVW458779 MFS458779 MPO458779 MZK458779 NJG458779 NTC458779 OCY458779 OMU458779 OWQ458779 PGM458779 PQI458779 QAE458779 QKA458779 QTW458779 RDS458779 RNO458779 RXK458779 SHG458779 SRC458779 TAY458779 TKU458779 TUQ458779 UEM458779 UOI458779 UYE458779 VIA458779 VRW458779 WBS458779 WLO458779 WVK458779 C524315 IY524315 SU524315 ACQ524315 AMM524315 AWI524315 BGE524315 BQA524315 BZW524315 CJS524315 CTO524315 DDK524315 DNG524315 DXC524315 EGY524315 EQU524315 FAQ524315 FKM524315 FUI524315 GEE524315 GOA524315 GXW524315 HHS524315 HRO524315 IBK524315 ILG524315 IVC524315 JEY524315 JOU524315 JYQ524315 KIM524315 KSI524315 LCE524315 LMA524315 LVW524315 MFS524315 MPO524315 MZK524315 NJG524315 NTC524315 OCY524315 OMU524315 OWQ524315 PGM524315 PQI524315 QAE524315 QKA524315 QTW524315 RDS524315 RNO524315 RXK524315 SHG524315 SRC524315 TAY524315 TKU524315 TUQ524315 UEM524315 UOI524315 UYE524315 VIA524315 VRW524315 WBS524315 WLO524315 WVK524315 C589851 IY589851 SU589851 ACQ589851 AMM589851 AWI589851 BGE589851 BQA589851 BZW589851 CJS589851 CTO589851 DDK589851 DNG589851 DXC589851 EGY589851 EQU589851 FAQ589851 FKM589851 FUI589851 GEE589851 GOA589851 GXW589851 HHS589851 HRO589851 IBK589851 ILG589851 IVC589851 JEY589851 JOU589851 JYQ589851 KIM589851 KSI589851 LCE589851 LMA589851 LVW589851 MFS589851 MPO589851 MZK589851 NJG589851 NTC589851 OCY589851 OMU589851 OWQ589851 PGM589851 PQI589851 QAE589851 QKA589851 QTW589851 RDS589851 RNO589851 RXK589851 SHG589851 SRC589851 TAY589851 TKU589851 TUQ589851 UEM589851 UOI589851 UYE589851 VIA589851 VRW589851 WBS589851 WLO589851 WVK589851 C655387 IY655387 SU655387 ACQ655387 AMM655387 AWI655387 BGE655387 BQA655387 BZW655387 CJS655387 CTO655387 DDK655387 DNG655387 DXC655387 EGY655387 EQU655387 FAQ655387 FKM655387 FUI655387 GEE655387 GOA655387 GXW655387 HHS655387 HRO655387 IBK655387 ILG655387 IVC655387 JEY655387 JOU655387 JYQ655387 KIM655387 KSI655387 LCE655387 LMA655387 LVW655387 MFS655387 MPO655387 MZK655387 NJG655387 NTC655387 OCY655387 OMU655387 OWQ655387 PGM655387 PQI655387 QAE655387 QKA655387 QTW655387 RDS655387 RNO655387 RXK655387 SHG655387 SRC655387 TAY655387 TKU655387 TUQ655387 UEM655387 UOI655387 UYE655387 VIA655387 VRW655387 WBS655387 WLO655387 WVK655387 C720923 IY720923 SU720923 ACQ720923 AMM720923 AWI720923 BGE720923 BQA720923 BZW720923 CJS720923 CTO720923 DDK720923 DNG720923 DXC720923 EGY720923 EQU720923 FAQ720923 FKM720923 FUI720923 GEE720923 GOA720923 GXW720923 HHS720923 HRO720923 IBK720923 ILG720923 IVC720923 JEY720923 JOU720923 JYQ720923 KIM720923 KSI720923 LCE720923 LMA720923 LVW720923 MFS720923 MPO720923 MZK720923 NJG720923 NTC720923 OCY720923 OMU720923 OWQ720923 PGM720923 PQI720923 QAE720923 QKA720923 QTW720923 RDS720923 RNO720923 RXK720923 SHG720923 SRC720923 TAY720923 TKU720923 TUQ720923 UEM720923 UOI720923 UYE720923 VIA720923 VRW720923 WBS720923 WLO720923 WVK720923 C786459 IY786459 SU786459 ACQ786459 AMM786459 AWI786459 BGE786459 BQA786459 BZW786459 CJS786459 CTO786459 DDK786459 DNG786459 DXC786459 EGY786459 EQU786459 FAQ786459 FKM786459 FUI786459 GEE786459 GOA786459 GXW786459 HHS786459 HRO786459 IBK786459 ILG786459 IVC786459 JEY786459 JOU786459 JYQ786459 KIM786459 KSI786459 LCE786459 LMA786459 LVW786459 MFS786459 MPO786459 MZK786459 NJG786459 NTC786459 OCY786459 OMU786459 OWQ786459 PGM786459 PQI786459 QAE786459 QKA786459 QTW786459 RDS786459 RNO786459 RXK786459 SHG786459 SRC786459 TAY786459 TKU786459 TUQ786459 UEM786459 UOI786459 UYE786459 VIA786459 VRW786459 WBS786459 WLO786459 WVK786459 C851995 IY851995 SU851995 ACQ851995 AMM851995 AWI851995 BGE851995 BQA851995 BZW851995 CJS851995 CTO851995 DDK851995 DNG851995 DXC851995 EGY851995 EQU851995 FAQ851995 FKM851995 FUI851995 GEE851995 GOA851995 GXW851995 HHS851995 HRO851995 IBK851995 ILG851995 IVC851995 JEY851995 JOU851995 JYQ851995 KIM851995 KSI851995 LCE851995 LMA851995 LVW851995 MFS851995 MPO851995 MZK851995 NJG851995 NTC851995 OCY851995 OMU851995 OWQ851995 PGM851995 PQI851995 QAE851995 QKA851995 QTW851995 RDS851995 RNO851995 RXK851995 SHG851995 SRC851995 TAY851995 TKU851995 TUQ851995 UEM851995 UOI851995 UYE851995 VIA851995 VRW851995 WBS851995 WLO851995 WVK851995 C917531 IY917531 SU917531 ACQ917531 AMM917531 AWI917531 BGE917531 BQA917531 BZW917531 CJS917531 CTO917531 DDK917531 DNG917531 DXC917531 EGY917531 EQU917531 FAQ917531 FKM917531 FUI917531 GEE917531 GOA917531 GXW917531 HHS917531 HRO917531 IBK917531 ILG917531 IVC917531 JEY917531 JOU917531 JYQ917531 KIM917531 KSI917531 LCE917531 LMA917531 LVW917531 MFS917531 MPO917531 MZK917531 NJG917531 NTC917531 OCY917531 OMU917531 OWQ917531 PGM917531 PQI917531 QAE917531 QKA917531 QTW917531 RDS917531 RNO917531 RXK917531 SHG917531 SRC917531 TAY917531 TKU917531 TUQ917531 UEM917531 UOI917531 UYE917531 VIA917531 VRW917531 WBS917531 WLO917531 WVK917531 C983067 IY983067 SU983067 ACQ983067 AMM983067 AWI983067 BGE983067 BQA983067 BZW983067 CJS983067 CTO983067 DDK983067 DNG983067 DXC983067 EGY983067 EQU983067 FAQ983067 FKM983067 FUI983067 GEE983067 GOA983067 GXW983067 HHS983067 HRO983067 IBK983067 ILG983067 IVC983067 JEY983067 JOU983067 JYQ983067 KIM983067 KSI983067 LCE983067 LMA983067 LVW983067 MFS983067 MPO983067 MZK983067 NJG983067 NTC983067 OCY983067 OMU983067 OWQ983067 PGM983067 PQI983067 QAE983067 QKA983067 QTW983067 RDS983067 RNO983067 RXK983067 SHG983067 SRC983067 TAY983067 TKU983067 TUQ983067 UEM983067 UOI983067 UYE983067 VIA983067 VRW983067 WBS983067 WLO983067 WVK983067">
      <formula1>$BL$32:$BL$82</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#REF!</formula1>
    </dataValidation>
  </dataValidations>
  <pageMargins left="0.18" right="0.18" top="0.18" bottom="0" header="0" footer="0"/>
  <pageSetup scale="37"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61" r:id="rId4" name="Check Box 1">
              <controlPr defaultSize="0" print="0" autoFill="0" autoLine="0" autoPict="0">
                <anchor moveWithCells="1">
                  <from>
                    <xdr:col>2</xdr:col>
                    <xdr:colOff>2981325</xdr:colOff>
                    <xdr:row>16</xdr:row>
                    <xdr:rowOff>47625</xdr:rowOff>
                  </from>
                  <to>
                    <xdr:col>2</xdr:col>
                    <xdr:colOff>3933825</xdr:colOff>
                    <xdr:row>17</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3"/>
  </sheetPr>
  <dimension ref="A1:CI9"/>
  <sheetViews>
    <sheetView workbookViewId="0">
      <selection activeCell="F20" sqref="F20"/>
    </sheetView>
  </sheetViews>
  <sheetFormatPr defaultRowHeight="15"/>
  <cols>
    <col min="1" max="1" width="8.42578125" style="451" bestFit="1" customWidth="1"/>
    <col min="2" max="2" width="7.5703125" style="451" bestFit="1" customWidth="1"/>
    <col min="3" max="3" width="23.140625" style="451" bestFit="1" customWidth="1"/>
    <col min="4" max="4" width="7.5703125" style="451" bestFit="1" customWidth="1"/>
    <col min="5" max="5" width="8.28515625" style="451" bestFit="1" customWidth="1"/>
    <col min="6" max="8" width="7.5703125" style="451" bestFit="1" customWidth="1"/>
    <col min="9" max="9" width="8.42578125" style="451" bestFit="1" customWidth="1"/>
    <col min="10" max="10" width="1" style="451" customWidth="1"/>
    <col min="11" max="11" width="6.140625" style="451" bestFit="1" customWidth="1"/>
    <col min="12" max="12" width="6.85546875" style="451" bestFit="1" customWidth="1"/>
    <col min="13" max="13" width="7.85546875" style="451" bestFit="1" customWidth="1"/>
    <col min="14" max="14" width="8.140625" style="451" bestFit="1" customWidth="1"/>
    <col min="15" max="15" width="13.42578125" style="451" bestFit="1" customWidth="1"/>
    <col min="16" max="16" width="8.7109375" style="451" bestFit="1" customWidth="1"/>
    <col min="17" max="17" width="7.85546875" style="451" bestFit="1" customWidth="1"/>
    <col min="18" max="18" width="6.85546875" style="451" bestFit="1" customWidth="1"/>
    <col min="19" max="20" width="9" style="451" bestFit="1" customWidth="1"/>
    <col min="21" max="21" width="8" style="451" bestFit="1" customWidth="1"/>
    <col min="22" max="22" width="5.7109375" style="451" bestFit="1" customWidth="1"/>
    <col min="23" max="23" width="6" style="451" bestFit="1" customWidth="1"/>
    <col min="24" max="24" width="8" style="451" bestFit="1" customWidth="1"/>
    <col min="25" max="25" width="7.5703125" style="451" customWidth="1"/>
    <col min="26" max="26" width="0.85546875" style="451" customWidth="1"/>
    <col min="27" max="27" width="11.7109375" style="451" bestFit="1" customWidth="1"/>
    <col min="28" max="28" width="14.140625" style="451" bestFit="1" customWidth="1"/>
    <col min="29" max="29" width="10" style="451" bestFit="1" customWidth="1"/>
    <col min="30" max="30" width="12.140625" style="451" bestFit="1" customWidth="1"/>
    <col min="31" max="32" width="8.85546875" style="451" bestFit="1" customWidth="1"/>
    <col min="33" max="33" width="6.42578125" style="451" bestFit="1" customWidth="1"/>
    <col min="34" max="34" width="8.42578125" style="451" bestFit="1" customWidth="1"/>
    <col min="35" max="35" width="5.85546875" style="451" bestFit="1" customWidth="1"/>
    <col min="36" max="36" width="6.42578125" style="451" bestFit="1" customWidth="1"/>
    <col min="37" max="37" width="5.85546875" style="451" bestFit="1" customWidth="1"/>
    <col min="38" max="38" width="6.42578125" style="451" bestFit="1" customWidth="1"/>
    <col min="39" max="39" width="1" style="451" customWidth="1"/>
    <col min="40" max="40" width="15.5703125" style="451" bestFit="1" customWidth="1"/>
    <col min="41" max="41" width="10.28515625" style="451" bestFit="1" customWidth="1"/>
    <col min="42" max="42" width="9.42578125" style="451" bestFit="1" customWidth="1"/>
    <col min="43" max="43" width="8" style="451" bestFit="1" customWidth="1"/>
    <col min="44" max="44" width="9.140625" style="451"/>
    <col min="45" max="45" width="8.85546875" style="451" bestFit="1" customWidth="1"/>
    <col min="46" max="46" width="8.7109375" style="451" bestFit="1" customWidth="1"/>
    <col min="47" max="47" width="23.140625" style="451" bestFit="1" customWidth="1"/>
    <col min="48" max="48" width="10.85546875" style="451" bestFit="1" customWidth="1"/>
    <col min="49" max="49" width="9.140625" style="451"/>
    <col min="50" max="50" width="8.7109375" style="451" bestFit="1" customWidth="1"/>
    <col min="51" max="51" width="7.5703125" style="451" bestFit="1" customWidth="1"/>
    <col min="52" max="52" width="7.7109375" style="451" bestFit="1" customWidth="1"/>
    <col min="53" max="53" width="8.5703125" style="451" bestFit="1" customWidth="1"/>
    <col min="54" max="54" width="9.140625" style="451"/>
    <col min="55" max="55" width="6.5703125" style="451" bestFit="1" customWidth="1"/>
    <col min="56" max="56" width="7.85546875" style="451" bestFit="1" customWidth="1"/>
    <col min="57" max="57" width="0.85546875" style="451" customWidth="1"/>
    <col min="58" max="58" width="8.140625" style="451" bestFit="1" customWidth="1"/>
    <col min="59" max="59" width="8" style="451" bestFit="1" customWidth="1"/>
    <col min="60" max="60" width="14" style="451" bestFit="1" customWidth="1"/>
    <col min="61" max="61" width="8.140625" style="451" bestFit="1" customWidth="1"/>
    <col min="62" max="62" width="9" style="451" bestFit="1" customWidth="1"/>
    <col min="63" max="64" width="8.28515625" style="451" bestFit="1" customWidth="1"/>
    <col min="65" max="65" width="9.140625" style="451"/>
    <col min="66" max="66" width="7.5703125" style="451" bestFit="1" customWidth="1"/>
    <col min="67" max="67" width="14.28515625" style="451" bestFit="1" customWidth="1"/>
    <col min="68" max="68" width="9.140625" style="451"/>
    <col min="69" max="69" width="8.85546875" style="451" bestFit="1" customWidth="1"/>
    <col min="70" max="70" width="11.5703125" style="451" bestFit="1" customWidth="1"/>
    <col min="71" max="71" width="11.7109375" style="451" bestFit="1" customWidth="1"/>
    <col min="72" max="72" width="7.5703125" style="451" bestFit="1" customWidth="1"/>
    <col min="73" max="73" width="7.140625" style="451" bestFit="1" customWidth="1"/>
    <col min="74" max="74" width="1.140625" style="451" customWidth="1"/>
    <col min="75" max="75" width="9.140625" style="451"/>
    <col min="76" max="76" width="6.28515625" style="451" bestFit="1" customWidth="1"/>
    <col min="77" max="77" width="8.85546875" style="451" bestFit="1" customWidth="1"/>
    <col min="78" max="78" width="6.28515625" style="451" bestFit="1" customWidth="1"/>
    <col min="79" max="79" width="8.28515625" style="451" bestFit="1" customWidth="1"/>
    <col min="80" max="80" width="8.85546875" style="451" bestFit="1" customWidth="1"/>
    <col min="81" max="81" width="8.28515625" style="451" bestFit="1" customWidth="1"/>
    <col min="82" max="82" width="8.42578125" style="451" bestFit="1" customWidth="1"/>
    <col min="83" max="83" width="7" style="451" bestFit="1" customWidth="1"/>
    <col min="84" max="84" width="8.85546875" style="451" bestFit="1" customWidth="1"/>
    <col min="85" max="85" width="7" style="451" bestFit="1" customWidth="1"/>
    <col min="86" max="86" width="8.5703125" style="451" bestFit="1" customWidth="1"/>
    <col min="87" max="87" width="8.7109375" style="451" bestFit="1" customWidth="1"/>
    <col min="88" max="16384" width="9.140625" style="451"/>
  </cols>
  <sheetData>
    <row r="1" spans="1:87" s="450" customFormat="1" ht="16.5" customHeight="1">
      <c r="A1" s="445" t="s">
        <v>1093</v>
      </c>
      <c r="B1" s="445" t="s">
        <v>1093</v>
      </c>
      <c r="C1" s="445"/>
      <c r="D1" s="445" t="s">
        <v>1093</v>
      </c>
      <c r="E1" s="445" t="s">
        <v>1093</v>
      </c>
      <c r="F1" s="446" t="s">
        <v>1093</v>
      </c>
      <c r="G1" s="446" t="s">
        <v>1093</v>
      </c>
      <c r="H1" s="446" t="s">
        <v>1093</v>
      </c>
      <c r="I1" s="446" t="s">
        <v>1093</v>
      </c>
      <c r="J1" s="447"/>
      <c r="K1" s="446" t="s">
        <v>1094</v>
      </c>
      <c r="L1" s="446" t="s">
        <v>1094</v>
      </c>
      <c r="M1" s="446" t="s">
        <v>1094</v>
      </c>
      <c r="N1" s="446" t="s">
        <v>1094</v>
      </c>
      <c r="O1" s="446" t="s">
        <v>1094</v>
      </c>
      <c r="P1" s="446" t="s">
        <v>1094</v>
      </c>
      <c r="Q1" s="446" t="s">
        <v>1094</v>
      </c>
      <c r="R1" s="446" t="s">
        <v>1094</v>
      </c>
      <c r="S1" s="446" t="s">
        <v>1094</v>
      </c>
      <c r="T1" s="446" t="s">
        <v>1094</v>
      </c>
      <c r="U1" s="446" t="s">
        <v>1094</v>
      </c>
      <c r="V1" s="446" t="s">
        <v>1094</v>
      </c>
      <c r="W1" s="446" t="s">
        <v>1094</v>
      </c>
      <c r="X1" s="446" t="s">
        <v>1094</v>
      </c>
      <c r="Y1" s="446" t="s">
        <v>1094</v>
      </c>
      <c r="Z1" s="447"/>
      <c r="AA1" s="446" t="s">
        <v>1093</v>
      </c>
      <c r="AB1" s="446" t="s">
        <v>1093</v>
      </c>
      <c r="AC1" s="446" t="s">
        <v>1093</v>
      </c>
      <c r="AD1" s="446" t="s">
        <v>1093</v>
      </c>
      <c r="AE1" s="446" t="s">
        <v>1093</v>
      </c>
      <c r="AF1" s="446" t="s">
        <v>1093</v>
      </c>
      <c r="AG1" s="446" t="s">
        <v>1093</v>
      </c>
      <c r="AH1" s="446" t="s">
        <v>1093</v>
      </c>
      <c r="AI1" s="446" t="s">
        <v>1093</v>
      </c>
      <c r="AJ1" s="446" t="s">
        <v>1094</v>
      </c>
      <c r="AK1" s="446" t="s">
        <v>1093</v>
      </c>
      <c r="AL1" s="446" t="s">
        <v>1093</v>
      </c>
      <c r="AM1" s="447"/>
      <c r="AN1" s="446" t="s">
        <v>1094</v>
      </c>
      <c r="AO1" s="446" t="s">
        <v>1094</v>
      </c>
      <c r="AP1" s="446" t="s">
        <v>1094</v>
      </c>
      <c r="AQ1" s="446" t="s">
        <v>1094</v>
      </c>
      <c r="AR1" s="446" t="s">
        <v>1094</v>
      </c>
      <c r="AS1" s="446" t="s">
        <v>1094</v>
      </c>
      <c r="AT1" s="446" t="s">
        <v>1093</v>
      </c>
      <c r="AU1" s="446" t="s">
        <v>1093</v>
      </c>
      <c r="AV1" s="446" t="s">
        <v>1093</v>
      </c>
      <c r="AW1" s="446" t="s">
        <v>1093</v>
      </c>
      <c r="AX1" s="446" t="s">
        <v>1094</v>
      </c>
      <c r="AY1" s="446" t="s">
        <v>1093</v>
      </c>
      <c r="AZ1" s="446" t="s">
        <v>1093</v>
      </c>
      <c r="BA1" s="446" t="s">
        <v>1093</v>
      </c>
      <c r="BB1" s="446" t="s">
        <v>1094</v>
      </c>
      <c r="BC1" s="446" t="s">
        <v>1093</v>
      </c>
      <c r="BD1" s="446" t="s">
        <v>1093</v>
      </c>
      <c r="BE1" s="447"/>
      <c r="BF1" s="446" t="s">
        <v>1093</v>
      </c>
      <c r="BG1" s="446" t="s">
        <v>1093</v>
      </c>
      <c r="BH1" s="446" t="s">
        <v>1093</v>
      </c>
      <c r="BI1" s="446" t="s">
        <v>1093</v>
      </c>
      <c r="BJ1" s="446" t="s">
        <v>1093</v>
      </c>
      <c r="BK1" s="446" t="s">
        <v>1093</v>
      </c>
      <c r="BL1" s="446" t="s">
        <v>1093</v>
      </c>
      <c r="BM1" s="447"/>
      <c r="BN1" s="446" t="s">
        <v>1093</v>
      </c>
      <c r="BO1" s="446" t="s">
        <v>1093</v>
      </c>
      <c r="BP1" s="446" t="s">
        <v>1093</v>
      </c>
      <c r="BQ1" s="446" t="s">
        <v>1093</v>
      </c>
      <c r="BR1" s="446" t="s">
        <v>1093</v>
      </c>
      <c r="BS1" s="446" t="s">
        <v>1093</v>
      </c>
      <c r="BT1" s="446" t="s">
        <v>1093</v>
      </c>
      <c r="BU1" s="446" t="s">
        <v>1093</v>
      </c>
      <c r="BV1" s="447"/>
      <c r="BW1" s="448" t="s">
        <v>1094</v>
      </c>
      <c r="BX1" s="449" t="s">
        <v>1093</v>
      </c>
      <c r="BY1" s="449" t="s">
        <v>1093</v>
      </c>
      <c r="BZ1" s="449" t="s">
        <v>1093</v>
      </c>
      <c r="CA1" s="449" t="s">
        <v>1093</v>
      </c>
      <c r="CB1" s="449" t="s">
        <v>1093</v>
      </c>
      <c r="CC1" s="449" t="s">
        <v>1093</v>
      </c>
      <c r="CD1" s="449" t="s">
        <v>1093</v>
      </c>
      <c r="CE1" s="449" t="s">
        <v>1093</v>
      </c>
      <c r="CF1" s="449" t="s">
        <v>1093</v>
      </c>
      <c r="CG1" s="449" t="s">
        <v>1093</v>
      </c>
      <c r="CH1" s="449" t="s">
        <v>1093</v>
      </c>
      <c r="CI1" s="449" t="s">
        <v>1093</v>
      </c>
    </row>
    <row r="2" spans="1:87" ht="4.5" customHeight="1">
      <c r="J2" s="452"/>
      <c r="X2" s="453"/>
      <c r="Z2" s="452"/>
      <c r="AM2" s="452"/>
      <c r="AN2" s="453"/>
      <c r="AP2" s="453"/>
      <c r="BE2" s="452"/>
      <c r="BM2" s="452"/>
      <c r="BV2" s="452"/>
      <c r="BW2" s="454"/>
      <c r="BX2" s="454"/>
      <c r="BY2" s="455"/>
      <c r="BZ2" s="455"/>
      <c r="CA2" s="455"/>
      <c r="CB2" s="455"/>
      <c r="CC2" s="455"/>
      <c r="CD2" s="455"/>
      <c r="CE2" s="455"/>
      <c r="CF2" s="455"/>
      <c r="CG2" s="455"/>
      <c r="CH2" s="455"/>
      <c r="CI2" s="455"/>
    </row>
    <row r="3" spans="1:87" s="457" customFormat="1" ht="16.5" customHeight="1">
      <c r="A3" s="1426" t="s">
        <v>1095</v>
      </c>
      <c r="B3" s="1426"/>
      <c r="C3" s="1426"/>
      <c r="D3" s="1426"/>
      <c r="E3" s="1426"/>
      <c r="F3" s="1426"/>
      <c r="G3" s="1426"/>
      <c r="H3" s="1426"/>
      <c r="I3" s="1426"/>
      <c r="J3" s="456"/>
      <c r="K3" s="1427" t="s">
        <v>1096</v>
      </c>
      <c r="L3" s="1427"/>
      <c r="M3" s="1427"/>
      <c r="N3" s="1427"/>
      <c r="O3" s="1427"/>
      <c r="P3" s="1427"/>
      <c r="Q3" s="1427"/>
      <c r="R3" s="1427"/>
      <c r="S3" s="1427" t="s">
        <v>1096</v>
      </c>
      <c r="T3" s="1427"/>
      <c r="U3" s="1427"/>
      <c r="V3" s="1427"/>
      <c r="W3" s="1427"/>
      <c r="X3" s="1427"/>
      <c r="Y3" s="1427"/>
      <c r="Z3" s="456"/>
      <c r="AA3" s="1428" t="s">
        <v>1097</v>
      </c>
      <c r="AB3" s="1428"/>
      <c r="AC3" s="1428"/>
      <c r="AD3" s="1428"/>
      <c r="AE3" s="1428"/>
      <c r="AF3" s="1428"/>
      <c r="AG3" s="1428"/>
      <c r="AH3" s="1428"/>
      <c r="AI3" s="1428"/>
      <c r="AJ3" s="1428"/>
      <c r="AK3" s="1428"/>
      <c r="AL3" s="1428"/>
      <c r="AM3" s="456"/>
      <c r="AN3" s="1429" t="s">
        <v>1098</v>
      </c>
      <c r="AO3" s="1429"/>
      <c r="AP3" s="1429"/>
      <c r="AQ3" s="1429"/>
      <c r="AR3" s="1429"/>
      <c r="AS3" s="1429"/>
      <c r="AT3" s="1429" t="s">
        <v>1098</v>
      </c>
      <c r="AU3" s="1429"/>
      <c r="AV3" s="1429"/>
      <c r="AW3" s="1429"/>
      <c r="AX3" s="1429"/>
      <c r="AY3" s="1429"/>
      <c r="AZ3" s="1429"/>
      <c r="BA3" s="1429"/>
      <c r="BB3" s="1429"/>
      <c r="BC3" s="1429"/>
      <c r="BD3" s="1429"/>
      <c r="BE3" s="456"/>
      <c r="BF3" s="1423" t="s">
        <v>1099</v>
      </c>
      <c r="BG3" s="1423"/>
      <c r="BH3" s="1423"/>
      <c r="BI3" s="1423"/>
      <c r="BJ3" s="1423"/>
      <c r="BK3" s="1423"/>
      <c r="BL3" s="1423"/>
      <c r="BM3" s="456"/>
      <c r="BN3" s="1424" t="s">
        <v>1100</v>
      </c>
      <c r="BO3" s="1424"/>
      <c r="BP3" s="1424"/>
      <c r="BQ3" s="1424"/>
      <c r="BR3" s="1424"/>
      <c r="BS3" s="1424"/>
      <c r="BT3" s="1424"/>
      <c r="BU3" s="1424"/>
      <c r="BV3" s="456"/>
      <c r="BW3" s="1425" t="s">
        <v>1101</v>
      </c>
      <c r="BX3" s="1425"/>
      <c r="BY3" s="1425"/>
      <c r="BZ3" s="1425"/>
      <c r="CA3" s="1425"/>
      <c r="CB3" s="1425"/>
      <c r="CC3" s="1425"/>
      <c r="CD3" s="1425"/>
      <c r="CE3" s="1425"/>
      <c r="CF3" s="1425"/>
      <c r="CG3" s="1425"/>
      <c r="CH3" s="1425"/>
      <c r="CI3" s="1425"/>
    </row>
    <row r="4" spans="1:87" ht="6" customHeight="1">
      <c r="J4" s="452"/>
      <c r="X4" s="453"/>
      <c r="Z4" s="452"/>
      <c r="AM4" s="452"/>
      <c r="AN4" s="453"/>
      <c r="AP4" s="453"/>
      <c r="BE4" s="452"/>
      <c r="BM4" s="452"/>
      <c r="BV4" s="452"/>
      <c r="BW4" s="454"/>
      <c r="BX4" s="454"/>
      <c r="BY4" s="455"/>
      <c r="BZ4" s="455"/>
      <c r="CA4" s="455"/>
      <c r="CB4" s="455"/>
      <c r="CC4" s="455"/>
      <c r="CD4" s="454"/>
      <c r="CE4" s="454"/>
      <c r="CF4" s="454"/>
      <c r="CG4" s="454"/>
      <c r="CH4" s="454"/>
      <c r="CI4" s="454"/>
    </row>
    <row r="5" spans="1:87" s="466" customFormat="1" ht="92.25" customHeight="1">
      <c r="A5" s="458" t="s">
        <v>1102</v>
      </c>
      <c r="B5" s="458" t="s">
        <v>1103</v>
      </c>
      <c r="C5" s="458" t="s">
        <v>1104</v>
      </c>
      <c r="D5" s="458" t="s">
        <v>1105</v>
      </c>
      <c r="E5" s="458" t="s">
        <v>1106</v>
      </c>
      <c r="F5" s="458" t="s">
        <v>1107</v>
      </c>
      <c r="G5" s="458" t="s">
        <v>1108</v>
      </c>
      <c r="H5" s="458" t="s">
        <v>629</v>
      </c>
      <c r="I5" s="458" t="s">
        <v>1109</v>
      </c>
      <c r="J5" s="459"/>
      <c r="K5" s="460" t="s">
        <v>1110</v>
      </c>
      <c r="L5" s="460" t="s">
        <v>1111</v>
      </c>
      <c r="M5" s="460" t="s">
        <v>223</v>
      </c>
      <c r="N5" s="460" t="s">
        <v>1112</v>
      </c>
      <c r="O5" s="460" t="s">
        <v>91</v>
      </c>
      <c r="P5" s="460" t="s">
        <v>1113</v>
      </c>
      <c r="Q5" s="460" t="s">
        <v>1114</v>
      </c>
      <c r="R5" s="460" t="s">
        <v>1115</v>
      </c>
      <c r="S5" s="460" t="s">
        <v>1116</v>
      </c>
      <c r="T5" s="460" t="s">
        <v>1117</v>
      </c>
      <c r="U5" s="460" t="s">
        <v>1118</v>
      </c>
      <c r="V5" s="460" t="s">
        <v>175</v>
      </c>
      <c r="W5" s="460" t="s">
        <v>270</v>
      </c>
      <c r="X5" s="460" t="s">
        <v>1119</v>
      </c>
      <c r="Y5" s="460" t="s">
        <v>1120</v>
      </c>
      <c r="Z5" s="459"/>
      <c r="AA5" s="461" t="s">
        <v>1121</v>
      </c>
      <c r="AB5" s="461" t="s">
        <v>1122</v>
      </c>
      <c r="AC5" s="461" t="s">
        <v>1123</v>
      </c>
      <c r="AD5" s="461" t="s">
        <v>1124</v>
      </c>
      <c r="AE5" s="461" t="s">
        <v>1125</v>
      </c>
      <c r="AF5" s="461" t="s">
        <v>1126</v>
      </c>
      <c r="AG5" s="461" t="s">
        <v>1127</v>
      </c>
      <c r="AH5" s="461" t="s">
        <v>1128</v>
      </c>
      <c r="AI5" s="461" t="s">
        <v>1129</v>
      </c>
      <c r="AJ5" s="461" t="s">
        <v>1130</v>
      </c>
      <c r="AK5" s="461" t="s">
        <v>1131</v>
      </c>
      <c r="AL5" s="461" t="s">
        <v>1132</v>
      </c>
      <c r="AM5" s="459"/>
      <c r="AN5" s="462" t="s">
        <v>1133</v>
      </c>
      <c r="AO5" s="462" t="s">
        <v>1134</v>
      </c>
      <c r="AP5" s="462" t="s">
        <v>1135</v>
      </c>
      <c r="AQ5" s="462" t="s">
        <v>1136</v>
      </c>
      <c r="AR5" s="462" t="s">
        <v>1137</v>
      </c>
      <c r="AS5" s="462" t="s">
        <v>1138</v>
      </c>
      <c r="AT5" s="462" t="s">
        <v>1139</v>
      </c>
      <c r="AU5" s="462" t="s">
        <v>1104</v>
      </c>
      <c r="AV5" s="462" t="s">
        <v>1140</v>
      </c>
      <c r="AW5" s="462" t="s">
        <v>1141</v>
      </c>
      <c r="AX5" s="462" t="s">
        <v>1142</v>
      </c>
      <c r="AY5" s="462" t="s">
        <v>1143</v>
      </c>
      <c r="AZ5" s="462" t="s">
        <v>1144</v>
      </c>
      <c r="BA5" s="462" t="s">
        <v>1145</v>
      </c>
      <c r="BB5" s="462" t="s">
        <v>1146</v>
      </c>
      <c r="BC5" s="462" t="s">
        <v>1147</v>
      </c>
      <c r="BD5" s="462" t="s">
        <v>1148</v>
      </c>
      <c r="BE5" s="459"/>
      <c r="BF5" s="463" t="s">
        <v>1149</v>
      </c>
      <c r="BG5" s="463" t="s">
        <v>1150</v>
      </c>
      <c r="BH5" s="463" t="s">
        <v>1151</v>
      </c>
      <c r="BI5" s="463" t="s">
        <v>1152</v>
      </c>
      <c r="BJ5" s="463" t="s">
        <v>1153</v>
      </c>
      <c r="BK5" s="463" t="s">
        <v>1154</v>
      </c>
      <c r="BL5" s="463" t="s">
        <v>1155</v>
      </c>
      <c r="BM5" s="459"/>
      <c r="BN5" s="464" t="s">
        <v>1156</v>
      </c>
      <c r="BO5" s="464" t="s">
        <v>1157</v>
      </c>
      <c r="BP5" s="464" t="s">
        <v>1158</v>
      </c>
      <c r="BQ5" s="464" t="s">
        <v>1159</v>
      </c>
      <c r="BR5" s="464" t="s">
        <v>1160</v>
      </c>
      <c r="BS5" s="464" t="s">
        <v>1161</v>
      </c>
      <c r="BT5" s="464" t="s">
        <v>1162</v>
      </c>
      <c r="BU5" s="464" t="s">
        <v>1163</v>
      </c>
      <c r="BV5" s="459"/>
      <c r="BW5" s="465" t="s">
        <v>1164</v>
      </c>
      <c r="BX5" s="465" t="s">
        <v>1165</v>
      </c>
      <c r="BY5" s="465" t="s">
        <v>1166</v>
      </c>
      <c r="BZ5" s="465" t="s">
        <v>1167</v>
      </c>
      <c r="CA5" s="465" t="s">
        <v>1168</v>
      </c>
      <c r="CB5" s="465" t="s">
        <v>1169</v>
      </c>
      <c r="CC5" s="465" t="s">
        <v>1170</v>
      </c>
      <c r="CD5" s="465" t="s">
        <v>1171</v>
      </c>
      <c r="CE5" s="465" t="s">
        <v>1172</v>
      </c>
      <c r="CF5" s="465" t="s">
        <v>1173</v>
      </c>
      <c r="CG5" s="465" t="s">
        <v>1174</v>
      </c>
      <c r="CH5" s="465" t="s">
        <v>1175</v>
      </c>
      <c r="CI5" s="465" t="s">
        <v>1176</v>
      </c>
    </row>
    <row r="6" spans="1:87" ht="16.5" customHeight="1">
      <c r="A6" s="467" t="s">
        <v>573</v>
      </c>
      <c r="B6" s="467" t="s">
        <v>1085</v>
      </c>
      <c r="C6" s="467" t="s">
        <v>1177</v>
      </c>
      <c r="D6" s="467" t="s">
        <v>573</v>
      </c>
      <c r="E6" s="467" t="s">
        <v>573</v>
      </c>
      <c r="F6" s="468" t="s">
        <v>573</v>
      </c>
      <c r="G6" s="467" t="s">
        <v>573</v>
      </c>
      <c r="H6" s="467" t="s">
        <v>573</v>
      </c>
      <c r="I6" s="467" t="s">
        <v>573</v>
      </c>
      <c r="J6" s="469"/>
      <c r="K6" s="467" t="s">
        <v>1178</v>
      </c>
      <c r="L6" s="467" t="s">
        <v>1179</v>
      </c>
      <c r="M6" s="467">
        <v>12345678</v>
      </c>
      <c r="N6" s="467" t="s">
        <v>155</v>
      </c>
      <c r="O6" s="467" t="s">
        <v>1180</v>
      </c>
      <c r="P6" s="467" t="s">
        <v>1181</v>
      </c>
      <c r="Q6" s="467"/>
      <c r="R6" s="467"/>
      <c r="S6" s="467" t="s">
        <v>1182</v>
      </c>
      <c r="T6" s="467" t="s">
        <v>1183</v>
      </c>
      <c r="U6" s="467" t="s">
        <v>1091</v>
      </c>
      <c r="V6" s="467">
        <v>1000</v>
      </c>
      <c r="W6" s="467" t="s">
        <v>1184</v>
      </c>
      <c r="X6" s="467">
        <v>1518</v>
      </c>
      <c r="Y6" s="467" t="s">
        <v>155</v>
      </c>
      <c r="Z6" s="469"/>
      <c r="AA6" s="470" t="s">
        <v>1185</v>
      </c>
      <c r="AB6" s="470" t="s">
        <v>1186</v>
      </c>
      <c r="AC6" s="467" t="s">
        <v>1187</v>
      </c>
      <c r="AD6" s="467" t="s">
        <v>1188</v>
      </c>
      <c r="AE6" s="467" t="s">
        <v>1189</v>
      </c>
      <c r="AF6" s="467" t="s">
        <v>1190</v>
      </c>
      <c r="AG6" s="467" t="s">
        <v>221</v>
      </c>
      <c r="AH6" s="467" t="s">
        <v>1191</v>
      </c>
      <c r="AI6" s="467" t="s">
        <v>1192</v>
      </c>
      <c r="AJ6" s="467" t="s">
        <v>155</v>
      </c>
      <c r="AK6" s="467">
        <v>999</v>
      </c>
      <c r="AL6" s="467">
        <v>3</v>
      </c>
      <c r="AM6" s="469"/>
      <c r="AN6" s="470" t="s">
        <v>1193</v>
      </c>
      <c r="AO6" s="470" t="s">
        <v>1194</v>
      </c>
      <c r="AP6" s="470" t="s">
        <v>1195</v>
      </c>
      <c r="AQ6" s="467" t="s">
        <v>1196</v>
      </c>
      <c r="AR6" s="467" t="s">
        <v>155</v>
      </c>
      <c r="AS6" s="467" t="s">
        <v>1191</v>
      </c>
      <c r="AT6" s="467">
        <v>201</v>
      </c>
      <c r="AU6" s="467" t="s">
        <v>1177</v>
      </c>
      <c r="AV6" s="467" t="s">
        <v>1197</v>
      </c>
      <c r="AW6" s="467" t="s">
        <v>1198</v>
      </c>
      <c r="AX6" s="467" t="s">
        <v>155</v>
      </c>
      <c r="AY6" s="467">
        <v>2000</v>
      </c>
      <c r="AZ6" s="467">
        <v>1000</v>
      </c>
      <c r="BA6" s="467" t="s">
        <v>1199</v>
      </c>
      <c r="BB6" s="467" t="s">
        <v>155</v>
      </c>
      <c r="BC6" s="467" t="s">
        <v>154</v>
      </c>
      <c r="BD6" s="467" t="s">
        <v>154</v>
      </c>
      <c r="BE6" s="469"/>
      <c r="BF6" s="467" t="s">
        <v>1200</v>
      </c>
      <c r="BG6" s="471">
        <v>96</v>
      </c>
      <c r="BH6" s="471" t="s">
        <v>1201</v>
      </c>
      <c r="BI6" s="471">
        <v>20</v>
      </c>
      <c r="BJ6" s="471">
        <v>5</v>
      </c>
      <c r="BK6" s="471">
        <v>30</v>
      </c>
      <c r="BL6" s="471">
        <v>45</v>
      </c>
      <c r="BM6" s="469"/>
      <c r="BN6" s="467" t="s">
        <v>155</v>
      </c>
      <c r="BO6" s="467" t="s">
        <v>1202</v>
      </c>
      <c r="BP6" s="467">
        <v>20</v>
      </c>
      <c r="BQ6" s="467" t="s">
        <v>1203</v>
      </c>
      <c r="BR6" s="467" t="s">
        <v>1204</v>
      </c>
      <c r="BS6" s="467" t="s">
        <v>1205</v>
      </c>
      <c r="BT6" s="472"/>
      <c r="BU6" s="472"/>
      <c r="BV6" s="473"/>
      <c r="BW6" s="474"/>
      <c r="BX6" s="474"/>
      <c r="BY6" s="475"/>
      <c r="BZ6" s="475"/>
      <c r="CA6" s="475"/>
      <c r="CB6" s="475"/>
      <c r="CC6" s="475"/>
      <c r="CD6" s="475"/>
      <c r="CE6" s="475"/>
      <c r="CF6" s="475"/>
      <c r="CG6" s="475"/>
      <c r="CH6" s="475"/>
      <c r="CI6" s="475"/>
    </row>
    <row r="7" spans="1:87" ht="16.5" customHeight="1">
      <c r="A7" s="467" t="s">
        <v>573</v>
      </c>
      <c r="B7" s="467" t="s">
        <v>1085</v>
      </c>
      <c r="C7" s="467" t="s">
        <v>1206</v>
      </c>
      <c r="D7" s="467" t="s">
        <v>573</v>
      </c>
      <c r="E7" s="467" t="s">
        <v>573</v>
      </c>
      <c r="F7" s="468" t="s">
        <v>573</v>
      </c>
      <c r="G7" s="467" t="s">
        <v>573</v>
      </c>
      <c r="H7" s="467" t="s">
        <v>573</v>
      </c>
      <c r="I7" s="467" t="s">
        <v>573</v>
      </c>
      <c r="J7" s="469"/>
      <c r="K7" s="467" t="s">
        <v>1178</v>
      </c>
      <c r="L7" s="467" t="s">
        <v>1179</v>
      </c>
      <c r="M7" s="467">
        <v>12345678</v>
      </c>
      <c r="N7" s="467" t="s">
        <v>155</v>
      </c>
      <c r="O7" s="467" t="s">
        <v>1180</v>
      </c>
      <c r="P7" s="467" t="s">
        <v>1181</v>
      </c>
      <c r="Q7" s="467"/>
      <c r="R7" s="467"/>
      <c r="S7" s="467" t="s">
        <v>1182</v>
      </c>
      <c r="T7" s="467" t="s">
        <v>1183</v>
      </c>
      <c r="U7" s="467" t="s">
        <v>1091</v>
      </c>
      <c r="V7" s="467">
        <v>1000</v>
      </c>
      <c r="W7" s="467" t="s">
        <v>1184</v>
      </c>
      <c r="X7" s="467">
        <v>1518</v>
      </c>
      <c r="Y7" s="467" t="s">
        <v>155</v>
      </c>
      <c r="Z7" s="469"/>
      <c r="AA7" s="470" t="s">
        <v>1185</v>
      </c>
      <c r="AB7" s="470" t="s">
        <v>1186</v>
      </c>
      <c r="AC7" s="467" t="s">
        <v>1207</v>
      </c>
      <c r="AD7" s="467" t="s">
        <v>1208</v>
      </c>
      <c r="AE7" s="467" t="s">
        <v>1189</v>
      </c>
      <c r="AF7" s="467" t="s">
        <v>1190</v>
      </c>
      <c r="AG7" s="467" t="s">
        <v>221</v>
      </c>
      <c r="AH7" s="467" t="s">
        <v>1191</v>
      </c>
      <c r="AI7" s="467" t="s">
        <v>1192</v>
      </c>
      <c r="AJ7" s="467" t="s">
        <v>155</v>
      </c>
      <c r="AK7" s="467">
        <v>999</v>
      </c>
      <c r="AL7" s="467">
        <v>3</v>
      </c>
      <c r="AM7" s="469"/>
      <c r="AN7" s="470" t="s">
        <v>1193</v>
      </c>
      <c r="AO7" s="470" t="s">
        <v>1194</v>
      </c>
      <c r="AP7" s="470" t="s">
        <v>1195</v>
      </c>
      <c r="AQ7" s="467" t="s">
        <v>1209</v>
      </c>
      <c r="AR7" s="467" t="s">
        <v>155</v>
      </c>
      <c r="AS7" s="467" t="s">
        <v>1191</v>
      </c>
      <c r="AT7" s="467">
        <v>202</v>
      </c>
      <c r="AU7" s="467" t="s">
        <v>1206</v>
      </c>
      <c r="AV7" s="467" t="s">
        <v>1210</v>
      </c>
      <c r="AW7" s="467" t="s">
        <v>1198</v>
      </c>
      <c r="AX7" s="467" t="s">
        <v>155</v>
      </c>
      <c r="AY7" s="467">
        <v>3000</v>
      </c>
      <c r="AZ7" s="467">
        <v>1500</v>
      </c>
      <c r="BA7" s="467" t="s">
        <v>1199</v>
      </c>
      <c r="BB7" s="467" t="s">
        <v>155</v>
      </c>
      <c r="BC7" s="467" t="s">
        <v>154</v>
      </c>
      <c r="BD7" s="467" t="s">
        <v>154</v>
      </c>
      <c r="BE7" s="469"/>
      <c r="BF7" s="467" t="s">
        <v>1200</v>
      </c>
      <c r="BG7" s="471">
        <v>96</v>
      </c>
      <c r="BH7" s="471" t="s">
        <v>1201</v>
      </c>
      <c r="BI7" s="471">
        <v>20</v>
      </c>
      <c r="BJ7" s="471">
        <v>5</v>
      </c>
      <c r="BK7" s="471">
        <v>30</v>
      </c>
      <c r="BL7" s="471">
        <v>45</v>
      </c>
      <c r="BM7" s="469"/>
      <c r="BN7" s="467" t="s">
        <v>155</v>
      </c>
      <c r="BO7" s="467" t="s">
        <v>1202</v>
      </c>
      <c r="BP7" s="467">
        <v>20</v>
      </c>
      <c r="BQ7" s="467" t="s">
        <v>1203</v>
      </c>
      <c r="BR7" s="467" t="s">
        <v>1204</v>
      </c>
      <c r="BS7" s="467" t="s">
        <v>1205</v>
      </c>
      <c r="BT7" s="472"/>
      <c r="BU7" s="472"/>
      <c r="BV7" s="473"/>
      <c r="BW7" s="474"/>
      <c r="BX7" s="474"/>
      <c r="BY7" s="475"/>
      <c r="BZ7" s="475"/>
      <c r="CA7" s="475"/>
      <c r="CB7" s="475"/>
      <c r="CC7" s="475"/>
      <c r="CD7" s="475"/>
      <c r="CE7" s="475"/>
      <c r="CF7" s="475"/>
      <c r="CG7" s="475"/>
      <c r="CH7" s="475"/>
      <c r="CI7" s="475"/>
    </row>
    <row r="8" spans="1:87" ht="16.5" customHeight="1">
      <c r="A8" s="467" t="s">
        <v>573</v>
      </c>
      <c r="B8" s="467" t="s">
        <v>1085</v>
      </c>
      <c r="C8" s="467" t="s">
        <v>1211</v>
      </c>
      <c r="D8" s="467" t="s">
        <v>573</v>
      </c>
      <c r="E8" s="467" t="s">
        <v>573</v>
      </c>
      <c r="F8" s="468" t="s">
        <v>573</v>
      </c>
      <c r="G8" s="467" t="s">
        <v>573</v>
      </c>
      <c r="H8" s="467" t="s">
        <v>573</v>
      </c>
      <c r="I8" s="467" t="s">
        <v>573</v>
      </c>
      <c r="J8" s="469"/>
      <c r="K8" s="467" t="s">
        <v>1178</v>
      </c>
      <c r="L8" s="467" t="s">
        <v>1179</v>
      </c>
      <c r="M8" s="467">
        <v>12345678</v>
      </c>
      <c r="N8" s="467" t="s">
        <v>155</v>
      </c>
      <c r="O8" s="467" t="s">
        <v>1180</v>
      </c>
      <c r="P8" s="467" t="s">
        <v>1181</v>
      </c>
      <c r="Q8" s="467"/>
      <c r="R8" s="467"/>
      <c r="S8" s="467" t="s">
        <v>1182</v>
      </c>
      <c r="T8" s="467" t="s">
        <v>1183</v>
      </c>
      <c r="U8" s="467" t="s">
        <v>1091</v>
      </c>
      <c r="V8" s="467">
        <v>1000</v>
      </c>
      <c r="W8" s="467" t="s">
        <v>1184</v>
      </c>
      <c r="X8" s="467">
        <v>1518</v>
      </c>
      <c r="Y8" s="467" t="s">
        <v>155</v>
      </c>
      <c r="Z8" s="469"/>
      <c r="AA8" s="470" t="s">
        <v>1185</v>
      </c>
      <c r="AB8" s="470" t="s">
        <v>1186</v>
      </c>
      <c r="AC8" s="467" t="s">
        <v>1212</v>
      </c>
      <c r="AD8" s="467" t="s">
        <v>1213</v>
      </c>
      <c r="AE8" s="467" t="s">
        <v>1189</v>
      </c>
      <c r="AF8" s="467" t="s">
        <v>1190</v>
      </c>
      <c r="AG8" s="467" t="s">
        <v>221</v>
      </c>
      <c r="AH8" s="467" t="s">
        <v>1191</v>
      </c>
      <c r="AI8" s="467" t="s">
        <v>1192</v>
      </c>
      <c r="AJ8" s="467" t="s">
        <v>155</v>
      </c>
      <c r="AK8" s="467">
        <v>999</v>
      </c>
      <c r="AL8" s="467">
        <v>3</v>
      </c>
      <c r="AM8" s="469"/>
      <c r="AN8" s="470" t="s">
        <v>1193</v>
      </c>
      <c r="AO8" s="470" t="s">
        <v>1194</v>
      </c>
      <c r="AP8" s="470" t="s">
        <v>1195</v>
      </c>
      <c r="AQ8" s="467" t="s">
        <v>1214</v>
      </c>
      <c r="AR8" s="467" t="s">
        <v>155</v>
      </c>
      <c r="AS8" s="467" t="s">
        <v>1191</v>
      </c>
      <c r="AT8" s="467">
        <v>203</v>
      </c>
      <c r="AU8" s="467" t="s">
        <v>1211</v>
      </c>
      <c r="AV8" s="467" t="s">
        <v>1210</v>
      </c>
      <c r="AW8" s="467" t="s">
        <v>1198</v>
      </c>
      <c r="AX8" s="467" t="s">
        <v>155</v>
      </c>
      <c r="AY8" s="467">
        <v>3000</v>
      </c>
      <c r="AZ8" s="467">
        <v>1500</v>
      </c>
      <c r="BA8" s="467" t="s">
        <v>1199</v>
      </c>
      <c r="BB8" s="467" t="s">
        <v>155</v>
      </c>
      <c r="BC8" s="467" t="s">
        <v>154</v>
      </c>
      <c r="BD8" s="467" t="s">
        <v>154</v>
      </c>
      <c r="BE8" s="469"/>
      <c r="BF8" s="467" t="s">
        <v>1200</v>
      </c>
      <c r="BG8" s="471">
        <v>96</v>
      </c>
      <c r="BH8" s="471" t="s">
        <v>1201</v>
      </c>
      <c r="BI8" s="471">
        <v>20</v>
      </c>
      <c r="BJ8" s="471">
        <v>5</v>
      </c>
      <c r="BK8" s="471">
        <v>30</v>
      </c>
      <c r="BL8" s="471">
        <v>45</v>
      </c>
      <c r="BM8" s="469"/>
      <c r="BN8" s="467" t="s">
        <v>155</v>
      </c>
      <c r="BO8" s="467" t="s">
        <v>1202</v>
      </c>
      <c r="BP8" s="467">
        <v>20</v>
      </c>
      <c r="BQ8" s="467" t="s">
        <v>1203</v>
      </c>
      <c r="BR8" s="467" t="s">
        <v>1204</v>
      </c>
      <c r="BS8" s="467" t="s">
        <v>1205</v>
      </c>
      <c r="BT8" s="472"/>
      <c r="BU8" s="472"/>
      <c r="BV8" s="473"/>
      <c r="BW8" s="474"/>
      <c r="BX8" s="474"/>
      <c r="BY8" s="475"/>
      <c r="BZ8" s="475"/>
      <c r="CA8" s="475"/>
      <c r="CB8" s="475"/>
      <c r="CC8" s="475"/>
      <c r="CD8" s="475"/>
      <c r="CE8" s="475"/>
      <c r="CF8" s="475"/>
      <c r="CG8" s="475"/>
      <c r="CH8" s="475"/>
      <c r="CI8" s="475"/>
    </row>
    <row r="9" spans="1:87" ht="16.5" customHeight="1">
      <c r="A9" s="467" t="s">
        <v>573</v>
      </c>
      <c r="B9" s="467" t="s">
        <v>1085</v>
      </c>
      <c r="C9" s="467" t="s">
        <v>1215</v>
      </c>
      <c r="D9" s="467" t="s">
        <v>573</v>
      </c>
      <c r="E9" s="467" t="s">
        <v>573</v>
      </c>
      <c r="F9" s="468" t="s">
        <v>573</v>
      </c>
      <c r="G9" s="467" t="s">
        <v>573</v>
      </c>
      <c r="H9" s="467" t="s">
        <v>573</v>
      </c>
      <c r="I9" s="467" t="s">
        <v>573</v>
      </c>
      <c r="J9" s="469"/>
      <c r="K9" s="467" t="s">
        <v>1178</v>
      </c>
      <c r="L9" s="467" t="s">
        <v>1179</v>
      </c>
      <c r="M9" s="467">
        <v>12345678</v>
      </c>
      <c r="N9" s="467" t="s">
        <v>155</v>
      </c>
      <c r="O9" s="467" t="s">
        <v>1180</v>
      </c>
      <c r="P9" s="467" t="s">
        <v>1181</v>
      </c>
      <c r="Q9" s="467"/>
      <c r="R9" s="467"/>
      <c r="S9" s="467" t="s">
        <v>1182</v>
      </c>
      <c r="T9" s="467" t="s">
        <v>1183</v>
      </c>
      <c r="U9" s="467" t="s">
        <v>1091</v>
      </c>
      <c r="V9" s="467">
        <v>1000</v>
      </c>
      <c r="W9" s="467" t="s">
        <v>1184</v>
      </c>
      <c r="X9" s="467">
        <v>1518</v>
      </c>
      <c r="Y9" s="467" t="s">
        <v>155</v>
      </c>
      <c r="Z9" s="469"/>
      <c r="AA9" s="470" t="s">
        <v>1185</v>
      </c>
      <c r="AB9" s="470" t="s">
        <v>1186</v>
      </c>
      <c r="AC9" s="467" t="s">
        <v>1216</v>
      </c>
      <c r="AD9" s="467" t="s">
        <v>1217</v>
      </c>
      <c r="AE9" s="467" t="s">
        <v>1189</v>
      </c>
      <c r="AF9" s="467" t="s">
        <v>1190</v>
      </c>
      <c r="AG9" s="467" t="s">
        <v>221</v>
      </c>
      <c r="AH9" s="467" t="s">
        <v>1191</v>
      </c>
      <c r="AI9" s="467" t="s">
        <v>1192</v>
      </c>
      <c r="AJ9" s="467" t="s">
        <v>155</v>
      </c>
      <c r="AK9" s="467">
        <v>999</v>
      </c>
      <c r="AL9" s="467">
        <v>3</v>
      </c>
      <c r="AM9" s="469"/>
      <c r="AN9" s="470" t="s">
        <v>1193</v>
      </c>
      <c r="AO9" s="470" t="s">
        <v>1194</v>
      </c>
      <c r="AP9" s="470" t="s">
        <v>1195</v>
      </c>
      <c r="AQ9" s="467" t="s">
        <v>1218</v>
      </c>
      <c r="AR9" s="467" t="s">
        <v>155</v>
      </c>
      <c r="AS9" s="467" t="s">
        <v>1191</v>
      </c>
      <c r="AT9" s="467">
        <v>204</v>
      </c>
      <c r="AU9" s="467" t="s">
        <v>1215</v>
      </c>
      <c r="AV9" s="467" t="s">
        <v>1219</v>
      </c>
      <c r="AW9" s="467" t="s">
        <v>1198</v>
      </c>
      <c r="AX9" s="467" t="s">
        <v>155</v>
      </c>
      <c r="AY9" s="467">
        <v>3000</v>
      </c>
      <c r="AZ9" s="467">
        <v>1500</v>
      </c>
      <c r="BA9" s="467" t="s">
        <v>1199</v>
      </c>
      <c r="BB9" s="467" t="s">
        <v>155</v>
      </c>
      <c r="BC9" s="467" t="s">
        <v>154</v>
      </c>
      <c r="BD9" s="467" t="s">
        <v>154</v>
      </c>
      <c r="BE9" s="469"/>
      <c r="BF9" s="467" t="s">
        <v>1200</v>
      </c>
      <c r="BG9" s="471">
        <v>96</v>
      </c>
      <c r="BH9" s="471" t="s">
        <v>1201</v>
      </c>
      <c r="BI9" s="471">
        <v>20</v>
      </c>
      <c r="BJ9" s="471">
        <v>5</v>
      </c>
      <c r="BK9" s="471">
        <v>30</v>
      </c>
      <c r="BL9" s="471">
        <v>45</v>
      </c>
      <c r="BM9" s="469"/>
      <c r="BN9" s="467" t="s">
        <v>155</v>
      </c>
      <c r="BO9" s="467" t="s">
        <v>1202</v>
      </c>
      <c r="BP9" s="467">
        <v>20</v>
      </c>
      <c r="BQ9" s="467" t="s">
        <v>1203</v>
      </c>
      <c r="BR9" s="467" t="s">
        <v>1204</v>
      </c>
      <c r="BS9" s="467" t="s">
        <v>1205</v>
      </c>
      <c r="BT9" s="472"/>
      <c r="BU9" s="472"/>
      <c r="BV9" s="473"/>
      <c r="BW9" s="474"/>
      <c r="BX9" s="474"/>
      <c r="BY9" s="475"/>
      <c r="BZ9" s="475"/>
      <c r="CA9" s="475"/>
      <c r="CB9" s="475"/>
      <c r="CC9" s="475"/>
      <c r="CD9" s="475"/>
      <c r="CE9" s="475"/>
      <c r="CF9" s="475"/>
      <c r="CG9" s="475"/>
      <c r="CH9" s="475"/>
      <c r="CI9" s="475"/>
    </row>
  </sheetData>
  <autoFilter ref="A5:CI5"/>
  <mergeCells count="9">
    <mergeCell ref="BF3:BL3"/>
    <mergeCell ref="BN3:BU3"/>
    <mergeCell ref="BW3:CI3"/>
    <mergeCell ref="A3:I3"/>
    <mergeCell ref="K3:R3"/>
    <mergeCell ref="S3:Y3"/>
    <mergeCell ref="AA3:AL3"/>
    <mergeCell ref="AN3:AS3"/>
    <mergeCell ref="AT3:BD3"/>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theme="3"/>
  </sheetPr>
  <dimension ref="A2:S68"/>
  <sheetViews>
    <sheetView workbookViewId="0">
      <selection activeCell="K15" sqref="K15"/>
    </sheetView>
  </sheetViews>
  <sheetFormatPr defaultColWidth="10.85546875" defaultRowHeight="12.75"/>
  <sheetData>
    <row r="2" spans="1:15" ht="15.75" thickBot="1">
      <c r="A2" s="502" t="s">
        <v>1248</v>
      </c>
      <c r="B2" s="503"/>
      <c r="C2" s="503"/>
      <c r="D2" s="503"/>
      <c r="E2" s="503"/>
      <c r="F2" s="503"/>
      <c r="G2" s="503"/>
      <c r="H2" s="503"/>
      <c r="I2" s="503"/>
      <c r="J2" s="503"/>
      <c r="K2" s="503"/>
      <c r="L2" s="503"/>
      <c r="M2" s="503"/>
      <c r="N2" s="503"/>
      <c r="O2" s="503"/>
    </row>
    <row r="3" spans="1:15">
      <c r="A3" s="1488" t="s">
        <v>1249</v>
      </c>
      <c r="B3" s="1488"/>
      <c r="C3" s="1488"/>
      <c r="D3" s="1488"/>
      <c r="E3" s="1488"/>
      <c r="F3" s="1489"/>
      <c r="G3" s="504" t="s">
        <v>955</v>
      </c>
    </row>
    <row r="4" spans="1:15" ht="13.5" thickBot="1">
      <c r="A4" s="1490" t="s">
        <v>1250</v>
      </c>
      <c r="B4" s="1490"/>
      <c r="C4" s="1490"/>
      <c r="D4" s="1490"/>
      <c r="E4" s="1490"/>
      <c r="F4" s="1490"/>
      <c r="G4" s="1490"/>
      <c r="H4" s="1490"/>
      <c r="I4" s="1490"/>
      <c r="J4" s="1490"/>
      <c r="K4" s="1490"/>
      <c r="L4" s="1490"/>
    </row>
    <row r="5" spans="1:15">
      <c r="A5" s="1488" t="s">
        <v>1251</v>
      </c>
      <c r="B5" s="1488"/>
      <c r="C5" s="1488"/>
      <c r="D5" s="1488"/>
      <c r="E5" s="1488"/>
      <c r="F5" s="1488"/>
      <c r="G5" s="1488"/>
      <c r="H5" s="1488"/>
      <c r="I5" s="1488"/>
      <c r="J5" s="1489"/>
      <c r="K5" s="504" t="s">
        <v>955</v>
      </c>
    </row>
    <row r="6" spans="1:15" ht="15.75" thickBot="1">
      <c r="A6" s="1491" t="s">
        <v>1252</v>
      </c>
      <c r="B6" s="1491"/>
      <c r="C6" s="1491"/>
      <c r="D6" s="1491"/>
      <c r="E6" s="1491"/>
      <c r="F6" s="1491"/>
      <c r="G6" s="1491"/>
      <c r="H6" s="1491"/>
      <c r="I6" s="1491"/>
      <c r="J6" s="1478" t="s">
        <v>94</v>
      </c>
      <c r="K6" s="1478"/>
      <c r="L6" s="1478"/>
    </row>
    <row r="7" spans="1:15">
      <c r="A7" s="1492" t="s">
        <v>1253</v>
      </c>
      <c r="B7" s="1480"/>
      <c r="C7" s="1480"/>
      <c r="D7" s="1480"/>
      <c r="E7" s="1480"/>
      <c r="F7" s="1480"/>
      <c r="G7" s="1480"/>
      <c r="H7" s="1480"/>
      <c r="I7" s="1481"/>
    </row>
    <row r="8" spans="1:15">
      <c r="A8" s="1482"/>
      <c r="B8" s="1483"/>
      <c r="C8" s="1483"/>
      <c r="D8" s="1483"/>
      <c r="E8" s="1483"/>
      <c r="F8" s="1483"/>
      <c r="G8" s="1483"/>
      <c r="H8" s="1483"/>
      <c r="I8" s="1484"/>
      <c r="K8" s="505"/>
    </row>
    <row r="9" spans="1:15">
      <c r="A9" s="1482"/>
      <c r="B9" s="1483"/>
      <c r="C9" s="1483"/>
      <c r="D9" s="1483"/>
      <c r="E9" s="1483"/>
      <c r="F9" s="1483"/>
      <c r="G9" s="1483"/>
      <c r="H9" s="1483"/>
      <c r="I9" s="1484"/>
    </row>
    <row r="10" spans="1:15" ht="13.5" thickBot="1">
      <c r="A10" s="1485"/>
      <c r="B10" s="1486"/>
      <c r="C10" s="1486"/>
      <c r="D10" s="1486"/>
      <c r="E10" s="1486"/>
      <c r="F10" s="1486"/>
      <c r="G10" s="1486"/>
      <c r="H10" s="1486"/>
      <c r="I10" s="1487"/>
    </row>
    <row r="11" spans="1:15" ht="13.5" thickBot="1">
      <c r="A11" s="506"/>
      <c r="B11" s="506"/>
      <c r="C11" s="506"/>
      <c r="D11" s="506"/>
      <c r="E11" s="506"/>
      <c r="F11" s="506"/>
      <c r="G11" s="506"/>
      <c r="H11" s="506"/>
      <c r="I11" s="506"/>
    </row>
    <row r="12" spans="1:15" ht="15">
      <c r="A12" s="1493" t="s">
        <v>1254</v>
      </c>
      <c r="B12" s="1493"/>
      <c r="C12" s="1493"/>
      <c r="D12" s="1493"/>
      <c r="E12" s="1493"/>
      <c r="F12" s="1494"/>
      <c r="G12" s="504" t="s">
        <v>955</v>
      </c>
      <c r="I12" s="1478" t="s">
        <v>94</v>
      </c>
      <c r="J12" s="1478"/>
      <c r="K12" s="1478"/>
    </row>
    <row r="13" spans="1:15" ht="13.5" thickBot="1">
      <c r="A13" s="1490" t="s">
        <v>1255</v>
      </c>
      <c r="B13" s="1490"/>
      <c r="C13" s="1490"/>
      <c r="D13" s="1490"/>
      <c r="E13" s="1490"/>
      <c r="F13" s="1490"/>
      <c r="G13" s="1490"/>
      <c r="H13" s="1490"/>
      <c r="I13" s="1490"/>
      <c r="J13" s="1490"/>
    </row>
    <row r="14" spans="1:15">
      <c r="A14" s="1469"/>
      <c r="B14" s="1470"/>
      <c r="C14" s="1471"/>
    </row>
    <row r="15" spans="1:15">
      <c r="A15" s="1472"/>
      <c r="B15" s="1473"/>
      <c r="C15" s="1474"/>
    </row>
    <row r="16" spans="1:15">
      <c r="A16" s="1472"/>
      <c r="B16" s="1473"/>
      <c r="C16" s="1474"/>
    </row>
    <row r="17" spans="1:19" ht="13.5" thickBot="1">
      <c r="A17" s="1475"/>
      <c r="B17" s="1476"/>
      <c r="C17" s="1477"/>
    </row>
    <row r="19" spans="1:19" ht="15">
      <c r="A19" s="502" t="s">
        <v>1256</v>
      </c>
      <c r="B19" s="502"/>
      <c r="C19" s="502"/>
      <c r="D19" s="502"/>
      <c r="E19" s="502"/>
      <c r="F19" s="502"/>
      <c r="G19" s="502"/>
      <c r="H19" s="502"/>
      <c r="I19" s="502"/>
      <c r="J19" s="502"/>
      <c r="K19" s="502"/>
      <c r="L19" s="502"/>
      <c r="M19" s="502"/>
      <c r="N19" s="502"/>
      <c r="O19" s="502"/>
    </row>
    <row r="21" spans="1:19" ht="15.75" thickBot="1">
      <c r="A21" s="507" t="s">
        <v>1257</v>
      </c>
      <c r="G21" s="1478" t="s">
        <v>94</v>
      </c>
      <c r="H21" s="1478"/>
      <c r="I21" s="1478"/>
    </row>
    <row r="22" spans="1:19">
      <c r="A22" s="1479"/>
      <c r="B22" s="1480"/>
      <c r="C22" s="1480"/>
      <c r="D22" s="1480"/>
      <c r="E22" s="1480"/>
      <c r="F22" s="1480"/>
      <c r="G22" s="1480"/>
      <c r="H22" s="1480"/>
      <c r="I22" s="1481"/>
    </row>
    <row r="23" spans="1:19">
      <c r="A23" s="1482"/>
      <c r="B23" s="1483"/>
      <c r="C23" s="1483"/>
      <c r="D23" s="1483"/>
      <c r="E23" s="1483"/>
      <c r="F23" s="1483"/>
      <c r="G23" s="1483"/>
      <c r="H23" s="1483"/>
      <c r="I23" s="1484"/>
    </row>
    <row r="24" spans="1:19">
      <c r="A24" s="1482"/>
      <c r="B24" s="1483"/>
      <c r="C24" s="1483"/>
      <c r="D24" s="1483"/>
      <c r="E24" s="1483"/>
      <c r="F24" s="1483"/>
      <c r="G24" s="1483"/>
      <c r="H24" s="1483"/>
      <c r="I24" s="1484"/>
    </row>
    <row r="25" spans="1:19" ht="13.5" thickBot="1">
      <c r="A25" s="1485"/>
      <c r="B25" s="1486"/>
      <c r="C25" s="1486"/>
      <c r="D25" s="1486"/>
      <c r="E25" s="1486"/>
      <c r="F25" s="1486"/>
      <c r="G25" s="1486"/>
      <c r="H25" s="1486"/>
      <c r="I25" s="1487"/>
    </row>
    <row r="27" spans="1:19" ht="15">
      <c r="A27" s="502" t="s">
        <v>1258</v>
      </c>
      <c r="B27" s="502"/>
      <c r="C27" s="502"/>
      <c r="D27" s="502"/>
      <c r="E27" s="502"/>
      <c r="F27" s="502"/>
      <c r="G27" s="502"/>
      <c r="H27" s="502"/>
      <c r="I27" s="502"/>
      <c r="J27" s="502"/>
      <c r="K27" s="502"/>
      <c r="L27" s="502"/>
      <c r="M27" s="502"/>
      <c r="N27" s="502"/>
      <c r="O27" s="502"/>
    </row>
    <row r="28" spans="1:19" ht="13.5" thickBot="1"/>
    <row r="29" spans="1:19" ht="15.75" thickBot="1">
      <c r="A29" s="1460" t="s">
        <v>1259</v>
      </c>
      <c r="B29" s="1461"/>
      <c r="C29" s="1461"/>
      <c r="D29" s="1461"/>
      <c r="E29" s="1461"/>
      <c r="F29" s="1461"/>
      <c r="G29" s="1461"/>
      <c r="H29" s="1461"/>
      <c r="I29" s="1461"/>
      <c r="J29" s="1462"/>
      <c r="K29" s="1460" t="s">
        <v>1260</v>
      </c>
      <c r="L29" s="1461"/>
      <c r="M29" s="1461"/>
      <c r="N29" s="1461"/>
      <c r="O29" s="1461"/>
      <c r="P29" s="1461"/>
      <c r="Q29" s="1461"/>
      <c r="R29" s="1461"/>
      <c r="S29" s="1462"/>
    </row>
    <row r="30" spans="1:19" ht="26.25" thickBot="1">
      <c r="A30" s="1463" t="s">
        <v>470</v>
      </c>
      <c r="B30" s="1464"/>
      <c r="C30" s="1464"/>
      <c r="D30" s="508" t="s">
        <v>1261</v>
      </c>
      <c r="E30" s="1465" t="s">
        <v>1094</v>
      </c>
      <c r="F30" s="1466"/>
      <c r="G30" s="1465" t="s">
        <v>223</v>
      </c>
      <c r="H30" s="1467"/>
      <c r="I30" s="1466"/>
      <c r="J30" s="508" t="s">
        <v>1262</v>
      </c>
      <c r="K30" s="1463" t="s">
        <v>470</v>
      </c>
      <c r="L30" s="1464"/>
      <c r="M30" s="1468"/>
      <c r="N30" s="508" t="s">
        <v>1261</v>
      </c>
      <c r="O30" s="1465" t="s">
        <v>1094</v>
      </c>
      <c r="P30" s="1466"/>
      <c r="Q30" s="1465" t="s">
        <v>223</v>
      </c>
      <c r="R30" s="1467"/>
      <c r="S30" s="1466"/>
    </row>
    <row r="31" spans="1:19" ht="13.5" thickBot="1">
      <c r="A31" s="1453"/>
      <c r="B31" s="1454"/>
      <c r="C31" s="1454"/>
      <c r="D31" s="509"/>
      <c r="E31" s="1455"/>
      <c r="F31" s="1456"/>
      <c r="G31" s="1457"/>
      <c r="H31" s="1457"/>
      <c r="I31" s="1457"/>
      <c r="J31" s="510"/>
      <c r="K31" s="1453"/>
      <c r="L31" s="1454"/>
      <c r="M31" s="1458"/>
      <c r="N31" s="509"/>
      <c r="O31" s="1459"/>
      <c r="P31" s="1456"/>
      <c r="Q31" s="1457"/>
      <c r="R31" s="1457"/>
      <c r="S31" s="1457"/>
    </row>
    <row r="32" spans="1:19" ht="13.5" thickBot="1">
      <c r="A32" s="1453"/>
      <c r="B32" s="1454"/>
      <c r="C32" s="1454"/>
      <c r="D32" s="509"/>
      <c r="E32" s="1455"/>
      <c r="F32" s="1456"/>
      <c r="G32" s="1457"/>
      <c r="H32" s="1457"/>
      <c r="I32" s="1457"/>
      <c r="J32" s="510"/>
      <c r="K32" s="1453"/>
      <c r="L32" s="1454"/>
      <c r="M32" s="1458"/>
      <c r="N32" s="509"/>
      <c r="O32" s="1459"/>
      <c r="P32" s="1456"/>
      <c r="Q32" s="1457"/>
      <c r="R32" s="1457"/>
      <c r="S32" s="1457"/>
    </row>
    <row r="34" spans="1:19" ht="15">
      <c r="A34" s="502" t="s">
        <v>1263</v>
      </c>
      <c r="B34" s="502"/>
      <c r="C34" s="502"/>
      <c r="D34" s="502"/>
      <c r="E34" s="502"/>
      <c r="F34" s="502"/>
      <c r="G34" s="502"/>
      <c r="H34" s="502"/>
      <c r="I34" s="502"/>
      <c r="J34" s="502"/>
      <c r="K34" s="502"/>
      <c r="L34" s="502"/>
      <c r="M34" s="502"/>
      <c r="N34" s="502"/>
      <c r="O34" s="502"/>
    </row>
    <row r="35" spans="1:19" ht="13.5" thickBot="1">
      <c r="B35" s="511"/>
    </row>
    <row r="36" spans="1:19" ht="15.75" thickBot="1">
      <c r="A36" s="1460" t="s">
        <v>1259</v>
      </c>
      <c r="B36" s="1461"/>
      <c r="C36" s="1461"/>
      <c r="D36" s="1461"/>
      <c r="E36" s="1461"/>
      <c r="F36" s="1461"/>
      <c r="G36" s="1461"/>
      <c r="H36" s="1461"/>
      <c r="I36" s="1461"/>
      <c r="J36" s="1462"/>
      <c r="K36" s="1460" t="s">
        <v>1260</v>
      </c>
      <c r="L36" s="1461"/>
      <c r="M36" s="1461"/>
      <c r="N36" s="1461"/>
      <c r="O36" s="1461"/>
      <c r="P36" s="1461"/>
      <c r="Q36" s="1461"/>
      <c r="R36" s="1461"/>
      <c r="S36" s="1462"/>
    </row>
    <row r="37" spans="1:19" ht="26.25" thickBot="1">
      <c r="A37" s="1463" t="s">
        <v>470</v>
      </c>
      <c r="B37" s="1464"/>
      <c r="C37" s="1464"/>
      <c r="D37" s="508" t="s">
        <v>1261</v>
      </c>
      <c r="E37" s="1465" t="s">
        <v>1094</v>
      </c>
      <c r="F37" s="1466"/>
      <c r="G37" s="1465" t="s">
        <v>223</v>
      </c>
      <c r="H37" s="1467"/>
      <c r="I37" s="1466"/>
      <c r="J37" s="508" t="s">
        <v>1262</v>
      </c>
      <c r="K37" s="1463" t="s">
        <v>470</v>
      </c>
      <c r="L37" s="1464"/>
      <c r="M37" s="1468"/>
      <c r="N37" s="508" t="s">
        <v>1261</v>
      </c>
      <c r="O37" s="1465" t="s">
        <v>1094</v>
      </c>
      <c r="P37" s="1466"/>
      <c r="Q37" s="1465" t="s">
        <v>223</v>
      </c>
      <c r="R37" s="1467"/>
      <c r="S37" s="1466"/>
    </row>
    <row r="38" spans="1:19" ht="13.5" thickBot="1">
      <c r="A38" s="1453"/>
      <c r="B38" s="1454"/>
      <c r="C38" s="1454"/>
      <c r="D38" s="509"/>
      <c r="E38" s="1455"/>
      <c r="F38" s="1456"/>
      <c r="G38" s="1457"/>
      <c r="H38" s="1457"/>
      <c r="I38" s="1457"/>
      <c r="J38" s="510"/>
      <c r="K38" s="1453"/>
      <c r="L38" s="1454"/>
      <c r="M38" s="1458"/>
      <c r="N38" s="509"/>
      <c r="O38" s="1459"/>
      <c r="P38" s="1456"/>
      <c r="Q38" s="1457"/>
      <c r="R38" s="1457"/>
      <c r="S38" s="1457"/>
    </row>
    <row r="39" spans="1:19" ht="13.5" thickBot="1">
      <c r="A39" s="1453"/>
      <c r="B39" s="1454"/>
      <c r="C39" s="1454"/>
      <c r="D39" s="509"/>
      <c r="E39" s="1455"/>
      <c r="F39" s="1456"/>
      <c r="G39" s="1457"/>
      <c r="H39" s="1457"/>
      <c r="I39" s="1457"/>
      <c r="J39" s="510"/>
      <c r="K39" s="1453"/>
      <c r="L39" s="1454"/>
      <c r="M39" s="1458"/>
      <c r="N39" s="509"/>
      <c r="O39" s="1459"/>
      <c r="P39" s="1456"/>
      <c r="Q39" s="1457"/>
      <c r="R39" s="1457"/>
      <c r="S39" s="1457"/>
    </row>
    <row r="41" spans="1:19" ht="15.75" thickBot="1">
      <c r="A41" s="502" t="s">
        <v>1264</v>
      </c>
      <c r="B41" s="502"/>
      <c r="C41" s="502"/>
      <c r="D41" s="502"/>
      <c r="E41" s="502"/>
      <c r="F41" s="502"/>
      <c r="G41" s="502"/>
      <c r="H41" s="502"/>
      <c r="I41" s="502"/>
      <c r="J41" s="502"/>
      <c r="K41" s="502"/>
      <c r="L41" s="502"/>
      <c r="M41" s="502"/>
      <c r="N41" s="502"/>
      <c r="O41" s="502"/>
    </row>
    <row r="42" spans="1:19">
      <c r="A42" t="s">
        <v>1265</v>
      </c>
      <c r="F42" s="504" t="s">
        <v>955</v>
      </c>
    </row>
    <row r="43" spans="1:19">
      <c r="A43" t="s">
        <v>1266</v>
      </c>
    </row>
    <row r="44" spans="1:19" ht="15.75" thickBot="1">
      <c r="A44" s="512" t="s">
        <v>1267</v>
      </c>
    </row>
    <row r="45" spans="1:19" ht="45.75" thickBot="1">
      <c r="A45" s="1444" t="s">
        <v>1268</v>
      </c>
      <c r="B45" s="1445"/>
      <c r="C45" s="513" t="s">
        <v>1269</v>
      </c>
      <c r="D45" s="1444" t="s">
        <v>1270</v>
      </c>
      <c r="E45" s="1445"/>
      <c r="F45" s="513" t="s">
        <v>1271</v>
      </c>
      <c r="G45" s="1444" t="s">
        <v>1272</v>
      </c>
      <c r="H45" s="1445"/>
      <c r="I45" s="514" t="s">
        <v>1273</v>
      </c>
      <c r="J45" s="513" t="s">
        <v>1274</v>
      </c>
    </row>
    <row r="46" spans="1:19" ht="13.5" thickBot="1">
      <c r="A46" s="1446"/>
      <c r="B46" s="1447"/>
      <c r="C46" s="515"/>
      <c r="D46" s="1448"/>
      <c r="E46" s="1449"/>
      <c r="F46" s="515"/>
      <c r="G46" s="1446"/>
      <c r="H46" s="1447"/>
      <c r="I46" s="515"/>
      <c r="J46" s="1450"/>
    </row>
    <row r="47" spans="1:19" ht="13.5" thickBot="1">
      <c r="A47" s="1446"/>
      <c r="B47" s="1447"/>
      <c r="C47" s="515"/>
      <c r="D47" s="1448"/>
      <c r="E47" s="1449"/>
      <c r="F47" s="515"/>
      <c r="G47" s="1446"/>
      <c r="H47" s="1447"/>
      <c r="I47" s="515"/>
      <c r="J47" s="1451"/>
    </row>
    <row r="48" spans="1:19" ht="13.5" thickBot="1">
      <c r="A48" s="1446"/>
      <c r="B48" s="1447"/>
      <c r="C48" s="515"/>
      <c r="D48" s="1448"/>
      <c r="E48" s="1449"/>
      <c r="F48" s="515"/>
      <c r="G48" s="1446"/>
      <c r="H48" s="1447"/>
      <c r="I48" s="515"/>
      <c r="J48" s="1451"/>
    </row>
    <row r="49" spans="1:15" ht="13.5" thickBot="1">
      <c r="A49" s="1446"/>
      <c r="B49" s="1447"/>
      <c r="C49" s="515"/>
      <c r="D49" s="1448"/>
      <c r="E49" s="1449"/>
      <c r="F49" s="515"/>
      <c r="G49" s="1446"/>
      <c r="H49" s="1447"/>
      <c r="I49" s="515"/>
      <c r="J49" s="1451"/>
    </row>
    <row r="50" spans="1:15" ht="13.5" thickBot="1">
      <c r="A50" s="1446"/>
      <c r="B50" s="1447"/>
      <c r="C50" s="515"/>
      <c r="D50" s="1448"/>
      <c r="E50" s="1449"/>
      <c r="F50" s="515"/>
      <c r="G50" s="1446"/>
      <c r="H50" s="1447"/>
      <c r="I50" s="515"/>
      <c r="J50" s="1451"/>
    </row>
    <row r="51" spans="1:15" ht="13.5" thickBot="1">
      <c r="A51" s="1446"/>
      <c r="B51" s="1447"/>
      <c r="C51" s="515"/>
      <c r="D51" s="1448"/>
      <c r="E51" s="1449"/>
      <c r="F51" s="515"/>
      <c r="G51" s="1446"/>
      <c r="H51" s="1447"/>
      <c r="I51" s="515"/>
      <c r="J51" s="1452"/>
    </row>
    <row r="53" spans="1:15" ht="15.75" thickBot="1">
      <c r="A53" s="512" t="s">
        <v>1275</v>
      </c>
    </row>
    <row r="54" spans="1:15" ht="45.75" thickBot="1">
      <c r="A54" s="1444" t="s">
        <v>1268</v>
      </c>
      <c r="B54" s="1445"/>
      <c r="C54" s="513" t="s">
        <v>1269</v>
      </c>
      <c r="D54" s="1444" t="s">
        <v>1270</v>
      </c>
      <c r="E54" s="1445"/>
      <c r="F54" s="513" t="s">
        <v>1271</v>
      </c>
      <c r="G54" s="1444" t="s">
        <v>1272</v>
      </c>
      <c r="H54" s="1445"/>
      <c r="I54" s="514" t="s">
        <v>1273</v>
      </c>
      <c r="J54" s="513" t="s">
        <v>1274</v>
      </c>
    </row>
    <row r="55" spans="1:15" ht="13.5" thickBot="1">
      <c r="A55" s="1446"/>
      <c r="B55" s="1447"/>
      <c r="C55" s="515"/>
      <c r="D55" s="1448"/>
      <c r="E55" s="1449"/>
      <c r="F55" s="515"/>
      <c r="G55" s="1446"/>
      <c r="H55" s="1447"/>
      <c r="I55" s="515"/>
      <c r="J55" s="1450"/>
    </row>
    <row r="56" spans="1:15" ht="13.5" thickBot="1">
      <c r="A56" s="1446"/>
      <c r="B56" s="1447"/>
      <c r="C56" s="515"/>
      <c r="D56" s="1448"/>
      <c r="E56" s="1449"/>
      <c r="F56" s="515"/>
      <c r="G56" s="1446"/>
      <c r="H56" s="1447"/>
      <c r="I56" s="515"/>
      <c r="J56" s="1451"/>
    </row>
    <row r="57" spans="1:15" ht="13.5" thickBot="1">
      <c r="A57" s="1446"/>
      <c r="B57" s="1447"/>
      <c r="C57" s="515"/>
      <c r="D57" s="1448"/>
      <c r="E57" s="1449"/>
      <c r="F57" s="515"/>
      <c r="G57" s="1446"/>
      <c r="H57" s="1447"/>
      <c r="I57" s="515"/>
      <c r="J57" s="1451"/>
    </row>
    <row r="58" spans="1:15" ht="13.5" thickBot="1">
      <c r="A58" s="1446"/>
      <c r="B58" s="1447"/>
      <c r="C58" s="515"/>
      <c r="D58" s="1448"/>
      <c r="E58" s="1449"/>
      <c r="F58" s="515"/>
      <c r="G58" s="1446"/>
      <c r="H58" s="1447"/>
      <c r="I58" s="515"/>
      <c r="J58" s="1451"/>
    </row>
    <row r="59" spans="1:15" ht="13.5" thickBot="1">
      <c r="A59" s="1446"/>
      <c r="B59" s="1447"/>
      <c r="C59" s="515"/>
      <c r="D59" s="1448"/>
      <c r="E59" s="1449"/>
      <c r="F59" s="515"/>
      <c r="G59" s="1446"/>
      <c r="H59" s="1447"/>
      <c r="I59" s="515"/>
      <c r="J59" s="1451"/>
    </row>
    <row r="60" spans="1:15" ht="13.5" thickBot="1">
      <c r="A60" s="1446"/>
      <c r="B60" s="1447"/>
      <c r="C60" s="515"/>
      <c r="D60" s="1448"/>
      <c r="E60" s="1449"/>
      <c r="F60" s="515"/>
      <c r="G60" s="1446"/>
      <c r="H60" s="1447"/>
      <c r="I60" s="515"/>
      <c r="J60" s="1452"/>
    </row>
    <row r="62" spans="1:15" ht="15.75" thickBot="1">
      <c r="A62" s="502" t="s">
        <v>1276</v>
      </c>
      <c r="B62" s="502"/>
      <c r="C62" s="502"/>
      <c r="D62" s="502"/>
      <c r="E62" s="502"/>
      <c r="F62" s="502"/>
      <c r="G62" s="502"/>
      <c r="H62" s="502"/>
      <c r="I62" s="502"/>
      <c r="J62" s="502"/>
      <c r="K62" s="502"/>
      <c r="L62" s="502"/>
      <c r="M62" s="502"/>
      <c r="N62" s="502"/>
      <c r="O62" s="502"/>
    </row>
    <row r="63" spans="1:15" ht="13.5" thickBot="1">
      <c r="A63" s="516" t="s">
        <v>1277</v>
      </c>
      <c r="B63" s="517"/>
      <c r="C63" s="517"/>
      <c r="D63" s="517"/>
      <c r="E63" s="517"/>
      <c r="F63" s="504" t="s">
        <v>955</v>
      </c>
      <c r="G63" s="517" t="s">
        <v>1278</v>
      </c>
      <c r="H63" s="517"/>
      <c r="I63" s="517"/>
      <c r="J63" s="517"/>
      <c r="K63" s="517"/>
      <c r="L63" s="517"/>
      <c r="M63" s="518"/>
      <c r="N63" s="519"/>
    </row>
    <row r="64" spans="1:15" ht="13.5" thickBot="1">
      <c r="A64" s="1435" t="s">
        <v>1279</v>
      </c>
      <c r="B64" s="1436"/>
      <c r="C64" s="1436"/>
      <c r="D64" s="1436"/>
      <c r="E64" s="1436"/>
      <c r="F64" s="1436"/>
      <c r="G64" s="1436"/>
      <c r="H64" s="1436"/>
      <c r="I64" s="1436"/>
      <c r="J64" s="1436"/>
      <c r="K64" s="1437"/>
      <c r="L64" s="504" t="s">
        <v>955</v>
      </c>
      <c r="M64" s="520"/>
      <c r="N64" s="521"/>
    </row>
    <row r="65" spans="1:14" ht="13.5" thickBot="1">
      <c r="A65" s="1438" t="s">
        <v>1280</v>
      </c>
      <c r="B65" s="1439"/>
      <c r="C65" s="1439"/>
      <c r="D65" s="1439"/>
      <c r="E65" s="1439"/>
      <c r="F65" s="1439"/>
      <c r="G65" s="1439"/>
      <c r="H65" s="1439"/>
      <c r="I65" s="1439"/>
      <c r="J65" s="1439"/>
      <c r="K65" s="1440"/>
      <c r="L65" s="504" t="s">
        <v>955</v>
      </c>
      <c r="M65" s="520"/>
      <c r="N65" s="521"/>
    </row>
    <row r="66" spans="1:14" ht="13.5" thickBot="1">
      <c r="A66" s="1441" t="s">
        <v>1281</v>
      </c>
      <c r="B66" s="1442"/>
      <c r="C66" s="1442"/>
      <c r="D66" s="1442"/>
      <c r="E66" s="1442"/>
      <c r="F66" s="1442"/>
      <c r="G66" s="1442"/>
      <c r="H66" s="1442"/>
      <c r="I66" s="1442"/>
      <c r="J66" s="1442"/>
      <c r="K66" s="1443"/>
      <c r="L66" s="504" t="s">
        <v>955</v>
      </c>
      <c r="M66" s="520"/>
      <c r="N66" s="521"/>
    </row>
    <row r="67" spans="1:14" ht="15.75" thickBot="1">
      <c r="A67" s="1438" t="s">
        <v>1282</v>
      </c>
      <c r="B67" s="1439"/>
      <c r="C67" s="1439"/>
      <c r="D67" s="1439"/>
      <c r="E67" s="1439"/>
      <c r="F67" s="1439"/>
      <c r="G67" s="1439"/>
      <c r="H67" s="1430" t="s">
        <v>1283</v>
      </c>
      <c r="I67" s="1431"/>
      <c r="J67" s="1430" t="s">
        <v>1284</v>
      </c>
      <c r="K67" s="1431"/>
      <c r="L67" s="522" t="s">
        <v>1285</v>
      </c>
      <c r="M67" s="1430"/>
      <c r="N67" s="1431"/>
    </row>
    <row r="68" spans="1:14" ht="13.5" thickBot="1">
      <c r="A68" s="1432" t="s">
        <v>1286</v>
      </c>
      <c r="B68" s="1433"/>
      <c r="C68" s="1433"/>
      <c r="D68" s="1433"/>
      <c r="E68" s="1433"/>
      <c r="F68" s="1433"/>
      <c r="G68" s="1433"/>
      <c r="H68" s="1433"/>
      <c r="I68" s="1433"/>
      <c r="J68" s="1433"/>
      <c r="K68" s="1434"/>
      <c r="L68" s="504" t="s">
        <v>955</v>
      </c>
      <c r="M68" s="523"/>
      <c r="N68" s="524"/>
    </row>
  </sheetData>
  <mergeCells count="104">
    <mergeCell ref="A3:F3"/>
    <mergeCell ref="A4:L4"/>
    <mergeCell ref="A5:J5"/>
    <mergeCell ref="A6:I6"/>
    <mergeCell ref="J6:L6"/>
    <mergeCell ref="A7:I10"/>
    <mergeCell ref="A12:F12"/>
    <mergeCell ref="I12:K12"/>
    <mergeCell ref="A13:J13"/>
    <mergeCell ref="A14:C17"/>
    <mergeCell ref="G21:I21"/>
    <mergeCell ref="A22:I25"/>
    <mergeCell ref="A29:J29"/>
    <mergeCell ref="K29:S29"/>
    <mergeCell ref="A30:C30"/>
    <mergeCell ref="E30:F30"/>
    <mergeCell ref="G30:I30"/>
    <mergeCell ref="K30:M30"/>
    <mergeCell ref="O30:P30"/>
    <mergeCell ref="Q30:S30"/>
    <mergeCell ref="A31:C31"/>
    <mergeCell ref="E31:F31"/>
    <mergeCell ref="G31:I31"/>
    <mergeCell ref="K31:M31"/>
    <mergeCell ref="O31:P31"/>
    <mergeCell ref="Q31:S31"/>
    <mergeCell ref="A32:C32"/>
    <mergeCell ref="E32:F32"/>
    <mergeCell ref="G32:I32"/>
    <mergeCell ref="K32:M32"/>
    <mergeCell ref="O32:P32"/>
    <mergeCell ref="Q32:S32"/>
    <mergeCell ref="A36:J36"/>
    <mergeCell ref="K36:S36"/>
    <mergeCell ref="A37:C37"/>
    <mergeCell ref="E37:F37"/>
    <mergeCell ref="G37:I37"/>
    <mergeCell ref="K37:M37"/>
    <mergeCell ref="O37:P37"/>
    <mergeCell ref="Q37:S37"/>
    <mergeCell ref="A38:C38"/>
    <mergeCell ref="E38:F38"/>
    <mergeCell ref="G38:I38"/>
    <mergeCell ref="K38:M38"/>
    <mergeCell ref="O38:P38"/>
    <mergeCell ref="Q38:S38"/>
    <mergeCell ref="A39:C39"/>
    <mergeCell ref="E39:F39"/>
    <mergeCell ref="G39:I39"/>
    <mergeCell ref="K39:M39"/>
    <mergeCell ref="O39:P39"/>
    <mergeCell ref="Q39:S39"/>
    <mergeCell ref="A45:B45"/>
    <mergeCell ref="D45:E45"/>
    <mergeCell ref="G45:H45"/>
    <mergeCell ref="J46:J51"/>
    <mergeCell ref="A47:B47"/>
    <mergeCell ref="D47:E47"/>
    <mergeCell ref="G47:H47"/>
    <mergeCell ref="A48:B48"/>
    <mergeCell ref="D48:E48"/>
    <mergeCell ref="G48:H48"/>
    <mergeCell ref="A49:B49"/>
    <mergeCell ref="D49:E49"/>
    <mergeCell ref="G49:H49"/>
    <mergeCell ref="A50:B50"/>
    <mergeCell ref="D50:E50"/>
    <mergeCell ref="G50:H50"/>
    <mergeCell ref="A51:B51"/>
    <mergeCell ref="D51:E51"/>
    <mergeCell ref="G51:H51"/>
    <mergeCell ref="A59:B59"/>
    <mergeCell ref="D59:E59"/>
    <mergeCell ref="G59:H59"/>
    <mergeCell ref="A60:B60"/>
    <mergeCell ref="D60:E60"/>
    <mergeCell ref="G60:H60"/>
    <mergeCell ref="A46:B46"/>
    <mergeCell ref="D46:E46"/>
    <mergeCell ref="G46:H46"/>
    <mergeCell ref="M67:N67"/>
    <mergeCell ref="A68:K68"/>
    <mergeCell ref="A64:K64"/>
    <mergeCell ref="A65:K65"/>
    <mergeCell ref="A66:K66"/>
    <mergeCell ref="A67:G67"/>
    <mergeCell ref="H67:I67"/>
    <mergeCell ref="J67:K67"/>
    <mergeCell ref="A54:B54"/>
    <mergeCell ref="D54:E54"/>
    <mergeCell ref="G54:H54"/>
    <mergeCell ref="A55:B55"/>
    <mergeCell ref="D55:E55"/>
    <mergeCell ref="G55:H55"/>
    <mergeCell ref="J55:J60"/>
    <mergeCell ref="A56:B56"/>
    <mergeCell ref="D56:E56"/>
    <mergeCell ref="G56:H56"/>
    <mergeCell ref="A57:B57"/>
    <mergeCell ref="D57:E57"/>
    <mergeCell ref="G57:H57"/>
    <mergeCell ref="A58:B58"/>
    <mergeCell ref="D58:E58"/>
    <mergeCell ref="G58:H58"/>
  </mergeCells>
  <conditionalFormatting sqref="G3 K5 G12 F42 F63">
    <cfRule type="cellIs" dxfId="41" priority="17" stopIfTrue="1" operator="equal">
      <formula>"NO"</formula>
    </cfRule>
    <cfRule type="cellIs" dxfId="40" priority="18" stopIfTrue="1" operator="equal">
      <formula>"YES"</formula>
    </cfRule>
  </conditionalFormatting>
  <conditionalFormatting sqref="L64">
    <cfRule type="cellIs" dxfId="39" priority="15" stopIfTrue="1" operator="equal">
      <formula>"NO"</formula>
    </cfRule>
    <cfRule type="cellIs" dxfId="38" priority="16" stopIfTrue="1" operator="equal">
      <formula>"YES"</formula>
    </cfRule>
  </conditionalFormatting>
  <conditionalFormatting sqref="L65">
    <cfRule type="cellIs" dxfId="37" priority="13" stopIfTrue="1" operator="equal">
      <formula>"NO"</formula>
    </cfRule>
    <cfRule type="cellIs" dxfId="36" priority="14" stopIfTrue="1" operator="equal">
      <formula>"YES"</formula>
    </cfRule>
  </conditionalFormatting>
  <conditionalFormatting sqref="L66">
    <cfRule type="cellIs" dxfId="35" priority="11" stopIfTrue="1" operator="equal">
      <formula>"NO"</formula>
    </cfRule>
    <cfRule type="cellIs" dxfId="34" priority="12" stopIfTrue="1" operator="equal">
      <formula>"YES"</formula>
    </cfRule>
  </conditionalFormatting>
  <conditionalFormatting sqref="L68">
    <cfRule type="cellIs" dxfId="33" priority="9" stopIfTrue="1" operator="equal">
      <formula>"NO"</formula>
    </cfRule>
    <cfRule type="cellIs" dxfId="32" priority="10" stopIfTrue="1" operator="equal">
      <formula>"YES"</formula>
    </cfRule>
  </conditionalFormatting>
  <conditionalFormatting sqref="L64">
    <cfRule type="cellIs" dxfId="31" priority="7" stopIfTrue="1" operator="equal">
      <formula>"NO"</formula>
    </cfRule>
    <cfRule type="cellIs" dxfId="30" priority="8" stopIfTrue="1" operator="equal">
      <formula>"YES"</formula>
    </cfRule>
  </conditionalFormatting>
  <conditionalFormatting sqref="L65">
    <cfRule type="cellIs" dxfId="29" priority="5" stopIfTrue="1" operator="equal">
      <formula>"NO"</formula>
    </cfRule>
    <cfRule type="cellIs" dxfId="28" priority="6" stopIfTrue="1" operator="equal">
      <formula>"YES"</formula>
    </cfRule>
  </conditionalFormatting>
  <conditionalFormatting sqref="L66">
    <cfRule type="cellIs" dxfId="27" priority="3" stopIfTrue="1" operator="equal">
      <formula>"NO"</formula>
    </cfRule>
    <cfRule type="cellIs" dxfId="26" priority="4" stopIfTrue="1" operator="equal">
      <formula>"YES"</formula>
    </cfRule>
  </conditionalFormatting>
  <conditionalFormatting sqref="L68">
    <cfRule type="cellIs" dxfId="25" priority="1" stopIfTrue="1" operator="equal">
      <formula>"NO"</formula>
    </cfRule>
    <cfRule type="cellIs" dxfId="24" priority="2" stopIfTrue="1" operator="equal">
      <formula>"YES"</formula>
    </cfRule>
  </conditionalFormatting>
  <dataValidations count="1">
    <dataValidation type="list" allowBlank="1" showInputMessage="1" showErrorMessage="1" sqref="G3 K5 G12 F42 F63 L64:L66 L68">
      <formula1>"YES,NO"</formula1>
    </dataValidation>
  </dataValidation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4">
    <tabColor theme="3"/>
  </sheetPr>
  <dimension ref="A1:AM34"/>
  <sheetViews>
    <sheetView workbookViewId="0">
      <selection activeCell="F45" sqref="F45"/>
    </sheetView>
  </sheetViews>
  <sheetFormatPr defaultColWidth="4.42578125" defaultRowHeight="12.75"/>
  <cols>
    <col min="26" max="26" width="43.140625" customWidth="1"/>
  </cols>
  <sheetData>
    <row r="1" spans="1:39" ht="4.5" customHeight="1" thickBot="1">
      <c r="A1" s="7"/>
      <c r="B1" s="8"/>
      <c r="C1" s="8"/>
      <c r="D1" s="8"/>
      <c r="E1" s="8"/>
      <c r="F1" s="9"/>
      <c r="G1" s="9"/>
      <c r="H1" s="10"/>
      <c r="I1" s="10"/>
      <c r="J1" s="10"/>
      <c r="K1" s="10"/>
      <c r="L1" s="9"/>
      <c r="M1" s="9"/>
      <c r="N1" s="10"/>
      <c r="O1" s="10"/>
      <c r="P1" s="10"/>
      <c r="Q1" s="10"/>
      <c r="R1" s="10"/>
      <c r="S1" s="10"/>
      <c r="T1" s="9"/>
      <c r="U1" s="9"/>
      <c r="V1" s="9"/>
      <c r="W1" s="9"/>
      <c r="X1" s="9"/>
      <c r="Y1" s="485"/>
      <c r="Z1" s="485"/>
      <c r="AA1" s="476"/>
      <c r="AB1" s="476"/>
      <c r="AC1" s="476"/>
      <c r="AD1" s="476"/>
      <c r="AE1" s="476"/>
      <c r="AF1" s="476"/>
      <c r="AG1" s="476"/>
      <c r="AH1" s="476"/>
      <c r="AI1" s="476"/>
      <c r="AJ1" s="476"/>
      <c r="AK1" s="476"/>
      <c r="AL1" s="476"/>
      <c r="AM1" s="476"/>
    </row>
    <row r="2" spans="1:39" ht="15.75" thickBot="1">
      <c r="A2" s="1275" t="s">
        <v>730</v>
      </c>
      <c r="B2" s="1276"/>
      <c r="C2" s="1276"/>
      <c r="D2" s="1276"/>
      <c r="E2" s="1276"/>
      <c r="F2" s="1276"/>
      <c r="G2" s="1276"/>
      <c r="H2" s="1276"/>
      <c r="I2" s="1276"/>
      <c r="J2" s="1276"/>
      <c r="K2" s="1276"/>
      <c r="L2" s="1276"/>
      <c r="M2" s="1276"/>
      <c r="N2" s="1276"/>
      <c r="O2" s="1276"/>
      <c r="P2" s="1276"/>
      <c r="Q2" s="1276"/>
      <c r="R2" s="1276"/>
      <c r="S2" s="1276"/>
      <c r="T2" s="1276"/>
      <c r="U2" s="1276"/>
      <c r="V2" s="1276"/>
      <c r="W2" s="1276"/>
      <c r="X2" s="1277"/>
      <c r="Y2" s="485"/>
      <c r="Z2" s="484" t="s">
        <v>1232</v>
      </c>
      <c r="AA2" s="476"/>
      <c r="AB2" s="476"/>
      <c r="AC2" s="476"/>
      <c r="AD2" s="476"/>
      <c r="AE2" s="476"/>
      <c r="AF2" s="476"/>
      <c r="AG2" s="476"/>
      <c r="AH2" s="476"/>
      <c r="AI2" s="476"/>
      <c r="AJ2" s="476"/>
      <c r="AK2" s="476"/>
      <c r="AL2" s="476"/>
      <c r="AM2" s="476"/>
    </row>
    <row r="3" spans="1:39">
      <c r="A3" s="1514" t="s">
        <v>1242</v>
      </c>
      <c r="B3" s="1514"/>
      <c r="C3" s="1514"/>
      <c r="D3" s="1514"/>
      <c r="E3" s="1514"/>
      <c r="F3" s="1514"/>
      <c r="G3" s="1514"/>
      <c r="H3" s="1514"/>
      <c r="I3" s="1514"/>
      <c r="J3" s="1514"/>
      <c r="K3" s="1514"/>
      <c r="L3" s="1514"/>
      <c r="M3" s="1514"/>
      <c r="N3" s="1514"/>
      <c r="O3" s="1514"/>
      <c r="P3" s="1514"/>
      <c r="Q3" s="1514"/>
      <c r="R3" s="1514"/>
      <c r="S3" s="1514"/>
      <c r="T3" s="1514"/>
      <c r="U3" s="1514"/>
      <c r="V3" s="1514"/>
      <c r="W3" s="1514"/>
      <c r="X3" s="1514"/>
    </row>
    <row r="4" spans="1:39" ht="12.75" customHeight="1">
      <c r="A4" s="485"/>
      <c r="B4" s="1496" t="s">
        <v>1247</v>
      </c>
      <c r="C4" s="1497"/>
      <c r="D4" s="1497"/>
      <c r="E4" s="1497"/>
      <c r="F4" s="1497"/>
      <c r="G4" s="1497"/>
      <c r="H4" s="1497"/>
      <c r="I4" s="1497"/>
      <c r="J4" s="1497"/>
      <c r="K4" s="1497"/>
      <c r="L4" s="1497"/>
      <c r="M4" s="1497"/>
      <c r="N4" s="1497"/>
      <c r="O4" s="1497"/>
      <c r="P4" s="1497"/>
      <c r="Q4" s="1497"/>
      <c r="R4" s="1497"/>
      <c r="S4" s="1497"/>
      <c r="T4" s="1497"/>
      <c r="U4" s="1497"/>
      <c r="V4" s="1497"/>
      <c r="W4" s="1498"/>
      <c r="X4" s="136"/>
      <c r="Y4" s="136"/>
      <c r="Z4" s="1505" t="s">
        <v>1330</v>
      </c>
      <c r="AA4" s="477"/>
      <c r="AB4" s="477"/>
      <c r="AC4" s="477"/>
      <c r="AD4" s="477"/>
      <c r="AE4" s="477"/>
      <c r="AF4" s="477"/>
      <c r="AG4" s="477"/>
      <c r="AH4" s="477"/>
      <c r="AI4" s="477"/>
      <c r="AJ4" s="477"/>
      <c r="AK4" s="477"/>
      <c r="AL4" s="477"/>
      <c r="AM4" s="477"/>
    </row>
    <row r="5" spans="1:39" ht="12.75" customHeight="1">
      <c r="A5" s="485"/>
      <c r="B5" s="1499"/>
      <c r="C5" s="1500"/>
      <c r="D5" s="1500"/>
      <c r="E5" s="1500"/>
      <c r="F5" s="1500"/>
      <c r="G5" s="1500"/>
      <c r="H5" s="1500"/>
      <c r="I5" s="1500"/>
      <c r="J5" s="1500"/>
      <c r="K5" s="1500"/>
      <c r="L5" s="1500"/>
      <c r="M5" s="1500"/>
      <c r="N5" s="1500"/>
      <c r="O5" s="1500"/>
      <c r="P5" s="1500"/>
      <c r="Q5" s="1500"/>
      <c r="R5" s="1500"/>
      <c r="S5" s="1500"/>
      <c r="T5" s="1500"/>
      <c r="U5" s="1500"/>
      <c r="V5" s="1500"/>
      <c r="W5" s="1501"/>
      <c r="X5" s="136"/>
      <c r="Y5" s="136"/>
      <c r="Z5" s="1505"/>
      <c r="AA5" s="477"/>
      <c r="AB5" s="477"/>
      <c r="AC5" s="477"/>
      <c r="AD5" s="477"/>
      <c r="AE5" s="477"/>
      <c r="AF5" s="477"/>
      <c r="AG5" s="477"/>
      <c r="AH5" s="477"/>
      <c r="AI5" s="477"/>
      <c r="AJ5" s="477"/>
      <c r="AK5" s="477"/>
      <c r="AL5" s="477"/>
      <c r="AM5" s="477"/>
    </row>
    <row r="6" spans="1:39">
      <c r="A6" s="485"/>
      <c r="B6" s="1499"/>
      <c r="C6" s="1500"/>
      <c r="D6" s="1500"/>
      <c r="E6" s="1500"/>
      <c r="F6" s="1500"/>
      <c r="G6" s="1500"/>
      <c r="H6" s="1500"/>
      <c r="I6" s="1500"/>
      <c r="J6" s="1500"/>
      <c r="K6" s="1500"/>
      <c r="L6" s="1500"/>
      <c r="M6" s="1500"/>
      <c r="N6" s="1500"/>
      <c r="O6" s="1500"/>
      <c r="P6" s="1500"/>
      <c r="Q6" s="1500"/>
      <c r="R6" s="1500"/>
      <c r="S6" s="1500"/>
      <c r="T6" s="1500"/>
      <c r="U6" s="1500"/>
      <c r="V6" s="1500"/>
      <c r="W6" s="1501"/>
      <c r="X6" s="136"/>
      <c r="Y6" s="136"/>
      <c r="Z6" s="1505"/>
      <c r="AA6" s="477"/>
      <c r="AB6" s="477"/>
      <c r="AC6" s="477"/>
      <c r="AD6" s="477"/>
      <c r="AE6" s="477"/>
      <c r="AF6" s="477"/>
      <c r="AG6" s="477"/>
      <c r="AH6" s="477"/>
      <c r="AI6" s="477"/>
      <c r="AJ6" s="477"/>
      <c r="AK6" s="477"/>
      <c r="AL6" s="477"/>
      <c r="AM6" s="477"/>
    </row>
    <row r="7" spans="1:39">
      <c r="A7" s="485"/>
      <c r="B7" s="1499"/>
      <c r="C7" s="1500"/>
      <c r="D7" s="1500"/>
      <c r="E7" s="1500"/>
      <c r="F7" s="1500"/>
      <c r="G7" s="1500"/>
      <c r="H7" s="1500"/>
      <c r="I7" s="1500"/>
      <c r="J7" s="1500"/>
      <c r="K7" s="1500"/>
      <c r="L7" s="1500"/>
      <c r="M7" s="1500"/>
      <c r="N7" s="1500"/>
      <c r="O7" s="1500"/>
      <c r="P7" s="1500"/>
      <c r="Q7" s="1500"/>
      <c r="R7" s="1500"/>
      <c r="S7" s="1500"/>
      <c r="T7" s="1500"/>
      <c r="U7" s="1500"/>
      <c r="V7" s="1500"/>
      <c r="W7" s="1501"/>
      <c r="X7" s="136"/>
      <c r="Y7" s="136"/>
      <c r="Z7" s="1505"/>
      <c r="AA7" s="477"/>
      <c r="AB7" s="477"/>
      <c r="AC7" s="477"/>
      <c r="AD7" s="477"/>
      <c r="AE7" s="477"/>
      <c r="AF7" s="477"/>
      <c r="AG7" s="477"/>
      <c r="AH7" s="477"/>
      <c r="AI7" s="477"/>
      <c r="AJ7" s="477"/>
      <c r="AK7" s="477"/>
      <c r="AL7" s="477"/>
      <c r="AM7" s="477"/>
    </row>
    <row r="8" spans="1:39">
      <c r="A8" s="485"/>
      <c r="B8" s="1499"/>
      <c r="C8" s="1500"/>
      <c r="D8" s="1500"/>
      <c r="E8" s="1500"/>
      <c r="F8" s="1500"/>
      <c r="G8" s="1500"/>
      <c r="H8" s="1500"/>
      <c r="I8" s="1500"/>
      <c r="J8" s="1500"/>
      <c r="K8" s="1500"/>
      <c r="L8" s="1500"/>
      <c r="M8" s="1500"/>
      <c r="N8" s="1500"/>
      <c r="O8" s="1500"/>
      <c r="P8" s="1500"/>
      <c r="Q8" s="1500"/>
      <c r="R8" s="1500"/>
      <c r="S8" s="1500"/>
      <c r="T8" s="1500"/>
      <c r="U8" s="1500"/>
      <c r="V8" s="1500"/>
      <c r="W8" s="1501"/>
      <c r="X8" s="136"/>
      <c r="Y8" s="136"/>
      <c r="Z8" s="1505"/>
      <c r="AA8" s="477"/>
      <c r="AB8" s="477"/>
      <c r="AC8" s="477"/>
      <c r="AD8" s="477"/>
      <c r="AE8" s="477"/>
      <c r="AF8" s="477"/>
      <c r="AG8" s="477"/>
      <c r="AH8" s="477"/>
      <c r="AI8" s="477"/>
      <c r="AJ8" s="477"/>
      <c r="AK8" s="477"/>
      <c r="AL8" s="477"/>
      <c r="AM8" s="477"/>
    </row>
    <row r="9" spans="1:39">
      <c r="A9" s="485"/>
      <c r="B9" s="1499"/>
      <c r="C9" s="1500"/>
      <c r="D9" s="1500"/>
      <c r="E9" s="1500"/>
      <c r="F9" s="1500"/>
      <c r="G9" s="1500"/>
      <c r="H9" s="1500"/>
      <c r="I9" s="1500"/>
      <c r="J9" s="1500"/>
      <c r="K9" s="1500"/>
      <c r="L9" s="1500"/>
      <c r="M9" s="1500"/>
      <c r="N9" s="1500"/>
      <c r="O9" s="1500"/>
      <c r="P9" s="1500"/>
      <c r="Q9" s="1500"/>
      <c r="R9" s="1500"/>
      <c r="S9" s="1500"/>
      <c r="T9" s="1500"/>
      <c r="U9" s="1500"/>
      <c r="V9" s="1500"/>
      <c r="W9" s="1501"/>
      <c r="X9" s="136"/>
      <c r="Y9" s="136"/>
      <c r="Z9" s="1505"/>
      <c r="AA9" s="477"/>
      <c r="AB9" s="477"/>
      <c r="AC9" s="477"/>
      <c r="AD9" s="477"/>
      <c r="AE9" s="477"/>
      <c r="AF9" s="477"/>
      <c r="AG9" s="477"/>
      <c r="AH9" s="477"/>
      <c r="AI9" s="477"/>
      <c r="AJ9" s="477"/>
      <c r="AK9" s="477"/>
      <c r="AL9" s="477"/>
      <c r="AM9" s="477"/>
    </row>
    <row r="10" spans="1:39">
      <c r="A10" s="485"/>
      <c r="B10" s="1499"/>
      <c r="C10" s="1500"/>
      <c r="D10" s="1500"/>
      <c r="E10" s="1500"/>
      <c r="F10" s="1500"/>
      <c r="G10" s="1500"/>
      <c r="H10" s="1500"/>
      <c r="I10" s="1500"/>
      <c r="J10" s="1500"/>
      <c r="K10" s="1500"/>
      <c r="L10" s="1500"/>
      <c r="M10" s="1500"/>
      <c r="N10" s="1500"/>
      <c r="O10" s="1500"/>
      <c r="P10" s="1500"/>
      <c r="Q10" s="1500"/>
      <c r="R10" s="1500"/>
      <c r="S10" s="1500"/>
      <c r="T10" s="1500"/>
      <c r="U10" s="1500"/>
      <c r="V10" s="1500"/>
      <c r="W10" s="1501"/>
      <c r="X10" s="136"/>
      <c r="Y10" s="136"/>
      <c r="Z10" s="1505"/>
      <c r="AA10" s="477"/>
      <c r="AB10" s="477"/>
      <c r="AC10" s="477"/>
      <c r="AD10" s="477"/>
      <c r="AE10" s="477"/>
      <c r="AF10" s="477"/>
      <c r="AG10" s="477"/>
      <c r="AH10" s="477"/>
      <c r="AI10" s="477"/>
      <c r="AJ10" s="477"/>
      <c r="AK10" s="477"/>
      <c r="AL10" s="477"/>
      <c r="AM10" s="477"/>
    </row>
    <row r="11" spans="1:39">
      <c r="A11" s="485"/>
      <c r="B11" s="1499"/>
      <c r="C11" s="1500"/>
      <c r="D11" s="1500"/>
      <c r="E11" s="1500"/>
      <c r="F11" s="1500"/>
      <c r="G11" s="1500"/>
      <c r="H11" s="1500"/>
      <c r="I11" s="1500"/>
      <c r="J11" s="1500"/>
      <c r="K11" s="1500"/>
      <c r="L11" s="1500"/>
      <c r="M11" s="1500"/>
      <c r="N11" s="1500"/>
      <c r="O11" s="1500"/>
      <c r="P11" s="1500"/>
      <c r="Q11" s="1500"/>
      <c r="R11" s="1500"/>
      <c r="S11" s="1500"/>
      <c r="T11" s="1500"/>
      <c r="U11" s="1500"/>
      <c r="V11" s="1500"/>
      <c r="W11" s="1501"/>
      <c r="X11" s="136"/>
      <c r="Y11" s="136"/>
      <c r="Z11" s="1505"/>
      <c r="AA11" s="477"/>
      <c r="AB11" s="477"/>
      <c r="AC11" s="477"/>
      <c r="AD11" s="477"/>
      <c r="AE11" s="477"/>
      <c r="AF11" s="477"/>
      <c r="AG11" s="477"/>
      <c r="AH11" s="477"/>
      <c r="AI11" s="477"/>
      <c r="AJ11" s="477"/>
      <c r="AK11" s="477"/>
      <c r="AL11" s="477"/>
      <c r="AM11" s="477"/>
    </row>
    <row r="12" spans="1:39">
      <c r="A12" s="485"/>
      <c r="B12" s="1499"/>
      <c r="C12" s="1500"/>
      <c r="D12" s="1500"/>
      <c r="E12" s="1500"/>
      <c r="F12" s="1500"/>
      <c r="G12" s="1500"/>
      <c r="H12" s="1500"/>
      <c r="I12" s="1500"/>
      <c r="J12" s="1500"/>
      <c r="K12" s="1500"/>
      <c r="L12" s="1500"/>
      <c r="M12" s="1500"/>
      <c r="N12" s="1500"/>
      <c r="O12" s="1500"/>
      <c r="P12" s="1500"/>
      <c r="Q12" s="1500"/>
      <c r="R12" s="1500"/>
      <c r="S12" s="1500"/>
      <c r="T12" s="1500"/>
      <c r="U12" s="1500"/>
      <c r="V12" s="1500"/>
      <c r="W12" s="1501"/>
      <c r="X12" s="136"/>
      <c r="Y12" s="136"/>
      <c r="Z12" s="1505"/>
      <c r="AA12" s="477"/>
      <c r="AB12" s="477"/>
      <c r="AC12" s="477"/>
      <c r="AD12" s="477"/>
      <c r="AE12" s="477"/>
      <c r="AF12" s="477"/>
      <c r="AG12" s="477"/>
      <c r="AH12" s="477"/>
      <c r="AI12" s="477"/>
      <c r="AJ12" s="477"/>
      <c r="AK12" s="477"/>
      <c r="AL12" s="477"/>
      <c r="AM12" s="477"/>
    </row>
    <row r="13" spans="1:39">
      <c r="A13" s="485"/>
      <c r="B13" s="1499"/>
      <c r="C13" s="1500"/>
      <c r="D13" s="1500"/>
      <c r="E13" s="1500"/>
      <c r="F13" s="1500"/>
      <c r="G13" s="1500"/>
      <c r="H13" s="1500"/>
      <c r="I13" s="1500"/>
      <c r="J13" s="1500"/>
      <c r="K13" s="1500"/>
      <c r="L13" s="1500"/>
      <c r="M13" s="1500"/>
      <c r="N13" s="1500"/>
      <c r="O13" s="1500"/>
      <c r="P13" s="1500"/>
      <c r="Q13" s="1500"/>
      <c r="R13" s="1500"/>
      <c r="S13" s="1500"/>
      <c r="T13" s="1500"/>
      <c r="U13" s="1500"/>
      <c r="V13" s="1500"/>
      <c r="W13" s="1501"/>
      <c r="X13" s="136"/>
      <c r="Y13" s="136"/>
      <c r="Z13" s="1505"/>
      <c r="AA13" s="477"/>
      <c r="AB13" s="477"/>
      <c r="AC13" s="477"/>
      <c r="AD13" s="477"/>
      <c r="AE13" s="477"/>
      <c r="AF13" s="477"/>
      <c r="AG13" s="477"/>
      <c r="AH13" s="477"/>
      <c r="AI13" s="477"/>
      <c r="AJ13" s="477"/>
      <c r="AK13" s="477"/>
      <c r="AL13" s="477"/>
      <c r="AM13" s="477"/>
    </row>
    <row r="14" spans="1:39" ht="4.5" customHeight="1">
      <c r="A14" s="485"/>
      <c r="B14" s="1502"/>
      <c r="C14" s="1503"/>
      <c r="D14" s="1503"/>
      <c r="E14" s="1503"/>
      <c r="F14" s="1503"/>
      <c r="G14" s="1503"/>
      <c r="H14" s="1503"/>
      <c r="I14" s="1503"/>
      <c r="J14" s="1503"/>
      <c r="K14" s="1503"/>
      <c r="L14" s="1503"/>
      <c r="M14" s="1503"/>
      <c r="N14" s="1503"/>
      <c r="O14" s="1503"/>
      <c r="P14" s="1503"/>
      <c r="Q14" s="1503"/>
      <c r="R14" s="1503"/>
      <c r="S14" s="1503"/>
      <c r="T14" s="1503"/>
      <c r="U14" s="1503"/>
      <c r="V14" s="1503"/>
      <c r="W14" s="1504"/>
      <c r="X14" s="136"/>
      <c r="Y14" s="136"/>
      <c r="Z14" s="1505"/>
      <c r="AA14" s="477"/>
      <c r="AB14" s="477"/>
      <c r="AC14" s="477"/>
      <c r="AD14" s="477"/>
      <c r="AE14" s="477"/>
      <c r="AF14" s="477"/>
      <c r="AG14" s="477"/>
      <c r="AH14" s="477"/>
      <c r="AI14" s="477"/>
      <c r="AJ14" s="477"/>
      <c r="AK14" s="477"/>
      <c r="AL14" s="477"/>
      <c r="AM14" s="477"/>
    </row>
    <row r="15" spans="1:39">
      <c r="A15" s="485"/>
      <c r="B15" s="1511" t="s">
        <v>1244</v>
      </c>
      <c r="C15" s="1512"/>
      <c r="D15" s="1512"/>
      <c r="E15" s="1512"/>
      <c r="F15" s="1512"/>
      <c r="G15" s="1512"/>
      <c r="H15" s="1512"/>
      <c r="I15" s="1512"/>
      <c r="J15" s="1512"/>
      <c r="K15" s="1512"/>
      <c r="L15" s="1512"/>
      <c r="M15" s="1512"/>
      <c r="N15" s="1512"/>
      <c r="O15" s="1512"/>
      <c r="P15" s="1512"/>
      <c r="Q15" s="1512"/>
      <c r="R15" s="1512"/>
      <c r="S15" s="1512"/>
      <c r="T15" s="1512"/>
      <c r="U15" s="1512"/>
      <c r="V15" s="1512"/>
      <c r="W15" s="1513"/>
      <c r="X15" s="136"/>
      <c r="Y15" s="136"/>
      <c r="Z15" s="177" t="s">
        <v>1329</v>
      </c>
      <c r="AA15" s="477"/>
      <c r="AB15" s="477"/>
      <c r="AC15" s="477"/>
      <c r="AD15" s="477"/>
      <c r="AE15" s="477"/>
      <c r="AF15" s="477"/>
      <c r="AG15" s="477"/>
      <c r="AH15" s="477"/>
      <c r="AI15" s="477"/>
      <c r="AJ15" s="477"/>
      <c r="AK15" s="477"/>
      <c r="AL15" s="477"/>
      <c r="AM15" s="477"/>
    </row>
    <row r="16" spans="1:39">
      <c r="A16" s="136"/>
      <c r="B16" s="1509" t="s">
        <v>800</v>
      </c>
      <c r="C16" s="1509"/>
      <c r="D16" s="1509"/>
      <c r="E16" s="1509"/>
      <c r="F16" s="1509" t="s">
        <v>801</v>
      </c>
      <c r="G16" s="1509"/>
      <c r="H16" s="1509"/>
      <c r="I16" s="1509" t="s">
        <v>802</v>
      </c>
      <c r="J16" s="1509"/>
      <c r="K16" s="1509"/>
      <c r="L16" s="1509"/>
      <c r="M16" s="1509"/>
      <c r="N16" s="1509"/>
      <c r="O16" s="1509"/>
      <c r="P16" s="1509"/>
      <c r="Q16" s="1509"/>
      <c r="R16" s="1509"/>
      <c r="S16" s="1509"/>
      <c r="T16" s="1509"/>
      <c r="U16" s="1509"/>
      <c r="V16" s="1509"/>
      <c r="W16" s="1509"/>
      <c r="X16" s="136"/>
      <c r="Y16" s="136"/>
      <c r="Z16" s="311"/>
      <c r="AA16" s="477"/>
      <c r="AB16" s="477"/>
      <c r="AC16" s="477"/>
      <c r="AD16" s="477"/>
      <c r="AE16" s="477"/>
      <c r="AF16" s="477"/>
      <c r="AG16" s="477"/>
      <c r="AH16" s="477"/>
      <c r="AI16" s="477"/>
      <c r="AJ16" s="477"/>
      <c r="AK16" s="477"/>
      <c r="AL16" s="477"/>
      <c r="AM16" s="477"/>
    </row>
    <row r="17" spans="1:39">
      <c r="A17" s="136"/>
      <c r="B17" s="1510"/>
      <c r="C17" s="1510"/>
      <c r="D17" s="1510"/>
      <c r="E17" s="1510"/>
      <c r="F17" s="1510"/>
      <c r="G17" s="1510"/>
      <c r="H17" s="1510"/>
      <c r="I17" s="1510"/>
      <c r="J17" s="1510"/>
      <c r="K17" s="1510"/>
      <c r="L17" s="1510"/>
      <c r="M17" s="1510"/>
      <c r="N17" s="1510"/>
      <c r="O17" s="1510"/>
      <c r="P17" s="1510"/>
      <c r="Q17" s="1510"/>
      <c r="R17" s="1510"/>
      <c r="S17" s="1510"/>
      <c r="T17" s="1510"/>
      <c r="U17" s="1510"/>
      <c r="V17" s="1510"/>
      <c r="W17" s="1510"/>
      <c r="X17" s="136"/>
      <c r="Y17" s="136"/>
      <c r="Z17" s="136"/>
      <c r="AA17" s="477"/>
      <c r="AB17" s="477"/>
      <c r="AC17" s="477"/>
      <c r="AD17" s="477"/>
      <c r="AE17" s="477"/>
      <c r="AF17" s="477"/>
      <c r="AG17" s="477"/>
      <c r="AH17" s="477"/>
      <c r="AI17" s="477"/>
      <c r="AJ17" s="477"/>
      <c r="AK17" s="477"/>
      <c r="AL17" s="477"/>
      <c r="AM17" s="477"/>
    </row>
    <row r="18" spans="1:39">
      <c r="A18" s="136"/>
      <c r="B18" s="1495"/>
      <c r="C18" s="1495"/>
      <c r="D18" s="1495"/>
      <c r="E18" s="1495"/>
      <c r="F18" s="1495"/>
      <c r="G18" s="1495"/>
      <c r="H18" s="1495"/>
      <c r="I18" s="1495"/>
      <c r="J18" s="1495"/>
      <c r="K18" s="1495"/>
      <c r="L18" s="1495"/>
      <c r="M18" s="1495"/>
      <c r="N18" s="1495"/>
      <c r="O18" s="1495"/>
      <c r="P18" s="1495"/>
      <c r="Q18" s="1495"/>
      <c r="R18" s="1495"/>
      <c r="S18" s="1495"/>
      <c r="T18" s="1495"/>
      <c r="U18" s="1495"/>
      <c r="V18" s="1495"/>
      <c r="W18" s="1495"/>
      <c r="X18" s="136"/>
      <c r="Y18" s="136"/>
      <c r="Z18" s="136"/>
      <c r="AA18" s="477"/>
      <c r="AB18" s="477"/>
      <c r="AC18" s="477"/>
      <c r="AD18" s="477"/>
      <c r="AE18" s="477"/>
      <c r="AF18" s="477"/>
      <c r="AG18" s="477"/>
      <c r="AH18" s="477"/>
      <c r="AI18" s="477"/>
      <c r="AJ18" s="477"/>
      <c r="AK18" s="477"/>
      <c r="AL18" s="477"/>
      <c r="AM18" s="477"/>
    </row>
    <row r="19" spans="1:39">
      <c r="A19" s="136"/>
      <c r="B19" s="1495"/>
      <c r="C19" s="1495"/>
      <c r="D19" s="1495"/>
      <c r="E19" s="1495"/>
      <c r="F19" s="1495"/>
      <c r="G19" s="1495"/>
      <c r="H19" s="1495"/>
      <c r="I19" s="1495"/>
      <c r="J19" s="1495"/>
      <c r="K19" s="1495"/>
      <c r="L19" s="1495"/>
      <c r="M19" s="1495"/>
      <c r="N19" s="1495"/>
      <c r="O19" s="1495"/>
      <c r="P19" s="1495"/>
      <c r="Q19" s="1495"/>
      <c r="R19" s="1495"/>
      <c r="S19" s="1495"/>
      <c r="T19" s="1495"/>
      <c r="U19" s="1495"/>
      <c r="V19" s="1495"/>
      <c r="W19" s="1495"/>
      <c r="X19" s="136"/>
      <c r="Y19" s="136"/>
      <c r="Z19" s="136"/>
      <c r="AA19" s="477"/>
      <c r="AB19" s="477"/>
      <c r="AC19" s="477"/>
      <c r="AD19" s="477"/>
      <c r="AE19" s="477"/>
      <c r="AF19" s="477"/>
      <c r="AG19" s="477"/>
      <c r="AH19" s="477"/>
      <c r="AI19" s="477"/>
      <c r="AJ19" s="477"/>
      <c r="AK19" s="477"/>
      <c r="AL19" s="477"/>
      <c r="AM19" s="477"/>
    </row>
    <row r="20" spans="1:39">
      <c r="A20" s="136"/>
      <c r="B20" s="1495"/>
      <c r="C20" s="1495"/>
      <c r="D20" s="1495"/>
      <c r="E20" s="1495"/>
      <c r="F20" s="1495"/>
      <c r="G20" s="1495"/>
      <c r="H20" s="1495"/>
      <c r="I20" s="1495"/>
      <c r="J20" s="1495"/>
      <c r="K20" s="1495"/>
      <c r="L20" s="1495"/>
      <c r="M20" s="1495"/>
      <c r="N20" s="1495"/>
      <c r="O20" s="1495"/>
      <c r="P20" s="1495"/>
      <c r="Q20" s="1495"/>
      <c r="R20" s="1495"/>
      <c r="S20" s="1495"/>
      <c r="T20" s="1495"/>
      <c r="U20" s="1495"/>
      <c r="V20" s="1495"/>
      <c r="W20" s="1495"/>
      <c r="X20" s="136"/>
      <c r="Y20" s="136"/>
      <c r="Z20" s="136"/>
      <c r="AA20" s="477"/>
      <c r="AB20" s="477"/>
      <c r="AC20" s="477"/>
      <c r="AD20" s="477"/>
      <c r="AE20" s="477"/>
      <c r="AF20" s="477"/>
      <c r="AG20" s="477"/>
      <c r="AH20" s="477"/>
      <c r="AI20" s="477"/>
      <c r="AJ20" s="477"/>
      <c r="AK20" s="477"/>
      <c r="AL20" s="477"/>
      <c r="AM20" s="477"/>
    </row>
    <row r="21" spans="1:39">
      <c r="A21" s="136"/>
      <c r="B21" s="136"/>
      <c r="C21" s="136"/>
      <c r="D21" s="136"/>
      <c r="E21" s="136"/>
      <c r="F21" s="136"/>
      <c r="G21" s="136"/>
      <c r="H21" s="136"/>
      <c r="I21" s="136"/>
      <c r="J21" s="136"/>
      <c r="K21" s="136"/>
      <c r="L21" s="136"/>
      <c r="M21" s="136"/>
      <c r="N21" s="136"/>
      <c r="O21" s="136"/>
      <c r="P21" s="136"/>
      <c r="Q21" s="136"/>
      <c r="R21" s="136"/>
      <c r="S21" s="136"/>
      <c r="T21" s="136"/>
      <c r="U21" s="136"/>
      <c r="V21" s="136"/>
      <c r="W21" s="136"/>
      <c r="X21" s="136"/>
      <c r="Y21" s="136"/>
      <c r="Z21" s="136"/>
    </row>
    <row r="22" spans="1:39">
      <c r="A22" s="136"/>
      <c r="B22" s="1511" t="s">
        <v>1245</v>
      </c>
      <c r="C22" s="1512"/>
      <c r="D22" s="1512"/>
      <c r="E22" s="1512"/>
      <c r="F22" s="1512"/>
      <c r="G22" s="1512"/>
      <c r="H22" s="1512"/>
      <c r="I22" s="1512"/>
      <c r="J22" s="1512"/>
      <c r="K22" s="1512"/>
      <c r="L22" s="1512"/>
      <c r="M22" s="1512"/>
      <c r="N22" s="1512"/>
      <c r="O22" s="1512"/>
      <c r="P22" s="1512"/>
      <c r="Q22" s="1512"/>
      <c r="R22" s="1512"/>
      <c r="S22" s="1512"/>
      <c r="T22" s="1512"/>
      <c r="U22" s="1512"/>
      <c r="V22" s="1512"/>
      <c r="W22" s="1513"/>
      <c r="X22" s="136"/>
      <c r="Y22" s="136"/>
      <c r="Z22" s="311"/>
    </row>
    <row r="23" spans="1:39">
      <c r="A23" s="136"/>
      <c r="B23" s="1509" t="s">
        <v>800</v>
      </c>
      <c r="C23" s="1509"/>
      <c r="D23" s="1509"/>
      <c r="E23" s="1509"/>
      <c r="F23" s="1509" t="s">
        <v>801</v>
      </c>
      <c r="G23" s="1509"/>
      <c r="H23" s="1509"/>
      <c r="I23" s="1509" t="s">
        <v>802</v>
      </c>
      <c r="J23" s="1509"/>
      <c r="K23" s="1509"/>
      <c r="L23" s="1509"/>
      <c r="M23" s="1509"/>
      <c r="N23" s="1509"/>
      <c r="O23" s="1509"/>
      <c r="P23" s="1509"/>
      <c r="Q23" s="1509"/>
      <c r="R23" s="1509"/>
      <c r="S23" s="1509"/>
      <c r="T23" s="1509"/>
      <c r="U23" s="1509"/>
      <c r="V23" s="1509"/>
      <c r="W23" s="1509"/>
      <c r="X23" s="136"/>
      <c r="Y23" s="136"/>
      <c r="Z23" s="136"/>
    </row>
    <row r="24" spans="1:39">
      <c r="A24" s="136"/>
      <c r="B24" s="1510"/>
      <c r="C24" s="1510"/>
      <c r="D24" s="1510"/>
      <c r="E24" s="1510"/>
      <c r="F24" s="1510"/>
      <c r="G24" s="1510"/>
      <c r="H24" s="1510"/>
      <c r="I24" s="1510"/>
      <c r="J24" s="1510"/>
      <c r="K24" s="1510"/>
      <c r="L24" s="1510"/>
      <c r="M24" s="1510"/>
      <c r="N24" s="1510"/>
      <c r="O24" s="1510"/>
      <c r="P24" s="1510"/>
      <c r="Q24" s="1510"/>
      <c r="R24" s="1510"/>
      <c r="S24" s="1510"/>
      <c r="T24" s="1510"/>
      <c r="U24" s="1510"/>
      <c r="V24" s="1510"/>
      <c r="W24" s="1510"/>
      <c r="X24" s="136"/>
      <c r="Y24" s="136"/>
      <c r="Z24" s="136"/>
    </row>
    <row r="25" spans="1:39">
      <c r="A25" s="136"/>
      <c r="B25" s="1495"/>
      <c r="C25" s="1495"/>
      <c r="D25" s="1495"/>
      <c r="E25" s="1495"/>
      <c r="F25" s="1495"/>
      <c r="G25" s="1495"/>
      <c r="H25" s="1495"/>
      <c r="I25" s="1495"/>
      <c r="J25" s="1495"/>
      <c r="K25" s="1495"/>
      <c r="L25" s="1495"/>
      <c r="M25" s="1495"/>
      <c r="N25" s="1495"/>
      <c r="O25" s="1495"/>
      <c r="P25" s="1495"/>
      <c r="Q25" s="1495"/>
      <c r="R25" s="1495"/>
      <c r="S25" s="1495"/>
      <c r="T25" s="1495"/>
      <c r="U25" s="1495"/>
      <c r="V25" s="1495"/>
      <c r="W25" s="1495"/>
      <c r="X25" s="136"/>
      <c r="Y25" s="136"/>
      <c r="Z25" s="136"/>
    </row>
    <row r="26" spans="1:39">
      <c r="A26" s="136"/>
      <c r="B26" s="1495"/>
      <c r="C26" s="1495"/>
      <c r="D26" s="1495"/>
      <c r="E26" s="1495"/>
      <c r="F26" s="1495"/>
      <c r="G26" s="1495"/>
      <c r="H26" s="1495"/>
      <c r="I26" s="1495"/>
      <c r="J26" s="1495"/>
      <c r="K26" s="1495"/>
      <c r="L26" s="1495"/>
      <c r="M26" s="1495"/>
      <c r="N26" s="1495"/>
      <c r="O26" s="1495"/>
      <c r="P26" s="1495"/>
      <c r="Q26" s="1495"/>
      <c r="R26" s="1495"/>
      <c r="S26" s="1495"/>
      <c r="T26" s="1495"/>
      <c r="U26" s="1495"/>
      <c r="V26" s="1495"/>
      <c r="W26" s="1495"/>
      <c r="X26" s="136"/>
      <c r="Y26" s="136"/>
      <c r="Z26" s="136"/>
    </row>
    <row r="27" spans="1:39">
      <c r="A27" s="136"/>
      <c r="B27" s="1495"/>
      <c r="C27" s="1495"/>
      <c r="D27" s="1495"/>
      <c r="E27" s="1495"/>
      <c r="F27" s="1495"/>
      <c r="G27" s="1495"/>
      <c r="H27" s="1495"/>
      <c r="I27" s="1495"/>
      <c r="J27" s="1495"/>
      <c r="K27" s="1495"/>
      <c r="L27" s="1495"/>
      <c r="M27" s="1495"/>
      <c r="N27" s="1495"/>
      <c r="O27" s="1495"/>
      <c r="P27" s="1495"/>
      <c r="Q27" s="1495"/>
      <c r="R27" s="1495"/>
      <c r="S27" s="1495"/>
      <c r="T27" s="1495"/>
      <c r="U27" s="1495"/>
      <c r="V27" s="1495"/>
      <c r="W27" s="1495"/>
      <c r="X27" s="136"/>
      <c r="Y27" s="136"/>
      <c r="Z27" s="136"/>
    </row>
    <row r="28" spans="1:39">
      <c r="A28" s="136"/>
      <c r="B28" s="136"/>
      <c r="C28" s="136"/>
      <c r="D28" s="136"/>
      <c r="E28" s="136"/>
      <c r="F28" s="136"/>
      <c r="G28" s="136"/>
      <c r="H28" s="136"/>
      <c r="I28" s="136"/>
      <c r="J28" s="136"/>
      <c r="K28" s="136"/>
      <c r="L28" s="136"/>
      <c r="M28" s="136"/>
      <c r="N28" s="136"/>
      <c r="O28" s="136"/>
      <c r="P28" s="136"/>
      <c r="Q28" s="136"/>
      <c r="R28" s="136"/>
      <c r="S28" s="136"/>
      <c r="T28" s="136"/>
      <c r="U28" s="136"/>
      <c r="V28" s="136"/>
      <c r="W28" s="136"/>
      <c r="X28" s="136"/>
      <c r="Y28" s="136"/>
      <c r="Z28" s="136"/>
    </row>
    <row r="29" spans="1:39">
      <c r="A29" s="136"/>
      <c r="B29" s="1506" t="s">
        <v>1246</v>
      </c>
      <c r="C29" s="1507"/>
      <c r="D29" s="1507"/>
      <c r="E29" s="1507"/>
      <c r="F29" s="1507"/>
      <c r="G29" s="1507"/>
      <c r="H29" s="1507"/>
      <c r="I29" s="1507"/>
      <c r="J29" s="1507"/>
      <c r="K29" s="1507"/>
      <c r="L29" s="1507"/>
      <c r="M29" s="1507"/>
      <c r="N29" s="1507"/>
      <c r="O29" s="1507"/>
      <c r="P29" s="1507"/>
      <c r="Q29" s="1507"/>
      <c r="R29" s="1507"/>
      <c r="S29" s="1507"/>
      <c r="T29" s="1507"/>
      <c r="U29" s="1507"/>
      <c r="V29" s="1507"/>
      <c r="W29" s="1508"/>
      <c r="X29" s="136"/>
      <c r="Y29" s="136"/>
      <c r="Z29" s="136"/>
    </row>
    <row r="30" spans="1:39">
      <c r="A30" s="136"/>
      <c r="B30" s="1509" t="s">
        <v>800</v>
      </c>
      <c r="C30" s="1509"/>
      <c r="D30" s="1509"/>
      <c r="E30" s="1509"/>
      <c r="F30" s="1509" t="s">
        <v>801</v>
      </c>
      <c r="G30" s="1509"/>
      <c r="H30" s="1509"/>
      <c r="I30" s="1509" t="s">
        <v>802</v>
      </c>
      <c r="J30" s="1509"/>
      <c r="K30" s="1509"/>
      <c r="L30" s="1509"/>
      <c r="M30" s="1509"/>
      <c r="N30" s="1509"/>
      <c r="O30" s="1509"/>
      <c r="P30" s="1509"/>
      <c r="Q30" s="1509"/>
      <c r="R30" s="1509"/>
      <c r="S30" s="1509"/>
      <c r="T30" s="1509"/>
      <c r="U30" s="1509"/>
      <c r="V30" s="1509"/>
      <c r="W30" s="1509"/>
      <c r="X30" s="136"/>
      <c r="Y30" s="136"/>
      <c r="Z30" s="136"/>
    </row>
    <row r="31" spans="1:39">
      <c r="A31" s="136"/>
      <c r="B31" s="1510"/>
      <c r="C31" s="1510"/>
      <c r="D31" s="1510"/>
      <c r="E31" s="1510"/>
      <c r="F31" s="1510"/>
      <c r="G31" s="1510"/>
      <c r="H31" s="1510"/>
      <c r="I31" s="1510"/>
      <c r="J31" s="1510"/>
      <c r="K31" s="1510"/>
      <c r="L31" s="1510"/>
      <c r="M31" s="1510"/>
      <c r="N31" s="1510"/>
      <c r="O31" s="1510"/>
      <c r="P31" s="1510"/>
      <c r="Q31" s="1510"/>
      <c r="R31" s="1510"/>
      <c r="S31" s="1510"/>
      <c r="T31" s="1510"/>
      <c r="U31" s="1510"/>
      <c r="V31" s="1510"/>
      <c r="W31" s="1510"/>
      <c r="X31" s="136"/>
      <c r="Y31" s="136"/>
      <c r="Z31" s="136"/>
    </row>
    <row r="32" spans="1:39">
      <c r="A32" s="136"/>
      <c r="B32" s="1495"/>
      <c r="C32" s="1495"/>
      <c r="D32" s="1495"/>
      <c r="E32" s="1495"/>
      <c r="F32" s="1495"/>
      <c r="G32" s="1495"/>
      <c r="H32" s="1495"/>
      <c r="I32" s="1495"/>
      <c r="J32" s="1495"/>
      <c r="K32" s="1495"/>
      <c r="L32" s="1495"/>
      <c r="M32" s="1495"/>
      <c r="N32" s="1495"/>
      <c r="O32" s="1495"/>
      <c r="P32" s="1495"/>
      <c r="Q32" s="1495"/>
      <c r="R32" s="1495"/>
      <c r="S32" s="1495"/>
      <c r="T32" s="1495"/>
      <c r="U32" s="1495"/>
      <c r="V32" s="1495"/>
      <c r="W32" s="1495"/>
      <c r="X32" s="136"/>
      <c r="Y32" s="136"/>
      <c r="Z32" s="136"/>
    </row>
    <row r="33" spans="1:26">
      <c r="A33" s="136"/>
      <c r="B33" s="1495"/>
      <c r="C33" s="1495"/>
      <c r="D33" s="1495"/>
      <c r="E33" s="1495"/>
      <c r="F33" s="1495"/>
      <c r="G33" s="1495"/>
      <c r="H33" s="1495"/>
      <c r="I33" s="1495"/>
      <c r="J33" s="1495"/>
      <c r="K33" s="1495"/>
      <c r="L33" s="1495"/>
      <c r="M33" s="1495"/>
      <c r="N33" s="1495"/>
      <c r="O33" s="1495"/>
      <c r="P33" s="1495"/>
      <c r="Q33" s="1495"/>
      <c r="R33" s="1495"/>
      <c r="S33" s="1495"/>
      <c r="T33" s="1495"/>
      <c r="U33" s="1495"/>
      <c r="V33" s="1495"/>
      <c r="W33" s="1495"/>
      <c r="X33" s="136"/>
      <c r="Y33" s="136"/>
      <c r="Z33" s="136"/>
    </row>
    <row r="34" spans="1:26">
      <c r="A34" s="136"/>
      <c r="B34" s="1495"/>
      <c r="C34" s="1495"/>
      <c r="D34" s="1495"/>
      <c r="E34" s="1495"/>
      <c r="F34" s="1495"/>
      <c r="G34" s="1495"/>
      <c r="H34" s="1495"/>
      <c r="I34" s="1495"/>
      <c r="J34" s="1495"/>
      <c r="K34" s="1495"/>
      <c r="L34" s="1495"/>
      <c r="M34" s="1495"/>
      <c r="N34" s="1495"/>
      <c r="O34" s="1495"/>
      <c r="P34" s="1495"/>
      <c r="Q34" s="1495"/>
      <c r="R34" s="1495"/>
      <c r="S34" s="1495"/>
      <c r="T34" s="1495"/>
      <c r="U34" s="1495"/>
      <c r="V34" s="1495"/>
      <c r="W34" s="1495"/>
      <c r="X34" s="136"/>
      <c r="Y34" s="136"/>
      <c r="Z34" s="136"/>
    </row>
  </sheetData>
  <mergeCells count="52">
    <mergeCell ref="A2:X2"/>
    <mergeCell ref="A3:X3"/>
    <mergeCell ref="B15:W15"/>
    <mergeCell ref="B16:E16"/>
    <mergeCell ref="F16:H16"/>
    <mergeCell ref="I16:W16"/>
    <mergeCell ref="B17:E17"/>
    <mergeCell ref="F17:H17"/>
    <mergeCell ref="I17:W17"/>
    <mergeCell ref="B18:E18"/>
    <mergeCell ref="F18:H18"/>
    <mergeCell ref="I18:W18"/>
    <mergeCell ref="F25:H25"/>
    <mergeCell ref="B19:E19"/>
    <mergeCell ref="F19:H19"/>
    <mergeCell ref="I19:W19"/>
    <mergeCell ref="B20:E20"/>
    <mergeCell ref="F20:H20"/>
    <mergeCell ref="I20:W20"/>
    <mergeCell ref="B22:W22"/>
    <mergeCell ref="B23:E23"/>
    <mergeCell ref="F23:H23"/>
    <mergeCell ref="I23:W23"/>
    <mergeCell ref="B24:E24"/>
    <mergeCell ref="F24:H24"/>
    <mergeCell ref="I24:W24"/>
    <mergeCell ref="I25:W25"/>
    <mergeCell ref="B25:E25"/>
    <mergeCell ref="F31:H31"/>
    <mergeCell ref="I31:W31"/>
    <mergeCell ref="B26:E26"/>
    <mergeCell ref="F26:H26"/>
    <mergeCell ref="I26:W26"/>
    <mergeCell ref="B27:E27"/>
    <mergeCell ref="F27:H27"/>
    <mergeCell ref="I27:W27"/>
    <mergeCell ref="B34:E34"/>
    <mergeCell ref="F34:H34"/>
    <mergeCell ref="I34:W34"/>
    <mergeCell ref="B4:W14"/>
    <mergeCell ref="Z4:Z14"/>
    <mergeCell ref="B32:E32"/>
    <mergeCell ref="F32:H32"/>
    <mergeCell ref="I32:W32"/>
    <mergeCell ref="B33:E33"/>
    <mergeCell ref="F33:H33"/>
    <mergeCell ref="I33:W33"/>
    <mergeCell ref="B29:W29"/>
    <mergeCell ref="B30:E30"/>
    <mergeCell ref="F30:H30"/>
    <mergeCell ref="I30:W30"/>
    <mergeCell ref="B31:E31"/>
  </mergeCells>
  <hyperlinks>
    <hyperlink ref="Z15" r:id="rId1"/>
  </hyperlinks>
  <pageMargins left="0.7" right="0.7" top="0.75" bottom="0.75" header="0.3" footer="0.3"/>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6"/>
    <outlinePr summaryBelow="0" summaryRight="0"/>
  </sheetPr>
  <dimension ref="A1:Z41"/>
  <sheetViews>
    <sheetView showGridLines="0" zoomScaleNormal="100" workbookViewId="0">
      <selection activeCell="E43" sqref="E43"/>
    </sheetView>
  </sheetViews>
  <sheetFormatPr defaultColWidth="52.5703125" defaultRowHeight="11.25"/>
  <cols>
    <col min="1" max="1" width="1.7109375" style="356" customWidth="1"/>
    <col min="2" max="2" width="52.5703125" style="354"/>
    <col min="3" max="3" width="52.5703125" style="356" customWidth="1"/>
    <col min="4" max="4" width="6.28515625" style="356" customWidth="1"/>
    <col min="5" max="5" width="52.5703125" style="356"/>
    <col min="6" max="6" width="23.140625" style="357" customWidth="1"/>
    <col min="7" max="16384" width="52.5703125" style="356"/>
  </cols>
  <sheetData>
    <row r="1" spans="1:26" ht="6" customHeight="1">
      <c r="A1" s="362"/>
      <c r="B1" s="362"/>
      <c r="C1" s="362"/>
      <c r="D1" s="362"/>
      <c r="E1" s="362"/>
      <c r="F1" s="355"/>
      <c r="G1" s="355"/>
      <c r="H1" s="355"/>
      <c r="I1" s="355"/>
      <c r="J1" s="355"/>
      <c r="K1" s="355"/>
      <c r="L1" s="355"/>
      <c r="M1" s="355"/>
      <c r="N1" s="355"/>
      <c r="O1" s="355"/>
      <c r="P1" s="355"/>
      <c r="Q1" s="355"/>
      <c r="R1" s="355"/>
      <c r="S1" s="355"/>
      <c r="T1" s="355"/>
      <c r="U1" s="355"/>
      <c r="V1" s="355"/>
      <c r="W1" s="355"/>
      <c r="X1" s="355"/>
      <c r="Y1" s="355"/>
      <c r="Z1" s="355"/>
    </row>
    <row r="2" spans="1:26" ht="15">
      <c r="A2" s="1515" t="s">
        <v>729</v>
      </c>
      <c r="B2" s="1516"/>
      <c r="C2" s="1517"/>
      <c r="D2" s="363"/>
      <c r="E2" s="363" t="s">
        <v>1879</v>
      </c>
      <c r="F2" s="355"/>
      <c r="G2" s="355"/>
      <c r="H2" s="355"/>
      <c r="I2" s="355"/>
      <c r="J2" s="355"/>
      <c r="K2" s="355"/>
      <c r="L2" s="355"/>
      <c r="M2" s="355"/>
      <c r="N2" s="355"/>
      <c r="O2" s="355"/>
      <c r="P2" s="355"/>
      <c r="Q2" s="355"/>
      <c r="R2" s="355"/>
      <c r="S2" s="355"/>
      <c r="T2" s="355"/>
      <c r="U2" s="355"/>
      <c r="V2" s="355"/>
      <c r="W2" s="355"/>
      <c r="X2" s="355"/>
      <c r="Y2" s="355"/>
      <c r="Z2" s="355"/>
    </row>
    <row r="4" spans="1:26">
      <c r="B4" s="354" t="s">
        <v>1880</v>
      </c>
      <c r="C4" s="354"/>
    </row>
    <row r="5" spans="1:26" s="358" customFormat="1">
      <c r="B5" s="354"/>
      <c r="C5" s="356"/>
      <c r="D5" s="356"/>
      <c r="E5" s="356"/>
      <c r="F5" s="357"/>
      <c r="G5" s="356"/>
      <c r="H5" s="356"/>
      <c r="I5" s="356"/>
      <c r="J5" s="356"/>
      <c r="K5" s="356"/>
      <c r="L5" s="356"/>
      <c r="M5" s="356"/>
      <c r="N5" s="356"/>
      <c r="O5" s="356"/>
      <c r="P5" s="356"/>
      <c r="Q5" s="356"/>
      <c r="R5" s="356"/>
      <c r="S5" s="356"/>
      <c r="T5" s="356"/>
      <c r="U5" s="356"/>
      <c r="V5" s="356"/>
      <c r="W5" s="356"/>
      <c r="X5" s="356"/>
      <c r="Y5" s="356"/>
    </row>
    <row r="6" spans="1:26" s="357" customFormat="1" ht="28.5" customHeight="1">
      <c r="B6" s="360" t="s">
        <v>1226</v>
      </c>
      <c r="C6" s="361" t="s">
        <v>94</v>
      </c>
      <c r="E6" s="750" t="s">
        <v>1881</v>
      </c>
      <c r="F6" s="359"/>
      <c r="G6" s="358"/>
      <c r="H6" s="358"/>
      <c r="I6" s="358"/>
      <c r="J6" s="358"/>
      <c r="K6" s="358"/>
      <c r="L6" s="358"/>
      <c r="M6" s="358"/>
      <c r="N6" s="358"/>
      <c r="O6" s="358"/>
      <c r="P6" s="358"/>
      <c r="Q6" s="358"/>
      <c r="R6" s="358"/>
      <c r="S6" s="358"/>
      <c r="T6" s="358"/>
      <c r="U6" s="358"/>
      <c r="V6" s="358"/>
      <c r="W6" s="358"/>
      <c r="X6" s="358"/>
      <c r="Y6" s="358"/>
    </row>
    <row r="7" spans="1:26">
      <c r="B7" s="1518"/>
      <c r="C7" s="1518"/>
      <c r="D7" s="1518"/>
      <c r="E7" s="364"/>
      <c r="F7" s="359"/>
      <c r="G7" s="358"/>
      <c r="H7" s="358"/>
      <c r="I7" s="358"/>
      <c r="J7" s="358"/>
      <c r="K7" s="358"/>
      <c r="L7" s="358"/>
      <c r="M7" s="358"/>
      <c r="N7" s="358"/>
      <c r="O7" s="358"/>
      <c r="P7" s="358"/>
      <c r="Q7" s="358"/>
      <c r="R7" s="358"/>
      <c r="S7" s="358"/>
      <c r="T7" s="358"/>
      <c r="U7" s="358"/>
      <c r="V7" s="358"/>
      <c r="W7" s="358"/>
      <c r="X7" s="358"/>
      <c r="Y7" s="358"/>
    </row>
    <row r="8" spans="1:26">
      <c r="G8" s="357"/>
      <c r="H8" s="357"/>
      <c r="I8" s="357"/>
      <c r="J8" s="357"/>
      <c r="K8" s="357"/>
      <c r="L8" s="357"/>
      <c r="M8" s="357"/>
      <c r="N8" s="357"/>
      <c r="O8" s="357"/>
      <c r="P8" s="357"/>
      <c r="Q8" s="357"/>
      <c r="R8" s="357"/>
      <c r="S8" s="357"/>
      <c r="T8" s="357"/>
      <c r="U8" s="357"/>
      <c r="V8" s="357"/>
      <c r="W8" s="357"/>
      <c r="X8" s="357"/>
      <c r="Y8" s="357"/>
    </row>
    <row r="9" spans="1:26" customFormat="1" ht="12.75"/>
    <row r="10" spans="1:26" customFormat="1" ht="12.75"/>
    <row r="11" spans="1:26" customFormat="1" ht="12.75"/>
    <row r="12" spans="1:26" customFormat="1" ht="12.75"/>
    <row r="13" spans="1:26" customFormat="1" ht="12.75"/>
    <row r="14" spans="1:26" customFormat="1" ht="12.75"/>
    <row r="15" spans="1:26" customFormat="1" ht="12.75"/>
    <row r="16" spans="1:26" customFormat="1" ht="12.75"/>
    <row r="17" customFormat="1" ht="12.75"/>
    <row r="18" customFormat="1" ht="12.75"/>
    <row r="19" customFormat="1" ht="12.75"/>
    <row r="20" customFormat="1" ht="12.75"/>
    <row r="21" customFormat="1" ht="12.75"/>
    <row r="22" customFormat="1" ht="12.75"/>
    <row r="23" customFormat="1" ht="12.75"/>
    <row r="24" customFormat="1" ht="12.75"/>
    <row r="25" customFormat="1" ht="12.75"/>
    <row r="26" customFormat="1" ht="12.75"/>
    <row r="27" customFormat="1" ht="12.75"/>
    <row r="28" customFormat="1" ht="12.75"/>
    <row r="29" customFormat="1" ht="12.75"/>
    <row r="30" customFormat="1" ht="12.75"/>
    <row r="31" customFormat="1" ht="12.75"/>
    <row r="32" customFormat="1" ht="12.75"/>
    <row r="33" customFormat="1" ht="12.75"/>
    <row r="34" customFormat="1" ht="12.75"/>
    <row r="35" customFormat="1" ht="12.75"/>
    <row r="36" customFormat="1" ht="12.75"/>
    <row r="37" customFormat="1" ht="12.75"/>
    <row r="38" customFormat="1" ht="12.75"/>
    <row r="39" customFormat="1" ht="12.75"/>
    <row r="40" customFormat="1" ht="12.75"/>
    <row r="41" customFormat="1" ht="12.75"/>
  </sheetData>
  <mergeCells count="2">
    <mergeCell ref="A2:C2"/>
    <mergeCell ref="B7:D7"/>
  </mergeCells>
  <pageMargins left="0.7" right="0.7" top="0.75" bottom="0.75" header="0.3" footer="0.3"/>
  <pageSetup orientation="portrait" r:id="rId1"/>
  <drawing r:id="rId2"/>
  <legacyDrawing r:id="rId3"/>
  <oleObjects>
    <mc:AlternateContent xmlns:mc="http://schemas.openxmlformats.org/markup-compatibility/2006">
      <mc:Choice Requires="x14">
        <oleObject progId="Word.Document.8" shapeId="102407" r:id="rId4">
          <objectPr defaultSize="0" r:id="rId5">
            <anchor moveWithCells="1">
              <from>
                <xdr:col>1</xdr:col>
                <xdr:colOff>9525</xdr:colOff>
                <xdr:row>6</xdr:row>
                <xdr:rowOff>85725</xdr:rowOff>
              </from>
              <to>
                <xdr:col>3</xdr:col>
                <xdr:colOff>0</xdr:colOff>
                <xdr:row>35</xdr:row>
                <xdr:rowOff>76200</xdr:rowOff>
              </to>
            </anchor>
          </objectPr>
        </oleObject>
      </mc:Choice>
      <mc:Fallback>
        <oleObject progId="Word.Document.8" shapeId="102407" r:id="rId4"/>
      </mc:Fallback>
    </mc:AlternateContent>
    <mc:AlternateContent xmlns:mc="http://schemas.openxmlformats.org/markup-compatibility/2006">
      <mc:Choice Requires="x14">
        <oleObject progId="Word.Document.8" shapeId="102409" r:id="rId6">
          <objectPr defaultSize="0" autoPict="0" r:id="rId7">
            <anchor moveWithCells="1">
              <from>
                <xdr:col>4</xdr:col>
                <xdr:colOff>9525</xdr:colOff>
                <xdr:row>6</xdr:row>
                <xdr:rowOff>114300</xdr:rowOff>
              </from>
              <to>
                <xdr:col>4</xdr:col>
                <xdr:colOff>3495675</xdr:colOff>
                <xdr:row>35</xdr:row>
                <xdr:rowOff>104775</xdr:rowOff>
              </to>
            </anchor>
          </objectPr>
        </oleObject>
      </mc:Choice>
      <mc:Fallback>
        <oleObject progId="Word.Document.8" shapeId="102409" r:id="rId6"/>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theme="6"/>
  </sheetPr>
  <dimension ref="A1:O4"/>
  <sheetViews>
    <sheetView showGridLines="0" zoomScaleNormal="100" workbookViewId="0">
      <selection activeCell="D11" sqref="D11"/>
    </sheetView>
  </sheetViews>
  <sheetFormatPr defaultRowHeight="12.75"/>
  <cols>
    <col min="1" max="1" width="30.140625" style="21" bestFit="1" customWidth="1"/>
    <col min="2" max="16384" width="9.140625" style="21"/>
  </cols>
  <sheetData>
    <row r="1" spans="1:15">
      <c r="A1" s="529" t="s">
        <v>1879</v>
      </c>
    </row>
    <row r="2" spans="1:15">
      <c r="A2" s="530" t="s">
        <v>94</v>
      </c>
    </row>
    <row r="3" spans="1:15" ht="23.25">
      <c r="A3" s="531"/>
    </row>
    <row r="4" spans="1:15" ht="15.75">
      <c r="A4" s="532" t="s">
        <v>656</v>
      </c>
      <c r="O4" s="532" t="s">
        <v>657</v>
      </c>
    </row>
  </sheetData>
  <conditionalFormatting sqref="A1">
    <cfRule type="expression" dxfId="23" priority="1" stopIfTrue="1">
      <formula>IF(ISNUMBER(SEARCH("#sh",A1)),TRUE,  IF(ISNUMBER(SEARCH("# sh",A1)),TRUE,   IF(ISNUMBER(SEARCH("(enable) sh",A1)),TRUE,    IF(ISNUMBER(SEARCH("(enable)sh",A1)),TRUE,FALSE) ) ) )</formula>
    </cfRule>
    <cfRule type="expression" dxfId="22" priority="2" stopIfTrue="1">
      <formula>IF(ISNUMBER(SEARCH("!!",A1)),TRUE,IF(ISNUMBER(SEARCH("##",A1)),TRUE,FALSE))</formula>
    </cfRule>
    <cfRule type="containsText" dxfId="21" priority="3" stopIfTrue="1" operator="containsText" text="&lt;">
      <formula>NOT(ISERROR(SEARCH("&lt;",A1)))</formula>
    </cfRule>
  </conditionalFormatting>
  <pageMargins left="0.7" right="0.7" top="0.75" bottom="0.75" header="0.3" footer="0.3"/>
  <pageSetup orientation="portrait"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6"/>
    <outlinePr summaryBelow="0"/>
  </sheetPr>
  <dimension ref="A1:G67"/>
  <sheetViews>
    <sheetView zoomScaleNormal="100" workbookViewId="0">
      <pane ySplit="19" topLeftCell="A20" activePane="bottomLeft" state="frozen"/>
      <selection activeCell="B41" sqref="B41"/>
      <selection pane="bottomLeft" activeCell="C15" sqref="C15"/>
    </sheetView>
  </sheetViews>
  <sheetFormatPr defaultColWidth="54" defaultRowHeight="12.75" outlineLevelRow="1"/>
  <cols>
    <col min="1" max="1" width="41.5703125" style="37" customWidth="1"/>
    <col min="2" max="2" width="44.85546875" style="566" customWidth="1"/>
    <col min="3" max="3" width="32.85546875" style="578" customWidth="1"/>
    <col min="4" max="4" width="41.5703125" style="37" customWidth="1"/>
    <col min="5" max="5" width="44.85546875" style="566" customWidth="1"/>
    <col min="6" max="6" width="32.85546875" style="578" customWidth="1"/>
    <col min="7" max="16384" width="54" style="37"/>
  </cols>
  <sheetData>
    <row r="1" spans="1:6" s="571" customFormat="1" ht="20.25" customHeight="1">
      <c r="A1" s="757" t="s">
        <v>1773</v>
      </c>
      <c r="B1" s="752" t="s">
        <v>1774</v>
      </c>
      <c r="C1" s="575"/>
      <c r="E1" s="572"/>
      <c r="F1" s="579"/>
    </row>
    <row r="2" spans="1:6" s="572" customFormat="1" ht="15.75" customHeight="1" collapsed="1">
      <c r="A2" s="758" t="s">
        <v>1772</v>
      </c>
      <c r="B2" s="571"/>
      <c r="C2" s="747"/>
      <c r="D2" s="748"/>
      <c r="E2" s="748"/>
      <c r="F2" s="749"/>
    </row>
    <row r="3" spans="1:6" s="572" customFormat="1" ht="15.75" hidden="1" customHeight="1" outlineLevel="1">
      <c r="A3" s="571" t="s">
        <v>1768</v>
      </c>
      <c r="B3" s="571"/>
      <c r="C3" s="747"/>
      <c r="E3" s="748"/>
      <c r="F3" s="749"/>
    </row>
    <row r="4" spans="1:6" s="572" customFormat="1" ht="15.75" hidden="1" customHeight="1" outlineLevel="1">
      <c r="A4" s="571" t="s">
        <v>1769</v>
      </c>
      <c r="B4" s="571"/>
      <c r="C4" s="747"/>
      <c r="D4" s="748"/>
      <c r="E4" s="748"/>
      <c r="F4" s="749"/>
    </row>
    <row r="5" spans="1:6" s="572" customFormat="1" ht="15.75" hidden="1" customHeight="1" outlineLevel="1">
      <c r="A5" s="571" t="s">
        <v>1767</v>
      </c>
      <c r="B5" s="571"/>
      <c r="C5" s="747"/>
      <c r="D5" s="748"/>
      <c r="E5" s="748"/>
      <c r="F5" s="749"/>
    </row>
    <row r="6" spans="1:6" s="572" customFormat="1" ht="15.75" hidden="1" customHeight="1" outlineLevel="1">
      <c r="A6" s="571" t="s">
        <v>1878</v>
      </c>
      <c r="B6" s="571"/>
      <c r="C6" s="747"/>
      <c r="D6" s="748"/>
      <c r="E6" s="748"/>
      <c r="F6" s="749"/>
    </row>
    <row r="7" spans="1:6" s="572" customFormat="1" ht="15.75" hidden="1" customHeight="1" outlineLevel="1">
      <c r="A7" s="571" t="s">
        <v>1770</v>
      </c>
      <c r="B7" s="571"/>
      <c r="C7" s="747"/>
      <c r="D7" s="748"/>
      <c r="E7" s="748"/>
      <c r="F7" s="749"/>
    </row>
    <row r="8" spans="1:6" s="572" customFormat="1" ht="15.75" hidden="1" customHeight="1" outlineLevel="1">
      <c r="A8" s="571" t="s">
        <v>1877</v>
      </c>
      <c r="B8" s="571"/>
      <c r="C8" s="747"/>
      <c r="D8" s="748"/>
      <c r="E8" s="748"/>
      <c r="F8" s="749"/>
    </row>
    <row r="9" spans="1:6" s="572" customFormat="1" ht="15.75" hidden="1" customHeight="1" outlineLevel="1">
      <c r="A9" s="571" t="s">
        <v>1876</v>
      </c>
      <c r="B9" s="571"/>
      <c r="C9" s="747"/>
      <c r="D9" s="748"/>
      <c r="E9" s="748"/>
      <c r="F9" s="749"/>
    </row>
    <row r="10" spans="1:6" s="572" customFormat="1" ht="15.75" hidden="1" customHeight="1" outlineLevel="1">
      <c r="A10" s="571" t="s">
        <v>1771</v>
      </c>
      <c r="B10" s="571"/>
      <c r="C10" s="747"/>
      <c r="D10" s="748"/>
      <c r="E10" s="748"/>
      <c r="F10" s="749"/>
    </row>
    <row r="11" spans="1:6" s="572" customFormat="1" ht="15.75" customHeight="1">
      <c r="A11" s="572" t="s">
        <v>1882</v>
      </c>
      <c r="B11" s="571"/>
      <c r="C11" s="747"/>
      <c r="D11" s="748"/>
      <c r="E11" s="748"/>
      <c r="F11" s="749"/>
    </row>
    <row r="12" spans="1:6" s="572" customFormat="1" ht="20.25" customHeight="1">
      <c r="A12" s="572" t="s">
        <v>96</v>
      </c>
      <c r="B12" s="571"/>
      <c r="C12" s="747"/>
      <c r="D12" s="748"/>
      <c r="E12" s="748"/>
      <c r="F12" s="749"/>
    </row>
    <row r="13" spans="1:6">
      <c r="A13" s="580" t="s">
        <v>1399</v>
      </c>
      <c r="B13" s="34"/>
      <c r="C13" s="34"/>
      <c r="D13" s="34"/>
      <c r="E13" s="34"/>
      <c r="F13" s="34"/>
    </row>
    <row r="14" spans="1:6" outlineLevel="1">
      <c r="A14" s="37" t="s">
        <v>1400</v>
      </c>
      <c r="B14" s="37"/>
      <c r="C14" s="34"/>
      <c r="D14" s="34"/>
      <c r="E14" s="34"/>
      <c r="F14" s="34"/>
    </row>
    <row r="15" spans="1:6" outlineLevel="1">
      <c r="A15" s="37" t="s">
        <v>1401</v>
      </c>
      <c r="B15" s="37"/>
      <c r="C15" s="34"/>
      <c r="D15" s="34"/>
      <c r="E15" s="34"/>
      <c r="F15" s="34"/>
    </row>
    <row r="16" spans="1:6" outlineLevel="1">
      <c r="A16" s="37" t="s">
        <v>1402</v>
      </c>
      <c r="B16" s="37"/>
      <c r="C16" s="34"/>
      <c r="D16" s="34"/>
      <c r="E16" s="34"/>
      <c r="F16" s="34"/>
    </row>
    <row r="17" spans="1:7" outlineLevel="1">
      <c r="A17" s="37" t="s">
        <v>1403</v>
      </c>
      <c r="B17" s="37"/>
      <c r="C17" s="34"/>
      <c r="D17" s="34"/>
      <c r="E17" s="34"/>
      <c r="F17" s="34"/>
    </row>
    <row r="18" spans="1:7" s="571" customFormat="1" ht="15.75" customHeight="1">
      <c r="C18" s="575"/>
      <c r="D18" s="572"/>
      <c r="F18" s="579"/>
    </row>
    <row r="19" spans="1:7" s="573" customFormat="1" ht="11.25">
      <c r="A19" s="573" t="s">
        <v>1387</v>
      </c>
      <c r="B19" s="574" t="s">
        <v>1388</v>
      </c>
      <c r="C19" s="576" t="s">
        <v>1389</v>
      </c>
      <c r="D19" s="574" t="s">
        <v>1766</v>
      </c>
      <c r="E19" s="574" t="s">
        <v>1390</v>
      </c>
      <c r="F19" s="576" t="s">
        <v>1391</v>
      </c>
      <c r="G19" s="573" t="s">
        <v>1392</v>
      </c>
    </row>
    <row r="20" spans="1:7" s="753" customFormat="1" ht="11.25">
      <c r="B20" s="751"/>
      <c r="C20" s="754"/>
      <c r="E20" s="751"/>
      <c r="F20" s="754"/>
    </row>
    <row r="21" spans="1:7" s="753" customFormat="1" ht="11.25">
      <c r="B21" s="751"/>
      <c r="C21" s="754"/>
      <c r="E21" s="751"/>
      <c r="F21" s="754"/>
    </row>
    <row r="22" spans="1:7" s="753" customFormat="1" ht="11.25">
      <c r="B22" s="751"/>
      <c r="C22" s="754"/>
      <c r="E22" s="751"/>
      <c r="F22" s="754"/>
    </row>
    <row r="23" spans="1:7" s="753" customFormat="1" ht="11.25">
      <c r="A23" s="755"/>
      <c r="B23" s="751"/>
      <c r="C23" s="754"/>
      <c r="D23" s="755"/>
      <c r="E23" s="751"/>
      <c r="F23" s="754"/>
    </row>
    <row r="24" spans="1:7" s="753" customFormat="1" ht="11.25">
      <c r="A24" s="755"/>
      <c r="B24" s="751"/>
      <c r="C24" s="754"/>
      <c r="D24" s="755"/>
      <c r="E24" s="751"/>
      <c r="F24" s="754"/>
    </row>
    <row r="25" spans="1:7" s="753" customFormat="1" ht="11.25">
      <c r="A25" s="755"/>
      <c r="B25" s="751"/>
      <c r="C25" s="754"/>
      <c r="D25" s="755"/>
      <c r="E25" s="751"/>
      <c r="F25" s="754"/>
    </row>
    <row r="26" spans="1:7" s="753" customFormat="1" ht="11.25">
      <c r="A26" s="755"/>
      <c r="B26" s="751"/>
      <c r="C26" s="754"/>
      <c r="D26" s="755"/>
      <c r="E26" s="751"/>
      <c r="F26" s="754"/>
    </row>
    <row r="27" spans="1:7" s="753" customFormat="1" ht="11.25">
      <c r="A27" s="755"/>
      <c r="B27" s="751"/>
      <c r="C27" s="754"/>
      <c r="D27" s="755"/>
      <c r="E27" s="751"/>
      <c r="F27" s="754"/>
    </row>
    <row r="28" spans="1:7" s="753" customFormat="1" ht="11.25">
      <c r="A28" s="755"/>
      <c r="B28" s="751"/>
      <c r="C28" s="754"/>
      <c r="D28" s="755"/>
      <c r="E28" s="751"/>
      <c r="F28" s="754"/>
    </row>
    <row r="29" spans="1:7" s="753" customFormat="1" ht="11.25">
      <c r="A29" s="755"/>
      <c r="B29" s="751"/>
      <c r="C29" s="754"/>
      <c r="D29" s="755"/>
      <c r="E29" s="751"/>
      <c r="F29" s="754"/>
    </row>
    <row r="30" spans="1:7" s="753" customFormat="1" ht="11.25">
      <c r="A30" s="755"/>
      <c r="B30" s="751"/>
      <c r="C30" s="754"/>
      <c r="D30" s="755"/>
      <c r="E30" s="751"/>
      <c r="F30" s="754"/>
    </row>
    <row r="31" spans="1:7" s="753" customFormat="1" ht="11.25">
      <c r="A31" s="755"/>
      <c r="B31" s="751"/>
      <c r="C31" s="754"/>
      <c r="D31" s="755"/>
      <c r="E31" s="751"/>
      <c r="F31" s="754"/>
    </row>
    <row r="32" spans="1:7" s="753" customFormat="1" ht="11.25">
      <c r="A32" s="755"/>
      <c r="B32" s="751"/>
      <c r="C32" s="754"/>
      <c r="D32" s="755"/>
      <c r="E32" s="751"/>
      <c r="F32" s="754"/>
    </row>
    <row r="33" spans="1:6" s="753" customFormat="1" ht="11.25">
      <c r="A33" s="755"/>
      <c r="B33" s="751"/>
      <c r="C33" s="754"/>
      <c r="D33" s="755"/>
      <c r="E33" s="751"/>
      <c r="F33" s="754"/>
    </row>
    <row r="34" spans="1:6" s="753" customFormat="1" ht="11.25">
      <c r="A34" s="755"/>
      <c r="B34" s="751"/>
      <c r="C34" s="754"/>
      <c r="D34" s="755"/>
      <c r="E34" s="751"/>
      <c r="F34" s="754"/>
    </row>
    <row r="35" spans="1:6" s="753" customFormat="1" ht="11.25">
      <c r="A35" s="755"/>
      <c r="B35" s="751"/>
      <c r="C35" s="754"/>
      <c r="D35" s="755"/>
      <c r="E35" s="751"/>
      <c r="F35" s="754"/>
    </row>
    <row r="36" spans="1:6" s="753" customFormat="1" ht="11.25">
      <c r="A36" s="755"/>
      <c r="B36" s="751"/>
      <c r="C36" s="754"/>
      <c r="D36" s="755"/>
      <c r="E36" s="751"/>
      <c r="F36" s="754"/>
    </row>
    <row r="37" spans="1:6" s="753" customFormat="1" ht="11.25">
      <c r="A37" s="755"/>
      <c r="B37" s="751"/>
      <c r="C37" s="754"/>
      <c r="D37" s="755"/>
      <c r="E37" s="751"/>
      <c r="F37" s="754"/>
    </row>
    <row r="38" spans="1:6" s="753" customFormat="1" ht="11.25">
      <c r="A38" s="755"/>
      <c r="B38" s="751"/>
      <c r="C38" s="754"/>
      <c r="D38" s="755"/>
      <c r="E38" s="751"/>
      <c r="F38" s="754"/>
    </row>
    <row r="39" spans="1:6" s="753" customFormat="1" ht="11.25">
      <c r="A39" s="755"/>
      <c r="B39" s="751"/>
      <c r="C39" s="754"/>
      <c r="D39" s="755"/>
      <c r="E39" s="751"/>
      <c r="F39" s="754"/>
    </row>
    <row r="40" spans="1:6" s="753" customFormat="1" ht="11.25">
      <c r="A40" s="755"/>
      <c r="B40" s="751"/>
      <c r="C40" s="754"/>
      <c r="D40" s="755"/>
      <c r="E40" s="751"/>
      <c r="F40" s="754"/>
    </row>
    <row r="41" spans="1:6" s="753" customFormat="1" ht="11.25">
      <c r="B41" s="751"/>
      <c r="C41" s="754"/>
      <c r="E41" s="751"/>
      <c r="F41" s="754"/>
    </row>
    <row r="42" spans="1:6" s="753" customFormat="1" ht="11.25">
      <c r="B42" s="751"/>
      <c r="C42" s="754"/>
      <c r="E42" s="751"/>
      <c r="F42" s="754"/>
    </row>
    <row r="43" spans="1:6" s="753" customFormat="1" ht="11.25">
      <c r="B43" s="751"/>
      <c r="C43" s="754"/>
      <c r="E43" s="751"/>
      <c r="F43" s="754"/>
    </row>
    <row r="44" spans="1:6" s="753" customFormat="1" ht="11.25">
      <c r="B44" s="751"/>
      <c r="C44" s="754"/>
      <c r="E44" s="751"/>
      <c r="F44" s="754"/>
    </row>
    <row r="45" spans="1:6" s="753" customFormat="1" ht="11.25">
      <c r="B45" s="751"/>
      <c r="C45" s="754"/>
      <c r="E45" s="751"/>
      <c r="F45" s="754"/>
    </row>
    <row r="46" spans="1:6" s="753" customFormat="1" ht="11.25">
      <c r="B46" s="751"/>
      <c r="C46" s="754"/>
      <c r="E46" s="751"/>
      <c r="F46" s="754"/>
    </row>
    <row r="47" spans="1:6" s="753" customFormat="1" ht="11.25">
      <c r="B47" s="751"/>
      <c r="C47" s="754"/>
      <c r="E47" s="751"/>
      <c r="F47" s="754"/>
    </row>
    <row r="48" spans="1:6" s="753" customFormat="1" ht="11.25">
      <c r="B48" s="751"/>
      <c r="C48" s="754"/>
      <c r="E48" s="751"/>
      <c r="F48" s="754"/>
    </row>
    <row r="49" spans="2:6" s="753" customFormat="1" ht="11.25">
      <c r="B49" s="751"/>
      <c r="C49" s="756"/>
      <c r="E49" s="751"/>
      <c r="F49" s="756"/>
    </row>
    <row r="50" spans="2:6" s="753" customFormat="1" ht="11.25">
      <c r="B50" s="751"/>
      <c r="C50" s="754"/>
      <c r="E50" s="751"/>
      <c r="F50" s="754"/>
    </row>
    <row r="51" spans="2:6" s="753" customFormat="1" ht="11.25">
      <c r="B51" s="751"/>
      <c r="C51" s="754"/>
      <c r="E51" s="751"/>
      <c r="F51" s="754"/>
    </row>
    <row r="52" spans="2:6" s="753" customFormat="1" ht="11.25">
      <c r="B52" s="751"/>
      <c r="C52" s="754"/>
      <c r="E52" s="751"/>
      <c r="F52" s="754"/>
    </row>
    <row r="53" spans="2:6" s="753" customFormat="1" ht="11.25">
      <c r="B53" s="751"/>
      <c r="C53" s="754"/>
      <c r="E53" s="751"/>
      <c r="F53" s="754"/>
    </row>
    <row r="54" spans="2:6" s="753" customFormat="1" ht="11.25">
      <c r="B54" s="751"/>
      <c r="C54" s="754"/>
      <c r="E54" s="751"/>
      <c r="F54" s="754"/>
    </row>
    <row r="55" spans="2:6" s="753" customFormat="1" ht="11.25">
      <c r="B55" s="751"/>
      <c r="C55" s="754"/>
      <c r="E55" s="751"/>
      <c r="F55" s="754"/>
    </row>
    <row r="56" spans="2:6" s="753" customFormat="1" ht="11.25">
      <c r="B56" s="751"/>
      <c r="C56" s="754"/>
      <c r="E56" s="751"/>
      <c r="F56" s="754"/>
    </row>
    <row r="57" spans="2:6" s="753" customFormat="1" ht="11.25">
      <c r="B57" s="751"/>
      <c r="C57" s="754"/>
      <c r="E57" s="751"/>
      <c r="F57" s="754"/>
    </row>
    <row r="58" spans="2:6" s="753" customFormat="1" ht="11.25">
      <c r="B58" s="751"/>
      <c r="C58" s="754"/>
      <c r="E58" s="751"/>
      <c r="F58" s="754"/>
    </row>
    <row r="59" spans="2:6" s="753" customFormat="1" ht="11.25">
      <c r="B59" s="751"/>
      <c r="C59" s="754"/>
      <c r="E59" s="751"/>
      <c r="F59" s="754"/>
    </row>
    <row r="60" spans="2:6" s="753" customFormat="1" ht="11.25">
      <c r="B60" s="751"/>
      <c r="C60" s="754"/>
      <c r="E60" s="751"/>
      <c r="F60" s="754"/>
    </row>
    <row r="61" spans="2:6" s="753" customFormat="1" ht="11.25">
      <c r="B61" s="751"/>
      <c r="C61" s="754"/>
      <c r="E61" s="751"/>
      <c r="F61" s="754"/>
    </row>
    <row r="62" spans="2:6" s="753" customFormat="1" ht="11.25">
      <c r="B62" s="751"/>
      <c r="C62" s="754"/>
      <c r="E62" s="751"/>
      <c r="F62" s="754"/>
    </row>
    <row r="63" spans="2:6" s="753" customFormat="1" ht="11.25">
      <c r="B63" s="751"/>
      <c r="C63" s="754"/>
      <c r="E63" s="751"/>
      <c r="F63" s="754"/>
    </row>
    <row r="64" spans="2:6" s="753" customFormat="1" ht="11.25">
      <c r="B64" s="751"/>
      <c r="C64" s="754"/>
      <c r="E64" s="751"/>
      <c r="F64" s="754"/>
    </row>
    <row r="65" spans="2:6" s="753" customFormat="1" ht="11.25">
      <c r="B65" s="751"/>
      <c r="C65" s="754"/>
      <c r="E65" s="751"/>
      <c r="F65" s="754"/>
    </row>
    <row r="66" spans="2:6" s="753" customFormat="1" ht="11.25">
      <c r="B66" s="751"/>
      <c r="C66" s="754"/>
      <c r="E66" s="751"/>
      <c r="F66" s="754"/>
    </row>
    <row r="67" spans="2:6" s="565" customFormat="1" ht="11.25">
      <c r="B67" s="567"/>
      <c r="C67" s="577"/>
      <c r="E67" s="567"/>
      <c r="F67" s="577"/>
    </row>
  </sheetData>
  <autoFilter ref="A19:G19"/>
  <conditionalFormatting sqref="A13:H17 B19 E19 D2 B20:F1048576 A18:A65505 A12:F17 F18:F19 C18:D19 C1 A2:A7 E1:F11 B2:C11 D4:D11 A9:A11">
    <cfRule type="expression" dxfId="20" priority="21" stopIfTrue="1">
      <formula>IF(ISNUMBER(SEARCH("!!",A1)),TRUE,IF(ISNUMBER(SEARCH("##",A1)),TRUE,FALSE))</formula>
    </cfRule>
    <cfRule type="containsText" dxfId="19" priority="22" stopIfTrue="1" operator="containsText" text="&lt;">
      <formula>NOT(ISERROR(SEARCH("&lt;",A1)))</formula>
    </cfRule>
  </conditionalFormatting>
  <pageMargins left="0.7" right="0.7" top="0.75" bottom="0.75" header="0.3" footer="0.3"/>
  <pageSetup orientation="portrait" r:id="rId1"/>
  <drawing r:id="rId2"/>
  <legacyDrawing r:id="rId3"/>
  <controls>
    <mc:AlternateContent xmlns:mc="http://schemas.openxmlformats.org/markup-compatibility/2006">
      <mc:Choice Requires="x14">
        <control shapeId="104464" r:id="rId4" name="cmd_countreds">
          <controlPr defaultSize="0" autoLine="0" r:id="rId5">
            <anchor moveWithCells="1">
              <from>
                <xdr:col>2</xdr:col>
                <xdr:colOff>0</xdr:colOff>
                <xdr:row>0</xdr:row>
                <xdr:rowOff>0</xdr:rowOff>
              </from>
              <to>
                <xdr:col>2</xdr:col>
                <xdr:colOff>1152525</xdr:colOff>
                <xdr:row>1</xdr:row>
                <xdr:rowOff>19050</xdr:rowOff>
              </to>
            </anchor>
          </controlPr>
        </control>
      </mc:Choice>
      <mc:Fallback>
        <control shapeId="104464" r:id="rId4" name="cmd_countreds"/>
      </mc:Fallback>
    </mc:AlternateContent>
  </control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theme="6"/>
    <outlinePr summaryBelow="0" summaryRight="0"/>
  </sheetPr>
  <dimension ref="A1:D123"/>
  <sheetViews>
    <sheetView zoomScale="90" zoomScaleNormal="90" workbookViewId="0">
      <selection activeCell="D102" sqref="D102"/>
    </sheetView>
  </sheetViews>
  <sheetFormatPr defaultColWidth="62.140625" defaultRowHeight="12.75" outlineLevelRow="1"/>
  <cols>
    <col min="1" max="1" width="79.5703125" style="527" customWidth="1"/>
    <col min="2" max="2" width="10.85546875" style="527" bestFit="1" customWidth="1"/>
    <col min="3" max="3" width="30.28515625" style="528" customWidth="1"/>
    <col min="4" max="4" width="36.7109375" style="527" bestFit="1" customWidth="1"/>
    <col min="5" max="5" width="35.42578125" style="527" customWidth="1"/>
    <col min="6" max="16384" width="62.140625" style="527"/>
  </cols>
  <sheetData>
    <row r="1" spans="1:4" s="526" customFormat="1" ht="25.5">
      <c r="A1" s="584" t="s">
        <v>1287</v>
      </c>
      <c r="B1" s="584" t="s">
        <v>1325</v>
      </c>
      <c r="C1" s="585" t="s">
        <v>1305</v>
      </c>
      <c r="D1" s="586" t="s">
        <v>1288</v>
      </c>
    </row>
    <row r="2" spans="1:4" ht="15" collapsed="1">
      <c r="A2" s="587" t="s">
        <v>1289</v>
      </c>
      <c r="B2" s="588" t="s">
        <v>165</v>
      </c>
      <c r="C2" s="589"/>
      <c r="D2" s="590"/>
    </row>
    <row r="3" spans="1:4" hidden="1" outlineLevel="1">
      <c r="A3" s="591" t="s">
        <v>1290</v>
      </c>
      <c r="B3" s="592" t="s">
        <v>1326</v>
      </c>
      <c r="C3" s="593"/>
      <c r="D3" s="620" t="s">
        <v>1291</v>
      </c>
    </row>
    <row r="4" spans="1:4" hidden="1" outlineLevel="1">
      <c r="A4" s="591" t="s">
        <v>1404</v>
      </c>
      <c r="B4" s="592" t="s">
        <v>1326</v>
      </c>
      <c r="C4" s="593"/>
      <c r="D4" s="620" t="s">
        <v>1405</v>
      </c>
    </row>
    <row r="5" spans="1:4" ht="24" hidden="1" outlineLevel="1">
      <c r="A5" s="591" t="s">
        <v>1406</v>
      </c>
      <c r="B5" s="592" t="s">
        <v>1326</v>
      </c>
      <c r="C5" s="593"/>
      <c r="D5" s="864" t="s">
        <v>1407</v>
      </c>
    </row>
    <row r="6" spans="1:4" ht="15" collapsed="1">
      <c r="A6" s="587" t="s">
        <v>1373</v>
      </c>
      <c r="B6" s="588" t="s">
        <v>165</v>
      </c>
      <c r="C6" s="589"/>
      <c r="D6" s="590"/>
    </row>
    <row r="7" spans="1:4" s="556" customFormat="1" hidden="1" outlineLevel="1">
      <c r="A7" s="594" t="s">
        <v>1375</v>
      </c>
      <c r="B7" s="592" t="s">
        <v>1326</v>
      </c>
      <c r="C7" s="595"/>
      <c r="D7" s="596"/>
    </row>
    <row r="8" spans="1:4" s="556" customFormat="1" ht="24" hidden="1" outlineLevel="1">
      <c r="A8" s="594" t="s">
        <v>1374</v>
      </c>
      <c r="B8" s="592" t="s">
        <v>1326</v>
      </c>
      <c r="C8" s="595"/>
      <c r="D8" s="596"/>
    </row>
    <row r="9" spans="1:4" s="556" customFormat="1" ht="24" hidden="1" outlineLevel="1">
      <c r="A9" s="597" t="s">
        <v>1376</v>
      </c>
      <c r="B9" s="592" t="s">
        <v>1326</v>
      </c>
      <c r="C9" s="595"/>
      <c r="D9" s="596"/>
    </row>
    <row r="10" spans="1:4" s="556" customFormat="1" hidden="1" outlineLevel="1">
      <c r="A10" s="598" t="s">
        <v>1377</v>
      </c>
      <c r="B10" s="592" t="s">
        <v>1326</v>
      </c>
      <c r="C10" s="595"/>
      <c r="D10" s="596"/>
    </row>
    <row r="11" spans="1:4" ht="15" collapsed="1">
      <c r="A11" s="587" t="s">
        <v>1292</v>
      </c>
      <c r="B11" s="588" t="s">
        <v>165</v>
      </c>
      <c r="C11" s="589"/>
      <c r="D11" s="590"/>
    </row>
    <row r="12" spans="1:4" hidden="1" outlineLevel="1">
      <c r="A12" s="591" t="s">
        <v>1293</v>
      </c>
      <c r="B12" s="592" t="s">
        <v>1326</v>
      </c>
      <c r="C12" s="599"/>
      <c r="D12" s="600"/>
    </row>
    <row r="13" spans="1:4" hidden="1" outlineLevel="1">
      <c r="A13" s="591" t="s">
        <v>1371</v>
      </c>
      <c r="B13" s="592" t="s">
        <v>1326</v>
      </c>
      <c r="C13" s="599"/>
      <c r="D13" s="600"/>
    </row>
    <row r="14" spans="1:4" s="556" customFormat="1" hidden="1" outlineLevel="1">
      <c r="A14" s="601" t="s">
        <v>1408</v>
      </c>
      <c r="B14" s="592" t="s">
        <v>1326</v>
      </c>
      <c r="C14" s="602"/>
      <c r="D14" s="603"/>
    </row>
    <row r="15" spans="1:4" s="556" customFormat="1" hidden="1" outlineLevel="1">
      <c r="A15" s="601" t="s">
        <v>1409</v>
      </c>
      <c r="B15" s="592" t="s">
        <v>1326</v>
      </c>
      <c r="C15" s="602"/>
      <c r="D15" s="603"/>
    </row>
    <row r="16" spans="1:4" s="556" customFormat="1" hidden="1" outlineLevel="1">
      <c r="A16" s="601" t="s">
        <v>1410</v>
      </c>
      <c r="B16" s="592" t="s">
        <v>1326</v>
      </c>
      <c r="C16" s="602"/>
      <c r="D16" s="603"/>
    </row>
    <row r="17" spans="1:4" s="556" customFormat="1" hidden="1" outlineLevel="1">
      <c r="A17" s="601" t="s">
        <v>1411</v>
      </c>
      <c r="B17" s="592" t="s">
        <v>1326</v>
      </c>
      <c r="C17" s="604"/>
      <c r="D17" s="605"/>
    </row>
    <row r="18" spans="1:4" s="556" customFormat="1" hidden="1" outlineLevel="1">
      <c r="A18" s="601" t="s">
        <v>1412</v>
      </c>
      <c r="B18" s="592" t="s">
        <v>1326</v>
      </c>
      <c r="C18" s="604"/>
      <c r="D18" s="605"/>
    </row>
    <row r="19" spans="1:4" s="556" customFormat="1" hidden="1" outlineLevel="1">
      <c r="A19" s="601" t="s">
        <v>1413</v>
      </c>
      <c r="B19" s="592" t="s">
        <v>1326</v>
      </c>
      <c r="C19" s="604"/>
      <c r="D19" s="605"/>
    </row>
    <row r="20" spans="1:4" ht="15" collapsed="1">
      <c r="A20" s="587" t="s">
        <v>1306</v>
      </c>
      <c r="B20" s="588" t="s">
        <v>165</v>
      </c>
      <c r="C20" s="589"/>
      <c r="D20" s="590"/>
    </row>
    <row r="21" spans="1:4" ht="24" hidden="1" outlineLevel="1">
      <c r="A21" s="591" t="s">
        <v>1294</v>
      </c>
      <c r="B21" s="592"/>
      <c r="C21" s="599"/>
      <c r="D21" s="600"/>
    </row>
    <row r="22" spans="1:4" hidden="1" outlineLevel="1">
      <c r="A22" s="606" t="s">
        <v>1295</v>
      </c>
      <c r="B22" s="592" t="s">
        <v>1326</v>
      </c>
      <c r="C22" s="593"/>
      <c r="D22" s="600"/>
    </row>
    <row r="23" spans="1:4" ht="24" hidden="1" outlineLevel="1">
      <c r="A23" s="606" t="s">
        <v>1370</v>
      </c>
      <c r="B23" s="592" t="s">
        <v>1326</v>
      </c>
      <c r="C23" s="593"/>
      <c r="D23" s="533"/>
    </row>
    <row r="24" spans="1:4" s="556" customFormat="1" ht="24" hidden="1" outlineLevel="1">
      <c r="A24" s="601" t="s">
        <v>1378</v>
      </c>
      <c r="B24" s="592" t="s">
        <v>1326</v>
      </c>
      <c r="C24" s="607"/>
      <c r="D24" s="557" t="s">
        <v>1372</v>
      </c>
    </row>
    <row r="25" spans="1:4" hidden="1" outlineLevel="1">
      <c r="A25" s="606" t="s">
        <v>1414</v>
      </c>
      <c r="B25" s="592" t="s">
        <v>1326</v>
      </c>
      <c r="C25" s="593"/>
      <c r="D25" s="600"/>
    </row>
    <row r="26" spans="1:4" hidden="1" outlineLevel="1">
      <c r="A26" s="591" t="s">
        <v>1428</v>
      </c>
      <c r="B26" s="592" t="s">
        <v>1326</v>
      </c>
      <c r="C26" s="593"/>
      <c r="D26" s="600"/>
    </row>
    <row r="27" spans="1:4" hidden="1" outlineLevel="1">
      <c r="A27" s="591" t="s">
        <v>1429</v>
      </c>
      <c r="B27" s="592" t="s">
        <v>1326</v>
      </c>
      <c r="C27" s="599"/>
      <c r="D27" s="600"/>
    </row>
    <row r="28" spans="1:4" hidden="1" outlineLevel="1">
      <c r="A28" s="606" t="s">
        <v>1430</v>
      </c>
      <c r="B28" s="592" t="s">
        <v>1326</v>
      </c>
      <c r="C28" s="608"/>
      <c r="D28" s="600"/>
    </row>
    <row r="29" spans="1:4" hidden="1" outlineLevel="1">
      <c r="A29" s="606" t="s">
        <v>1431</v>
      </c>
      <c r="B29" s="592" t="s">
        <v>1326</v>
      </c>
      <c r="C29" s="593"/>
      <c r="D29" s="533" t="s">
        <v>1432</v>
      </c>
    </row>
    <row r="30" spans="1:4" ht="15" collapsed="1">
      <c r="A30" s="587" t="s">
        <v>1433</v>
      </c>
      <c r="B30" s="588" t="s">
        <v>1434</v>
      </c>
      <c r="C30" s="589"/>
      <c r="D30" s="590"/>
    </row>
    <row r="31" spans="1:4" hidden="1" outlineLevel="1">
      <c r="A31" s="591" t="s">
        <v>1435</v>
      </c>
      <c r="B31" s="592"/>
      <c r="C31" s="599"/>
      <c r="D31" s="610" t="s">
        <v>1436</v>
      </c>
    </row>
    <row r="32" spans="1:4" hidden="1" outlineLevel="1">
      <c r="A32" s="606" t="s">
        <v>1437</v>
      </c>
      <c r="B32" s="592" t="s">
        <v>1326</v>
      </c>
      <c r="C32" s="611"/>
      <c r="D32" s="620" t="s">
        <v>1438</v>
      </c>
    </row>
    <row r="33" spans="1:4" hidden="1" outlineLevel="1">
      <c r="A33" s="606" t="s">
        <v>1439</v>
      </c>
      <c r="B33" s="592" t="s">
        <v>1326</v>
      </c>
      <c r="C33" s="611"/>
      <c r="D33" s="620" t="s">
        <v>1440</v>
      </c>
    </row>
    <row r="34" spans="1:4" hidden="1" outlineLevel="1">
      <c r="A34" s="606" t="s">
        <v>1441</v>
      </c>
      <c r="B34" s="592" t="s">
        <v>1326</v>
      </c>
      <c r="C34" s="611"/>
      <c r="D34" s="620" t="s">
        <v>1442</v>
      </c>
    </row>
    <row r="35" spans="1:4" hidden="1" outlineLevel="1">
      <c r="A35" s="606" t="s">
        <v>1443</v>
      </c>
      <c r="B35" s="592" t="s">
        <v>1326</v>
      </c>
      <c r="C35" s="611"/>
      <c r="D35" s="620" t="s">
        <v>1444</v>
      </c>
    </row>
    <row r="36" spans="1:4" hidden="1" outlineLevel="1">
      <c r="A36" s="606" t="s">
        <v>1445</v>
      </c>
      <c r="B36" s="592" t="s">
        <v>1326</v>
      </c>
      <c r="C36" s="611"/>
      <c r="D36" s="620" t="s">
        <v>1446</v>
      </c>
    </row>
    <row r="37" spans="1:4" hidden="1" outlineLevel="1">
      <c r="A37" s="606" t="s">
        <v>1447</v>
      </c>
      <c r="B37" s="592" t="s">
        <v>1326</v>
      </c>
      <c r="C37" s="611"/>
      <c r="D37" s="533"/>
    </row>
    <row r="38" spans="1:4" hidden="1" outlineLevel="1">
      <c r="A38" s="606" t="s">
        <v>1448</v>
      </c>
      <c r="B38" s="592" t="s">
        <v>1326</v>
      </c>
      <c r="C38" s="599"/>
      <c r="D38" s="533"/>
    </row>
    <row r="39" spans="1:4" hidden="1" outlineLevel="1">
      <c r="A39" s="606" t="s">
        <v>1449</v>
      </c>
      <c r="B39" s="592" t="s">
        <v>1326</v>
      </c>
      <c r="C39" s="599"/>
      <c r="D39" s="612" t="s">
        <v>1450</v>
      </c>
    </row>
    <row r="40" spans="1:4" s="616" customFormat="1" hidden="1" outlineLevel="1">
      <c r="A40" s="613" t="s">
        <v>1451</v>
      </c>
      <c r="B40" s="592" t="s">
        <v>1326</v>
      </c>
      <c r="C40" s="614"/>
      <c r="D40" s="865" t="s">
        <v>1444</v>
      </c>
    </row>
    <row r="41" spans="1:4" s="616" customFormat="1" hidden="1" outlineLevel="1">
      <c r="A41" s="613" t="s">
        <v>1452</v>
      </c>
      <c r="B41" s="592" t="s">
        <v>1326</v>
      </c>
      <c r="C41" s="614"/>
      <c r="D41" s="865" t="s">
        <v>1444</v>
      </c>
    </row>
    <row r="42" spans="1:4" hidden="1" outlineLevel="1">
      <c r="A42" s="591" t="s">
        <v>1453</v>
      </c>
      <c r="B42" s="592"/>
      <c r="C42" s="599"/>
      <c r="D42" s="600"/>
    </row>
    <row r="43" spans="1:4" hidden="1" outlineLevel="1">
      <c r="A43" s="606" t="s">
        <v>1454</v>
      </c>
      <c r="B43" s="592" t="s">
        <v>1326</v>
      </c>
      <c r="C43" s="599"/>
      <c r="D43" s="600"/>
    </row>
    <row r="44" spans="1:4" hidden="1" outlineLevel="1">
      <c r="A44" s="606" t="s">
        <v>1455</v>
      </c>
      <c r="B44" s="592" t="s">
        <v>1326</v>
      </c>
      <c r="C44" s="599"/>
      <c r="D44" s="600"/>
    </row>
    <row r="45" spans="1:4" hidden="1" outlineLevel="1">
      <c r="A45" s="606" t="s">
        <v>1456</v>
      </c>
      <c r="B45" s="592" t="s">
        <v>1326</v>
      </c>
      <c r="C45" s="599"/>
      <c r="D45" s="600"/>
    </row>
    <row r="46" spans="1:4" hidden="1" outlineLevel="1">
      <c r="A46" s="591" t="s">
        <v>1457</v>
      </c>
      <c r="B46" s="592"/>
      <c r="C46" s="599"/>
      <c r="D46" s="620" t="s">
        <v>1458</v>
      </c>
    </row>
    <row r="47" spans="1:4" hidden="1" outlineLevel="1">
      <c r="A47" s="606" t="s">
        <v>1459</v>
      </c>
      <c r="B47" s="592" t="s">
        <v>1326</v>
      </c>
      <c r="C47" s="599"/>
      <c r="D47" s="600"/>
    </row>
    <row r="48" spans="1:4" hidden="1" outlineLevel="1">
      <c r="A48" s="606" t="s">
        <v>1460</v>
      </c>
      <c r="B48" s="592" t="s">
        <v>1326</v>
      </c>
      <c r="C48" s="599"/>
      <c r="D48" s="600"/>
    </row>
    <row r="49" spans="1:4" hidden="1" outlineLevel="1">
      <c r="A49" s="606" t="s">
        <v>1461</v>
      </c>
      <c r="B49" s="592" t="s">
        <v>1326</v>
      </c>
      <c r="C49" s="599"/>
      <c r="D49" s="600"/>
    </row>
    <row r="50" spans="1:4" hidden="1" outlineLevel="1">
      <c r="A50" s="606" t="s">
        <v>1462</v>
      </c>
      <c r="B50" s="592" t="s">
        <v>1326</v>
      </c>
      <c r="C50" s="599"/>
      <c r="D50" s="600"/>
    </row>
    <row r="51" spans="1:4" hidden="1" outlineLevel="1">
      <c r="A51" s="591" t="s">
        <v>1463</v>
      </c>
      <c r="B51" s="592"/>
      <c r="C51" s="599"/>
      <c r="D51" s="600"/>
    </row>
    <row r="52" spans="1:4" hidden="1" outlineLevel="1">
      <c r="A52" s="606" t="s">
        <v>1464</v>
      </c>
      <c r="B52" s="592" t="s">
        <v>1326</v>
      </c>
      <c r="C52" s="593"/>
      <c r="D52" s="600"/>
    </row>
    <row r="53" spans="1:4" hidden="1" outlineLevel="1">
      <c r="A53" s="606" t="s">
        <v>1465</v>
      </c>
      <c r="B53" s="592" t="s">
        <v>1326</v>
      </c>
      <c r="C53" s="599"/>
      <c r="D53" s="600"/>
    </row>
    <row r="54" spans="1:4" hidden="1" outlineLevel="1">
      <c r="A54" s="606" t="s">
        <v>1466</v>
      </c>
      <c r="B54" s="592" t="s">
        <v>1326</v>
      </c>
      <c r="C54" s="599"/>
      <c r="D54" s="600"/>
    </row>
    <row r="55" spans="1:4" ht="24" hidden="1" outlineLevel="1">
      <c r="A55" s="591" t="s">
        <v>1467</v>
      </c>
      <c r="B55" s="592" t="s">
        <v>1326</v>
      </c>
      <c r="C55" s="593"/>
      <c r="D55" s="533"/>
    </row>
    <row r="56" spans="1:4" s="556" customFormat="1" hidden="1" outlineLevel="1">
      <c r="A56" s="617" t="s">
        <v>1468</v>
      </c>
      <c r="B56" s="592"/>
      <c r="C56" s="607"/>
      <c r="D56" s="615"/>
    </row>
    <row r="57" spans="1:4" s="616" customFormat="1" hidden="1" outlineLevel="1">
      <c r="A57" s="601" t="s">
        <v>1469</v>
      </c>
      <c r="B57" s="592" t="s">
        <v>1326</v>
      </c>
      <c r="C57" s="618"/>
      <c r="D57" s="615"/>
    </row>
    <row r="58" spans="1:4" s="616" customFormat="1" hidden="1" outlineLevel="1">
      <c r="A58" s="601" t="s">
        <v>1470</v>
      </c>
      <c r="B58" s="592" t="s">
        <v>1326</v>
      </c>
      <c r="C58" s="618"/>
      <c r="D58" s="615"/>
    </row>
    <row r="59" spans="1:4" s="616" customFormat="1" hidden="1" outlineLevel="1">
      <c r="A59" s="601" t="s">
        <v>1471</v>
      </c>
      <c r="B59" s="592" t="s">
        <v>1326</v>
      </c>
      <c r="C59" s="618"/>
      <c r="D59" s="615"/>
    </row>
    <row r="60" spans="1:4" ht="15" collapsed="1">
      <c r="A60" s="587" t="s">
        <v>1520</v>
      </c>
      <c r="B60" s="588" t="s">
        <v>1434</v>
      </c>
      <c r="C60" s="589"/>
      <c r="D60" s="590"/>
    </row>
    <row r="61" spans="1:4" hidden="1" outlineLevel="1">
      <c r="A61" s="591" t="s">
        <v>1521</v>
      </c>
      <c r="B61" s="592"/>
      <c r="C61" s="599"/>
      <c r="D61" s="600"/>
    </row>
    <row r="62" spans="1:4" ht="24" hidden="1" outlineLevel="1">
      <c r="A62" s="606" t="s">
        <v>1522</v>
      </c>
      <c r="B62" s="592" t="s">
        <v>1326</v>
      </c>
      <c r="C62" s="599"/>
      <c r="D62" s="600"/>
    </row>
    <row r="63" spans="1:4" hidden="1" outlineLevel="1">
      <c r="A63" s="606" t="s">
        <v>1523</v>
      </c>
      <c r="B63" s="592" t="s">
        <v>1326</v>
      </c>
      <c r="C63" s="599"/>
      <c r="D63" s="600"/>
    </row>
    <row r="64" spans="1:4" ht="24" hidden="1" outlineLevel="1">
      <c r="A64" s="606" t="s">
        <v>1524</v>
      </c>
      <c r="B64" s="592" t="s">
        <v>1326</v>
      </c>
      <c r="C64" s="599"/>
      <c r="D64" s="600"/>
    </row>
    <row r="65" spans="1:4" hidden="1" outlineLevel="1">
      <c r="A65" s="606" t="s">
        <v>1525</v>
      </c>
      <c r="B65" s="592" t="s">
        <v>1326</v>
      </c>
      <c r="C65" s="627"/>
      <c r="D65" s="628"/>
    </row>
    <row r="66" spans="1:4" hidden="1" outlineLevel="1">
      <c r="A66" s="606" t="s">
        <v>1526</v>
      </c>
      <c r="B66" s="592" t="s">
        <v>1326</v>
      </c>
      <c r="C66" s="627"/>
      <c r="D66" s="628"/>
    </row>
    <row r="67" spans="1:4" hidden="1" outlineLevel="1">
      <c r="A67" s="591" t="s">
        <v>1527</v>
      </c>
      <c r="B67" s="592"/>
      <c r="C67" s="627"/>
      <c r="D67" s="620" t="s">
        <v>1528</v>
      </c>
    </row>
    <row r="68" spans="1:4" hidden="1" outlineLevel="1">
      <c r="A68" s="606" t="s">
        <v>1529</v>
      </c>
      <c r="B68" s="592" t="s">
        <v>1326</v>
      </c>
      <c r="C68" s="627"/>
      <c r="D68" s="628"/>
    </row>
    <row r="69" spans="1:4" hidden="1" outlineLevel="1">
      <c r="A69" s="606" t="s">
        <v>1530</v>
      </c>
      <c r="B69" s="592" t="s">
        <v>1326</v>
      </c>
      <c r="C69" s="627"/>
      <c r="D69" s="628"/>
    </row>
    <row r="70" spans="1:4" ht="24" hidden="1" outlineLevel="1">
      <c r="A70" s="606" t="s">
        <v>1531</v>
      </c>
      <c r="B70" s="592" t="s">
        <v>1326</v>
      </c>
      <c r="C70" s="627"/>
      <c r="D70" s="628"/>
    </row>
    <row r="71" spans="1:4" hidden="1" outlineLevel="1">
      <c r="A71" s="606" t="s">
        <v>1532</v>
      </c>
      <c r="B71" s="592" t="s">
        <v>1326</v>
      </c>
      <c r="C71" s="627"/>
      <c r="D71" s="628"/>
    </row>
    <row r="72" spans="1:4" hidden="1" outlineLevel="1">
      <c r="A72" s="606" t="s">
        <v>1533</v>
      </c>
      <c r="B72" s="592" t="s">
        <v>1326</v>
      </c>
      <c r="C72" s="627"/>
      <c r="D72" s="628"/>
    </row>
    <row r="73" spans="1:4" hidden="1" outlineLevel="1">
      <c r="A73" s="606" t="s">
        <v>1534</v>
      </c>
      <c r="B73" s="592" t="s">
        <v>1326</v>
      </c>
      <c r="C73" s="627"/>
      <c r="D73" s="628"/>
    </row>
    <row r="74" spans="1:4" hidden="1" outlineLevel="1">
      <c r="A74" s="606" t="s">
        <v>1535</v>
      </c>
      <c r="B74" s="592" t="s">
        <v>1326</v>
      </c>
      <c r="C74" s="627"/>
      <c r="D74" s="620" t="s">
        <v>1442</v>
      </c>
    </row>
    <row r="75" spans="1:4" hidden="1" outlineLevel="1">
      <c r="A75" s="606" t="s">
        <v>1536</v>
      </c>
      <c r="B75" s="592" t="s">
        <v>1326</v>
      </c>
      <c r="C75" s="627"/>
      <c r="D75" s="628"/>
    </row>
    <row r="76" spans="1:4" ht="15" collapsed="1">
      <c r="A76" s="587" t="s">
        <v>1472</v>
      </c>
      <c r="B76" s="588" t="s">
        <v>1434</v>
      </c>
      <c r="C76" s="619"/>
      <c r="D76" s="590"/>
    </row>
    <row r="77" spans="1:4" hidden="1" outlineLevel="1">
      <c r="A77" s="591" t="s">
        <v>1473</v>
      </c>
      <c r="B77" s="592"/>
      <c r="C77" s="599"/>
      <c r="D77" s="620" t="s">
        <v>1474</v>
      </c>
    </row>
    <row r="78" spans="1:4" hidden="1" outlineLevel="1">
      <c r="A78" s="606" t="s">
        <v>1475</v>
      </c>
      <c r="B78" s="592" t="s">
        <v>1326</v>
      </c>
      <c r="C78" s="599"/>
      <c r="D78" s="620" t="s">
        <v>1476</v>
      </c>
    </row>
    <row r="79" spans="1:4" hidden="1" outlineLevel="1">
      <c r="A79" s="606" t="s">
        <v>1477</v>
      </c>
      <c r="B79" s="592" t="s">
        <v>1326</v>
      </c>
      <c r="C79" s="599"/>
      <c r="D79" s="533"/>
    </row>
    <row r="80" spans="1:4" hidden="1" outlineLevel="1">
      <c r="A80" s="606" t="s">
        <v>1478</v>
      </c>
      <c r="B80" s="592" t="s">
        <v>1326</v>
      </c>
      <c r="C80" s="599"/>
      <c r="D80" s="533"/>
    </row>
    <row r="81" spans="1:4" hidden="1" outlineLevel="1">
      <c r="A81" s="606" t="s">
        <v>1479</v>
      </c>
      <c r="B81" s="592" t="s">
        <v>1326</v>
      </c>
      <c r="C81" s="599"/>
      <c r="D81" s="533"/>
    </row>
    <row r="82" spans="1:4" hidden="1" outlineLevel="1">
      <c r="A82" s="606" t="s">
        <v>1480</v>
      </c>
      <c r="B82" s="592" t="s">
        <v>1326</v>
      </c>
      <c r="C82" s="599"/>
      <c r="D82" s="533"/>
    </row>
    <row r="83" spans="1:4" hidden="1" outlineLevel="1">
      <c r="A83" s="606" t="s">
        <v>1481</v>
      </c>
      <c r="B83" s="592" t="s">
        <v>1326</v>
      </c>
      <c r="C83" s="599"/>
      <c r="D83" s="533"/>
    </row>
    <row r="84" spans="1:4" hidden="1" outlineLevel="1">
      <c r="A84" s="606" t="s">
        <v>1482</v>
      </c>
      <c r="B84" s="592" t="s">
        <v>1326</v>
      </c>
      <c r="C84" s="599"/>
      <c r="D84" s="533"/>
    </row>
    <row r="85" spans="1:4" hidden="1" outlineLevel="1">
      <c r="A85" s="606" t="s">
        <v>1483</v>
      </c>
      <c r="B85" s="592" t="s">
        <v>1326</v>
      </c>
      <c r="C85" s="599"/>
      <c r="D85" s="533"/>
    </row>
    <row r="86" spans="1:4" hidden="1" outlineLevel="1">
      <c r="A86" s="606" t="s">
        <v>1484</v>
      </c>
      <c r="B86" s="592" t="s">
        <v>1326</v>
      </c>
      <c r="C86" s="599"/>
      <c r="D86" s="533"/>
    </row>
    <row r="87" spans="1:4" hidden="1" outlineLevel="1">
      <c r="A87" s="606" t="s">
        <v>1485</v>
      </c>
      <c r="B87" s="592" t="s">
        <v>1326</v>
      </c>
      <c r="C87" s="599"/>
      <c r="D87" s="533"/>
    </row>
    <row r="88" spans="1:4" ht="24" hidden="1" outlineLevel="1">
      <c r="A88" s="606" t="s">
        <v>1486</v>
      </c>
      <c r="B88" s="592" t="s">
        <v>1326</v>
      </c>
      <c r="C88" s="599"/>
      <c r="D88" s="533"/>
    </row>
    <row r="89" spans="1:4" hidden="1" outlineLevel="1">
      <c r="A89" s="606" t="s">
        <v>1487</v>
      </c>
      <c r="B89" s="592" t="s">
        <v>1326</v>
      </c>
      <c r="C89" s="599"/>
      <c r="D89" s="533"/>
    </row>
    <row r="90" spans="1:4" hidden="1" outlineLevel="1">
      <c r="A90" s="606" t="s">
        <v>1488</v>
      </c>
      <c r="B90" s="592" t="s">
        <v>1326</v>
      </c>
      <c r="C90" s="599"/>
      <c r="D90" s="533"/>
    </row>
    <row r="91" spans="1:4" hidden="1" outlineLevel="1">
      <c r="A91" s="606" t="s">
        <v>1489</v>
      </c>
      <c r="B91" s="592" t="s">
        <v>1326</v>
      </c>
      <c r="C91" s="599"/>
      <c r="D91" s="533"/>
    </row>
    <row r="92" spans="1:4" hidden="1" outlineLevel="1">
      <c r="A92" s="606" t="s">
        <v>1490</v>
      </c>
      <c r="B92" s="592" t="s">
        <v>1326</v>
      </c>
      <c r="C92" s="599"/>
      <c r="D92" s="533"/>
    </row>
    <row r="93" spans="1:4" hidden="1" outlineLevel="1">
      <c r="A93" s="606" t="s">
        <v>1491</v>
      </c>
      <c r="B93" s="592" t="s">
        <v>1326</v>
      </c>
      <c r="C93" s="599"/>
      <c r="D93" s="533"/>
    </row>
    <row r="94" spans="1:4" hidden="1" outlineLevel="1">
      <c r="A94" s="606" t="s">
        <v>1492</v>
      </c>
      <c r="B94" s="592" t="s">
        <v>1326</v>
      </c>
      <c r="C94" s="599"/>
      <c r="D94" s="533"/>
    </row>
    <row r="95" spans="1:4" hidden="1" outlineLevel="1">
      <c r="A95" s="606" t="s">
        <v>1493</v>
      </c>
      <c r="B95" s="592" t="s">
        <v>1326</v>
      </c>
      <c r="C95" s="599"/>
      <c r="D95" s="533"/>
    </row>
    <row r="96" spans="1:4" hidden="1" outlineLevel="1">
      <c r="A96" s="606" t="s">
        <v>1494</v>
      </c>
      <c r="B96" s="592" t="s">
        <v>1326</v>
      </c>
      <c r="C96" s="599"/>
      <c r="D96" s="533"/>
    </row>
    <row r="97" spans="1:4" hidden="1" outlineLevel="1">
      <c r="A97" s="606" t="s">
        <v>1495</v>
      </c>
      <c r="B97" s="592" t="s">
        <v>1326</v>
      </c>
      <c r="C97" s="599"/>
      <c r="D97" s="533"/>
    </row>
    <row r="98" spans="1:4" hidden="1" outlineLevel="1">
      <c r="A98" s="606" t="s">
        <v>1496</v>
      </c>
      <c r="B98" s="592" t="s">
        <v>1326</v>
      </c>
      <c r="C98" s="599"/>
      <c r="D98" s="533"/>
    </row>
    <row r="99" spans="1:4" ht="15" collapsed="1">
      <c r="A99" s="587" t="s">
        <v>1497</v>
      </c>
      <c r="B99" s="588" t="s">
        <v>1434</v>
      </c>
      <c r="C99" s="619"/>
      <c r="D99" s="590"/>
    </row>
    <row r="100" spans="1:4" hidden="1" outlineLevel="1">
      <c r="A100" s="591" t="s">
        <v>1498</v>
      </c>
      <c r="B100" s="592"/>
      <c r="C100" s="621"/>
      <c r="D100" s="620" t="s">
        <v>1499</v>
      </c>
    </row>
    <row r="101" spans="1:4" s="625" customFormat="1" ht="24" hidden="1" outlineLevel="1">
      <c r="A101" s="622" t="s">
        <v>1500</v>
      </c>
      <c r="B101" s="592" t="s">
        <v>1326</v>
      </c>
      <c r="C101" s="623"/>
      <c r="D101" s="624" t="s">
        <v>1501</v>
      </c>
    </row>
    <row r="102" spans="1:4" hidden="1" outlineLevel="1">
      <c r="A102" s="591" t="s">
        <v>1502</v>
      </c>
      <c r="B102" s="592"/>
      <c r="C102" s="626"/>
      <c r="D102" s="620" t="s">
        <v>1503</v>
      </c>
    </row>
    <row r="103" spans="1:4" hidden="1" outlineLevel="1">
      <c r="A103" s="606" t="s">
        <v>1504</v>
      </c>
      <c r="B103" s="592" t="s">
        <v>1326</v>
      </c>
      <c r="C103" s="626"/>
      <c r="D103" s="533"/>
    </row>
    <row r="104" spans="1:4" hidden="1" outlineLevel="1">
      <c r="A104" s="606" t="s">
        <v>1505</v>
      </c>
      <c r="B104" s="592" t="s">
        <v>1326</v>
      </c>
      <c r="C104" s="626"/>
      <c r="D104" s="533"/>
    </row>
    <row r="105" spans="1:4" hidden="1" outlineLevel="1">
      <c r="A105" s="591" t="s">
        <v>1506</v>
      </c>
      <c r="B105" s="592"/>
      <c r="C105" s="626"/>
      <c r="D105" s="533"/>
    </row>
    <row r="106" spans="1:4" hidden="1" outlineLevel="1">
      <c r="A106" s="606" t="s">
        <v>1507</v>
      </c>
      <c r="B106" s="592" t="s">
        <v>1326</v>
      </c>
      <c r="C106" s="621"/>
      <c r="D106" s="533"/>
    </row>
    <row r="107" spans="1:4" hidden="1" outlineLevel="1">
      <c r="A107" s="606" t="s">
        <v>1508</v>
      </c>
      <c r="B107" s="592" t="s">
        <v>1326</v>
      </c>
      <c r="C107" s="626"/>
      <c r="D107" s="533"/>
    </row>
    <row r="108" spans="1:4" hidden="1" outlineLevel="1">
      <c r="A108" s="606" t="s">
        <v>1509</v>
      </c>
      <c r="B108" s="592" t="s">
        <v>1326</v>
      </c>
      <c r="C108" s="626"/>
      <c r="D108" s="533"/>
    </row>
    <row r="109" spans="1:4" ht="24" hidden="1" outlineLevel="1">
      <c r="A109" s="606" t="s">
        <v>1510</v>
      </c>
      <c r="B109" s="592" t="s">
        <v>1326</v>
      </c>
      <c r="C109" s="626"/>
      <c r="D109" s="533"/>
    </row>
    <row r="110" spans="1:4" ht="24" hidden="1" outlineLevel="1">
      <c r="A110" s="606" t="s">
        <v>1511</v>
      </c>
      <c r="B110" s="592" t="s">
        <v>1326</v>
      </c>
      <c r="C110" s="626"/>
      <c r="D110" s="533"/>
    </row>
    <row r="111" spans="1:4" hidden="1" outlineLevel="1">
      <c r="A111" s="591" t="s">
        <v>1512</v>
      </c>
      <c r="B111" s="592"/>
      <c r="C111" s="626"/>
      <c r="D111" s="533"/>
    </row>
    <row r="112" spans="1:4" hidden="1" outlineLevel="1">
      <c r="A112" s="606" t="s">
        <v>1513</v>
      </c>
      <c r="B112" s="592" t="s">
        <v>1326</v>
      </c>
      <c r="C112" s="626"/>
      <c r="D112" s="533"/>
    </row>
    <row r="113" spans="1:4" hidden="1" outlineLevel="1">
      <c r="A113" s="606" t="s">
        <v>1514</v>
      </c>
      <c r="B113" s="592" t="s">
        <v>1326</v>
      </c>
      <c r="C113" s="626"/>
      <c r="D113" s="533"/>
    </row>
    <row r="114" spans="1:4" hidden="1" outlineLevel="1">
      <c r="A114" s="606" t="s">
        <v>1515</v>
      </c>
      <c r="B114" s="592" t="s">
        <v>1326</v>
      </c>
      <c r="C114" s="626"/>
      <c r="D114" s="533"/>
    </row>
    <row r="115" spans="1:4" hidden="1" outlineLevel="1">
      <c r="A115" s="591" t="s">
        <v>1516</v>
      </c>
      <c r="B115" s="592"/>
      <c r="C115" s="626"/>
      <c r="D115" s="533"/>
    </row>
    <row r="116" spans="1:4" hidden="1" outlineLevel="1">
      <c r="A116" s="606" t="s">
        <v>1517</v>
      </c>
      <c r="B116" s="592" t="s">
        <v>1326</v>
      </c>
      <c r="C116" s="626"/>
      <c r="D116" s="533"/>
    </row>
    <row r="117" spans="1:4" hidden="1" outlineLevel="1">
      <c r="A117" s="606" t="s">
        <v>1518</v>
      </c>
      <c r="B117" s="592" t="s">
        <v>1326</v>
      </c>
      <c r="C117" s="626"/>
      <c r="D117" s="533"/>
    </row>
    <row r="118" spans="1:4" hidden="1" outlineLevel="1">
      <c r="A118" s="606" t="s">
        <v>1519</v>
      </c>
      <c r="B118" s="592" t="s">
        <v>1326</v>
      </c>
      <c r="C118" s="626"/>
      <c r="D118" s="533"/>
    </row>
    <row r="119" spans="1:4" ht="15" collapsed="1">
      <c r="A119" s="587" t="s">
        <v>1778</v>
      </c>
      <c r="B119" s="588" t="s">
        <v>1434</v>
      </c>
      <c r="C119" s="619"/>
      <c r="D119" s="590"/>
    </row>
    <row r="120" spans="1:4" hidden="1" outlineLevel="1">
      <c r="A120" s="591" t="s">
        <v>1779</v>
      </c>
      <c r="B120"/>
      <c r="C120" s="608"/>
      <c r="D120" s="600"/>
    </row>
    <row r="121" spans="1:4" ht="24" hidden="1" outlineLevel="1">
      <c r="A121" s="606" t="s">
        <v>1782</v>
      </c>
      <c r="B121" s="592" t="s">
        <v>1326</v>
      </c>
      <c r="C121" s="608"/>
      <c r="D121" s="600"/>
    </row>
    <row r="122" spans="1:4" ht="24" hidden="1" outlineLevel="1">
      <c r="A122" s="606" t="s">
        <v>1776</v>
      </c>
      <c r="B122" s="592" t="s">
        <v>1326</v>
      </c>
      <c r="C122" s="608"/>
      <c r="D122" s="600"/>
    </row>
    <row r="123" spans="1:4" ht="36" hidden="1" outlineLevel="1">
      <c r="A123" s="606" t="s">
        <v>1777</v>
      </c>
      <c r="B123" s="592" t="s">
        <v>1326</v>
      </c>
      <c r="C123" s="608"/>
      <c r="D123" s="600"/>
    </row>
  </sheetData>
  <conditionalFormatting sqref="D31">
    <cfRule type="cellIs" dxfId="18" priority="7" stopIfTrue="1" operator="equal">
      <formula>"Select Technology Area"</formula>
    </cfRule>
  </conditionalFormatting>
  <conditionalFormatting sqref="B1:B119 B121:B1048576">
    <cfRule type="cellIs" dxfId="17" priority="4" stopIfTrue="1" operator="equal">
      <formula>"Select"</formula>
    </cfRule>
    <cfRule type="cellIs" dxfId="16" priority="5" stopIfTrue="1" operator="equal">
      <formula>"Yes"</formula>
    </cfRule>
    <cfRule type="cellIs" dxfId="15" priority="6" stopIfTrue="1" operator="equal">
      <formula>"No"</formula>
    </cfRule>
  </conditionalFormatting>
  <dataValidations count="3">
    <dataValidation type="list" allowBlank="1" showInputMessage="1" showErrorMessage="1" sqref="B60 B119 B30 B76 B99">
      <formula1>"Included,Not Applicable"</formula1>
    </dataValidation>
    <dataValidation type="list" allowBlank="1" showInputMessage="1" showErrorMessage="1" sqref="B61:B75 B100:B118 B12:B19 B3:B5 B7:B10 B21:B29 B31:B59 B77:B98 B121:B123">
      <formula1>"Yes,No,NA,Select"</formula1>
    </dataValidation>
    <dataValidation type="list" allowBlank="1" showInputMessage="1" showErrorMessage="1" sqref="D31">
      <formula1>"GSS,Branch,Campus,B2B CEP,B2B VPN,WAN Hub,Citiplex"</formula1>
    </dataValidation>
  </dataValidations>
  <hyperlinks>
    <hyperlink ref="D29" r:id="rId1"/>
    <hyperlink ref="D5" r:id="rId2"/>
    <hyperlink ref="D4" r:id="rId3"/>
    <hyperlink ref="D3" r:id="rId4"/>
    <hyperlink ref="D39" r:id="rId5"/>
    <hyperlink ref="D46" r:id="rId6"/>
    <hyperlink ref="D77" r:id="rId7"/>
    <hyperlink ref="D32" r:id="rId8"/>
    <hyperlink ref="D33" r:id="rId9"/>
    <hyperlink ref="D34" r:id="rId10"/>
    <hyperlink ref="D36" r:id="rId11"/>
    <hyperlink ref="D35" r:id="rId12"/>
    <hyperlink ref="D78" r:id="rId13"/>
    <hyperlink ref="D100" r:id="rId14"/>
    <hyperlink ref="D101" r:id="rId15"/>
    <hyperlink ref="D102" r:id="rId16"/>
    <hyperlink ref="D67" r:id="rId17"/>
    <hyperlink ref="D74" r:id="rId18"/>
    <hyperlink ref="D24" r:id="rId19"/>
    <hyperlink ref="D40:D41" r:id="rId20" display="Perimeter Standards"/>
    <hyperlink ref="D40" r:id="rId21"/>
    <hyperlink ref="D41" r:id="rId22"/>
  </hyperlinks>
  <pageMargins left="0.7" right="0.7" top="0.75" bottom="0.75" header="0.3" footer="0.3"/>
  <pageSetup orientation="portrait" r:id="rId2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theme="6"/>
    <outlinePr summaryBelow="0" summaryRight="0"/>
  </sheetPr>
  <dimension ref="A1:G18"/>
  <sheetViews>
    <sheetView zoomScaleNormal="100" workbookViewId="0">
      <selection activeCell="A23" sqref="A23"/>
    </sheetView>
  </sheetViews>
  <sheetFormatPr defaultRowHeight="12.75"/>
  <cols>
    <col min="1" max="2" width="44" style="37" customWidth="1"/>
    <col min="3" max="3" width="1.85546875" style="35" customWidth="1"/>
    <col min="4" max="5" width="32" style="37" customWidth="1"/>
    <col min="6" max="6" width="1.85546875" style="35" customWidth="1"/>
    <col min="7" max="7" width="37.5703125" style="37" customWidth="1"/>
    <col min="8" max="8" width="22.28515625" style="37" bestFit="1" customWidth="1"/>
    <col min="9" max="16384" width="9.140625" style="37"/>
  </cols>
  <sheetData>
    <row r="1" spans="1:7" s="34" customFormat="1">
      <c r="A1" s="140" t="s">
        <v>352</v>
      </c>
      <c r="B1" s="308" t="s">
        <v>1224</v>
      </c>
      <c r="C1" s="35"/>
      <c r="F1" s="35"/>
    </row>
    <row r="2" spans="1:7" s="34" customFormat="1">
      <c r="A2" s="140" t="s">
        <v>353</v>
      </c>
      <c r="B2" s="34" t="s">
        <v>45</v>
      </c>
      <c r="C2" s="35"/>
      <c r="D2" s="34" t="s">
        <v>45</v>
      </c>
      <c r="F2" s="35"/>
      <c r="G2" s="34" t="s">
        <v>45</v>
      </c>
    </row>
    <row r="3" spans="1:7" s="34" customFormat="1">
      <c r="A3" s="34" t="s">
        <v>1320</v>
      </c>
      <c r="B3" s="34" t="s">
        <v>1314</v>
      </c>
      <c r="C3" s="35"/>
      <c r="D3" s="34" t="s">
        <v>1321</v>
      </c>
      <c r="E3" s="34" t="s">
        <v>1321</v>
      </c>
      <c r="F3" s="35"/>
      <c r="G3" s="34" t="s">
        <v>1223</v>
      </c>
    </row>
    <row r="4" spans="1:7" s="36" customFormat="1">
      <c r="A4" s="34" t="s">
        <v>102</v>
      </c>
      <c r="B4" s="34" t="s">
        <v>102</v>
      </c>
      <c r="C4" s="35"/>
      <c r="D4" s="34" t="s">
        <v>103</v>
      </c>
      <c r="E4" s="34" t="s">
        <v>103</v>
      </c>
      <c r="F4" s="35"/>
      <c r="G4" s="34" t="s">
        <v>102</v>
      </c>
    </row>
    <row r="5" spans="1:7">
      <c r="A5" s="37" t="s">
        <v>1336</v>
      </c>
      <c r="B5" s="37" t="s">
        <v>1336</v>
      </c>
      <c r="D5" s="37" t="s">
        <v>105</v>
      </c>
      <c r="E5" s="37" t="s">
        <v>105</v>
      </c>
      <c r="G5" s="37" t="s">
        <v>1336</v>
      </c>
    </row>
    <row r="6" spans="1:7">
      <c r="A6" s="37" t="s">
        <v>104</v>
      </c>
      <c r="B6" s="37" t="s">
        <v>104</v>
      </c>
      <c r="D6" s="37" t="s">
        <v>658</v>
      </c>
      <c r="E6" s="37" t="s">
        <v>658</v>
      </c>
      <c r="G6" s="37" t="s">
        <v>104</v>
      </c>
    </row>
    <row r="7" spans="1:7">
      <c r="A7" s="37" t="s">
        <v>107</v>
      </c>
      <c r="B7" s="37" t="s">
        <v>107</v>
      </c>
      <c r="D7" s="37" t="s">
        <v>1315</v>
      </c>
      <c r="E7" s="37" t="s">
        <v>1315</v>
      </c>
      <c r="G7" s="37" t="s">
        <v>1318</v>
      </c>
    </row>
    <row r="8" spans="1:7">
      <c r="A8" s="37" t="s">
        <v>1307</v>
      </c>
      <c r="B8" s="37" t="s">
        <v>1307</v>
      </c>
      <c r="D8" s="37" t="s">
        <v>1316</v>
      </c>
      <c r="E8" s="37" t="s">
        <v>1316</v>
      </c>
      <c r="G8" s="37" t="s">
        <v>1319</v>
      </c>
    </row>
    <row r="9" spans="1:7">
      <c r="A9" s="37" t="s">
        <v>1308</v>
      </c>
      <c r="B9" s="37" t="s">
        <v>1308</v>
      </c>
      <c r="D9" s="37" t="s">
        <v>1317</v>
      </c>
      <c r="E9" s="37" t="s">
        <v>1317</v>
      </c>
    </row>
    <row r="10" spans="1:7">
      <c r="A10" s="37" t="s">
        <v>1309</v>
      </c>
      <c r="B10" s="37" t="s">
        <v>1309</v>
      </c>
      <c r="D10" s="37" t="s">
        <v>1313</v>
      </c>
      <c r="E10" s="37" t="s">
        <v>1313</v>
      </c>
    </row>
    <row r="11" spans="1:7">
      <c r="A11" s="37" t="s">
        <v>1310</v>
      </c>
      <c r="B11" s="37" t="s">
        <v>1310</v>
      </c>
      <c r="D11" s="37" t="s">
        <v>658</v>
      </c>
      <c r="E11" s="37" t="s">
        <v>658</v>
      </c>
    </row>
    <row r="12" spans="1:7">
      <c r="A12" s="37" t="s">
        <v>1312</v>
      </c>
      <c r="B12" s="37" t="s">
        <v>1312</v>
      </c>
    </row>
    <row r="13" spans="1:7">
      <c r="A13" s="37" t="s">
        <v>1313</v>
      </c>
      <c r="B13" s="37" t="s">
        <v>1313</v>
      </c>
    </row>
    <row r="14" spans="1:7">
      <c r="A14" s="37" t="s">
        <v>658</v>
      </c>
      <c r="B14" s="37" t="s">
        <v>658</v>
      </c>
    </row>
    <row r="15" spans="1:7">
      <c r="A15" s="37" t="s">
        <v>1311</v>
      </c>
    </row>
    <row r="17" spans="1:1" s="35" customFormat="1" ht="9.75" customHeight="1"/>
    <row r="18" spans="1:1">
      <c r="A18" s="37" t="s">
        <v>106</v>
      </c>
    </row>
  </sheetData>
  <conditionalFormatting sqref="A10:A15 A6:A8 A16:B32004 A1:B4 B6:B15 C1:F32004 H1:IV32004 G1:G4 G6:G32004">
    <cfRule type="expression" dxfId="14" priority="1" stopIfTrue="1">
      <formula>IF(ISNUMBER(SEARCH("#sh",A1)),TRUE,  IF(ISNUMBER(SEARCH("# sh",A1)),TRUE,   IF(ISNUMBER(SEARCH("(enable) sh",A1)),TRUE,    IF(ISNUMBER(SEARCH("(enable)sh",A1)),TRUE,FALSE) ) ) )</formula>
    </cfRule>
    <cfRule type="expression" dxfId="13" priority="2" stopIfTrue="1">
      <formula>IF(ISNUMBER(SEARCH("!!",A1)),TRUE,IF(ISNUMBER(SEARCH("##",A1)),TRUE,FALSE))</formula>
    </cfRule>
    <cfRule type="containsText" dxfId="12" priority="3" stopIfTrue="1" operator="containsText" text="&lt;">
      <formula>NOT(ISERROR(SEARCH("&lt;",A1)))</formula>
    </cfRule>
  </conditionalFormatting>
  <pageMargins left="0.7" right="0.7" top="0.75" bottom="0.75" header="0.3" footer="0.3"/>
  <pageSetup orientation="portrait" r:id="rId1"/>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
    <tabColor rgb="FF00B0F0"/>
    <outlinePr summaryBelow="0" summaryRight="0"/>
  </sheetPr>
  <dimension ref="A1:F85"/>
  <sheetViews>
    <sheetView topLeftCell="A2" workbookViewId="0">
      <selection activeCell="F7" sqref="F7"/>
    </sheetView>
  </sheetViews>
  <sheetFormatPr defaultRowHeight="12.75" outlineLevelRow="1"/>
  <cols>
    <col min="1" max="1" width="23.28515625" style="20" customWidth="1"/>
    <col min="2" max="2" width="15" style="20" customWidth="1"/>
    <col min="3" max="3" width="89.140625" style="20" customWidth="1"/>
    <col min="4" max="4" width="17.42578125" style="20" customWidth="1"/>
    <col min="5" max="5" width="1.5703125" style="633" customWidth="1"/>
    <col min="6" max="6" width="70.28515625" style="20" customWidth="1"/>
    <col min="7" max="9" width="9.140625" style="20"/>
    <col min="10" max="10" width="10.85546875" style="20" customWidth="1"/>
    <col min="11" max="11" width="15.140625" style="20" bestFit="1" customWidth="1"/>
    <col min="12" max="16384" width="9.140625" style="20"/>
  </cols>
  <sheetData>
    <row r="1" spans="1:6">
      <c r="A1" s="632" t="s">
        <v>1566</v>
      </c>
      <c r="B1" s="632"/>
    </row>
    <row r="2" spans="1:6">
      <c r="A2" s="634" t="s">
        <v>94</v>
      </c>
      <c r="B2" s="634"/>
    </row>
    <row r="3" spans="1:6">
      <c r="A3" s="634" t="s">
        <v>1567</v>
      </c>
      <c r="B3" s="634"/>
    </row>
    <row r="4" spans="1:6" ht="13.5" thickBot="1"/>
    <row r="5" spans="1:6" ht="15.75">
      <c r="A5" s="635" t="s">
        <v>1568</v>
      </c>
      <c r="B5" s="636"/>
      <c r="C5" s="636"/>
      <c r="D5" s="637"/>
    </row>
    <row r="6" spans="1:6" ht="72.75" customHeight="1" outlineLevel="1">
      <c r="A6" s="1521" t="s">
        <v>1569</v>
      </c>
      <c r="B6" s="1522"/>
      <c r="C6" s="1522"/>
      <c r="D6" s="638"/>
    </row>
    <row r="7" spans="1:6" ht="291.75" customHeight="1" outlineLevel="1">
      <c r="A7" s="1521" t="s">
        <v>1570</v>
      </c>
      <c r="B7" s="1522"/>
      <c r="C7" s="1522"/>
      <c r="D7" s="639"/>
      <c r="E7" s="640"/>
    </row>
    <row r="8" spans="1:6" ht="41.25" customHeight="1" outlineLevel="1">
      <c r="A8" s="1523" t="s">
        <v>1571</v>
      </c>
      <c r="B8" s="1524"/>
      <c r="C8" s="1524"/>
      <c r="D8" s="1525"/>
      <c r="E8" s="640"/>
      <c r="F8" s="641"/>
    </row>
    <row r="9" spans="1:6" ht="18.75" customHeight="1" outlineLevel="1">
      <c r="A9" s="1526" t="s">
        <v>1572</v>
      </c>
      <c r="B9" s="1524"/>
      <c r="C9" s="1524"/>
      <c r="D9" s="1525"/>
      <c r="E9" s="640"/>
      <c r="F9" s="641"/>
    </row>
    <row r="10" spans="1:6" ht="30" customHeight="1" outlineLevel="1">
      <c r="A10" s="1523" t="s">
        <v>1573</v>
      </c>
      <c r="B10" s="1524"/>
      <c r="C10" s="1524"/>
      <c r="D10" s="1525"/>
      <c r="E10" s="640"/>
      <c r="F10" s="641"/>
    </row>
    <row r="11" spans="1:6" ht="19.5" customHeight="1" outlineLevel="1" thickBot="1">
      <c r="A11" s="1527" t="s">
        <v>1574</v>
      </c>
      <c r="B11" s="1528"/>
      <c r="C11" s="1528"/>
      <c r="D11" s="1529"/>
      <c r="E11" s="640"/>
      <c r="F11" s="641"/>
    </row>
    <row r="12" spans="1:6" ht="18.75">
      <c r="A12" s="642"/>
      <c r="B12" s="643"/>
      <c r="C12" s="644"/>
      <c r="D12" s="645"/>
      <c r="E12" s="646"/>
      <c r="F12" s="641"/>
    </row>
    <row r="13" spans="1:6" ht="21.75" thickBot="1">
      <c r="A13" s="647" t="s">
        <v>1575</v>
      </c>
      <c r="B13" s="647"/>
      <c r="C13" s="648"/>
      <c r="D13" s="649"/>
      <c r="E13" s="650"/>
      <c r="F13" s="641"/>
    </row>
    <row r="14" spans="1:6" ht="44.25" customHeight="1" outlineLevel="1" thickBot="1">
      <c r="A14" s="1530" t="s">
        <v>1576</v>
      </c>
      <c r="B14" s="1531"/>
      <c r="C14" s="651" t="s">
        <v>1577</v>
      </c>
      <c r="D14" s="652">
        <f>LEN(C14)</f>
        <v>45</v>
      </c>
      <c r="E14" s="646"/>
      <c r="F14" s="641"/>
    </row>
    <row r="15" spans="1:6" ht="141.75" customHeight="1" outlineLevel="1" thickBot="1">
      <c r="A15" s="653" t="s">
        <v>1578</v>
      </c>
      <c r="B15" s="654"/>
      <c r="C15" s="1519" t="s">
        <v>1579</v>
      </c>
      <c r="D15" s="1520"/>
      <c r="E15" s="646"/>
      <c r="F15" s="641"/>
    </row>
    <row r="16" spans="1:6" ht="48" outlineLevel="1" thickBot="1">
      <c r="A16" s="655" t="s">
        <v>1580</v>
      </c>
      <c r="B16" s="656"/>
      <c r="C16" s="1519" t="s">
        <v>1581</v>
      </c>
      <c r="D16" s="1520"/>
      <c r="E16" s="646"/>
      <c r="F16" s="641"/>
    </row>
    <row r="17" spans="1:6" ht="42.75" customHeight="1" outlineLevel="1" thickBot="1">
      <c r="A17" s="657" t="s">
        <v>1582</v>
      </c>
      <c r="B17" s="658" t="s">
        <v>1583</v>
      </c>
      <c r="C17" s="659" t="s">
        <v>1584</v>
      </c>
      <c r="D17" s="660" t="s">
        <v>1585</v>
      </c>
      <c r="E17" s="646"/>
      <c r="F17" s="641"/>
    </row>
    <row r="18" spans="1:6" s="666" customFormat="1" ht="36" customHeight="1" outlineLevel="1">
      <c r="A18" s="661"/>
      <c r="B18" s="662" t="s">
        <v>1586</v>
      </c>
      <c r="C18" s="663" t="s">
        <v>1587</v>
      </c>
      <c r="D18" s="664" t="s">
        <v>153</v>
      </c>
      <c r="E18" s="665"/>
      <c r="F18" s="641"/>
    </row>
    <row r="19" spans="1:6" s="666" customFormat="1" outlineLevel="1">
      <c r="A19" s="661"/>
      <c r="B19" s="662" t="s">
        <v>1586</v>
      </c>
      <c r="C19" s="663" t="s">
        <v>1588</v>
      </c>
      <c r="D19" s="664"/>
      <c r="E19" s="665"/>
    </row>
    <row r="20" spans="1:6" outlineLevel="1">
      <c r="A20" s="667">
        <v>1</v>
      </c>
      <c r="B20" s="662" t="s">
        <v>1586</v>
      </c>
      <c r="C20" s="668" t="s">
        <v>1589</v>
      </c>
      <c r="D20" s="669" t="s">
        <v>153</v>
      </c>
      <c r="E20" s="646"/>
    </row>
    <row r="21" spans="1:6" outlineLevel="1">
      <c r="A21" s="667"/>
      <c r="B21" s="662" t="s">
        <v>1586</v>
      </c>
      <c r="C21" s="668" t="s">
        <v>1590</v>
      </c>
      <c r="D21" s="669"/>
      <c r="E21" s="646"/>
    </row>
    <row r="22" spans="1:6" s="675" customFormat="1" outlineLevel="1">
      <c r="A22" s="670"/>
      <c r="B22" s="671" t="s">
        <v>1591</v>
      </c>
      <c r="C22" s="672" t="s">
        <v>1592</v>
      </c>
      <c r="D22" s="673"/>
      <c r="E22" s="674"/>
    </row>
    <row r="23" spans="1:6" s="675" customFormat="1" outlineLevel="1">
      <c r="A23" s="670"/>
      <c r="B23" s="671" t="s">
        <v>1586</v>
      </c>
      <c r="C23" s="672" t="s">
        <v>1593</v>
      </c>
      <c r="D23" s="673"/>
      <c r="E23" s="674"/>
    </row>
    <row r="24" spans="1:6" ht="25.5" outlineLevel="1">
      <c r="A24" s="667"/>
      <c r="B24" s="662" t="s">
        <v>1586</v>
      </c>
      <c r="C24" s="668" t="s">
        <v>1594</v>
      </c>
      <c r="D24" s="669"/>
      <c r="E24" s="646"/>
    </row>
    <row r="25" spans="1:6" outlineLevel="1">
      <c r="A25" s="667"/>
      <c r="B25" s="662" t="s">
        <v>1586</v>
      </c>
      <c r="C25" s="668" t="s">
        <v>1595</v>
      </c>
      <c r="D25" s="669"/>
      <c r="E25" s="646"/>
    </row>
    <row r="26" spans="1:6" ht="13.5" outlineLevel="1" thickBot="1">
      <c r="A26" s="676"/>
      <c r="B26" s="677"/>
      <c r="C26" s="678"/>
      <c r="D26" s="679"/>
      <c r="E26" s="646"/>
    </row>
    <row r="27" spans="1:6" ht="26.25" outlineLevel="1" thickBot="1">
      <c r="A27" s="680"/>
      <c r="B27" s="681" t="s">
        <v>1583</v>
      </c>
      <c r="C27" s="682" t="s">
        <v>1596</v>
      </c>
      <c r="D27" s="683" t="s">
        <v>1597</v>
      </c>
      <c r="E27" s="646"/>
    </row>
    <row r="28" spans="1:6" ht="21.75" customHeight="1" outlineLevel="1">
      <c r="A28" s="684" t="s">
        <v>1598</v>
      </c>
      <c r="B28" s="685"/>
      <c r="C28" s="686"/>
      <c r="D28" s="687"/>
      <c r="E28" s="646"/>
    </row>
    <row r="29" spans="1:6" outlineLevel="1">
      <c r="A29" s="688">
        <v>1</v>
      </c>
      <c r="B29" s="689" t="s">
        <v>1599</v>
      </c>
      <c r="C29" s="690" t="s">
        <v>1600</v>
      </c>
      <c r="D29" s="691" t="s">
        <v>1601</v>
      </c>
      <c r="E29" s="646"/>
      <c r="F29" s="692"/>
    </row>
    <row r="30" spans="1:6" outlineLevel="1">
      <c r="A30" s="688">
        <v>2</v>
      </c>
      <c r="B30" s="689" t="s">
        <v>1602</v>
      </c>
      <c r="C30" s="690" t="s">
        <v>1603</v>
      </c>
      <c r="D30" s="691" t="s">
        <v>1604</v>
      </c>
      <c r="E30" s="646"/>
      <c r="F30" s="693"/>
    </row>
    <row r="31" spans="1:6" outlineLevel="1">
      <c r="A31" s="688">
        <v>3</v>
      </c>
      <c r="B31" s="689" t="s">
        <v>1602</v>
      </c>
      <c r="C31" s="690" t="s">
        <v>1605</v>
      </c>
      <c r="D31" s="691" t="s">
        <v>1604</v>
      </c>
      <c r="E31" s="646"/>
    </row>
    <row r="32" spans="1:6" outlineLevel="1">
      <c r="A32" s="688">
        <v>4</v>
      </c>
      <c r="B32" s="689" t="s">
        <v>1606</v>
      </c>
      <c r="C32" s="690" t="s">
        <v>1607</v>
      </c>
      <c r="D32" s="691" t="s">
        <v>1608</v>
      </c>
      <c r="E32" s="646"/>
    </row>
    <row r="33" spans="1:6" outlineLevel="1">
      <c r="A33" s="688">
        <v>5</v>
      </c>
      <c r="B33" s="689" t="s">
        <v>1602</v>
      </c>
      <c r="C33" s="690" t="s">
        <v>1609</v>
      </c>
      <c r="D33" s="691" t="s">
        <v>1604</v>
      </c>
      <c r="E33" s="646"/>
    </row>
    <row r="34" spans="1:6" outlineLevel="1">
      <c r="A34" s="688">
        <v>6</v>
      </c>
      <c r="B34" s="689" t="s">
        <v>1602</v>
      </c>
      <c r="C34" s="690" t="s">
        <v>1610</v>
      </c>
      <c r="D34" s="691" t="s">
        <v>1604</v>
      </c>
      <c r="E34" s="646"/>
    </row>
    <row r="35" spans="1:6" outlineLevel="1">
      <c r="A35" s="688">
        <v>7</v>
      </c>
      <c r="B35" s="689" t="s">
        <v>1602</v>
      </c>
      <c r="C35" s="690" t="s">
        <v>1611</v>
      </c>
      <c r="D35" s="691" t="s">
        <v>1612</v>
      </c>
      <c r="E35" s="646"/>
    </row>
    <row r="36" spans="1:6" outlineLevel="1">
      <c r="A36" s="688">
        <v>8</v>
      </c>
      <c r="B36" s="689" t="s">
        <v>1613</v>
      </c>
      <c r="C36" s="690" t="s">
        <v>1614</v>
      </c>
      <c r="D36" s="691" t="s">
        <v>1615</v>
      </c>
      <c r="E36" s="646"/>
    </row>
    <row r="37" spans="1:6" outlineLevel="1">
      <c r="A37" s="688">
        <v>9</v>
      </c>
      <c r="B37" s="689" t="s">
        <v>1616</v>
      </c>
      <c r="C37" s="690" t="s">
        <v>1617</v>
      </c>
      <c r="D37" s="691" t="s">
        <v>1618</v>
      </c>
      <c r="E37" s="646"/>
    </row>
    <row r="38" spans="1:6" outlineLevel="1">
      <c r="A38" s="688">
        <v>10</v>
      </c>
      <c r="B38" s="689" t="s">
        <v>1599</v>
      </c>
      <c r="C38" s="690" t="s">
        <v>1619</v>
      </c>
      <c r="D38" s="694" t="s">
        <v>1620</v>
      </c>
      <c r="E38" s="695"/>
    </row>
    <row r="39" spans="1:6" outlineLevel="1">
      <c r="A39" s="688">
        <v>11</v>
      </c>
      <c r="B39" s="689" t="s">
        <v>1602</v>
      </c>
      <c r="C39" s="690" t="s">
        <v>1621</v>
      </c>
      <c r="D39" s="691"/>
      <c r="E39" s="695"/>
    </row>
    <row r="40" spans="1:6" ht="13.5" outlineLevel="1" thickBot="1">
      <c r="A40" s="696">
        <v>12</v>
      </c>
      <c r="B40" s="697" t="s">
        <v>1599</v>
      </c>
      <c r="C40" s="698" t="s">
        <v>1622</v>
      </c>
      <c r="D40" s="699"/>
      <c r="E40" s="695"/>
    </row>
    <row r="41" spans="1:6" ht="15.75" outlineLevel="1">
      <c r="A41" s="700" t="s">
        <v>1623</v>
      </c>
      <c r="B41" s="701"/>
      <c r="C41" s="663"/>
      <c r="D41" s="664"/>
      <c r="E41" s="646"/>
    </row>
    <row r="42" spans="1:6" outlineLevel="1">
      <c r="A42" s="702">
        <v>1</v>
      </c>
      <c r="B42" s="662" t="s">
        <v>1606</v>
      </c>
      <c r="C42" s="663" t="s">
        <v>1624</v>
      </c>
      <c r="D42" s="664"/>
      <c r="E42" s="646"/>
    </row>
    <row r="43" spans="1:6" ht="13.5" outlineLevel="1" thickBot="1">
      <c r="A43" s="703"/>
      <c r="B43" s="704"/>
      <c r="C43" s="705"/>
      <c r="D43" s="706"/>
      <c r="E43" s="695"/>
    </row>
    <row r="44" spans="1:6">
      <c r="E44" s="695"/>
    </row>
    <row r="45" spans="1:6" ht="21" collapsed="1">
      <c r="A45" s="647" t="s">
        <v>1625</v>
      </c>
      <c r="B45" s="647"/>
      <c r="C45" s="648"/>
      <c r="D45" s="649"/>
      <c r="E45" s="650"/>
      <c r="F45" s="641"/>
    </row>
    <row r="46" spans="1:6" ht="44.25" hidden="1" customHeight="1" outlineLevel="1" thickBot="1">
      <c r="A46" s="1530" t="s">
        <v>1626</v>
      </c>
      <c r="B46" s="1531"/>
      <c r="C46" s="651" t="s">
        <v>1627</v>
      </c>
      <c r="D46" s="652">
        <f>LEN(C46)</f>
        <v>35</v>
      </c>
      <c r="E46" s="646"/>
      <c r="F46" s="641"/>
    </row>
    <row r="47" spans="1:6" ht="290.25" hidden="1" customHeight="1" outlineLevel="1" thickBot="1">
      <c r="A47" s="653" t="s">
        <v>1578</v>
      </c>
      <c r="B47" s="654"/>
      <c r="C47" s="1519" t="s">
        <v>1628</v>
      </c>
      <c r="D47" s="1520"/>
      <c r="E47" s="646"/>
      <c r="F47" s="641"/>
    </row>
    <row r="48" spans="1:6" ht="78.75" hidden="1" customHeight="1" outlineLevel="1" thickBot="1">
      <c r="A48" s="655" t="s">
        <v>1580</v>
      </c>
      <c r="B48" s="656"/>
      <c r="C48" s="1519" t="s">
        <v>1629</v>
      </c>
      <c r="D48" s="1520"/>
      <c r="E48" s="646"/>
      <c r="F48" s="641"/>
    </row>
    <row r="49" spans="1:6" ht="42.75" hidden="1" customHeight="1" outlineLevel="1" thickBot="1">
      <c r="A49" s="657" t="s">
        <v>1582</v>
      </c>
      <c r="B49" s="658" t="s">
        <v>1583</v>
      </c>
      <c r="C49" s="659" t="s">
        <v>1584</v>
      </c>
      <c r="D49" s="660" t="s">
        <v>1585</v>
      </c>
      <c r="E49" s="646"/>
      <c r="F49" s="641"/>
    </row>
    <row r="50" spans="1:6" s="666" customFormat="1" ht="45.75" hidden="1" customHeight="1" outlineLevel="1">
      <c r="A50" s="661">
        <v>1</v>
      </c>
      <c r="B50" s="662" t="s">
        <v>1586</v>
      </c>
      <c r="C50" s="663" t="s">
        <v>1630</v>
      </c>
      <c r="D50" s="664" t="s">
        <v>153</v>
      </c>
      <c r="E50" s="665"/>
      <c r="F50" s="641"/>
    </row>
    <row r="51" spans="1:6" s="666" customFormat="1" hidden="1" outlineLevel="1">
      <c r="A51" s="661">
        <v>2</v>
      </c>
      <c r="B51" s="662" t="s">
        <v>1631</v>
      </c>
      <c r="C51" s="663" t="s">
        <v>1632</v>
      </c>
      <c r="D51" s="664"/>
      <c r="E51" s="665"/>
    </row>
    <row r="52" spans="1:6" hidden="1" outlineLevel="1">
      <c r="A52" s="661">
        <v>3</v>
      </c>
      <c r="B52" s="662" t="s">
        <v>1586</v>
      </c>
      <c r="C52" s="668" t="s">
        <v>1633</v>
      </c>
      <c r="D52" s="669" t="s">
        <v>153</v>
      </c>
      <c r="E52" s="646"/>
    </row>
    <row r="53" spans="1:6" ht="25.5" hidden="1" outlineLevel="1">
      <c r="A53" s="661">
        <v>4</v>
      </c>
      <c r="B53" s="662" t="s">
        <v>1586</v>
      </c>
      <c r="C53" s="668" t="s">
        <v>1634</v>
      </c>
      <c r="D53" s="669"/>
      <c r="E53" s="646"/>
    </row>
    <row r="54" spans="1:6" ht="25.5" hidden="1" outlineLevel="1">
      <c r="A54" s="661">
        <v>5</v>
      </c>
      <c r="B54" s="662" t="s">
        <v>1631</v>
      </c>
      <c r="C54" s="668" t="s">
        <v>1635</v>
      </c>
      <c r="D54" s="669"/>
      <c r="E54" s="646"/>
    </row>
    <row r="55" spans="1:6" hidden="1" outlineLevel="1">
      <c r="A55" s="661">
        <v>6</v>
      </c>
      <c r="B55" s="662" t="s">
        <v>1631</v>
      </c>
      <c r="C55" s="668" t="s">
        <v>1636</v>
      </c>
      <c r="D55" s="669"/>
      <c r="E55" s="646"/>
    </row>
    <row r="56" spans="1:6" hidden="1" outlineLevel="1">
      <c r="A56" s="661">
        <v>7</v>
      </c>
      <c r="B56" s="662" t="s">
        <v>1586</v>
      </c>
      <c r="C56" s="668" t="s">
        <v>1637</v>
      </c>
      <c r="D56" s="669"/>
      <c r="E56" s="646"/>
    </row>
    <row r="57" spans="1:6" hidden="1" outlineLevel="1">
      <c r="A57" s="661">
        <v>8</v>
      </c>
      <c r="B57" s="662" t="s">
        <v>1586</v>
      </c>
      <c r="C57" s="668" t="s">
        <v>1638</v>
      </c>
      <c r="D57" s="669"/>
      <c r="E57" s="646"/>
    </row>
    <row r="58" spans="1:6" hidden="1" outlineLevel="1">
      <c r="A58" s="661">
        <v>9</v>
      </c>
      <c r="B58" s="662" t="s">
        <v>1586</v>
      </c>
      <c r="C58" s="668" t="s">
        <v>1639</v>
      </c>
      <c r="D58" s="669"/>
      <c r="E58" s="646"/>
    </row>
    <row r="59" spans="1:6" ht="38.25" hidden="1" outlineLevel="1">
      <c r="A59" s="661">
        <v>10</v>
      </c>
      <c r="B59" s="662" t="s">
        <v>1586</v>
      </c>
      <c r="C59" s="668" t="s">
        <v>1640</v>
      </c>
      <c r="D59" s="669"/>
      <c r="E59" s="646"/>
    </row>
    <row r="60" spans="1:6" hidden="1" outlineLevel="1">
      <c r="A60" s="661">
        <v>11</v>
      </c>
      <c r="B60" s="662" t="s">
        <v>1631</v>
      </c>
      <c r="C60" s="668" t="s">
        <v>1641</v>
      </c>
      <c r="D60" s="669"/>
      <c r="E60" s="646"/>
    </row>
    <row r="61" spans="1:6" ht="13.5" hidden="1" outlineLevel="1" thickBot="1">
      <c r="A61" s="676"/>
      <c r="B61" s="677"/>
      <c r="C61" s="678"/>
      <c r="D61" s="679"/>
      <c r="E61" s="646"/>
    </row>
    <row r="62" spans="1:6" ht="26.25" hidden="1" outlineLevel="1" thickBot="1">
      <c r="A62" s="680"/>
      <c r="B62" s="681" t="s">
        <v>1583</v>
      </c>
      <c r="C62" s="682" t="s">
        <v>1596</v>
      </c>
      <c r="D62" s="683" t="s">
        <v>1597</v>
      </c>
      <c r="E62" s="646"/>
    </row>
    <row r="63" spans="1:6" ht="21.75" hidden="1" customHeight="1" outlineLevel="1">
      <c r="A63" s="684" t="s">
        <v>1642</v>
      </c>
      <c r="B63" s="685"/>
      <c r="C63" s="686"/>
      <c r="D63" s="687"/>
      <c r="E63" s="646"/>
    </row>
    <row r="64" spans="1:6" hidden="1" outlineLevel="1">
      <c r="A64" s="688">
        <v>1</v>
      </c>
      <c r="B64" s="689" t="s">
        <v>1631</v>
      </c>
      <c r="C64" s="690" t="s">
        <v>1643</v>
      </c>
      <c r="D64" s="691" t="s">
        <v>1601</v>
      </c>
      <c r="E64" s="646"/>
      <c r="F64" s="692"/>
    </row>
    <row r="65" spans="1:6" hidden="1" outlineLevel="1">
      <c r="A65" s="688">
        <v>2</v>
      </c>
      <c r="B65" s="689" t="s">
        <v>1599</v>
      </c>
      <c r="C65" s="690" t="s">
        <v>1600</v>
      </c>
      <c r="D65" s="691" t="s">
        <v>1601</v>
      </c>
      <c r="E65" s="646"/>
      <c r="F65" s="692"/>
    </row>
    <row r="66" spans="1:6" hidden="1" outlineLevel="1">
      <c r="A66" s="688">
        <v>3</v>
      </c>
      <c r="B66" s="689" t="s">
        <v>1644</v>
      </c>
      <c r="C66" s="690" t="s">
        <v>1645</v>
      </c>
      <c r="D66" s="691" t="s">
        <v>1612</v>
      </c>
      <c r="E66" s="646"/>
      <c r="F66" s="692"/>
    </row>
    <row r="67" spans="1:6" hidden="1" outlineLevel="1">
      <c r="A67" s="688">
        <v>4</v>
      </c>
      <c r="B67" s="689" t="s">
        <v>1646</v>
      </c>
      <c r="C67" s="690" t="s">
        <v>1647</v>
      </c>
      <c r="D67" s="691" t="s">
        <v>1612</v>
      </c>
      <c r="E67" s="646"/>
      <c r="F67" s="692"/>
    </row>
    <row r="68" spans="1:6" hidden="1" outlineLevel="1">
      <c r="A68" s="688">
        <v>5</v>
      </c>
      <c r="B68" s="689" t="s">
        <v>1648</v>
      </c>
      <c r="C68" s="690" t="s">
        <v>1649</v>
      </c>
      <c r="D68" s="691" t="s">
        <v>1608</v>
      </c>
      <c r="E68" s="646"/>
      <c r="F68" s="692"/>
    </row>
    <row r="69" spans="1:6" hidden="1" outlineLevel="1">
      <c r="A69" s="688">
        <v>6</v>
      </c>
      <c r="B69" s="689" t="s">
        <v>1602</v>
      </c>
      <c r="C69" s="690" t="s">
        <v>1650</v>
      </c>
      <c r="D69" s="691" t="s">
        <v>1604</v>
      </c>
      <c r="E69" s="646"/>
      <c r="F69" s="693"/>
    </row>
    <row r="70" spans="1:6" hidden="1" outlineLevel="1">
      <c r="A70" s="688">
        <v>7</v>
      </c>
      <c r="B70" s="689" t="s">
        <v>1651</v>
      </c>
      <c r="C70" s="690" t="s">
        <v>1652</v>
      </c>
      <c r="D70" s="691" t="s">
        <v>1608</v>
      </c>
      <c r="E70" s="646"/>
      <c r="F70" s="707"/>
    </row>
    <row r="71" spans="1:6" hidden="1" outlineLevel="1">
      <c r="A71" s="688">
        <v>8</v>
      </c>
      <c r="B71" s="689" t="s">
        <v>1644</v>
      </c>
      <c r="C71" s="690" t="s">
        <v>1653</v>
      </c>
      <c r="D71" s="691" t="s">
        <v>1618</v>
      </c>
      <c r="E71" s="646"/>
    </row>
    <row r="72" spans="1:6" hidden="1" outlineLevel="1">
      <c r="A72" s="688">
        <v>9</v>
      </c>
      <c r="B72" s="689" t="s">
        <v>1644</v>
      </c>
      <c r="C72" s="690" t="s">
        <v>1654</v>
      </c>
      <c r="D72" s="691" t="s">
        <v>1618</v>
      </c>
      <c r="E72" s="646"/>
    </row>
    <row r="73" spans="1:6" hidden="1" outlineLevel="1">
      <c r="A73" s="688">
        <v>10</v>
      </c>
      <c r="B73" s="689" t="s">
        <v>1646</v>
      </c>
      <c r="C73" s="690" t="s">
        <v>1655</v>
      </c>
      <c r="D73" s="691" t="s">
        <v>1608</v>
      </c>
      <c r="E73" s="646"/>
    </row>
    <row r="74" spans="1:6" hidden="1" outlineLevel="1">
      <c r="A74" s="688">
        <v>11</v>
      </c>
      <c r="B74" s="689" t="s">
        <v>1644</v>
      </c>
      <c r="C74" s="690" t="s">
        <v>1656</v>
      </c>
      <c r="D74" s="691" t="s">
        <v>1612</v>
      </c>
      <c r="E74" s="646"/>
    </row>
    <row r="75" spans="1:6" hidden="1" outlineLevel="1">
      <c r="A75" s="688">
        <v>12</v>
      </c>
      <c r="B75" s="689" t="s">
        <v>1651</v>
      </c>
      <c r="C75" s="690" t="s">
        <v>1657</v>
      </c>
      <c r="D75" s="691" t="s">
        <v>1612</v>
      </c>
      <c r="E75" s="646"/>
    </row>
    <row r="76" spans="1:6" hidden="1" outlineLevel="1">
      <c r="A76" s="688">
        <v>13</v>
      </c>
      <c r="B76" s="689" t="s">
        <v>1651</v>
      </c>
      <c r="C76" s="690" t="s">
        <v>1658</v>
      </c>
      <c r="D76" s="691" t="s">
        <v>1612</v>
      </c>
      <c r="E76" s="646"/>
    </row>
    <row r="77" spans="1:6" hidden="1" outlineLevel="1">
      <c r="A77" s="688">
        <v>14</v>
      </c>
      <c r="B77" s="689" t="s">
        <v>1651</v>
      </c>
      <c r="C77" s="690" t="s">
        <v>1659</v>
      </c>
      <c r="D77" s="691" t="s">
        <v>1612</v>
      </c>
      <c r="E77" s="646"/>
    </row>
    <row r="78" spans="1:6" hidden="1" outlineLevel="1">
      <c r="A78" s="688">
        <v>15</v>
      </c>
      <c r="B78" s="689" t="s">
        <v>1660</v>
      </c>
      <c r="C78" s="690" t="s">
        <v>1661</v>
      </c>
      <c r="D78" s="691" t="s">
        <v>1662</v>
      </c>
      <c r="E78" s="646"/>
    </row>
    <row r="79" spans="1:6" hidden="1" outlineLevel="1">
      <c r="A79" s="688">
        <v>16</v>
      </c>
      <c r="B79" s="689" t="s">
        <v>1599</v>
      </c>
      <c r="C79" s="690" t="s">
        <v>1617</v>
      </c>
      <c r="D79" s="691" t="s">
        <v>1618</v>
      </c>
      <c r="E79" s="646"/>
    </row>
    <row r="80" spans="1:6" hidden="1" outlineLevel="1">
      <c r="A80" s="688">
        <v>17</v>
      </c>
      <c r="B80" s="689" t="s">
        <v>1599</v>
      </c>
      <c r="C80" s="690" t="s">
        <v>1619</v>
      </c>
      <c r="D80" s="694" t="s">
        <v>1620</v>
      </c>
      <c r="E80" s="695"/>
    </row>
    <row r="81" spans="1:5" hidden="1" outlineLevel="1">
      <c r="A81" s="688">
        <v>18</v>
      </c>
      <c r="B81" s="689" t="s">
        <v>1602</v>
      </c>
      <c r="C81" s="690" t="s">
        <v>1621</v>
      </c>
      <c r="D81" s="691"/>
      <c r="E81" s="695"/>
    </row>
    <row r="82" spans="1:5" ht="13.5" hidden="1" outlineLevel="1" thickBot="1">
      <c r="A82" s="688">
        <v>19</v>
      </c>
      <c r="B82" s="697" t="s">
        <v>1599</v>
      </c>
      <c r="C82" s="698" t="s">
        <v>1622</v>
      </c>
      <c r="D82" s="699"/>
      <c r="E82" s="695"/>
    </row>
    <row r="83" spans="1:5" ht="15.75" hidden="1" outlineLevel="1">
      <c r="A83" s="700" t="s">
        <v>1663</v>
      </c>
      <c r="B83" s="701"/>
      <c r="C83" s="663"/>
      <c r="D83" s="664"/>
      <c r="E83" s="646"/>
    </row>
    <row r="84" spans="1:5" hidden="1" outlineLevel="1">
      <c r="A84" s="702">
        <v>1</v>
      </c>
      <c r="B84" s="662" t="s">
        <v>1606</v>
      </c>
      <c r="C84" s="663" t="s">
        <v>1624</v>
      </c>
      <c r="D84" s="664"/>
      <c r="E84" s="646"/>
    </row>
    <row r="85" spans="1:5" ht="13.5" hidden="1" outlineLevel="1" thickBot="1">
      <c r="A85" s="703"/>
      <c r="B85" s="704"/>
      <c r="C85" s="705"/>
      <c r="D85" s="706"/>
      <c r="E85" s="695"/>
    </row>
  </sheetData>
  <mergeCells count="12">
    <mergeCell ref="C48:D48"/>
    <mergeCell ref="A6:C6"/>
    <mergeCell ref="A7:C7"/>
    <mergeCell ref="A8:D8"/>
    <mergeCell ref="A9:D9"/>
    <mergeCell ref="A10:D10"/>
    <mergeCell ref="A11:D11"/>
    <mergeCell ref="A14:B14"/>
    <mergeCell ref="C15:D15"/>
    <mergeCell ref="C16:D16"/>
    <mergeCell ref="A46:B46"/>
    <mergeCell ref="C47:D47"/>
  </mergeCells>
  <hyperlinks>
    <hyperlink ref="A9" r:id="rId1"/>
    <hyperlink ref="A11" r:id="rId2"/>
  </hyperlinks>
  <pageMargins left="0.7" right="0.7" top="0.75" bottom="0.75" header="0.3" footer="0.3"/>
  <pageSetup orientation="portrait" r:id="rId3"/>
  <legacyDrawing r:id="rId4"/>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rgb="FF00B0F0"/>
    <outlinePr summaryBelow="0"/>
  </sheetPr>
  <dimension ref="A1:F82"/>
  <sheetViews>
    <sheetView zoomScaleNormal="100" workbookViewId="0">
      <selection activeCell="A10" sqref="A10"/>
    </sheetView>
  </sheetViews>
  <sheetFormatPr defaultColWidth="54" defaultRowHeight="12.75" outlineLevelRow="1"/>
  <cols>
    <col min="1" max="2" width="53.42578125" style="37" customWidth="1"/>
    <col min="3" max="4" width="68.28515625" style="582" customWidth="1"/>
    <col min="5" max="6" width="47.5703125" style="583" bestFit="1" customWidth="1"/>
    <col min="7" max="7" width="54" style="37" bestFit="1" customWidth="1"/>
    <col min="8" max="16384" width="54" style="37"/>
  </cols>
  <sheetData>
    <row r="1" spans="1:6">
      <c r="A1" s="736" t="s">
        <v>94</v>
      </c>
      <c r="B1" s="308" t="s">
        <v>1686</v>
      </c>
    </row>
    <row r="2" spans="1:6" s="738" customFormat="1" ht="15.75">
      <c r="A2" s="737" t="s">
        <v>96</v>
      </c>
      <c r="C2" s="721" t="s">
        <v>1687</v>
      </c>
      <c r="D2" s="728"/>
      <c r="E2" s="739" t="s">
        <v>1688</v>
      </c>
      <c r="F2" s="740"/>
    </row>
    <row r="3" spans="1:6">
      <c r="A3" s="580" t="s">
        <v>1787</v>
      </c>
      <c r="B3" s="581"/>
      <c r="C3" s="581"/>
      <c r="D3" s="581"/>
      <c r="E3" s="581"/>
      <c r="F3" s="581"/>
    </row>
    <row r="4" spans="1:6" outlineLevel="1">
      <c r="A4" s="37" t="s">
        <v>1400</v>
      </c>
    </row>
    <row r="5" spans="1:6" outlineLevel="1">
      <c r="A5" s="37" t="s">
        <v>1401</v>
      </c>
    </row>
    <row r="6" spans="1:6" outlineLevel="1">
      <c r="A6" s="37" t="s">
        <v>1402</v>
      </c>
    </row>
    <row r="7" spans="1:6" outlineLevel="1">
      <c r="A7" s="37" t="s">
        <v>1403</v>
      </c>
    </row>
    <row r="9" spans="1:6" ht="18.75">
      <c r="A9" s="741" t="s">
        <v>1765</v>
      </c>
    </row>
    <row r="11" spans="1:6">
      <c r="A11" s="580" t="s">
        <v>1689</v>
      </c>
      <c r="B11" s="581"/>
      <c r="C11" s="581"/>
      <c r="D11" s="581"/>
      <c r="E11" s="581"/>
      <c r="F11" s="581"/>
    </row>
    <row r="12" spans="1:6" ht="15.75" outlineLevel="1">
      <c r="A12" s="742" t="s">
        <v>1783</v>
      </c>
      <c r="B12" s="34"/>
    </row>
    <row r="13" spans="1:6" outlineLevel="1">
      <c r="A13" s="36" t="s">
        <v>1690</v>
      </c>
      <c r="B13" s="34"/>
    </row>
    <row r="14" spans="1:6" outlineLevel="1">
      <c r="A14" s="36" t="s">
        <v>1788</v>
      </c>
      <c r="B14" s="34"/>
      <c r="C14" s="582" t="s">
        <v>1691</v>
      </c>
      <c r="E14" s="583" t="s">
        <v>1692</v>
      </c>
    </row>
    <row r="15" spans="1:6" outlineLevel="1">
      <c r="A15" s="36" t="s">
        <v>1693</v>
      </c>
      <c r="B15" s="34"/>
    </row>
    <row r="16" spans="1:6" outlineLevel="1">
      <c r="A16" s="36" t="s">
        <v>1784</v>
      </c>
      <c r="B16" s="34"/>
    </row>
    <row r="17" spans="1:6" outlineLevel="1">
      <c r="A17" s="36" t="s">
        <v>1785</v>
      </c>
      <c r="B17" s="34"/>
    </row>
    <row r="18" spans="1:6" outlineLevel="1">
      <c r="A18" s="36" t="s">
        <v>1694</v>
      </c>
      <c r="B18" s="34"/>
    </row>
    <row r="19" spans="1:6" outlineLevel="1">
      <c r="A19" s="743" t="s">
        <v>1695</v>
      </c>
      <c r="B19" s="34"/>
    </row>
    <row r="20" spans="1:6" outlineLevel="1">
      <c r="A20" s="744" t="s">
        <v>1696</v>
      </c>
      <c r="B20" s="34"/>
    </row>
    <row r="21" spans="1:6" outlineLevel="1">
      <c r="A21" s="744" t="s">
        <v>1697</v>
      </c>
      <c r="B21" s="34"/>
    </row>
    <row r="22" spans="1:6" outlineLevel="1">
      <c r="A22" s="745" t="s">
        <v>1698</v>
      </c>
      <c r="B22" s="34"/>
    </row>
    <row r="23" spans="1:6" outlineLevel="1">
      <c r="A23" s="745" t="s">
        <v>1699</v>
      </c>
      <c r="B23" s="34"/>
    </row>
    <row r="24" spans="1:6" outlineLevel="1">
      <c r="A24" s="745" t="s">
        <v>1700</v>
      </c>
      <c r="B24" s="34"/>
    </row>
    <row r="25" spans="1:6" outlineLevel="1">
      <c r="A25" s="744" t="s">
        <v>1701</v>
      </c>
      <c r="B25" s="34"/>
    </row>
    <row r="26" spans="1:6" outlineLevel="1">
      <c r="A26" s="746" t="s">
        <v>1702</v>
      </c>
      <c r="B26" s="34"/>
    </row>
    <row r="27" spans="1:6" outlineLevel="1">
      <c r="A27" s="37" t="s">
        <v>1703</v>
      </c>
      <c r="B27" s="37" t="s">
        <v>1704</v>
      </c>
      <c r="C27" s="582" t="s">
        <v>1705</v>
      </c>
      <c r="D27" s="582" t="s">
        <v>1706</v>
      </c>
      <c r="E27" s="583" t="s">
        <v>1707</v>
      </c>
      <c r="F27" s="583" t="s">
        <v>1708</v>
      </c>
    </row>
    <row r="28" spans="1:6" outlineLevel="1">
      <c r="A28" s="37" t="s">
        <v>1709</v>
      </c>
      <c r="B28" s="37" t="s">
        <v>1709</v>
      </c>
    </row>
    <row r="29" spans="1:6" outlineLevel="1">
      <c r="A29" s="36" t="s">
        <v>1710</v>
      </c>
      <c r="B29" s="36" t="s">
        <v>1710</v>
      </c>
      <c r="C29" s="728" t="s">
        <v>1711</v>
      </c>
      <c r="D29" s="728" t="s">
        <v>1712</v>
      </c>
    </row>
    <row r="30" spans="1:6" outlineLevel="1">
      <c r="A30" s="36" t="s">
        <v>1713</v>
      </c>
      <c r="B30" s="36" t="s">
        <v>1713</v>
      </c>
      <c r="C30" s="728" t="s">
        <v>1714</v>
      </c>
    </row>
    <row r="31" spans="1:6" outlineLevel="1">
      <c r="A31" s="36" t="s">
        <v>1715</v>
      </c>
      <c r="B31" s="36" t="s">
        <v>1715</v>
      </c>
      <c r="C31" s="728" t="s">
        <v>1716</v>
      </c>
      <c r="E31" s="583" t="s">
        <v>1717</v>
      </c>
      <c r="F31" s="583" t="s">
        <v>1717</v>
      </c>
    </row>
    <row r="32" spans="1:6" outlineLevel="1">
      <c r="A32" s="36" t="s">
        <v>1718</v>
      </c>
      <c r="B32" s="36" t="s">
        <v>1718</v>
      </c>
      <c r="C32" s="728" t="s">
        <v>1719</v>
      </c>
      <c r="E32" s="583" t="s">
        <v>1720</v>
      </c>
      <c r="F32" s="583" t="s">
        <v>1720</v>
      </c>
    </row>
    <row r="33" spans="1:6" outlineLevel="1">
      <c r="C33" s="728" t="s">
        <v>1721</v>
      </c>
      <c r="E33" s="583" t="s">
        <v>1722</v>
      </c>
      <c r="F33" s="583" t="s">
        <v>1722</v>
      </c>
    </row>
    <row r="34" spans="1:6" outlineLevel="1">
      <c r="A34" s="36" t="s">
        <v>1723</v>
      </c>
      <c r="B34" s="36" t="s">
        <v>1723</v>
      </c>
      <c r="C34" s="728" t="s">
        <v>1724</v>
      </c>
    </row>
    <row r="35" spans="1:6" outlineLevel="1">
      <c r="C35" s="582" t="s">
        <v>1725</v>
      </c>
    </row>
    <row r="36" spans="1:6" outlineLevel="1">
      <c r="A36" s="36" t="s">
        <v>45</v>
      </c>
      <c r="B36" s="36" t="s">
        <v>45</v>
      </c>
      <c r="C36" s="582" t="s">
        <v>1726</v>
      </c>
    </row>
    <row r="37" spans="1:6" outlineLevel="1">
      <c r="A37" s="36" t="s">
        <v>1727</v>
      </c>
      <c r="B37" s="36" t="s">
        <v>1728</v>
      </c>
      <c r="C37" s="582" t="s">
        <v>1729</v>
      </c>
    </row>
    <row r="38" spans="1:6" outlineLevel="1">
      <c r="A38" s="36" t="s">
        <v>1713</v>
      </c>
      <c r="B38" s="36" t="s">
        <v>1713</v>
      </c>
      <c r="C38" s="728" t="s">
        <v>1730</v>
      </c>
    </row>
    <row r="39" spans="1:6" outlineLevel="1">
      <c r="A39" s="36" t="s">
        <v>1731</v>
      </c>
      <c r="B39" s="36" t="s">
        <v>1731</v>
      </c>
      <c r="C39" s="582" t="s">
        <v>1732</v>
      </c>
    </row>
    <row r="40" spans="1:6" outlineLevel="1">
      <c r="A40" s="36" t="s">
        <v>1733</v>
      </c>
      <c r="B40" s="36" t="s">
        <v>1733</v>
      </c>
      <c r="C40" s="582" t="s">
        <v>1734</v>
      </c>
    </row>
    <row r="41" spans="1:6" outlineLevel="1">
      <c r="A41" s="36" t="s">
        <v>1735</v>
      </c>
      <c r="B41" s="36" t="s">
        <v>1735</v>
      </c>
      <c r="C41" s="582" t="s">
        <v>1736</v>
      </c>
    </row>
    <row r="42" spans="1:6" outlineLevel="1">
      <c r="C42" s="582" t="s">
        <v>1737</v>
      </c>
    </row>
    <row r="43" spans="1:6" outlineLevel="1">
      <c r="A43" s="36" t="s">
        <v>1738</v>
      </c>
      <c r="B43" s="36" t="s">
        <v>1738</v>
      </c>
      <c r="C43" s="582" t="s">
        <v>1739</v>
      </c>
    </row>
    <row r="44" spans="1:6" outlineLevel="1">
      <c r="C44" s="582" t="s">
        <v>1740</v>
      </c>
    </row>
    <row r="45" spans="1:6" outlineLevel="1">
      <c r="C45" s="582" t="s">
        <v>1741</v>
      </c>
    </row>
    <row r="46" spans="1:6" outlineLevel="1">
      <c r="C46" s="582" t="s">
        <v>1742</v>
      </c>
    </row>
    <row r="47" spans="1:6" outlineLevel="1">
      <c r="A47" s="36"/>
      <c r="B47" s="36"/>
      <c r="C47" s="582" t="s">
        <v>1743</v>
      </c>
    </row>
    <row r="48" spans="1:6" outlineLevel="1">
      <c r="A48" s="37" t="s">
        <v>1744</v>
      </c>
      <c r="B48" s="37" t="s">
        <v>1744</v>
      </c>
      <c r="C48" s="582" t="s">
        <v>1745</v>
      </c>
    </row>
    <row r="49" spans="1:6" outlineLevel="1"/>
    <row r="50" spans="1:6" outlineLevel="1">
      <c r="C50" s="582" t="s">
        <v>1746</v>
      </c>
    </row>
    <row r="51" spans="1:6" outlineLevel="1">
      <c r="C51" s="582" t="s">
        <v>1747</v>
      </c>
    </row>
    <row r="52" spans="1:6" outlineLevel="1">
      <c r="C52" s="582" t="s">
        <v>1748</v>
      </c>
    </row>
    <row r="53" spans="1:6" outlineLevel="1">
      <c r="C53" s="582" t="s">
        <v>1749</v>
      </c>
    </row>
    <row r="54" spans="1:6" outlineLevel="1"/>
    <row r="55" spans="1:6" outlineLevel="1">
      <c r="C55" s="728" t="s">
        <v>1750</v>
      </c>
    </row>
    <row r="56" spans="1:6" outlineLevel="1">
      <c r="C56" s="728" t="s">
        <v>1751</v>
      </c>
    </row>
    <row r="57" spans="1:6" outlineLevel="1">
      <c r="C57" s="728"/>
    </row>
    <row r="58" spans="1:6" outlineLevel="1"/>
    <row r="59" spans="1:6" outlineLevel="1"/>
    <row r="60" spans="1:6" outlineLevel="1">
      <c r="B60" s="34"/>
    </row>
    <row r="62" spans="1:6">
      <c r="A62" s="580" t="s">
        <v>1752</v>
      </c>
      <c r="B62" s="581"/>
      <c r="C62" s="581"/>
      <c r="D62" s="581"/>
      <c r="E62" s="581"/>
      <c r="F62" s="581"/>
    </row>
    <row r="63" spans="1:6" outlineLevel="1">
      <c r="A63" s="37" t="s">
        <v>1753</v>
      </c>
      <c r="B63" s="37" t="s">
        <v>1754</v>
      </c>
      <c r="C63" s="582" t="s">
        <v>1755</v>
      </c>
      <c r="D63" s="582" t="s">
        <v>1756</v>
      </c>
      <c r="E63" s="583" t="s">
        <v>1757</v>
      </c>
      <c r="F63" s="583" t="s">
        <v>1758</v>
      </c>
    </row>
    <row r="64" spans="1:6" outlineLevel="1">
      <c r="A64" s="34" t="s">
        <v>1759</v>
      </c>
      <c r="B64" s="34" t="s">
        <v>1759</v>
      </c>
    </row>
    <row r="65" spans="1:6" outlineLevel="1">
      <c r="A65" s="37" t="s">
        <v>1709</v>
      </c>
      <c r="B65" s="37" t="s">
        <v>1709</v>
      </c>
    </row>
    <row r="66" spans="1:6" outlineLevel="1">
      <c r="A66" s="36" t="s">
        <v>1760</v>
      </c>
      <c r="B66" s="36" t="s">
        <v>1760</v>
      </c>
    </row>
    <row r="67" spans="1:6" outlineLevel="1">
      <c r="A67" s="37" t="s">
        <v>1744</v>
      </c>
      <c r="B67" s="37" t="s">
        <v>1744</v>
      </c>
    </row>
    <row r="68" spans="1:6" outlineLevel="1"/>
    <row r="72" spans="1:6">
      <c r="A72" s="580" t="s">
        <v>1761</v>
      </c>
      <c r="B72" s="581"/>
      <c r="C72" s="581"/>
      <c r="D72" s="581"/>
      <c r="E72" s="581"/>
      <c r="F72" s="581"/>
    </row>
    <row r="73" spans="1:6" outlineLevel="1">
      <c r="A73" s="738" t="s">
        <v>1762</v>
      </c>
      <c r="B73" s="34"/>
      <c r="C73" s="728"/>
    </row>
    <row r="74" spans="1:6" outlineLevel="1">
      <c r="A74" s="36" t="s">
        <v>1786</v>
      </c>
      <c r="B74" s="34"/>
    </row>
    <row r="75" spans="1:6" outlineLevel="1">
      <c r="A75" s="738" t="s">
        <v>1763</v>
      </c>
    </row>
    <row r="76" spans="1:6" outlineLevel="1"/>
    <row r="77" spans="1:6">
      <c r="A77" s="738"/>
    </row>
    <row r="78" spans="1:6">
      <c r="A78" s="580" t="s">
        <v>1764</v>
      </c>
      <c r="B78" s="581"/>
      <c r="C78" s="581"/>
      <c r="D78" s="581"/>
      <c r="E78" s="581"/>
      <c r="F78" s="581"/>
    </row>
    <row r="79" spans="1:6" outlineLevel="1"/>
    <row r="80" spans="1:6" outlineLevel="1"/>
    <row r="81" outlineLevel="1"/>
    <row r="82" outlineLevel="1"/>
  </sheetData>
  <conditionalFormatting sqref="A27:A65532 B1:H1048576 A1:A18">
    <cfRule type="expression" dxfId="11" priority="1" stopIfTrue="1">
      <formula>IF(ISNUMBER(SEARCH("!!",A1)),TRUE,IF(ISNUMBER(SEARCH("##",A1)),TRUE,FALSE))</formula>
    </cfRule>
    <cfRule type="containsText" dxfId="10" priority="2" stopIfTrue="1" operator="containsText" text="&lt;">
      <formula>NOT(ISERROR(SEARCH("&lt;",A1)))</formula>
    </cfRule>
  </conditionalFormatting>
  <pageMargins left="0.7" right="0.7" top="0.75" bottom="0.75" header="0.3" footer="0.3"/>
  <pageSetup orientation="portrait" r:id="rId1"/>
  <legacy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00B0F0"/>
    <outlinePr summaryBelow="0" summaryRight="0"/>
  </sheetPr>
  <dimension ref="A1:D18"/>
  <sheetViews>
    <sheetView zoomScale="90" zoomScaleNormal="90" workbookViewId="0">
      <selection activeCell="A28" sqref="A28"/>
    </sheetView>
  </sheetViews>
  <sheetFormatPr defaultColWidth="62.140625" defaultRowHeight="12.75" outlineLevelRow="1"/>
  <cols>
    <col min="1" max="1" width="79.5703125" style="527" customWidth="1"/>
    <col min="2" max="2" width="10.85546875" style="527" bestFit="1" customWidth="1"/>
    <col min="3" max="3" width="30.28515625" style="528" customWidth="1"/>
    <col min="4" max="4" width="36.7109375" style="527" bestFit="1" customWidth="1"/>
    <col min="5" max="5" width="35.42578125" style="527" customWidth="1"/>
    <col min="6" max="16384" width="62.140625" style="527"/>
  </cols>
  <sheetData>
    <row r="1" spans="1:4" s="526" customFormat="1" ht="25.5">
      <c r="A1" s="584" t="s">
        <v>1780</v>
      </c>
      <c r="B1" s="584" t="s">
        <v>1325</v>
      </c>
      <c r="C1" s="585" t="s">
        <v>1305</v>
      </c>
      <c r="D1" s="586" t="s">
        <v>1288</v>
      </c>
    </row>
    <row r="2" spans="1:4" ht="15">
      <c r="A2" s="587" t="s">
        <v>1781</v>
      </c>
      <c r="B2" s="588" t="s">
        <v>165</v>
      </c>
      <c r="C2" s="589"/>
      <c r="D2" s="590"/>
    </row>
    <row r="3" spans="1:4" outlineLevel="1">
      <c r="A3" s="591" t="s">
        <v>1415</v>
      </c>
      <c r="B3" s="592" t="s">
        <v>1326</v>
      </c>
      <c r="C3" s="599"/>
      <c r="D3" s="533"/>
    </row>
    <row r="4" spans="1:4" outlineLevel="1">
      <c r="A4" s="591" t="s">
        <v>1416</v>
      </c>
      <c r="B4" s="592" t="s">
        <v>1326</v>
      </c>
      <c r="C4" s="608"/>
      <c r="D4" s="600"/>
    </row>
    <row r="5" spans="1:4" outlineLevel="1">
      <c r="A5" s="591" t="s">
        <v>1417</v>
      </c>
      <c r="B5" s="592"/>
      <c r="C5" s="609"/>
      <c r="D5" s="600"/>
    </row>
    <row r="6" spans="1:4" outlineLevel="1">
      <c r="A6" s="606" t="s">
        <v>1418</v>
      </c>
      <c r="B6" s="592" t="s">
        <v>1326</v>
      </c>
      <c r="C6" s="608"/>
      <c r="D6" s="600"/>
    </row>
    <row r="7" spans="1:4" outlineLevel="1">
      <c r="A7" s="606" t="s">
        <v>1419</v>
      </c>
      <c r="B7" s="592" t="s">
        <v>1326</v>
      </c>
      <c r="C7" s="608"/>
      <c r="D7" s="600"/>
    </row>
    <row r="8" spans="1:4" outlineLevel="1">
      <c r="A8" s="606" t="s">
        <v>1420</v>
      </c>
      <c r="B8" s="592" t="s">
        <v>1326</v>
      </c>
      <c r="C8" s="608"/>
      <c r="D8" s="600"/>
    </row>
    <row r="9" spans="1:4" outlineLevel="1">
      <c r="A9" s="606" t="s">
        <v>1421</v>
      </c>
      <c r="B9" s="592" t="s">
        <v>1326</v>
      </c>
      <c r="C9" s="608"/>
      <c r="D9" s="600"/>
    </row>
    <row r="10" spans="1:4" outlineLevel="1">
      <c r="A10" s="606" t="s">
        <v>1422</v>
      </c>
      <c r="B10" s="592" t="s">
        <v>1326</v>
      </c>
      <c r="C10" s="608"/>
      <c r="D10" s="600"/>
    </row>
    <row r="11" spans="1:4" outlineLevel="1">
      <c r="A11" s="606" t="s">
        <v>1423</v>
      </c>
      <c r="B11" s="592" t="s">
        <v>1326</v>
      </c>
      <c r="C11" s="608"/>
      <c r="D11" s="600"/>
    </row>
    <row r="12" spans="1:4" outlineLevel="1">
      <c r="A12" s="606" t="s">
        <v>1424</v>
      </c>
      <c r="B12" s="592" t="s">
        <v>1326</v>
      </c>
      <c r="C12" s="608"/>
      <c r="D12" s="600"/>
    </row>
    <row r="13" spans="1:4" outlineLevel="1">
      <c r="A13" s="606" t="s">
        <v>1775</v>
      </c>
      <c r="B13" s="592" t="s">
        <v>1326</v>
      </c>
      <c r="C13" s="608"/>
      <c r="D13" s="600"/>
    </row>
    <row r="14" spans="1:4" outlineLevel="1">
      <c r="A14" s="591" t="s">
        <v>1425</v>
      </c>
      <c r="B14" s="592"/>
      <c r="C14" s="609"/>
      <c r="D14" s="600"/>
    </row>
    <row r="15" spans="1:4" outlineLevel="1">
      <c r="A15" s="606" t="s">
        <v>1426</v>
      </c>
      <c r="B15" s="592" t="s">
        <v>1326</v>
      </c>
      <c r="C15" s="608"/>
      <c r="D15" s="600"/>
    </row>
    <row r="16" spans="1:4" ht="24" outlineLevel="1">
      <c r="A16" s="606" t="s">
        <v>1427</v>
      </c>
      <c r="B16" s="592" t="s">
        <v>1326</v>
      </c>
      <c r="C16" s="608"/>
      <c r="D16" s="600"/>
    </row>
    <row r="17" spans="1:4" outlineLevel="1">
      <c r="A17" s="591" t="s">
        <v>1429</v>
      </c>
      <c r="B17" s="592" t="s">
        <v>1326</v>
      </c>
      <c r="C17" s="599"/>
      <c r="D17" s="600"/>
    </row>
    <row r="18" spans="1:4" outlineLevel="1">
      <c r="A18" s="606" t="s">
        <v>1430</v>
      </c>
      <c r="B18" s="592" t="s">
        <v>1326</v>
      </c>
      <c r="C18" s="608"/>
      <c r="D18" s="600"/>
    </row>
  </sheetData>
  <conditionalFormatting sqref="B1:B1048576">
    <cfRule type="cellIs" dxfId="9" priority="1" stopIfTrue="1" operator="equal">
      <formula>"Select"</formula>
    </cfRule>
    <cfRule type="cellIs" dxfId="8" priority="2" stopIfTrue="1" operator="equal">
      <formula>"Yes"</formula>
    </cfRule>
    <cfRule type="cellIs" dxfId="7" priority="3" stopIfTrue="1" operator="equal">
      <formula>"No"</formula>
    </cfRule>
  </conditionalFormatting>
  <dataValidations count="1">
    <dataValidation type="list" allowBlank="1" showInputMessage="1" showErrorMessage="1" sqref="B3:B18">
      <formula1>"Yes,No,NA,Select"</formula1>
    </dataValidation>
  </dataValidations>
  <pageMargins left="0.7" right="0.7" top="0.75" bottom="0.75" header="0.3" footer="0.3"/>
  <pageSetup orientation="portrait" r:id="rId1"/>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rgb="FF00B0F0"/>
    <outlinePr summaryBelow="0" summaryRight="0"/>
  </sheetPr>
  <dimension ref="A1:N21"/>
  <sheetViews>
    <sheetView zoomScale="85" zoomScaleNormal="85" workbookViewId="0">
      <selection activeCell="F32" sqref="F32"/>
    </sheetView>
  </sheetViews>
  <sheetFormatPr defaultRowHeight="12.75" customHeight="1"/>
  <cols>
    <col min="1" max="1" width="37.140625" style="711" customWidth="1"/>
    <col min="2" max="2" width="2" style="710" customWidth="1"/>
    <col min="3" max="3" width="38.5703125" style="709" customWidth="1"/>
    <col min="4" max="4" width="38.5703125" style="708" customWidth="1"/>
    <col min="5" max="5" width="38.5703125" style="709" customWidth="1"/>
    <col min="6" max="6" width="38.5703125" style="708" customWidth="1"/>
    <col min="7" max="7" width="2" style="710" customWidth="1"/>
    <col min="8" max="8" width="32.28515625" style="709" customWidth="1"/>
    <col min="9" max="9" width="32.28515625" style="708" customWidth="1"/>
    <col min="10" max="10" width="32.28515625" style="709" customWidth="1"/>
    <col min="11" max="11" width="32.28515625" style="708" customWidth="1"/>
    <col min="12" max="12" width="2" style="710" customWidth="1"/>
    <col min="13" max="13" width="42.28515625" style="709" customWidth="1"/>
    <col min="14" max="14" width="42.28515625" style="708" customWidth="1"/>
    <col min="15" max="16384" width="9.140625" style="708"/>
  </cols>
  <sheetData>
    <row r="1" spans="1:14" s="715" customFormat="1" ht="15.75">
      <c r="A1" s="732" t="s">
        <v>1678</v>
      </c>
    </row>
    <row r="2" spans="1:14" s="36" customFormat="1" ht="17.25" customHeight="1">
      <c r="A2" s="731" t="s">
        <v>94</v>
      </c>
      <c r="B2" s="730"/>
      <c r="C2" s="308" t="s">
        <v>1677</v>
      </c>
      <c r="E2" s="728"/>
      <c r="G2" s="729"/>
      <c r="H2" s="728"/>
      <c r="J2" s="728"/>
      <c r="L2" s="729"/>
      <c r="M2" s="728"/>
    </row>
    <row r="3" spans="1:14" s="720" customFormat="1" ht="17.25" customHeight="1">
      <c r="A3" s="727" t="s">
        <v>1676</v>
      </c>
      <c r="B3" s="726"/>
      <c r="C3" s="721" t="s">
        <v>1675</v>
      </c>
      <c r="D3" s="720" t="s">
        <v>1674</v>
      </c>
      <c r="E3" s="721" t="s">
        <v>1675</v>
      </c>
      <c r="F3" s="720" t="s">
        <v>1674</v>
      </c>
      <c r="G3" s="725"/>
      <c r="H3" s="721" t="s">
        <v>1675</v>
      </c>
      <c r="I3" s="720" t="s">
        <v>1674</v>
      </c>
      <c r="J3" s="721" t="s">
        <v>1675</v>
      </c>
      <c r="K3" s="720" t="s">
        <v>1674</v>
      </c>
      <c r="L3" s="725"/>
      <c r="M3" s="721" t="s">
        <v>1675</v>
      </c>
      <c r="N3" s="720" t="s">
        <v>1674</v>
      </c>
    </row>
    <row r="4" spans="1:14" s="720" customFormat="1" ht="12.75" customHeight="1">
      <c r="A4" s="720" t="s">
        <v>1673</v>
      </c>
      <c r="B4" s="726"/>
      <c r="C4" s="721" t="s">
        <v>1672</v>
      </c>
      <c r="E4" s="721" t="s">
        <v>1671</v>
      </c>
      <c r="G4" s="725"/>
      <c r="H4" s="721" t="s">
        <v>1670</v>
      </c>
      <c r="J4" s="721" t="s">
        <v>1669</v>
      </c>
      <c r="L4" s="725"/>
      <c r="M4" s="721" t="s">
        <v>1668</v>
      </c>
    </row>
    <row r="5" spans="1:14" s="38" customFormat="1" ht="12.75" customHeight="1">
      <c r="A5" s="712">
        <f t="array" ref="A5">SUM(IF(B5:EA5="",0,1))</f>
        <v>10</v>
      </c>
      <c r="B5" s="724"/>
      <c r="C5" s="723" t="s">
        <v>1320</v>
      </c>
      <c r="D5" s="38" t="s">
        <v>1320</v>
      </c>
      <c r="E5" s="723" t="s">
        <v>1314</v>
      </c>
      <c r="F5" s="38" t="s">
        <v>1314</v>
      </c>
      <c r="G5" s="722"/>
      <c r="H5" s="723" t="s">
        <v>1667</v>
      </c>
      <c r="I5" s="38" t="s">
        <v>1667</v>
      </c>
      <c r="J5" s="723" t="s">
        <v>1667</v>
      </c>
      <c r="K5" s="38" t="s">
        <v>1667</v>
      </c>
      <c r="L5" s="722"/>
      <c r="M5" s="721" t="s">
        <v>1223</v>
      </c>
      <c r="N5" s="720" t="s">
        <v>1223</v>
      </c>
    </row>
    <row r="6" spans="1:14" ht="12.75" customHeight="1">
      <c r="A6" s="717"/>
      <c r="B6" s="715"/>
      <c r="C6" s="709" t="s">
        <v>102</v>
      </c>
      <c r="D6" s="708" t="s">
        <v>102</v>
      </c>
      <c r="E6" s="709" t="s">
        <v>102</v>
      </c>
      <c r="F6" s="708" t="s">
        <v>102</v>
      </c>
      <c r="H6" s="718" t="s">
        <v>103</v>
      </c>
      <c r="I6" s="719" t="s">
        <v>103</v>
      </c>
      <c r="J6" s="718" t="s">
        <v>103</v>
      </c>
      <c r="K6" s="719" t="s">
        <v>103</v>
      </c>
      <c r="M6" s="709" t="s">
        <v>102</v>
      </c>
      <c r="N6" s="708" t="s">
        <v>102</v>
      </c>
    </row>
    <row r="7" spans="1:14" ht="12.75" customHeight="1">
      <c r="A7" s="717"/>
      <c r="B7" s="715"/>
      <c r="C7" s="709" t="s">
        <v>1336</v>
      </c>
      <c r="D7" s="708" t="s">
        <v>1336</v>
      </c>
      <c r="E7" s="709" t="s">
        <v>1336</v>
      </c>
      <c r="F7" s="708" t="s">
        <v>1336</v>
      </c>
      <c r="H7" s="718"/>
      <c r="I7" s="719"/>
      <c r="J7" s="718"/>
      <c r="K7" s="719"/>
      <c r="M7" s="709" t="s">
        <v>1336</v>
      </c>
      <c r="N7" s="708" t="s">
        <v>1336</v>
      </c>
    </row>
    <row r="8" spans="1:14" ht="12.75" customHeight="1">
      <c r="A8" s="717"/>
      <c r="B8" s="715"/>
      <c r="C8" s="709" t="s">
        <v>104</v>
      </c>
      <c r="D8" s="708" t="s">
        <v>104</v>
      </c>
      <c r="E8" s="709" t="s">
        <v>104</v>
      </c>
      <c r="F8" s="708" t="s">
        <v>104</v>
      </c>
      <c r="H8" s="718" t="s">
        <v>105</v>
      </c>
      <c r="I8" s="719" t="s">
        <v>105</v>
      </c>
      <c r="J8" s="718" t="s">
        <v>105</v>
      </c>
      <c r="K8" s="719" t="s">
        <v>105</v>
      </c>
      <c r="M8" s="709" t="s">
        <v>102</v>
      </c>
      <c r="N8" s="708" t="s">
        <v>102</v>
      </c>
    </row>
    <row r="9" spans="1:14" ht="12.75" customHeight="1">
      <c r="A9" s="717"/>
      <c r="B9" s="715"/>
      <c r="C9" s="709" t="s">
        <v>107</v>
      </c>
      <c r="D9" s="708" t="s">
        <v>107</v>
      </c>
      <c r="E9" s="709" t="s">
        <v>107</v>
      </c>
      <c r="F9" s="708" t="s">
        <v>107</v>
      </c>
      <c r="H9" s="709" t="s">
        <v>658</v>
      </c>
      <c r="I9" s="708" t="s">
        <v>658</v>
      </c>
      <c r="J9" s="709" t="s">
        <v>658</v>
      </c>
      <c r="K9" s="708" t="s">
        <v>658</v>
      </c>
      <c r="M9" s="718" t="s">
        <v>104</v>
      </c>
      <c r="N9" s="708" t="s">
        <v>104</v>
      </c>
    </row>
    <row r="10" spans="1:14" ht="12.75" customHeight="1">
      <c r="A10" s="717"/>
      <c r="B10" s="715"/>
      <c r="C10" s="709" t="s">
        <v>1307</v>
      </c>
      <c r="D10" s="708" t="s">
        <v>1307</v>
      </c>
      <c r="E10" s="709" t="s">
        <v>1307</v>
      </c>
      <c r="F10" s="708" t="s">
        <v>1307</v>
      </c>
      <c r="H10" s="709" t="s">
        <v>1315</v>
      </c>
      <c r="I10" s="708" t="s">
        <v>1315</v>
      </c>
      <c r="J10" s="709" t="s">
        <v>1315</v>
      </c>
      <c r="K10" s="708" t="s">
        <v>1315</v>
      </c>
      <c r="M10" s="709" t="s">
        <v>1318</v>
      </c>
      <c r="N10" s="708" t="s">
        <v>1318</v>
      </c>
    </row>
    <row r="11" spans="1:14" ht="12.75" customHeight="1">
      <c r="A11" s="717"/>
      <c r="B11" s="715"/>
      <c r="C11" s="709" t="s">
        <v>1308</v>
      </c>
      <c r="D11" s="708" t="s">
        <v>1308</v>
      </c>
      <c r="E11" s="709" t="s">
        <v>1308</v>
      </c>
      <c r="F11" s="708" t="s">
        <v>1308</v>
      </c>
      <c r="H11" s="709" t="s">
        <v>1316</v>
      </c>
      <c r="I11" s="708" t="s">
        <v>1316</v>
      </c>
      <c r="J11" s="709" t="s">
        <v>1316</v>
      </c>
      <c r="K11" s="708" t="s">
        <v>1316</v>
      </c>
      <c r="M11" s="709" t="s">
        <v>1319</v>
      </c>
      <c r="N11" s="708" t="s">
        <v>1319</v>
      </c>
    </row>
    <row r="12" spans="1:14" ht="12.75" customHeight="1">
      <c r="A12" s="717"/>
      <c r="B12" s="715"/>
      <c r="C12" s="709" t="s">
        <v>1666</v>
      </c>
      <c r="D12" s="708" t="s">
        <v>1666</v>
      </c>
      <c r="E12" s="709" t="s">
        <v>1666</v>
      </c>
      <c r="F12" s="708" t="s">
        <v>1666</v>
      </c>
      <c r="H12" s="709" t="s">
        <v>1317</v>
      </c>
      <c r="I12" s="708" t="s">
        <v>1317</v>
      </c>
      <c r="J12" s="709" t="s">
        <v>1317</v>
      </c>
      <c r="K12" s="708" t="s">
        <v>1317</v>
      </c>
    </row>
    <row r="13" spans="1:14" ht="12.75" customHeight="1">
      <c r="A13" s="717"/>
      <c r="B13" s="715"/>
      <c r="C13" s="709" t="s">
        <v>1310</v>
      </c>
      <c r="D13" s="708" t="s">
        <v>1310</v>
      </c>
      <c r="E13" s="709" t="s">
        <v>1310</v>
      </c>
      <c r="F13" s="708" t="s">
        <v>1310</v>
      </c>
      <c r="H13" s="709" t="s">
        <v>1313</v>
      </c>
      <c r="I13" s="708" t="s">
        <v>1313</v>
      </c>
      <c r="J13" s="709" t="s">
        <v>1313</v>
      </c>
      <c r="K13" s="708" t="s">
        <v>1313</v>
      </c>
    </row>
    <row r="14" spans="1:14" ht="12.75" customHeight="1">
      <c r="A14" s="717"/>
      <c r="B14" s="715"/>
      <c r="C14" s="709" t="s">
        <v>1312</v>
      </c>
      <c r="D14" s="708" t="s">
        <v>1312</v>
      </c>
      <c r="E14" s="709" t="s">
        <v>1312</v>
      </c>
      <c r="F14" s="708" t="s">
        <v>1312</v>
      </c>
      <c r="H14" s="709" t="s">
        <v>658</v>
      </c>
      <c r="I14" s="708" t="s">
        <v>658</v>
      </c>
      <c r="J14" s="709" t="s">
        <v>658</v>
      </c>
      <c r="K14" s="708" t="s">
        <v>658</v>
      </c>
    </row>
    <row r="15" spans="1:14" ht="12.75" customHeight="1">
      <c r="A15" s="717"/>
      <c r="B15" s="715"/>
      <c r="C15" s="709" t="s">
        <v>1313</v>
      </c>
      <c r="D15" s="708" t="s">
        <v>1313</v>
      </c>
      <c r="E15" s="709" t="s">
        <v>1313</v>
      </c>
      <c r="F15" s="708" t="s">
        <v>1313</v>
      </c>
    </row>
    <row r="16" spans="1:14" ht="12.75" customHeight="1">
      <c r="A16" s="717"/>
      <c r="B16" s="715"/>
      <c r="C16" s="709" t="s">
        <v>658</v>
      </c>
      <c r="D16" s="708" t="s">
        <v>658</v>
      </c>
      <c r="E16" s="709" t="s">
        <v>658</v>
      </c>
      <c r="F16" s="708" t="s">
        <v>658</v>
      </c>
    </row>
    <row r="17" spans="1:13" ht="12.75" customHeight="1">
      <c r="A17" s="716"/>
      <c r="B17" s="715"/>
    </row>
    <row r="18" spans="1:13" ht="12.75" customHeight="1">
      <c r="A18" s="716"/>
      <c r="B18" s="715"/>
    </row>
    <row r="19" spans="1:13" s="710" customFormat="1" ht="14.25" customHeight="1">
      <c r="A19" s="714" t="s">
        <v>1665</v>
      </c>
    </row>
    <row r="20" spans="1:13" ht="12.75" customHeight="1">
      <c r="A20" s="713" t="s">
        <v>1664</v>
      </c>
      <c r="C20" s="582" t="s">
        <v>106</v>
      </c>
      <c r="H20" s="582" t="s">
        <v>106</v>
      </c>
      <c r="M20" s="582"/>
    </row>
    <row r="21" spans="1:13" ht="12.75" customHeight="1">
      <c r="A21" s="712">
        <f t="array" ref="A21">SUM(IF(B21:EA21="",0,1))</f>
        <v>0</v>
      </c>
    </row>
  </sheetData>
  <conditionalFormatting sqref="A1:L1048576 N1:BA1048576 M1:M3 M5:M65537">
    <cfRule type="expression" dxfId="6" priority="4" stopIfTrue="1">
      <formula>IF(ISNUMBER(SEARCH("#sh",A1)),TRUE,  IF(ISNUMBER(SEARCH("# sh",A1)),TRUE,   IF(ISNUMBER(SEARCH("(enable) sh",A1)),TRUE,    IF(ISNUMBER(SEARCH("(enable)sh",A1)),TRUE,FALSE) ) ) )</formula>
    </cfRule>
    <cfRule type="expression" dxfId="5" priority="5" stopIfTrue="1">
      <formula>IF(ISNUMBER(SEARCH("!!",A1)),TRUE,IF(ISNUMBER(SEARCH("##",A1)),TRUE,FALSE))</formula>
    </cfRule>
    <cfRule type="containsText" dxfId="4" priority="6" stopIfTrue="1" operator="containsText" text="&lt;">
      <formula>NOT(ISERROR(SEARCH("&lt;",A1)))</formula>
    </cfRule>
  </conditionalFormatting>
  <conditionalFormatting sqref="M4">
    <cfRule type="expression" dxfId="3" priority="1" stopIfTrue="1">
      <formula>IF(ISNUMBER(SEARCH("#sh",M4)),TRUE,  IF(ISNUMBER(SEARCH("# sh",M4)),TRUE,   IF(ISNUMBER(SEARCH("(enable) sh",M4)),TRUE,    IF(ISNUMBER(SEARCH("(enable)sh",M4)),TRUE,FALSE) ) ) )</formula>
    </cfRule>
    <cfRule type="expression" dxfId="2" priority="2" stopIfTrue="1">
      <formula>IF(ISNUMBER(SEARCH("!!",M4)),TRUE,IF(ISNUMBER(SEARCH("##",M4)),TRUE,FALSE))</formula>
    </cfRule>
    <cfRule type="containsText" dxfId="1" priority="3" stopIfTrue="1" operator="containsText" text="&lt;">
      <formula>NOT(ISERROR(SEARCH("&lt;",M4)))</formula>
    </cfRule>
  </conditionalFormatting>
  <pageMargins left="0.7" right="0.7" top="0.75" bottom="0.75" header="0.3" footer="0.3"/>
  <pageSetup orientation="portrait" horizontalDpi="300" verticalDpi="300" r:id="rId1"/>
  <legacy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B18"/>
  <sheetViews>
    <sheetView workbookViewId="0">
      <selection sqref="A1:B1"/>
    </sheetView>
  </sheetViews>
  <sheetFormatPr defaultColWidth="4.140625" defaultRowHeight="12.75"/>
  <cols>
    <col min="1" max="1" width="51.85546875" style="871" customWidth="1"/>
    <col min="2" max="4" width="85.5703125" style="871" customWidth="1"/>
    <col min="5" max="16384" width="4.140625" style="871"/>
  </cols>
  <sheetData>
    <row r="1" spans="1:2" s="335" customFormat="1" ht="20.25" customHeight="1">
      <c r="A1" s="1200" t="s">
        <v>1906</v>
      </c>
      <c r="B1" s="1200"/>
    </row>
    <row r="2" spans="1:2" s="337" customFormat="1" ht="4.5" customHeight="1">
      <c r="A2" s="336"/>
      <c r="B2" s="336"/>
    </row>
    <row r="3" spans="1:2" s="335" customFormat="1" ht="12.75" customHeight="1">
      <c r="A3" s="1201" t="s">
        <v>259</v>
      </c>
      <c r="B3" s="1201"/>
    </row>
    <row r="4" spans="1:2" s="339" customFormat="1">
      <c r="A4" s="338"/>
      <c r="B4" s="338"/>
    </row>
    <row r="5" spans="1:2" s="339" customFormat="1">
      <c r="A5" s="330"/>
      <c r="B5" s="342" t="s">
        <v>1894</v>
      </c>
    </row>
    <row r="6" spans="1:2" s="339" customFormat="1" ht="95.25" customHeight="1">
      <c r="A6" s="875" t="s">
        <v>1914</v>
      </c>
      <c r="B6" s="348"/>
    </row>
    <row r="7" spans="1:2" s="339" customFormat="1">
      <c r="A7" s="872"/>
      <c r="B7" s="347"/>
    </row>
    <row r="8" spans="1:2" s="339" customFormat="1" ht="65.25" customHeight="1">
      <c r="A8" s="872" t="s">
        <v>1907</v>
      </c>
      <c r="B8" s="348"/>
    </row>
    <row r="9" spans="1:2" s="339" customFormat="1">
      <c r="A9" s="872"/>
      <c r="B9" s="347"/>
    </row>
    <row r="10" spans="1:2" s="339" customFormat="1" ht="127.5" customHeight="1">
      <c r="A10" s="872" t="s">
        <v>1908</v>
      </c>
      <c r="B10" s="348"/>
    </row>
    <row r="11" spans="1:2" s="339" customFormat="1">
      <c r="A11" s="872"/>
      <c r="B11" s="347"/>
    </row>
    <row r="12" spans="1:2" s="339" customFormat="1" ht="103.5" customHeight="1">
      <c r="A12" s="873" t="s">
        <v>1909</v>
      </c>
      <c r="B12" s="348"/>
    </row>
    <row r="13" spans="1:2" s="339" customFormat="1">
      <c r="A13" s="872"/>
      <c r="B13" s="347"/>
    </row>
    <row r="14" spans="1:2" s="339" customFormat="1" ht="36.75" customHeight="1">
      <c r="A14" s="872" t="s">
        <v>1910</v>
      </c>
      <c r="B14" s="348"/>
    </row>
    <row r="15" spans="1:2" s="339" customFormat="1">
      <c r="A15" s="872"/>
      <c r="B15" s="347"/>
    </row>
    <row r="16" spans="1:2" s="339" customFormat="1" ht="72" customHeight="1">
      <c r="A16" s="874" t="s">
        <v>1911</v>
      </c>
      <c r="B16" s="348"/>
    </row>
    <row r="17" spans="1:2" s="339" customFormat="1">
      <c r="A17" s="872"/>
      <c r="B17" s="347"/>
    </row>
    <row r="18" spans="1:2" s="339" customFormat="1" ht="36" customHeight="1">
      <c r="A18" s="872" t="s">
        <v>1912</v>
      </c>
      <c r="B18" s="348"/>
    </row>
  </sheetData>
  <mergeCells count="2">
    <mergeCell ref="A1:B1"/>
    <mergeCell ref="A3:B3"/>
  </mergeCells>
  <conditionalFormatting sqref="B14 B10 B12 B18 B8 B6 B16">
    <cfRule type="containsBlanks" dxfId="0" priority="1" stopIfTrue="1">
      <formula>LEN(TRIM(B6))=0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documentManagement>
    <Phase xmlns="8ceb52ca-66de-4fac-802e-ab4bcd67992a">All</Phase>
    <Resource_x0020_Type xmlns="8ceb52ca-66de-4fac-802e-ab4bcd67992a">Not Applicable</Resource_x0020_Type>
    <NDDPDocTemplate xmlns="8ceb52ca-66de-4fac-802e-ab4bcd67992a">true</NDDPDocTemplate>
    <PublishingExpirationDate xmlns="http://schemas.microsoft.com/sharepoint/v3" xsi:nil="true"/>
    <WebPage_x0020_Tag xmlns="8ceb52ca-66de-4fac-802e-ab4bcd67992a" xsi:nil="true"/>
    <PublishingStartDate xmlns="http://schemas.microsoft.com/sharepoint/v3" xsi:nil="true"/>
    <OwnerContact xmlns="8ceb52ca-66de-4fac-802e-ab4bcd67992a">
      <UserInfo>
        <DisplayName>Palumbo, Joseph1 [CCC-OT]</DisplayName>
        <AccountId>21</AccountId>
        <AccountType/>
      </UserInfo>
    </OwnerContact>
    <_dlc_DocId xmlns="81142d49-c53b-4722-939a-4f4a3970dd5a">5VV4N5WWKAS4-3-53</_dlc_DocId>
    <_dlc_DocIdUrl xmlns="81142d49-c53b-4722-939a-4f4a3970dd5a">
      <Url>https://globalconsumer.collaborationtools.consumer.citigroup.net/sites/NA_NIS/processes/_layouts/DocIdRedir.aspx?ID=5VV4N5WWKAS4-3-53</Url>
      <Description>5VV4N5WWKAS4-3-53</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879ABA2934FDD438ADCB24B8B0EF81D" ma:contentTypeVersion="2" ma:contentTypeDescription="Create a new document." ma:contentTypeScope="" ma:versionID="e80050fbf28c1e42367d38b7be02bca9">
  <xsd:schema xmlns:xsd="http://www.w3.org/2001/XMLSchema" xmlns:xs="http://www.w3.org/2001/XMLSchema" xmlns:p="http://schemas.microsoft.com/office/2006/metadata/properties" xmlns:ns1="http://schemas.microsoft.com/sharepoint/v3" xmlns:ns2="8ceb52ca-66de-4fac-802e-ab4bcd67992a" xmlns:ns3="81142d49-c53b-4722-939a-4f4a3970dd5a" targetNamespace="http://schemas.microsoft.com/office/2006/metadata/properties" ma:root="true" ma:fieldsID="bc173ba7adf185f992aa0486761e9546" ns1:_="" ns2:_="" ns3:_="">
    <xsd:import namespace="http://schemas.microsoft.com/sharepoint/v3"/>
    <xsd:import namespace="8ceb52ca-66de-4fac-802e-ab4bcd67992a"/>
    <xsd:import namespace="81142d49-c53b-4722-939a-4f4a3970dd5a"/>
    <xsd:element name="properties">
      <xsd:complexType>
        <xsd:sequence>
          <xsd:element name="documentManagement">
            <xsd:complexType>
              <xsd:all>
                <xsd:element ref="ns1:PublishingStartDate" minOccurs="0"/>
                <xsd:element ref="ns1:PublishingExpirationDate" minOccurs="0"/>
                <xsd:element ref="ns2:Phase" minOccurs="0"/>
                <xsd:element ref="ns2:Resource_x0020_Type" minOccurs="0"/>
                <xsd:element ref="ns2:OwnerContact" minOccurs="0"/>
                <xsd:element ref="ns2:WebPage_x0020_Tag" minOccurs="0"/>
                <xsd:element ref="ns2:NDDPDocTemplate"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 ma:hidden="true" ma:internalName="PublishingStartDate">
      <xsd:simpleType>
        <xsd:restriction base="dms:Unknown"/>
      </xsd:simpleType>
    </xsd:element>
    <xsd:element name="PublishingExpirationDate" ma:index="9" nillable="true" ma:displayName="Scheduling End Date" ma:description=""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ceb52ca-66de-4fac-802e-ab4bcd67992a" elementFormDefault="qualified">
    <xsd:import namespace="http://schemas.microsoft.com/office/2006/documentManagement/types"/>
    <xsd:import namespace="http://schemas.microsoft.com/office/infopath/2007/PartnerControls"/>
    <xsd:element name="Phase" ma:index="10" nillable="true" ma:displayName="Phase" ma:default="All" ma:format="Dropdown" ma:internalName="Phase">
      <xsd:simpleType>
        <xsd:restriction base="dms:Choice">
          <xsd:enumeration value="All"/>
          <xsd:enumeration value="Initiation"/>
          <xsd:enumeration value="Definition"/>
          <xsd:enumeration value="Design"/>
          <xsd:enumeration value="Build"/>
          <xsd:enumeration value="Validation"/>
          <xsd:enumeration value="Closure"/>
        </xsd:restriction>
      </xsd:simpleType>
    </xsd:element>
    <xsd:element name="Resource_x0020_Type" ma:index="11" nillable="true" ma:displayName="Resource Type" ma:default="Not Applicable" ma:description="A set of categories, functions, genres or aggregation levels" ma:format="Dropdown" ma:internalName="Resource_x0020_Type">
      <xsd:simpleType>
        <xsd:restriction base="dms:Choice">
          <xsd:enumeration value="Not Applicable"/>
          <xsd:enumeration value="Primary Process Document"/>
          <xsd:enumeration value="Supporting Process Document"/>
          <xsd:enumeration value="Project Template"/>
          <xsd:enumeration value="Management Reporting Template"/>
        </xsd:restriction>
      </xsd:simpleType>
    </xsd:element>
    <xsd:element name="OwnerContact" ma:index="12" nillable="true" ma:displayName="OwnerContact" ma:list="UserInfo" ma:SharePointGroup="0" ma:internalName="OwnerContact" ma:showField="Titl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WebPage_x0020_Tag" ma:index="13" nillable="true" ma:displayName="WebPage Tag" ma:internalName="WebPage_x0020_Tag">
      <xsd:simpleType>
        <xsd:restriction base="dms:Text">
          <xsd:maxLength value="255"/>
        </xsd:restriction>
      </xsd:simpleType>
    </xsd:element>
    <xsd:element name="NDDPDocTemplate" ma:index="14" nillable="true" ma:displayName="NDDPDocTemplate" ma:default="0" ma:internalName="NDDPDocTemplat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1142d49-c53b-4722-939a-4f4a3970dd5a" elementFormDefault="qualified">
    <xsd:import namespace="http://schemas.microsoft.com/office/2006/documentManagement/types"/>
    <xsd:import namespace="http://schemas.microsoft.com/office/infopath/2007/PartnerControls"/>
    <xsd:element name="_dlc_DocId" ma:index="15" nillable="true" ma:displayName="Document ID Value" ma:description="The value of the document ID assigned to this item." ma:internalName="_dlc_DocId" ma:readOnly="true">
      <xsd:simpleType>
        <xsd:restriction base="dms:Text"/>
      </xsd:simpleType>
    </xsd:element>
    <xsd:element name="_dlc_DocIdUrl" ma:index="1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Props1.xml><?xml version="1.0" encoding="utf-8"?>
<ds:datastoreItem xmlns:ds="http://schemas.openxmlformats.org/officeDocument/2006/customXml" ds:itemID="{BA2CA0AE-18D0-47C7-8DD1-7E3178C1D7C6}">
  <ds:schemaRefs>
    <ds:schemaRef ds:uri="http://schemas.microsoft.com/sharepoint/v3"/>
    <ds:schemaRef ds:uri="http://purl.org/dc/terms/"/>
    <ds:schemaRef ds:uri="8ceb52ca-66de-4fac-802e-ab4bcd6799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www.w3.org/XML/1998/namespace"/>
    <ds:schemaRef ds:uri="http://purl.org/dc/dcmitype/"/>
    <ds:schemaRef ds:uri="81142d49-c53b-4722-939a-4f4a3970dd5a"/>
    <ds:schemaRef ds:uri="http://schemas.microsoft.com/office/2006/metadata/properties"/>
  </ds:schemaRefs>
</ds:datastoreItem>
</file>

<file path=customXml/itemProps2.xml><?xml version="1.0" encoding="utf-8"?>
<ds:datastoreItem xmlns:ds="http://schemas.openxmlformats.org/officeDocument/2006/customXml" ds:itemID="{83750711-D1B7-432A-A7E6-8CED1D8667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ceb52ca-66de-4fac-802e-ab4bcd67992a"/>
    <ds:schemaRef ds:uri="81142d49-c53b-4722-939a-4f4a3970dd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8F1CBC4-1AFD-4367-95A1-2D4BFEFAA9F9}">
  <ds:schemaRefs>
    <ds:schemaRef ds:uri="http://schemas.microsoft.com/sharepoint/v3/contenttype/forms"/>
  </ds:schemaRefs>
</ds:datastoreItem>
</file>

<file path=customXml/itemProps4.xml><?xml version="1.0" encoding="utf-8"?>
<ds:datastoreItem xmlns:ds="http://schemas.openxmlformats.org/officeDocument/2006/customXml" ds:itemID="{69B7E829-5F76-4DC3-BB4A-E536EB195854}">
  <ds:schemaRefs>
    <ds:schemaRef ds:uri="http://schemas.microsoft.com/sharepoint/events"/>
  </ds:schemaRefs>
</ds:datastoreItem>
</file>

<file path=customXml/itemProps5.xml><?xml version="1.0" encoding="utf-8"?>
<ds:datastoreItem xmlns:ds="http://schemas.openxmlformats.org/officeDocument/2006/customXml" ds:itemID="{48399C89-9371-4812-98F6-582D93E27719}">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34</vt:i4>
      </vt:variant>
      <vt:variant>
        <vt:lpstr>Named Ranges</vt:lpstr>
      </vt:variant>
      <vt:variant>
        <vt:i4>2</vt:i4>
      </vt:variant>
    </vt:vector>
  </HeadingPairs>
  <TitlesOfParts>
    <vt:vector size="36" baseType="lpstr">
      <vt:lpstr>Help</vt:lpstr>
      <vt:lpstr>Base Scope</vt:lpstr>
      <vt:lpstr>B2B New</vt:lpstr>
      <vt:lpstr>VLAN MAC</vt:lpstr>
      <vt:lpstr>ACL MAC</vt:lpstr>
      <vt:lpstr>Site Decomm</vt:lpstr>
      <vt:lpstr>Vendor Isolation</vt:lpstr>
      <vt:lpstr>B2B MAC</vt:lpstr>
      <vt:lpstr>B2B Decommission</vt:lpstr>
      <vt:lpstr>RF Survey Request</vt:lpstr>
      <vt:lpstr>Voice</vt:lpstr>
      <vt:lpstr>PVLAN</vt:lpstr>
      <vt:lpstr>Wi-Fi BAU Checklist</vt:lpstr>
      <vt:lpstr>Definition Description</vt:lpstr>
      <vt:lpstr>BOM</vt:lpstr>
      <vt:lpstr>VOIP</vt:lpstr>
      <vt:lpstr>Firewall Rules</vt:lpstr>
      <vt:lpstr>Cabling Presentation</vt:lpstr>
      <vt:lpstr>IP Addressing</vt:lpstr>
      <vt:lpstr>CSPAN and Tier2 Route Request</vt:lpstr>
      <vt:lpstr>Circuit Form</vt:lpstr>
      <vt:lpstr>Global MPLS</vt:lpstr>
      <vt:lpstr>EMEA WAN</vt:lpstr>
      <vt:lpstr>SPOF</vt:lpstr>
      <vt:lpstr>Design Description</vt:lpstr>
      <vt:lpstr>Diagram</vt:lpstr>
      <vt:lpstr>EndState Config</vt:lpstr>
      <vt:lpstr>Design Checklist</vt:lpstr>
      <vt:lpstr>Design Research</vt:lpstr>
      <vt:lpstr>Testing &amp; Implementation plan</vt:lpstr>
      <vt:lpstr>Build Config</vt:lpstr>
      <vt:lpstr>Build Checklist</vt:lpstr>
      <vt:lpstr>Verify Change1 RFC # add here</vt:lpstr>
      <vt:lpstr>Tier1-Tier2</vt:lpstr>
      <vt:lpstr>'Circuit Form'!Print_Area</vt:lpstr>
      <vt:lpstr>'CSPAN and Tier2 Route Request'!Print_Area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Request &amp; Design Document Template</dc:title>
  <dc:creator>gn63969</dc:creator>
  <cp:lastModifiedBy>Ashok Kumar Reddy</cp:lastModifiedBy>
  <cp:lastPrinted>2012-04-24T18:19:59Z</cp:lastPrinted>
  <dcterms:created xsi:type="dcterms:W3CDTF">2005-09-12T15:38:26Z</dcterms:created>
  <dcterms:modified xsi:type="dcterms:W3CDTF">2016-01-22T08:01:41Z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vt:lpwstr>naeform</vt:lpwstr>
  </property>
  <property fmtid="{D5CDD505-2E9C-101B-9397-08002B2CF9AE}" pid="3" name="Subject">
    <vt:lpwstr/>
  </property>
  <property fmtid="{D5CDD505-2E9C-101B-9397-08002B2CF9AE}" pid="4" name="Keywords">
    <vt:lpwstr/>
  </property>
  <property fmtid="{D5CDD505-2E9C-101B-9397-08002B2CF9AE}" pid="5" name="_Author">
    <vt:lpwstr>gn63969</vt:lpwstr>
  </property>
  <property fmtid="{D5CDD505-2E9C-101B-9397-08002B2CF9AE}" pid="6" name="_Category">
    <vt:lpwstr/>
  </property>
  <property fmtid="{D5CDD505-2E9C-101B-9397-08002B2CF9AE}" pid="7" name="Categories">
    <vt:lpwstr/>
  </property>
  <property fmtid="{D5CDD505-2E9C-101B-9397-08002B2CF9AE}" pid="8" name="Approval Level">
    <vt:lpwstr/>
  </property>
  <property fmtid="{D5CDD505-2E9C-101B-9397-08002B2CF9AE}" pid="9" name="_Comments">
    <vt:lpwstr/>
  </property>
  <property fmtid="{D5CDD505-2E9C-101B-9397-08002B2CF9AE}" pid="10" name="Assigned To">
    <vt:lpwstr/>
  </property>
  <property fmtid="{D5CDD505-2E9C-101B-9397-08002B2CF9AE}" pid="11" name="ContentTypeId">
    <vt:lpwstr>0x010100B879ABA2934FDD438ADCB24B8B0EF81D</vt:lpwstr>
  </property>
  <property fmtid="{D5CDD505-2E9C-101B-9397-08002B2CF9AE}" pid="12" name="Phase">
    <vt:lpwstr>All</vt:lpwstr>
  </property>
  <property fmtid="{D5CDD505-2E9C-101B-9397-08002B2CF9AE}" pid="13" name="Resource Type">
    <vt:lpwstr>Project Template</vt:lpwstr>
  </property>
  <property fmtid="{D5CDD505-2E9C-101B-9397-08002B2CF9AE}" pid="14" name="WebPage Tag">
    <vt:lpwstr>NDDP</vt:lpwstr>
  </property>
  <property fmtid="{D5CDD505-2E9C-101B-9397-08002B2CF9AE}" pid="15" name="OwnerContact">
    <vt:lpwstr/>
  </property>
  <property fmtid="{D5CDD505-2E9C-101B-9397-08002B2CF9AE}" pid="16" name="NDDPDocTemplate">
    <vt:lpwstr>true</vt:lpwstr>
  </property>
  <property fmtid="{D5CDD505-2E9C-101B-9397-08002B2CF9AE}" pid="17" name="_dlc_DocIdItemGuid">
    <vt:lpwstr>0ea35a6f-7527-4bb3-80a7-2f82262745fa</vt:lpwstr>
  </property>
</Properties>
</file>