
<file path=[Content_Types].xml><?xml version="1.0" encoding="utf-8"?>
<Types xmlns="http://schemas.openxmlformats.org/package/2006/content-types">
  <Default Extension="bin" ContentType="application/vnd.ms-office.vbaProject"/>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worksheets/sheet19.xml" ContentType="application/vnd.openxmlformats-officedocument.spreadsheetml.worksheet+xml"/>
  <Override PartName="/xl/worksheets/sheet11.xml" ContentType="application/vnd.openxmlformats-officedocument.spreadsheetml.worksheet+xml"/>
  <Override PartName="/xl/worksheets/sheet10.xml" ContentType="application/vnd.openxmlformats-officedocument.spreadsheetml.worksheet+xml"/>
  <Override PartName="/xl/worksheets/sheet9.xml" ContentType="application/vnd.openxmlformats-officedocument.spreadsheetml.worksheet+xml"/>
  <Override PartName="/xl/worksheets/sheet8.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17.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4.xml" ContentType="application/vnd.openxmlformats-officedocument.spreadsheetml.worksheet+xml"/>
  <Override PartName="/xl/worksheets/sheet18.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ctrlProps/ctrlProp2.xml" ContentType="application/vnd.ms-excel.controlproperties+xml"/>
  <Override PartName="/docProps/app.xml" ContentType="application/vnd.openxmlformats-officedocument.extended-properties+xml"/>
  <Override PartName="/xl/ctrlProps/ctrlProp1.xml" ContentType="application/vnd.ms-excel.controlproperties+xml"/>
  <Override PartName="/docProps/core.xml" ContentType="application/vnd.openxmlformats-package.core-properties+xml"/>
  <Override PartName="/xl/calcChain.xml" ContentType="application/vnd.openxmlformats-officedocument.spreadsheetml.calcChain+xml"/>
  <Override PartName="/xl/queryTables/queryTable1.xml" ContentType="application/vnd.openxmlformats-officedocument.spreadsheetml.queryTable+xml"/>
  <Override PartName="/xl/connections.xml" ContentType="application/vnd.openxmlformats-officedocument.spreadsheetml.connection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jpeg"/><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20225" codeName="{B7FE6334-C1A2-E50D-BD3D-5F4D41BBC2E3}"/>
  <workbookPr codeName="ThisWorkbook" autoCompressPictures="0"/>
  <bookViews>
    <workbookView xWindow="1060" yWindow="960" windowWidth="23100" windowHeight="12800" tabRatio="878" firstSheet="1" activeTab="1"/>
  </bookViews>
  <sheets>
    <sheet name="LKVALS" sheetId="17" state="hidden" r:id="rId1"/>
    <sheet name="Instructions" sheetId="4" r:id="rId2"/>
    <sheet name="Useful Raidcom reporting cmds" sheetId="35" r:id="rId3"/>
    <sheet name="Create HORCM Files for Rep" sheetId="39" r:id="rId4"/>
    <sheet name="Discover Ext WWNs &amp; LUNs" sheetId="40" r:id="rId5"/>
    <sheet name="Externalize Luns" sheetId="36" r:id="rId6"/>
    <sheet name="Map External" sheetId="42" r:id="rId7"/>
    <sheet name="Modify Ext Cache" sheetId="38" r:id="rId8"/>
    <sheet name="Add Additional Ext Path" sheetId="37" r:id="rId9"/>
    <sheet name="Host Storage Domain" sheetId="2" r:id="rId10"/>
    <sheet name="Map LDEVS to Existing HSD" sheetId="3" r:id="rId11"/>
    <sheet name="Map Device Grps to Existing HSD" sheetId="41" r:id="rId12"/>
    <sheet name="Create LDEV" sheetId="10" r:id="rId13"/>
    <sheet name="Add DeviceGroups" sheetId="22" r:id="rId14"/>
    <sheet name="Add ResourceGroup" sheetId="23" r:id="rId15"/>
    <sheet name="Modify LDEV" sheetId="19" r:id="rId16"/>
    <sheet name="Create or Add to Pool" sheetId="13" r:id="rId17"/>
    <sheet name="Modify Pool" sheetId="21" r:id="rId18"/>
    <sheet name="Expand HDP LDEVs" sheetId="14" r:id="rId19"/>
    <sheet name="Define Fibre Ports" sheetId="15" r:id="rId20"/>
    <sheet name="Initialize LDEVs" sheetId="25" r:id="rId21"/>
    <sheet name="DEC2HEX Conversion" sheetId="9" r:id="rId22"/>
  </sheets>
  <externalReferences>
    <externalReference r:id="rId23"/>
  </externalReferences>
  <definedNames>
    <definedName name="_xlnm._FilterDatabase" localSheetId="5" hidden="1">'Externalize Luns'!$A$3:$Z$86</definedName>
    <definedName name="_xlnm._FilterDatabase" localSheetId="9" hidden="1">'Host Storage Domain'!$A$3:$AC$294</definedName>
    <definedName name="_xlnm._FilterDatabase" localSheetId="6" hidden="1">'Map External'!$A$3:$L$81</definedName>
    <definedName name="_xlnm._FilterDatabase" localSheetId="10" hidden="1">'Map LDEVS to Existing HSD'!$A$3:$AB$500</definedName>
    <definedName name="_SN8">[1]Calculator!$A$4</definedName>
    <definedName name="ATTR">LKVALS!$H$2:$H$6</definedName>
    <definedName name="CAPTYPE">LKVALS!$U$2:$U$6</definedName>
    <definedName name="DRIVECAP">LKVALS!$M$2:$M$13</definedName>
    <definedName name="DRIVETYPE">LKVALS!$L$2:$L$7</definedName>
    <definedName name="EMULATION">LKVALS!$T$2:$T$9</definedName>
    <definedName name="ExternalArrayType">LKVALS!$AH$2:$AH$8</definedName>
    <definedName name="FORMATTYPE">LKVALS!$R$2:$R$9</definedName>
    <definedName name="GRPOPTION">LKVALS!$AK$2:$AK$3</definedName>
    <definedName name="HBAPOS">LKVALS!$AA$2:$AA$9</definedName>
    <definedName name="HexCol0x1">#REF!</definedName>
    <definedName name="HexCol0x10">#REF!</definedName>
    <definedName name="HexCol0x100">#REF!</definedName>
    <definedName name="HexCol0x1000">#REF!</definedName>
    <definedName name="HexCol0x10000">#REF!</definedName>
    <definedName name="HEXORDEC">LKVALS!$AI$2:$AI$3</definedName>
    <definedName name="HICAM_HICEF_HEX_SN_PLUS_3000">#REF!</definedName>
    <definedName name="HOSTMODE">LKVALS!$N$2:$N$15</definedName>
    <definedName name="HOSTMODEOPT">LKVALS!$O$2:$O$18</definedName>
    <definedName name="INITIAL" localSheetId="3">'Create HORCM Files for Rep'!$B$9:$D$282</definedName>
    <definedName name="LDEVFROM">LKVALS!$J$2:$J$5</definedName>
    <definedName name="LDEVKEY">LKVALS!$W$2:$W$6</definedName>
    <definedName name="LDEVLIST">LKVALS!$V$2:$V$11</definedName>
    <definedName name="LDEVSTATUS">LKVALS!$Y$2:$Y$13</definedName>
    <definedName name="LOWERYN">LKVALS!$AJ$2:$AJ$3</definedName>
    <definedName name="ManufacturingLocation">#REF!</definedName>
    <definedName name="ModelNameSelectionIndex">#REF!</definedName>
    <definedName name="MPB">LKVALS!$S$2:$S$19</definedName>
    <definedName name="MU" localSheetId="11">LKVALS!#REF!</definedName>
    <definedName name="MU">LKVALS!#REF!</definedName>
    <definedName name="NAMEOPT">LKVALS!$P$2:$P$5</definedName>
    <definedName name="PARITY">LKVALS!$K$2:$K$8</definedName>
    <definedName name="POOLTYPE">LKVALS!$D$2:$D$3</definedName>
    <definedName name="PORT1">LKVALS!$B$2:$B$33</definedName>
    <definedName name="PORT2">LKVALS!$C$2:$C$33</definedName>
    <definedName name="PORTS">LKVALS!$A$2:$A$161</definedName>
    <definedName name="PORTSPEED">LKVALS!$F$2:$F$7</definedName>
    <definedName name="RAIDTYPE">LKVALS!$I$2:$I$7</definedName>
    <definedName name="RESOURCETYPE">LKVALS!$AG$2:$AG$6</definedName>
    <definedName name="RSD_HEX_SN_PLUS_10000">#REF!</definedName>
    <definedName name="SN">#REF!</definedName>
    <definedName name="SN_HEX_RIGHTMOST4">#REF!</definedName>
    <definedName name="SPEED">LKVALS!$O$3:$O$11+LKVALS!$F$2:$F$7</definedName>
    <definedName name="STRIPESIZE">LKVALS!$Q$2:$Q$9</definedName>
    <definedName name="TOPO">LKVALS!$G$2:$G$6</definedName>
    <definedName name="VOLATTR">LKVALS!$X$2:$X$21</definedName>
    <definedName name="YN">LKVALS!$E$2:$E$3</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J19" i="13" l="1"/>
  <c r="J18" i="13"/>
  <c r="J17" i="13"/>
  <c r="J16" i="13"/>
  <c r="J15" i="13"/>
  <c r="J14" i="13"/>
  <c r="J13" i="13"/>
  <c r="J12" i="13"/>
  <c r="J11" i="13"/>
  <c r="J10" i="13"/>
  <c r="J9" i="13"/>
  <c r="J8" i="13"/>
  <c r="J7" i="13"/>
  <c r="J6" i="13"/>
  <c r="J5" i="13"/>
  <c r="J4" i="13"/>
  <c r="F5" i="19"/>
  <c r="F6" i="19"/>
  <c r="F7" i="19"/>
  <c r="F8" i="19"/>
  <c r="F9" i="19"/>
  <c r="F10" i="19"/>
  <c r="F11" i="19"/>
  <c r="F12" i="19"/>
  <c r="F13" i="19"/>
  <c r="F14" i="19"/>
  <c r="A15" i="19"/>
  <c r="F15" i="19"/>
  <c r="F16" i="19"/>
  <c r="F17" i="19"/>
  <c r="F18" i="19"/>
  <c r="F19" i="19"/>
  <c r="F20" i="19"/>
  <c r="F21" i="19"/>
  <c r="F22" i="19"/>
  <c r="F23" i="19"/>
  <c r="F24" i="19"/>
  <c r="F25" i="19"/>
  <c r="F26" i="19"/>
  <c r="F27" i="19"/>
  <c r="F28" i="19"/>
  <c r="F29" i="19"/>
  <c r="F30" i="19"/>
  <c r="F31" i="19"/>
  <c r="F32" i="19"/>
  <c r="F33" i="19"/>
  <c r="F34" i="19"/>
  <c r="F35" i="19"/>
  <c r="F36" i="19"/>
  <c r="F37" i="19"/>
  <c r="F38" i="19"/>
  <c r="F39" i="19"/>
  <c r="F40" i="19"/>
  <c r="F41" i="19"/>
  <c r="F42" i="19"/>
  <c r="F43" i="19"/>
  <c r="F44" i="19"/>
  <c r="F45" i="19"/>
  <c r="F46" i="19"/>
  <c r="F47" i="19"/>
  <c r="F48" i="19"/>
  <c r="F49" i="19"/>
  <c r="F50" i="19"/>
  <c r="F51" i="19"/>
  <c r="F52" i="19"/>
  <c r="F53" i="19"/>
  <c r="F54" i="19"/>
  <c r="F55" i="19"/>
  <c r="F56" i="19"/>
  <c r="F57" i="19"/>
  <c r="F58" i="19"/>
  <c r="F59" i="19"/>
  <c r="F60" i="19"/>
  <c r="F61" i="19"/>
  <c r="F62" i="19"/>
  <c r="F63" i="19"/>
  <c r="F64" i="19"/>
  <c r="F65" i="19"/>
  <c r="F66" i="19"/>
  <c r="F67" i="19"/>
  <c r="F68" i="19"/>
  <c r="F69" i="19"/>
  <c r="F70" i="19"/>
  <c r="F71" i="19"/>
  <c r="F72" i="19"/>
  <c r="F73" i="19"/>
  <c r="F74" i="19"/>
  <c r="F75" i="19"/>
  <c r="F76" i="19"/>
  <c r="F77" i="19"/>
  <c r="F78" i="19"/>
  <c r="F79" i="19"/>
  <c r="F80" i="19"/>
  <c r="F81" i="19"/>
  <c r="F82" i="19"/>
  <c r="F83" i="19"/>
  <c r="F84" i="19"/>
  <c r="F85" i="19"/>
  <c r="F86" i="19"/>
  <c r="F87" i="19"/>
  <c r="F88" i="19"/>
  <c r="F89" i="19"/>
  <c r="F90" i="19"/>
  <c r="F91" i="19"/>
  <c r="F92" i="19"/>
  <c r="F93" i="19"/>
  <c r="F94" i="19"/>
  <c r="F95" i="19"/>
  <c r="F96" i="19"/>
  <c r="F97" i="19"/>
  <c r="F98" i="19"/>
  <c r="F99" i="19"/>
  <c r="F100" i="19"/>
  <c r="F101" i="19"/>
  <c r="F102" i="19"/>
  <c r="F103" i="19"/>
  <c r="F104" i="19"/>
  <c r="F105" i="19"/>
  <c r="F106" i="19"/>
  <c r="F107" i="19"/>
  <c r="F108" i="19"/>
  <c r="F109" i="19"/>
  <c r="F110" i="19"/>
  <c r="F111" i="19"/>
  <c r="F112" i="19"/>
  <c r="F113" i="19"/>
  <c r="F114" i="19"/>
  <c r="F115" i="19"/>
  <c r="F116" i="19"/>
  <c r="F117" i="19"/>
  <c r="F118" i="19"/>
  <c r="F119" i="19"/>
  <c r="F120" i="19"/>
  <c r="F121" i="19"/>
  <c r="F122" i="19"/>
  <c r="F123" i="19"/>
  <c r="F124" i="19"/>
  <c r="F125" i="19"/>
  <c r="F126" i="19"/>
  <c r="F127" i="19"/>
  <c r="F128" i="19"/>
  <c r="F129" i="19"/>
  <c r="F130" i="19"/>
  <c r="F131" i="19"/>
  <c r="F132" i="19"/>
  <c r="F133" i="19"/>
  <c r="F134" i="19"/>
  <c r="F135" i="19"/>
  <c r="F136" i="19"/>
  <c r="F137" i="19"/>
  <c r="F138" i="19"/>
  <c r="F139" i="19"/>
  <c r="F140" i="19"/>
  <c r="F141" i="19"/>
  <c r="F142" i="19"/>
  <c r="F143" i="19"/>
  <c r="F144" i="19"/>
  <c r="F145" i="19"/>
  <c r="F146" i="19"/>
  <c r="F147" i="19"/>
  <c r="F148" i="19"/>
  <c r="F149" i="19"/>
  <c r="F150" i="19"/>
  <c r="F151" i="19"/>
  <c r="F152" i="19"/>
  <c r="F153" i="19"/>
  <c r="F154" i="19"/>
  <c r="F155" i="19"/>
  <c r="F156" i="19"/>
  <c r="F157" i="19"/>
  <c r="F158" i="19"/>
  <c r="F159" i="19"/>
  <c r="F160" i="19"/>
  <c r="F161" i="19"/>
  <c r="F162" i="19"/>
  <c r="F163" i="19"/>
  <c r="F164" i="19"/>
  <c r="F165" i="19"/>
  <c r="F166" i="19"/>
  <c r="F167" i="19"/>
  <c r="F168" i="19"/>
  <c r="F169" i="19"/>
  <c r="F170" i="19"/>
  <c r="F171" i="19"/>
  <c r="F172" i="19"/>
  <c r="F173" i="19"/>
  <c r="F174" i="19"/>
  <c r="F175" i="19"/>
  <c r="F176" i="19"/>
  <c r="F177" i="19"/>
  <c r="F178" i="19"/>
  <c r="F179" i="19"/>
  <c r="F180" i="19"/>
  <c r="F181" i="19"/>
  <c r="F182" i="19"/>
  <c r="F183" i="19"/>
  <c r="F184" i="19"/>
  <c r="F185" i="19"/>
  <c r="F186" i="19"/>
  <c r="F187" i="19"/>
  <c r="F188" i="19"/>
  <c r="F189" i="19"/>
  <c r="F190" i="19"/>
  <c r="F191" i="19"/>
  <c r="F192" i="19"/>
  <c r="F193" i="19"/>
  <c r="F194" i="19"/>
  <c r="F195" i="19"/>
  <c r="F196" i="19"/>
  <c r="F197" i="19"/>
  <c r="F198" i="19"/>
  <c r="F199" i="19"/>
  <c r="F200" i="19"/>
  <c r="F201" i="19"/>
  <c r="F202" i="19"/>
  <c r="F203" i="19"/>
  <c r="F204" i="19"/>
  <c r="F205" i="19"/>
  <c r="F206" i="19"/>
  <c r="F207" i="19"/>
  <c r="F208" i="19"/>
  <c r="F209" i="19"/>
  <c r="F210" i="19"/>
  <c r="F211" i="19"/>
  <c r="F212" i="19"/>
  <c r="F213" i="19"/>
  <c r="F214" i="19"/>
  <c r="F215" i="19"/>
  <c r="F216" i="19"/>
  <c r="F217" i="19"/>
  <c r="F218" i="19"/>
  <c r="F219" i="19"/>
  <c r="F220" i="19"/>
  <c r="F221" i="19"/>
  <c r="F222" i="19"/>
  <c r="F223" i="19"/>
  <c r="F224" i="19"/>
  <c r="F225" i="19"/>
  <c r="F226" i="19"/>
  <c r="F227" i="19"/>
  <c r="F228" i="19"/>
  <c r="F229" i="19"/>
  <c r="F230" i="19"/>
  <c r="F231" i="19"/>
  <c r="F232" i="19"/>
  <c r="F233" i="19"/>
  <c r="F234" i="19"/>
  <c r="F235" i="19"/>
  <c r="F236" i="19"/>
  <c r="F237" i="19"/>
  <c r="F238" i="19"/>
  <c r="F239" i="19"/>
  <c r="F240" i="19"/>
  <c r="F241" i="19"/>
  <c r="F242" i="19"/>
  <c r="F243" i="19"/>
  <c r="F244" i="19"/>
  <c r="F245" i="19"/>
  <c r="F246" i="19"/>
  <c r="F247" i="19"/>
  <c r="F248" i="19"/>
  <c r="F249" i="19"/>
  <c r="F250" i="19"/>
  <c r="F251" i="19"/>
  <c r="F252" i="19"/>
  <c r="F253" i="19"/>
  <c r="F254" i="19"/>
  <c r="F255" i="19"/>
  <c r="F256" i="19"/>
  <c r="F257" i="19"/>
  <c r="F258" i="19"/>
  <c r="F259" i="19"/>
  <c r="F260" i="19"/>
  <c r="F261" i="19"/>
  <c r="F262" i="19"/>
  <c r="F263" i="19"/>
  <c r="F264" i="19"/>
  <c r="F265" i="19"/>
  <c r="F266" i="19"/>
  <c r="F267" i="19"/>
  <c r="F268" i="19"/>
  <c r="F269" i="19"/>
  <c r="F270" i="19"/>
  <c r="F271" i="19"/>
  <c r="F272" i="19"/>
  <c r="F273" i="19"/>
  <c r="F274" i="19"/>
  <c r="F275" i="19"/>
  <c r="F276" i="19"/>
  <c r="F277" i="19"/>
  <c r="F278" i="19"/>
  <c r="F279" i="19"/>
  <c r="F280" i="19"/>
  <c r="F281" i="19"/>
  <c r="F282" i="19"/>
  <c r="F283" i="19"/>
  <c r="F284" i="19"/>
  <c r="F285" i="19"/>
  <c r="F286" i="19"/>
  <c r="F287" i="19"/>
  <c r="F288" i="19"/>
  <c r="F289" i="19"/>
  <c r="F290" i="19"/>
  <c r="F291" i="19"/>
  <c r="F292" i="19"/>
  <c r="F293" i="19"/>
  <c r="F294" i="19"/>
  <c r="F295" i="19"/>
  <c r="F296" i="19"/>
  <c r="F297" i="19"/>
  <c r="F298" i="19"/>
  <c r="F299" i="19"/>
  <c r="F300" i="19"/>
  <c r="F301" i="19"/>
  <c r="F302" i="19"/>
  <c r="F303" i="19"/>
  <c r="F304" i="19"/>
  <c r="F305" i="19"/>
  <c r="F306" i="19"/>
  <c r="F307" i="19"/>
  <c r="F308" i="19"/>
  <c r="F309" i="19"/>
  <c r="F310" i="19"/>
  <c r="F311" i="19"/>
  <c r="F312" i="19"/>
  <c r="F313" i="19"/>
  <c r="F314" i="19"/>
  <c r="F315" i="19"/>
  <c r="F316" i="19"/>
  <c r="F317" i="19"/>
  <c r="F318" i="19"/>
  <c r="F319" i="19"/>
  <c r="F320" i="19"/>
  <c r="F321" i="19"/>
  <c r="F322" i="19"/>
  <c r="F323" i="19"/>
  <c r="F324" i="19"/>
  <c r="F325" i="19"/>
  <c r="F326" i="19"/>
  <c r="F327" i="19"/>
  <c r="F328" i="19"/>
  <c r="F329" i="19"/>
  <c r="F330" i="19"/>
  <c r="F331" i="19"/>
  <c r="F332" i="19"/>
  <c r="F333" i="19"/>
  <c r="F334" i="19"/>
  <c r="F335" i="19"/>
  <c r="F336" i="19"/>
  <c r="F337" i="19"/>
  <c r="F338" i="19"/>
  <c r="F339" i="19"/>
  <c r="F340" i="19"/>
  <c r="F341" i="19"/>
  <c r="F342" i="19"/>
  <c r="F343" i="19"/>
  <c r="F344" i="19"/>
  <c r="F345" i="19"/>
  <c r="F346" i="19"/>
  <c r="F347" i="19"/>
  <c r="F348" i="19"/>
  <c r="F349" i="19"/>
  <c r="F350" i="19"/>
  <c r="F351" i="19"/>
  <c r="F352" i="19"/>
  <c r="F353" i="19"/>
  <c r="F354" i="19"/>
  <c r="F355" i="19"/>
  <c r="F356" i="19"/>
  <c r="F357" i="19"/>
  <c r="F358" i="19"/>
  <c r="F359" i="19"/>
  <c r="F360" i="19"/>
  <c r="F361" i="19"/>
  <c r="F362" i="19"/>
  <c r="F363" i="19"/>
  <c r="F364" i="19"/>
  <c r="F365" i="19"/>
  <c r="F366" i="19"/>
  <c r="F367" i="19"/>
  <c r="F368" i="19"/>
  <c r="F369" i="19"/>
  <c r="F370" i="19"/>
  <c r="F371" i="19"/>
  <c r="F372" i="19"/>
  <c r="F373" i="19"/>
  <c r="F374" i="19"/>
  <c r="F375" i="19"/>
  <c r="F376" i="19"/>
  <c r="F377" i="19"/>
  <c r="F378" i="19"/>
  <c r="F379" i="19"/>
  <c r="F380" i="19"/>
  <c r="F381" i="19"/>
  <c r="F382" i="19"/>
  <c r="F383" i="19"/>
  <c r="F384" i="19"/>
  <c r="F385" i="19"/>
  <c r="F386" i="19"/>
  <c r="F387" i="19"/>
  <c r="F388" i="19"/>
  <c r="F389" i="19"/>
  <c r="F390" i="19"/>
  <c r="F391" i="19"/>
  <c r="F392" i="19"/>
  <c r="F393" i="19"/>
  <c r="F394" i="19"/>
  <c r="F395" i="19"/>
  <c r="F396" i="19"/>
  <c r="F397" i="19"/>
  <c r="F398" i="19"/>
  <c r="F399" i="19"/>
  <c r="F400" i="19"/>
  <c r="F401" i="19"/>
  <c r="F402" i="19"/>
  <c r="F403" i="19"/>
  <c r="F404" i="19"/>
  <c r="F405" i="19"/>
  <c r="F406" i="19"/>
  <c r="F407" i="19"/>
  <c r="F408" i="19"/>
  <c r="F409" i="19"/>
  <c r="F410" i="19"/>
  <c r="F411" i="19"/>
  <c r="F412" i="19"/>
  <c r="F413" i="19"/>
  <c r="F414" i="19"/>
  <c r="F415" i="19"/>
  <c r="F416" i="19"/>
  <c r="F417" i="19"/>
  <c r="F418" i="19"/>
  <c r="F419" i="19"/>
  <c r="F420" i="19"/>
  <c r="F421" i="19"/>
  <c r="F422" i="19"/>
  <c r="F423" i="19"/>
  <c r="F424" i="19"/>
  <c r="F425" i="19"/>
  <c r="F426" i="19"/>
  <c r="F427" i="19"/>
  <c r="F428" i="19"/>
  <c r="F429" i="19"/>
  <c r="F430" i="19"/>
  <c r="F431" i="19"/>
  <c r="F432" i="19"/>
  <c r="F433" i="19"/>
  <c r="F434" i="19"/>
  <c r="F435" i="19"/>
  <c r="F436" i="19"/>
  <c r="F437" i="19"/>
  <c r="F438" i="19"/>
  <c r="F439" i="19"/>
  <c r="F440" i="19"/>
  <c r="F441" i="19"/>
  <c r="F442" i="19"/>
  <c r="F443" i="19"/>
  <c r="F444" i="19"/>
  <c r="F445" i="19"/>
  <c r="F446" i="19"/>
  <c r="F447" i="19"/>
  <c r="F448" i="19"/>
  <c r="F449" i="19"/>
  <c r="F450" i="19"/>
  <c r="F451" i="19"/>
  <c r="F452" i="19"/>
  <c r="F453" i="19"/>
  <c r="F454" i="19"/>
  <c r="F455" i="19"/>
  <c r="F456" i="19"/>
  <c r="F457" i="19"/>
  <c r="F458" i="19"/>
  <c r="F459" i="19"/>
  <c r="F460" i="19"/>
  <c r="F461" i="19"/>
  <c r="F462" i="19"/>
  <c r="F463" i="19"/>
  <c r="F464" i="19"/>
  <c r="F465" i="19"/>
  <c r="F466" i="19"/>
  <c r="F467" i="19"/>
  <c r="F468" i="19"/>
  <c r="F469" i="19"/>
  <c r="F470" i="19"/>
  <c r="F471" i="19"/>
  <c r="F472" i="19"/>
  <c r="F473" i="19"/>
  <c r="F474" i="19"/>
  <c r="F475" i="19"/>
  <c r="F476" i="19"/>
  <c r="F477" i="19"/>
  <c r="F478" i="19"/>
  <c r="F479" i="19"/>
  <c r="F480" i="19"/>
  <c r="F481" i="19"/>
  <c r="F482" i="19"/>
  <c r="F483" i="19"/>
  <c r="F484" i="19"/>
  <c r="F485" i="19"/>
  <c r="F486" i="19"/>
  <c r="F487" i="19"/>
  <c r="F488" i="19"/>
  <c r="F489" i="19"/>
  <c r="F490" i="19"/>
  <c r="F491" i="19"/>
  <c r="F492" i="19"/>
  <c r="F493" i="19"/>
  <c r="F494" i="19"/>
  <c r="F495" i="19"/>
  <c r="F496" i="19"/>
  <c r="F497" i="19"/>
  <c r="F498" i="19"/>
  <c r="F499" i="19"/>
  <c r="F500" i="19"/>
  <c r="H6" i="19"/>
  <c r="A4" i="19"/>
  <c r="F4" i="19"/>
  <c r="H7" i="19"/>
  <c r="H8" i="19"/>
  <c r="H9" i="19"/>
  <c r="H10" i="19"/>
  <c r="H11" i="19"/>
  <c r="H12" i="19"/>
  <c r="H13" i="19"/>
  <c r="H14" i="19"/>
  <c r="H15" i="19"/>
  <c r="H16" i="19"/>
  <c r="H17" i="19"/>
  <c r="H18" i="19"/>
  <c r="H19" i="19"/>
  <c r="H20" i="19"/>
  <c r="H21" i="19"/>
  <c r="H22" i="19"/>
  <c r="H23" i="19"/>
  <c r="H24" i="19"/>
  <c r="H25" i="19"/>
  <c r="H26" i="19"/>
  <c r="H27" i="19"/>
  <c r="H28" i="19"/>
  <c r="H29" i="19"/>
  <c r="H30" i="19"/>
  <c r="H31" i="19"/>
  <c r="H32" i="19"/>
  <c r="H33" i="19"/>
  <c r="H34" i="19"/>
  <c r="H35" i="19"/>
  <c r="H36" i="19"/>
  <c r="H37" i="19"/>
  <c r="H38" i="19"/>
  <c r="H39" i="19"/>
  <c r="H40" i="19"/>
  <c r="H41" i="19"/>
  <c r="H42" i="19"/>
  <c r="H43" i="19"/>
  <c r="H44" i="19"/>
  <c r="H45" i="19"/>
  <c r="H46" i="19"/>
  <c r="H47" i="19"/>
  <c r="H48" i="19"/>
  <c r="H49" i="19"/>
  <c r="H50" i="19"/>
  <c r="H51" i="19"/>
  <c r="H52" i="19"/>
  <c r="H53" i="19"/>
  <c r="H54" i="19"/>
  <c r="H55" i="19"/>
  <c r="H56" i="19"/>
  <c r="H57" i="19"/>
  <c r="H58" i="19"/>
  <c r="H59" i="19"/>
  <c r="H60" i="19"/>
  <c r="H61" i="19"/>
  <c r="H62" i="19"/>
  <c r="H63" i="19"/>
  <c r="H64" i="19"/>
  <c r="H65" i="19"/>
  <c r="H66" i="19"/>
  <c r="H67" i="19"/>
  <c r="H68" i="19"/>
  <c r="H69" i="19"/>
  <c r="H70" i="19"/>
  <c r="H71" i="19"/>
  <c r="H72" i="19"/>
  <c r="H73" i="19"/>
  <c r="H74" i="19"/>
  <c r="H75" i="19"/>
  <c r="H76" i="19"/>
  <c r="H77" i="19"/>
  <c r="H78" i="19"/>
  <c r="H79" i="19"/>
  <c r="H80" i="19"/>
  <c r="H81" i="19"/>
  <c r="H82" i="19"/>
  <c r="H83" i="19"/>
  <c r="H84" i="19"/>
  <c r="H85" i="19"/>
  <c r="H86" i="19"/>
  <c r="H87" i="19"/>
  <c r="H88" i="19"/>
  <c r="H89" i="19"/>
  <c r="H90" i="19"/>
  <c r="H91" i="19"/>
  <c r="H92" i="19"/>
  <c r="H93" i="19"/>
  <c r="H94" i="19"/>
  <c r="H95" i="19"/>
  <c r="H96" i="19"/>
  <c r="H97" i="19"/>
  <c r="H98" i="19"/>
  <c r="H99" i="19"/>
  <c r="H100" i="19"/>
  <c r="H101" i="19"/>
  <c r="H102" i="19"/>
  <c r="H103" i="19"/>
  <c r="H104" i="19"/>
  <c r="H105" i="19"/>
  <c r="H106" i="19"/>
  <c r="H107" i="19"/>
  <c r="H108" i="19"/>
  <c r="H109" i="19"/>
  <c r="H110" i="19"/>
  <c r="H111" i="19"/>
  <c r="H112" i="19"/>
  <c r="H113" i="19"/>
  <c r="H114" i="19"/>
  <c r="H115" i="19"/>
  <c r="H116" i="19"/>
  <c r="H117" i="19"/>
  <c r="H118" i="19"/>
  <c r="H119" i="19"/>
  <c r="H120" i="19"/>
  <c r="H121" i="19"/>
  <c r="H122" i="19"/>
  <c r="H123" i="19"/>
  <c r="H124" i="19"/>
  <c r="H125" i="19"/>
  <c r="H126" i="19"/>
  <c r="H127" i="19"/>
  <c r="H128" i="19"/>
  <c r="H129" i="19"/>
  <c r="H130" i="19"/>
  <c r="H131" i="19"/>
  <c r="H132" i="19"/>
  <c r="H133" i="19"/>
  <c r="H134" i="19"/>
  <c r="H135" i="19"/>
  <c r="H136" i="19"/>
  <c r="H137" i="19"/>
  <c r="H138" i="19"/>
  <c r="H139" i="19"/>
  <c r="H140" i="19"/>
  <c r="H141" i="19"/>
  <c r="H142" i="19"/>
  <c r="H143" i="19"/>
  <c r="H144" i="19"/>
  <c r="H145" i="19"/>
  <c r="H146" i="19"/>
  <c r="H147" i="19"/>
  <c r="H148" i="19"/>
  <c r="H149" i="19"/>
  <c r="H150" i="19"/>
  <c r="H151" i="19"/>
  <c r="H152" i="19"/>
  <c r="H153" i="19"/>
  <c r="H154" i="19"/>
  <c r="H155" i="19"/>
  <c r="H156" i="19"/>
  <c r="H157" i="19"/>
  <c r="H158" i="19"/>
  <c r="H159" i="19"/>
  <c r="H160" i="19"/>
  <c r="H161" i="19"/>
  <c r="H162" i="19"/>
  <c r="H163" i="19"/>
  <c r="H164" i="19"/>
  <c r="H165" i="19"/>
  <c r="H166" i="19"/>
  <c r="H167" i="19"/>
  <c r="H168" i="19"/>
  <c r="H169" i="19"/>
  <c r="H170" i="19"/>
  <c r="H171" i="19"/>
  <c r="H172" i="19"/>
  <c r="H173" i="19"/>
  <c r="H174" i="19"/>
  <c r="H175" i="19"/>
  <c r="H176" i="19"/>
  <c r="H177" i="19"/>
  <c r="H178" i="19"/>
  <c r="H179" i="19"/>
  <c r="H180" i="19"/>
  <c r="H181" i="19"/>
  <c r="H182" i="19"/>
  <c r="H183" i="19"/>
  <c r="H184" i="19"/>
  <c r="H185" i="19"/>
  <c r="H186" i="19"/>
  <c r="H187" i="19"/>
  <c r="H188" i="19"/>
  <c r="H189" i="19"/>
  <c r="H190" i="19"/>
  <c r="H191" i="19"/>
  <c r="H192" i="19"/>
  <c r="H193" i="19"/>
  <c r="H194" i="19"/>
  <c r="H195" i="19"/>
  <c r="H196" i="19"/>
  <c r="H197" i="19"/>
  <c r="H198" i="19"/>
  <c r="H199" i="19"/>
  <c r="H200" i="19"/>
  <c r="H201" i="19"/>
  <c r="H202" i="19"/>
  <c r="H203" i="19"/>
  <c r="H204" i="19"/>
  <c r="H205" i="19"/>
  <c r="H206" i="19"/>
  <c r="H207" i="19"/>
  <c r="H208" i="19"/>
  <c r="H209" i="19"/>
  <c r="H210" i="19"/>
  <c r="H211" i="19"/>
  <c r="H212" i="19"/>
  <c r="H213" i="19"/>
  <c r="H214" i="19"/>
  <c r="H215" i="19"/>
  <c r="H216" i="19"/>
  <c r="H217" i="19"/>
  <c r="H218" i="19"/>
  <c r="H219" i="19"/>
  <c r="H220" i="19"/>
  <c r="H221" i="19"/>
  <c r="H222" i="19"/>
  <c r="H223" i="19"/>
  <c r="H224" i="19"/>
  <c r="H225" i="19"/>
  <c r="H226" i="19"/>
  <c r="H227" i="19"/>
  <c r="H228" i="19"/>
  <c r="H229" i="19"/>
  <c r="H230" i="19"/>
  <c r="H231" i="19"/>
  <c r="H232" i="19"/>
  <c r="H233" i="19"/>
  <c r="H234" i="19"/>
  <c r="H235" i="19"/>
  <c r="H236" i="19"/>
  <c r="H237" i="19"/>
  <c r="H238" i="19"/>
  <c r="H239" i="19"/>
  <c r="H240" i="19"/>
  <c r="H241" i="19"/>
  <c r="H242" i="19"/>
  <c r="H243" i="19"/>
  <c r="H244" i="19"/>
  <c r="H245" i="19"/>
  <c r="H246" i="19"/>
  <c r="H247" i="19"/>
  <c r="H248" i="19"/>
  <c r="H249" i="19"/>
  <c r="H250" i="19"/>
  <c r="H251" i="19"/>
  <c r="H252" i="19"/>
  <c r="H253" i="19"/>
  <c r="H254" i="19"/>
  <c r="H255" i="19"/>
  <c r="H256" i="19"/>
  <c r="H257" i="19"/>
  <c r="H258" i="19"/>
  <c r="H259" i="19"/>
  <c r="H260" i="19"/>
  <c r="H261" i="19"/>
  <c r="H262" i="19"/>
  <c r="H263" i="19"/>
  <c r="H264" i="19"/>
  <c r="H265" i="19"/>
  <c r="H266" i="19"/>
  <c r="H267" i="19"/>
  <c r="H268" i="19"/>
  <c r="H269" i="19"/>
  <c r="H270" i="19"/>
  <c r="H271" i="19"/>
  <c r="H272" i="19"/>
  <c r="H273" i="19"/>
  <c r="H274" i="19"/>
  <c r="H275" i="19"/>
  <c r="H276" i="19"/>
  <c r="H277" i="19"/>
  <c r="H278" i="19"/>
  <c r="H279" i="19"/>
  <c r="H280" i="19"/>
  <c r="H281" i="19"/>
  <c r="H282" i="19"/>
  <c r="H283" i="19"/>
  <c r="H284" i="19"/>
  <c r="H285" i="19"/>
  <c r="H286" i="19"/>
  <c r="H287" i="19"/>
  <c r="H288" i="19"/>
  <c r="H289" i="19"/>
  <c r="H290" i="19"/>
  <c r="H291" i="19"/>
  <c r="H292" i="19"/>
  <c r="H293" i="19"/>
  <c r="H294" i="19"/>
  <c r="H295" i="19"/>
  <c r="H296" i="19"/>
  <c r="H297" i="19"/>
  <c r="H298" i="19"/>
  <c r="H299" i="19"/>
  <c r="H300" i="19"/>
  <c r="H301" i="19"/>
  <c r="H302" i="19"/>
  <c r="H303" i="19"/>
  <c r="H304" i="19"/>
  <c r="H305" i="19"/>
  <c r="H306" i="19"/>
  <c r="H307" i="19"/>
  <c r="H308" i="19"/>
  <c r="H309" i="19"/>
  <c r="H310" i="19"/>
  <c r="H311" i="19"/>
  <c r="H312" i="19"/>
  <c r="H313" i="19"/>
  <c r="H314" i="19"/>
  <c r="H315" i="19"/>
  <c r="H316" i="19"/>
  <c r="H317" i="19"/>
  <c r="H318" i="19"/>
  <c r="H319" i="19"/>
  <c r="H320" i="19"/>
  <c r="H321" i="19"/>
  <c r="H322" i="19"/>
  <c r="H323" i="19"/>
  <c r="H324" i="19"/>
  <c r="H325" i="19"/>
  <c r="H326" i="19"/>
  <c r="H327" i="19"/>
  <c r="H328" i="19"/>
  <c r="H329" i="19"/>
  <c r="H330" i="19"/>
  <c r="H331" i="19"/>
  <c r="H332" i="19"/>
  <c r="H333" i="19"/>
  <c r="H334" i="19"/>
  <c r="H335" i="19"/>
  <c r="H336" i="19"/>
  <c r="H337" i="19"/>
  <c r="H338" i="19"/>
  <c r="H339" i="19"/>
  <c r="H340" i="19"/>
  <c r="H341" i="19"/>
  <c r="H342" i="19"/>
  <c r="H343" i="19"/>
  <c r="H344" i="19"/>
  <c r="H345" i="19"/>
  <c r="H346" i="19"/>
  <c r="H347" i="19"/>
  <c r="H348" i="19"/>
  <c r="H349" i="19"/>
  <c r="H350" i="19"/>
  <c r="H351" i="19"/>
  <c r="H352" i="19"/>
  <c r="H353" i="19"/>
  <c r="H354" i="19"/>
  <c r="H355" i="19"/>
  <c r="H356" i="19"/>
  <c r="H357" i="19"/>
  <c r="H358" i="19"/>
  <c r="H359" i="19"/>
  <c r="H360" i="19"/>
  <c r="H361" i="19"/>
  <c r="H362" i="19"/>
  <c r="H363" i="19"/>
  <c r="H364" i="19"/>
  <c r="H365" i="19"/>
  <c r="H366" i="19"/>
  <c r="H367" i="19"/>
  <c r="H368" i="19"/>
  <c r="H369" i="19"/>
  <c r="H370" i="19"/>
  <c r="H371" i="19"/>
  <c r="H372" i="19"/>
  <c r="H373" i="19"/>
  <c r="H374" i="19"/>
  <c r="H375" i="19"/>
  <c r="H376" i="19"/>
  <c r="H377" i="19"/>
  <c r="H378" i="19"/>
  <c r="H379" i="19"/>
  <c r="H380" i="19"/>
  <c r="H381" i="19"/>
  <c r="H382" i="19"/>
  <c r="H383" i="19"/>
  <c r="H384" i="19"/>
  <c r="H385" i="19"/>
  <c r="H386" i="19"/>
  <c r="H387" i="19"/>
  <c r="H388" i="19"/>
  <c r="H389" i="19"/>
  <c r="H390" i="19"/>
  <c r="H391" i="19"/>
  <c r="H392" i="19"/>
  <c r="H393" i="19"/>
  <c r="H394" i="19"/>
  <c r="H395" i="19"/>
  <c r="H396" i="19"/>
  <c r="H397" i="19"/>
  <c r="H398" i="19"/>
  <c r="H399" i="19"/>
  <c r="H400" i="19"/>
  <c r="H401" i="19"/>
  <c r="H402" i="19"/>
  <c r="H403" i="19"/>
  <c r="H404" i="19"/>
  <c r="H405" i="19"/>
  <c r="H406" i="19"/>
  <c r="H407" i="19"/>
  <c r="H408" i="19"/>
  <c r="H409" i="19"/>
  <c r="H410" i="19"/>
  <c r="H411" i="19"/>
  <c r="H412" i="19"/>
  <c r="H413" i="19"/>
  <c r="H414" i="19"/>
  <c r="H415" i="19"/>
  <c r="H416" i="19"/>
  <c r="H417" i="19"/>
  <c r="H418" i="19"/>
  <c r="H419" i="19"/>
  <c r="H420" i="19"/>
  <c r="H421" i="19"/>
  <c r="H422" i="19"/>
  <c r="H423" i="19"/>
  <c r="H424" i="19"/>
  <c r="H425" i="19"/>
  <c r="H426" i="19"/>
  <c r="H427" i="19"/>
  <c r="H428" i="19"/>
  <c r="H429" i="19"/>
  <c r="H430" i="19"/>
  <c r="H431" i="19"/>
  <c r="H432" i="19"/>
  <c r="H433" i="19"/>
  <c r="H434" i="19"/>
  <c r="H435" i="19"/>
  <c r="H436" i="19"/>
  <c r="H437" i="19"/>
  <c r="H438" i="19"/>
  <c r="H439" i="19"/>
  <c r="H440" i="19"/>
  <c r="H441" i="19"/>
  <c r="H442" i="19"/>
  <c r="H443" i="19"/>
  <c r="H444" i="19"/>
  <c r="H445" i="19"/>
  <c r="H446" i="19"/>
  <c r="H447" i="19"/>
  <c r="H448" i="19"/>
  <c r="H449" i="19"/>
  <c r="H450" i="19"/>
  <c r="H451" i="19"/>
  <c r="H452" i="19"/>
  <c r="H453" i="19"/>
  <c r="H454" i="19"/>
  <c r="H455" i="19"/>
  <c r="H456" i="19"/>
  <c r="H457" i="19"/>
  <c r="H458" i="19"/>
  <c r="H459" i="19"/>
  <c r="H460" i="19"/>
  <c r="H461" i="19"/>
  <c r="H462" i="19"/>
  <c r="H463" i="19"/>
  <c r="H464" i="19"/>
  <c r="H465" i="19"/>
  <c r="H466" i="19"/>
  <c r="H467" i="19"/>
  <c r="H468" i="19"/>
  <c r="H469" i="19"/>
  <c r="H470" i="19"/>
  <c r="H471" i="19"/>
  <c r="H472" i="19"/>
  <c r="H473" i="19"/>
  <c r="H474" i="19"/>
  <c r="H475" i="19"/>
  <c r="H476" i="19"/>
  <c r="H477" i="19"/>
  <c r="H478" i="19"/>
  <c r="H479" i="19"/>
  <c r="H480" i="19"/>
  <c r="H481" i="19"/>
  <c r="H482" i="19"/>
  <c r="H483" i="19"/>
  <c r="H484" i="19"/>
  <c r="H485" i="19"/>
  <c r="H486" i="19"/>
  <c r="H487" i="19"/>
  <c r="H488" i="19"/>
  <c r="H489" i="19"/>
  <c r="H490" i="19"/>
  <c r="H491" i="19"/>
  <c r="H492" i="19"/>
  <c r="H493" i="19"/>
  <c r="H494" i="19"/>
  <c r="H495" i="19"/>
  <c r="H496" i="19"/>
  <c r="H497" i="19"/>
  <c r="H498" i="19"/>
  <c r="H499" i="19"/>
  <c r="H500" i="19"/>
  <c r="H5" i="19"/>
  <c r="H4" i="19"/>
  <c r="A5" i="19"/>
  <c r="A6" i="19"/>
  <c r="A7" i="19"/>
  <c r="A8" i="19"/>
  <c r="A9" i="19"/>
  <c r="A10" i="19"/>
  <c r="A11" i="19"/>
  <c r="A12" i="19"/>
  <c r="A13" i="19"/>
  <c r="A14" i="19"/>
  <c r="A16" i="19"/>
  <c r="A17" i="19"/>
  <c r="A18" i="19"/>
  <c r="A19" i="19"/>
  <c r="A20" i="19"/>
  <c r="A21" i="19"/>
  <c r="A22" i="19"/>
  <c r="A23" i="19"/>
  <c r="A24" i="19"/>
  <c r="A25" i="19"/>
  <c r="A26" i="19"/>
  <c r="A27" i="19"/>
  <c r="A28" i="19"/>
  <c r="A29" i="19"/>
  <c r="A30" i="19"/>
  <c r="A31" i="19"/>
  <c r="A32" i="19"/>
  <c r="A33" i="19"/>
  <c r="A34" i="19"/>
  <c r="A35" i="19"/>
  <c r="A36" i="19"/>
  <c r="A37" i="19"/>
  <c r="A38" i="19"/>
  <c r="A39" i="19"/>
  <c r="A40" i="19"/>
  <c r="A41" i="19"/>
  <c r="A42" i="19"/>
  <c r="A43" i="19"/>
  <c r="A44" i="19"/>
  <c r="A45" i="19"/>
  <c r="A46" i="19"/>
  <c r="A47" i="19"/>
  <c r="A48" i="19"/>
  <c r="A49" i="19"/>
  <c r="A50" i="19"/>
  <c r="A51" i="19"/>
  <c r="A52" i="19"/>
  <c r="A53" i="19"/>
  <c r="A54" i="19"/>
  <c r="A55" i="19"/>
  <c r="A56" i="19"/>
  <c r="A57" i="19"/>
  <c r="A58" i="19"/>
  <c r="A59" i="19"/>
  <c r="A60" i="19"/>
  <c r="A61" i="19"/>
  <c r="A62" i="19"/>
  <c r="A63" i="19"/>
  <c r="A64" i="19"/>
  <c r="A65" i="19"/>
  <c r="A66" i="19"/>
  <c r="A67" i="19"/>
  <c r="A68" i="19"/>
  <c r="A69" i="19"/>
  <c r="A70" i="19"/>
  <c r="A71" i="19"/>
  <c r="A72" i="19"/>
  <c r="A73" i="19"/>
  <c r="A74" i="19"/>
  <c r="A75" i="19"/>
  <c r="A76" i="19"/>
  <c r="A77" i="19"/>
  <c r="A78" i="19"/>
  <c r="A79" i="19"/>
  <c r="A80" i="19"/>
  <c r="A81" i="19"/>
  <c r="A82" i="19"/>
  <c r="A83" i="19"/>
  <c r="A84" i="19"/>
  <c r="A85" i="19"/>
  <c r="A86" i="19"/>
  <c r="A87" i="19"/>
  <c r="A88" i="19"/>
  <c r="A89" i="19"/>
  <c r="A90" i="19"/>
  <c r="A91" i="19"/>
  <c r="A92" i="19"/>
  <c r="A93" i="19"/>
  <c r="A94" i="19"/>
  <c r="A95" i="19"/>
  <c r="A96" i="19"/>
  <c r="A97" i="19"/>
  <c r="A98" i="19"/>
  <c r="A99" i="19"/>
  <c r="A100" i="19"/>
  <c r="A101" i="19"/>
  <c r="A102" i="19"/>
  <c r="A103" i="19"/>
  <c r="A104" i="19"/>
  <c r="A105" i="19"/>
  <c r="A106" i="19"/>
  <c r="A107" i="19"/>
  <c r="A108" i="19"/>
  <c r="A109" i="19"/>
  <c r="A110" i="19"/>
  <c r="A111" i="19"/>
  <c r="A112" i="19"/>
  <c r="A113" i="19"/>
  <c r="A114" i="19"/>
  <c r="A115" i="19"/>
  <c r="A116" i="19"/>
  <c r="A117" i="19"/>
  <c r="A118" i="19"/>
  <c r="A119" i="19"/>
  <c r="A120" i="19"/>
  <c r="A121" i="19"/>
  <c r="A122" i="19"/>
  <c r="A123" i="19"/>
  <c r="A124" i="19"/>
  <c r="A125" i="19"/>
  <c r="A126" i="19"/>
  <c r="A127" i="19"/>
  <c r="A128" i="19"/>
  <c r="A129" i="19"/>
  <c r="A130" i="19"/>
  <c r="A131" i="19"/>
  <c r="A132" i="19"/>
  <c r="A133" i="19"/>
  <c r="A134" i="19"/>
  <c r="A135" i="19"/>
  <c r="A136" i="19"/>
  <c r="A137" i="19"/>
  <c r="A138" i="19"/>
  <c r="A139" i="19"/>
  <c r="A140" i="19"/>
  <c r="A141" i="19"/>
  <c r="A142" i="19"/>
  <c r="A143" i="19"/>
  <c r="A144" i="19"/>
  <c r="A145" i="19"/>
  <c r="A146" i="19"/>
  <c r="A147" i="19"/>
  <c r="A148" i="19"/>
  <c r="A149" i="19"/>
  <c r="A150" i="19"/>
  <c r="A151" i="19"/>
  <c r="A152" i="19"/>
  <c r="A153" i="19"/>
  <c r="A154" i="19"/>
  <c r="A155" i="19"/>
  <c r="A156" i="19"/>
  <c r="A157" i="19"/>
  <c r="A158" i="19"/>
  <c r="A159" i="19"/>
  <c r="A160" i="19"/>
  <c r="A161" i="19"/>
  <c r="A162" i="19"/>
  <c r="A163" i="19"/>
  <c r="A164" i="19"/>
  <c r="A165" i="19"/>
  <c r="A166" i="19"/>
  <c r="A167" i="19"/>
  <c r="A168" i="19"/>
  <c r="A169" i="19"/>
  <c r="A170" i="19"/>
  <c r="A171" i="19"/>
  <c r="A172" i="19"/>
  <c r="A173" i="19"/>
  <c r="A174" i="19"/>
  <c r="A175" i="19"/>
  <c r="A176" i="19"/>
  <c r="A177" i="19"/>
  <c r="A178" i="19"/>
  <c r="A179" i="19"/>
  <c r="A180" i="19"/>
  <c r="A181" i="19"/>
  <c r="A182" i="19"/>
  <c r="A183" i="19"/>
  <c r="A184" i="19"/>
  <c r="A185" i="19"/>
  <c r="A186" i="19"/>
  <c r="A187" i="19"/>
  <c r="A188" i="19"/>
  <c r="A189" i="19"/>
  <c r="A190" i="19"/>
  <c r="A191" i="19"/>
  <c r="A192" i="19"/>
  <c r="A193" i="19"/>
  <c r="A194" i="19"/>
  <c r="A195" i="19"/>
  <c r="A196" i="19"/>
  <c r="A197" i="19"/>
  <c r="A198" i="19"/>
  <c r="A199" i="19"/>
  <c r="A200" i="19"/>
  <c r="A201" i="19"/>
  <c r="A202" i="19"/>
  <c r="A203" i="19"/>
  <c r="A204" i="19"/>
  <c r="A205" i="19"/>
  <c r="A206" i="19"/>
  <c r="A207" i="19"/>
  <c r="A208" i="19"/>
  <c r="A209" i="19"/>
  <c r="A210" i="19"/>
  <c r="A211" i="19"/>
  <c r="A212" i="19"/>
  <c r="A213" i="19"/>
  <c r="A214" i="19"/>
  <c r="A215" i="19"/>
  <c r="A216" i="19"/>
  <c r="A217" i="19"/>
  <c r="A218" i="19"/>
  <c r="A219" i="19"/>
  <c r="A220" i="19"/>
  <c r="A221" i="19"/>
  <c r="A222" i="19"/>
  <c r="A223" i="19"/>
  <c r="A224" i="19"/>
  <c r="A225" i="19"/>
  <c r="A226" i="19"/>
  <c r="A227" i="19"/>
  <c r="A228" i="19"/>
  <c r="A229" i="19"/>
  <c r="A230" i="19"/>
  <c r="A231" i="19"/>
  <c r="A232" i="19"/>
  <c r="A233" i="19"/>
  <c r="A234" i="19"/>
  <c r="A235" i="19"/>
  <c r="A236" i="19"/>
  <c r="A237" i="19"/>
  <c r="A238" i="19"/>
  <c r="A239" i="19"/>
  <c r="A240" i="19"/>
  <c r="A241" i="19"/>
  <c r="A242" i="19"/>
  <c r="A243" i="19"/>
  <c r="A244" i="19"/>
  <c r="A245" i="19"/>
  <c r="A246" i="19"/>
  <c r="A247" i="19"/>
  <c r="A248" i="19"/>
  <c r="A249" i="19"/>
  <c r="A250" i="19"/>
  <c r="A251" i="19"/>
  <c r="A252" i="19"/>
  <c r="A253" i="19"/>
  <c r="A254" i="19"/>
  <c r="A255" i="19"/>
  <c r="A256" i="19"/>
  <c r="A257" i="19"/>
  <c r="A258" i="19"/>
  <c r="A259" i="19"/>
  <c r="A260" i="19"/>
  <c r="A261" i="19"/>
  <c r="A262" i="19"/>
  <c r="A263" i="19"/>
  <c r="A264" i="19"/>
  <c r="A265" i="19"/>
  <c r="A266" i="19"/>
  <c r="A267" i="19"/>
  <c r="A268" i="19"/>
  <c r="A269" i="19"/>
  <c r="A270" i="19"/>
  <c r="A271" i="19"/>
  <c r="A272" i="19"/>
  <c r="A273" i="19"/>
  <c r="A274" i="19"/>
  <c r="A275" i="19"/>
  <c r="A276" i="19"/>
  <c r="A277" i="19"/>
  <c r="A278" i="19"/>
  <c r="A279" i="19"/>
  <c r="A280" i="19"/>
  <c r="A281" i="19"/>
  <c r="A282" i="19"/>
  <c r="A283" i="19"/>
  <c r="A284" i="19"/>
  <c r="A285" i="19"/>
  <c r="A286" i="19"/>
  <c r="A287" i="19"/>
  <c r="A288" i="19"/>
  <c r="A289" i="19"/>
  <c r="A290" i="19"/>
  <c r="A291" i="19"/>
  <c r="A292" i="19"/>
  <c r="A293" i="19"/>
  <c r="A294" i="19"/>
  <c r="A295" i="19"/>
  <c r="A296" i="19"/>
  <c r="A297" i="19"/>
  <c r="A298" i="19"/>
  <c r="A299" i="19"/>
  <c r="A300" i="19"/>
  <c r="A301" i="19"/>
  <c r="A302" i="19"/>
  <c r="A303" i="19"/>
  <c r="A304" i="19"/>
  <c r="A305" i="19"/>
  <c r="A306" i="19"/>
  <c r="A307" i="19"/>
  <c r="A308" i="19"/>
  <c r="A309" i="19"/>
  <c r="A310" i="19"/>
  <c r="A311" i="19"/>
  <c r="A312" i="19"/>
  <c r="A313" i="19"/>
  <c r="A314" i="19"/>
  <c r="A315" i="19"/>
  <c r="A316" i="19"/>
  <c r="A317" i="19"/>
  <c r="A318" i="19"/>
  <c r="A319" i="19"/>
  <c r="A320" i="19"/>
  <c r="A321" i="19"/>
  <c r="A322" i="19"/>
  <c r="A323" i="19"/>
  <c r="A324" i="19"/>
  <c r="A325" i="19"/>
  <c r="A326" i="19"/>
  <c r="A327" i="19"/>
  <c r="A328" i="19"/>
  <c r="A329" i="19"/>
  <c r="A330" i="19"/>
  <c r="A331" i="19"/>
  <c r="A332" i="19"/>
  <c r="A333" i="19"/>
  <c r="A334" i="19"/>
  <c r="A335" i="19"/>
  <c r="A336" i="19"/>
  <c r="A337" i="19"/>
  <c r="A338" i="19"/>
  <c r="A339" i="19"/>
  <c r="A340" i="19"/>
  <c r="A341" i="19"/>
  <c r="A342" i="19"/>
  <c r="A343" i="19"/>
  <c r="A344" i="19"/>
  <c r="A345" i="19"/>
  <c r="A346" i="19"/>
  <c r="A347" i="19"/>
  <c r="A348" i="19"/>
  <c r="A349" i="19"/>
  <c r="A350" i="19"/>
  <c r="A351" i="19"/>
  <c r="A352" i="19"/>
  <c r="A353" i="19"/>
  <c r="A354" i="19"/>
  <c r="A355" i="19"/>
  <c r="A356" i="19"/>
  <c r="A357" i="19"/>
  <c r="A358" i="19"/>
  <c r="A359" i="19"/>
  <c r="A360" i="19"/>
  <c r="A361" i="19"/>
  <c r="A362" i="19"/>
  <c r="A363" i="19"/>
  <c r="A364" i="19"/>
  <c r="A365" i="19"/>
  <c r="A366" i="19"/>
  <c r="A367" i="19"/>
  <c r="A368" i="19"/>
  <c r="A369" i="19"/>
  <c r="A370" i="19"/>
  <c r="A371" i="19"/>
  <c r="A372" i="19"/>
  <c r="A373" i="19"/>
  <c r="A374" i="19"/>
  <c r="A375" i="19"/>
  <c r="A376" i="19"/>
  <c r="A377" i="19"/>
  <c r="A378" i="19"/>
  <c r="A379" i="19"/>
  <c r="A380" i="19"/>
  <c r="A381" i="19"/>
  <c r="A382" i="19"/>
  <c r="A383" i="19"/>
  <c r="A384" i="19"/>
  <c r="A385" i="19"/>
  <c r="A386" i="19"/>
  <c r="A387" i="19"/>
  <c r="A388" i="19"/>
  <c r="A389" i="19"/>
  <c r="A390" i="19"/>
  <c r="A391" i="19"/>
  <c r="A392" i="19"/>
  <c r="A393" i="19"/>
  <c r="A394" i="19"/>
  <c r="A395" i="19"/>
  <c r="A396" i="19"/>
  <c r="A397" i="19"/>
  <c r="A398" i="19"/>
  <c r="A399" i="19"/>
  <c r="A400" i="19"/>
  <c r="A401" i="19"/>
  <c r="A402" i="19"/>
  <c r="A403" i="19"/>
  <c r="A404" i="19"/>
  <c r="A405" i="19"/>
  <c r="A406" i="19"/>
  <c r="A407" i="19"/>
  <c r="A408" i="19"/>
  <c r="A409" i="19"/>
  <c r="A410" i="19"/>
  <c r="A411" i="19"/>
  <c r="A412" i="19"/>
  <c r="A413" i="19"/>
  <c r="A414" i="19"/>
  <c r="A415" i="19"/>
  <c r="A416" i="19"/>
  <c r="A417" i="19"/>
  <c r="A418" i="19"/>
  <c r="A419" i="19"/>
  <c r="A420" i="19"/>
  <c r="A421" i="19"/>
  <c r="A422" i="19"/>
  <c r="A423" i="19"/>
  <c r="A424" i="19"/>
  <c r="A425" i="19"/>
  <c r="A426" i="19"/>
  <c r="A427" i="19"/>
  <c r="A428" i="19"/>
  <c r="A429" i="19"/>
  <c r="A430" i="19"/>
  <c r="A431" i="19"/>
  <c r="A432" i="19"/>
  <c r="A433" i="19"/>
  <c r="A434" i="19"/>
  <c r="A435" i="19"/>
  <c r="A436" i="19"/>
  <c r="A437" i="19"/>
  <c r="A438" i="19"/>
  <c r="A439" i="19"/>
  <c r="A440" i="19"/>
  <c r="A441" i="19"/>
  <c r="A442" i="19"/>
  <c r="A443" i="19"/>
  <c r="A444" i="19"/>
  <c r="A445" i="19"/>
  <c r="A446" i="19"/>
  <c r="A447" i="19"/>
  <c r="A448" i="19"/>
  <c r="A449" i="19"/>
  <c r="A450" i="19"/>
  <c r="A451" i="19"/>
  <c r="A452" i="19"/>
  <c r="A453" i="19"/>
  <c r="A454" i="19"/>
  <c r="A455" i="19"/>
  <c r="A456" i="19"/>
  <c r="A457" i="19"/>
  <c r="A458" i="19"/>
  <c r="A459" i="19"/>
  <c r="A460" i="19"/>
  <c r="A461" i="19"/>
  <c r="A462" i="19"/>
  <c r="A463" i="19"/>
  <c r="A464" i="19"/>
  <c r="A465" i="19"/>
  <c r="A466" i="19"/>
  <c r="A467" i="19"/>
  <c r="A468" i="19"/>
  <c r="A469" i="19"/>
  <c r="A470" i="19"/>
  <c r="A471" i="19"/>
  <c r="A472" i="19"/>
  <c r="A473" i="19"/>
  <c r="A474" i="19"/>
  <c r="A475" i="19"/>
  <c r="A476" i="19"/>
  <c r="A477" i="19"/>
  <c r="A478" i="19"/>
  <c r="A479" i="19"/>
  <c r="A480" i="19"/>
  <c r="A481" i="19"/>
  <c r="A482" i="19"/>
  <c r="A483" i="19"/>
  <c r="A484" i="19"/>
  <c r="A485" i="19"/>
  <c r="A486" i="19"/>
  <c r="A487" i="19"/>
  <c r="A488" i="19"/>
  <c r="A489" i="19"/>
  <c r="A490" i="19"/>
  <c r="A491" i="19"/>
  <c r="A492" i="19"/>
  <c r="A493" i="19"/>
  <c r="A494" i="19"/>
  <c r="A495" i="19"/>
  <c r="A496" i="19"/>
  <c r="A497" i="19"/>
  <c r="A498" i="19"/>
  <c r="A499" i="19"/>
  <c r="A500" i="19"/>
  <c r="E82" i="36"/>
  <c r="E83" i="36"/>
  <c r="E84" i="36"/>
  <c r="E85" i="36"/>
  <c r="E86" i="36"/>
  <c r="E81" i="36"/>
  <c r="E80" i="36"/>
  <c r="E79" i="36"/>
  <c r="E78" i="36"/>
  <c r="E77" i="36"/>
  <c r="E76" i="36"/>
  <c r="E75" i="36"/>
  <c r="E74" i="36"/>
  <c r="E73" i="36"/>
  <c r="E72" i="36"/>
  <c r="E71" i="36"/>
  <c r="E70" i="36"/>
  <c r="E69" i="36"/>
  <c r="E68" i="36"/>
  <c r="E67" i="36"/>
  <c r="E66" i="36"/>
  <c r="E65" i="36"/>
  <c r="E64" i="36"/>
  <c r="E63" i="36"/>
  <c r="E62" i="36"/>
  <c r="E61" i="36"/>
  <c r="E60" i="36"/>
  <c r="E59" i="36"/>
  <c r="E58" i="36"/>
  <c r="E57" i="36"/>
  <c r="E56" i="36"/>
  <c r="E55" i="36"/>
  <c r="E54" i="36"/>
  <c r="E53" i="36"/>
  <c r="E52" i="36"/>
  <c r="E51" i="36"/>
  <c r="E50" i="36"/>
  <c r="E49" i="36"/>
  <c r="E48" i="36"/>
  <c r="E47" i="36"/>
  <c r="E46" i="36"/>
  <c r="E45" i="36"/>
  <c r="E44" i="36"/>
  <c r="E43" i="36"/>
  <c r="E42" i="36"/>
  <c r="E41" i="36"/>
  <c r="E40" i="36"/>
  <c r="E39" i="36"/>
  <c r="E38" i="36"/>
  <c r="E37" i="36"/>
  <c r="E36" i="36"/>
  <c r="E35" i="36"/>
  <c r="E34" i="36"/>
  <c r="E33" i="36"/>
  <c r="E32" i="36"/>
  <c r="E31" i="36"/>
  <c r="E30" i="36"/>
  <c r="E29" i="36"/>
  <c r="E28" i="36"/>
  <c r="E27" i="36"/>
  <c r="E26" i="36"/>
  <c r="E25" i="36"/>
  <c r="E24" i="36"/>
  <c r="E23" i="36"/>
  <c r="E22" i="36"/>
  <c r="E21" i="36"/>
  <c r="E20" i="36"/>
  <c r="E19" i="36"/>
  <c r="E18" i="36"/>
  <c r="E17" i="36"/>
  <c r="E16" i="36"/>
  <c r="E15" i="36"/>
  <c r="E14" i="36"/>
  <c r="E13" i="36"/>
  <c r="E12" i="36"/>
  <c r="E11" i="36"/>
  <c r="E10" i="36"/>
  <c r="E9" i="36"/>
  <c r="E8" i="36"/>
  <c r="E7" i="36"/>
  <c r="E6" i="36"/>
  <c r="E5" i="36"/>
  <c r="E4" i="36"/>
  <c r="C5" i="42"/>
  <c r="C6" i="42"/>
  <c r="C7" i="42"/>
  <c r="C8" i="42"/>
  <c r="C9" i="42"/>
  <c r="C10" i="42"/>
  <c r="C11" i="42"/>
  <c r="C12" i="42"/>
  <c r="C13" i="42"/>
  <c r="C14" i="42"/>
  <c r="C15" i="42"/>
  <c r="C16" i="42"/>
  <c r="C17" i="42"/>
  <c r="C18" i="42"/>
  <c r="C19" i="42"/>
  <c r="C20" i="42"/>
  <c r="C21" i="42"/>
  <c r="C22" i="42"/>
  <c r="C23" i="42"/>
  <c r="C24" i="42"/>
  <c r="C25" i="42"/>
  <c r="C26" i="42"/>
  <c r="C27" i="42"/>
  <c r="C28" i="42"/>
  <c r="C29" i="42"/>
  <c r="C30" i="42"/>
  <c r="C31" i="42"/>
  <c r="C32" i="42"/>
  <c r="C33" i="42"/>
  <c r="C34" i="42"/>
  <c r="C35" i="42"/>
  <c r="C36" i="42"/>
  <c r="C37" i="42"/>
  <c r="C38" i="42"/>
  <c r="C39" i="42"/>
  <c r="C40" i="42"/>
  <c r="C41" i="42"/>
  <c r="C42" i="42"/>
  <c r="C43" i="42"/>
  <c r="C44" i="42"/>
  <c r="C45" i="42"/>
  <c r="C46" i="42"/>
  <c r="C47" i="42"/>
  <c r="C48" i="42"/>
  <c r="C49" i="42"/>
  <c r="C50" i="42"/>
  <c r="C51" i="42"/>
  <c r="C52" i="42"/>
  <c r="C53" i="42"/>
  <c r="C54" i="42"/>
  <c r="C55" i="42"/>
  <c r="C56" i="42"/>
  <c r="C57" i="42"/>
  <c r="C58" i="42"/>
  <c r="C59" i="42"/>
  <c r="C60" i="42"/>
  <c r="C61" i="42"/>
  <c r="C62" i="42"/>
  <c r="C63" i="42"/>
  <c r="C64" i="42"/>
  <c r="C65" i="42"/>
  <c r="C66" i="42"/>
  <c r="C67" i="42"/>
  <c r="C68" i="42"/>
  <c r="C69" i="42"/>
  <c r="C70" i="42"/>
  <c r="C71" i="42"/>
  <c r="C72" i="42"/>
  <c r="C73" i="42"/>
  <c r="C74" i="42"/>
  <c r="C75" i="42"/>
  <c r="C76" i="42"/>
  <c r="C77" i="42"/>
  <c r="C78" i="42"/>
  <c r="C79" i="42"/>
  <c r="C80" i="42"/>
  <c r="C81" i="42"/>
  <c r="C4" i="42"/>
  <c r="U5" i="36"/>
  <c r="U6" i="36"/>
  <c r="U7" i="36"/>
  <c r="U8" i="36"/>
  <c r="U9" i="36"/>
  <c r="U10" i="36"/>
  <c r="U11" i="36"/>
  <c r="U12" i="36"/>
  <c r="U13" i="36"/>
  <c r="U14" i="36"/>
  <c r="U15" i="36"/>
  <c r="U16" i="36"/>
  <c r="U17" i="36"/>
  <c r="U18" i="36"/>
  <c r="U19" i="36"/>
  <c r="U20" i="36"/>
  <c r="U21" i="36"/>
  <c r="U22" i="36"/>
  <c r="U23" i="36"/>
  <c r="U24" i="36"/>
  <c r="U25" i="36"/>
  <c r="U26" i="36"/>
  <c r="U27" i="36"/>
  <c r="U28" i="36"/>
  <c r="U29" i="36"/>
  <c r="U30" i="36"/>
  <c r="U31" i="36"/>
  <c r="U32" i="36"/>
  <c r="U33" i="36"/>
  <c r="U34" i="36"/>
  <c r="U35" i="36"/>
  <c r="U36" i="36"/>
  <c r="U37" i="36"/>
  <c r="U38" i="36"/>
  <c r="U39" i="36"/>
  <c r="U40" i="36"/>
  <c r="U41" i="36"/>
  <c r="U42" i="36"/>
  <c r="U43" i="36"/>
  <c r="U44" i="36"/>
  <c r="U45" i="36"/>
  <c r="U46" i="36"/>
  <c r="U47" i="36"/>
  <c r="U48" i="36"/>
  <c r="U49" i="36"/>
  <c r="U50" i="36"/>
  <c r="U51" i="36"/>
  <c r="U52" i="36"/>
  <c r="U53" i="36"/>
  <c r="U54" i="36"/>
  <c r="U55" i="36"/>
  <c r="U56" i="36"/>
  <c r="U57" i="36"/>
  <c r="U58" i="36"/>
  <c r="U59" i="36"/>
  <c r="U60" i="36"/>
  <c r="U61" i="36"/>
  <c r="U62" i="36"/>
  <c r="U63" i="36"/>
  <c r="U64" i="36"/>
  <c r="U65" i="36"/>
  <c r="U66" i="36"/>
  <c r="U67" i="36"/>
  <c r="U68" i="36"/>
  <c r="U69" i="36"/>
  <c r="U70" i="36"/>
  <c r="U71" i="36"/>
  <c r="U72" i="36"/>
  <c r="U73" i="36"/>
  <c r="U74" i="36"/>
  <c r="U75" i="36"/>
  <c r="U76" i="36"/>
  <c r="U77" i="36"/>
  <c r="U78" i="36"/>
  <c r="U79" i="36"/>
  <c r="U80" i="36"/>
  <c r="U81" i="36"/>
  <c r="U82" i="36"/>
  <c r="U83" i="36"/>
  <c r="U84" i="36"/>
  <c r="U85" i="36"/>
  <c r="U86" i="36"/>
  <c r="U4" i="36"/>
  <c r="I4" i="42"/>
  <c r="D160" i="3"/>
  <c r="D161" i="3"/>
  <c r="D162" i="3"/>
  <c r="D163" i="3"/>
  <c r="D164" i="3"/>
  <c r="D165" i="3"/>
  <c r="D166" i="3"/>
  <c r="D167" i="3"/>
  <c r="D168" i="3"/>
  <c r="D169" i="3"/>
  <c r="D170" i="3"/>
  <c r="D171" i="3"/>
  <c r="D172" i="3"/>
  <c r="D173" i="3"/>
  <c r="D174" i="3"/>
  <c r="D175" i="3"/>
  <c r="D176" i="3"/>
  <c r="D177" i="3"/>
  <c r="D178" i="3"/>
  <c r="D179" i="3"/>
  <c r="D180" i="3"/>
  <c r="D181" i="3"/>
  <c r="D182" i="3"/>
  <c r="D183" i="3"/>
  <c r="D184" i="3"/>
  <c r="D185" i="3"/>
  <c r="D186" i="3"/>
  <c r="D187" i="3"/>
  <c r="D188" i="3"/>
  <c r="D189" i="3"/>
  <c r="D190" i="3"/>
  <c r="D191" i="3"/>
  <c r="D192" i="3"/>
  <c r="D193" i="3"/>
  <c r="D194" i="3"/>
  <c r="D195" i="3"/>
  <c r="D196" i="3"/>
  <c r="D197" i="3"/>
  <c r="D198" i="3"/>
  <c r="D199" i="3"/>
  <c r="D200" i="3"/>
  <c r="D201" i="3"/>
  <c r="D202" i="3"/>
  <c r="D203" i="3"/>
  <c r="D204" i="3"/>
  <c r="D205" i="3"/>
  <c r="D206" i="3"/>
  <c r="D207" i="3"/>
  <c r="D208" i="3"/>
  <c r="D209" i="3"/>
  <c r="D210" i="3"/>
  <c r="D211" i="3"/>
  <c r="D212" i="3"/>
  <c r="D213" i="3"/>
  <c r="D214" i="3"/>
  <c r="D215" i="3"/>
  <c r="D216" i="3"/>
  <c r="D217" i="3"/>
  <c r="D218" i="3"/>
  <c r="D219" i="3"/>
  <c r="D220" i="3"/>
  <c r="D221" i="3"/>
  <c r="D222" i="3"/>
  <c r="D223" i="3"/>
  <c r="D224" i="3"/>
  <c r="D225" i="3"/>
  <c r="D226" i="3"/>
  <c r="D227" i="3"/>
  <c r="D228" i="3"/>
  <c r="D229" i="3"/>
  <c r="D230" i="3"/>
  <c r="D231" i="3"/>
  <c r="D232" i="3"/>
  <c r="D233" i="3"/>
  <c r="D234" i="3"/>
  <c r="D235" i="3"/>
  <c r="D236" i="3"/>
  <c r="D237" i="3"/>
  <c r="D238" i="3"/>
  <c r="D239" i="3"/>
  <c r="D240" i="3"/>
  <c r="D241" i="3"/>
  <c r="D242" i="3"/>
  <c r="D243" i="3"/>
  <c r="D244" i="3"/>
  <c r="D245" i="3"/>
  <c r="D246" i="3"/>
  <c r="D247" i="3"/>
  <c r="D248" i="3"/>
  <c r="D249" i="3"/>
  <c r="D250" i="3"/>
  <c r="D251" i="3"/>
  <c r="D252" i="3"/>
  <c r="D253" i="3"/>
  <c r="D254" i="3"/>
  <c r="D255" i="3"/>
  <c r="D256" i="3"/>
  <c r="D257" i="3"/>
  <c r="D258" i="3"/>
  <c r="D259" i="3"/>
  <c r="D260" i="3"/>
  <c r="D261" i="3"/>
  <c r="D262" i="3"/>
  <c r="D263" i="3"/>
  <c r="D264" i="3"/>
  <c r="D265" i="3"/>
  <c r="D266" i="3"/>
  <c r="D267" i="3"/>
  <c r="D268" i="3"/>
  <c r="D269" i="3"/>
  <c r="D270" i="3"/>
  <c r="D271" i="3"/>
  <c r="D272" i="3"/>
  <c r="D273" i="3"/>
  <c r="D274" i="3"/>
  <c r="D275" i="3"/>
  <c r="D276" i="3"/>
  <c r="D277" i="3"/>
  <c r="D278" i="3"/>
  <c r="D279" i="3"/>
  <c r="D280" i="3"/>
  <c r="D281" i="3"/>
  <c r="D282" i="3"/>
  <c r="D283" i="3"/>
  <c r="D284" i="3"/>
  <c r="D285" i="3"/>
  <c r="D286" i="3"/>
  <c r="D287" i="3"/>
  <c r="D288" i="3"/>
  <c r="D289" i="3"/>
  <c r="D290" i="3"/>
  <c r="D291" i="3"/>
  <c r="D292" i="3"/>
  <c r="D293" i="3"/>
  <c r="D294" i="3"/>
  <c r="D295" i="3"/>
  <c r="D296" i="3"/>
  <c r="D297" i="3"/>
  <c r="D298" i="3"/>
  <c r="D299" i="3"/>
  <c r="D300" i="3"/>
  <c r="D301" i="3"/>
  <c r="D302" i="3"/>
  <c r="D303" i="3"/>
  <c r="D304" i="3"/>
  <c r="D305" i="3"/>
  <c r="D306" i="3"/>
  <c r="D307" i="3"/>
  <c r="D308" i="3"/>
  <c r="D309" i="3"/>
  <c r="D310" i="3"/>
  <c r="D311" i="3"/>
  <c r="D312" i="3"/>
  <c r="D313" i="3"/>
  <c r="D314" i="3"/>
  <c r="D315" i="3"/>
  <c r="D316" i="3"/>
  <c r="D317" i="3"/>
  <c r="D318" i="3"/>
  <c r="D319" i="3"/>
  <c r="D320" i="3"/>
  <c r="D321" i="3"/>
  <c r="D322" i="3"/>
  <c r="D323" i="3"/>
  <c r="D324" i="3"/>
  <c r="D325" i="3"/>
  <c r="D326" i="3"/>
  <c r="D327" i="3"/>
  <c r="D328" i="3"/>
  <c r="D329" i="3"/>
  <c r="D330" i="3"/>
  <c r="D331" i="3"/>
  <c r="D332" i="3"/>
  <c r="D333" i="3"/>
  <c r="D334" i="3"/>
  <c r="D335" i="3"/>
  <c r="D336" i="3"/>
  <c r="D337" i="3"/>
  <c r="D338" i="3"/>
  <c r="D339" i="3"/>
  <c r="D340" i="3"/>
  <c r="D341" i="3"/>
  <c r="D342" i="3"/>
  <c r="D343" i="3"/>
  <c r="D344" i="3"/>
  <c r="D345" i="3"/>
  <c r="D346" i="3"/>
  <c r="D347" i="3"/>
  <c r="D348" i="3"/>
  <c r="D349" i="3"/>
  <c r="D350" i="3"/>
  <c r="D351" i="3"/>
  <c r="D352" i="3"/>
  <c r="D353" i="3"/>
  <c r="D354" i="3"/>
  <c r="D355" i="3"/>
  <c r="D356" i="3"/>
  <c r="D357" i="3"/>
  <c r="D358" i="3"/>
  <c r="D359" i="3"/>
  <c r="D360" i="3"/>
  <c r="D361" i="3"/>
  <c r="D362" i="3"/>
  <c r="D363" i="3"/>
  <c r="D364" i="3"/>
  <c r="D365" i="3"/>
  <c r="D366" i="3"/>
  <c r="D367" i="3"/>
  <c r="D368" i="3"/>
  <c r="D369" i="3"/>
  <c r="D370" i="3"/>
  <c r="D371" i="3"/>
  <c r="D372" i="3"/>
  <c r="D373" i="3"/>
  <c r="D374" i="3"/>
  <c r="D375" i="3"/>
  <c r="D376" i="3"/>
  <c r="D377" i="3"/>
  <c r="D378" i="3"/>
  <c r="D379" i="3"/>
  <c r="D380" i="3"/>
  <c r="D381" i="3"/>
  <c r="D382" i="3"/>
  <c r="D383" i="3"/>
  <c r="D384" i="3"/>
  <c r="D385" i="3"/>
  <c r="D386" i="3"/>
  <c r="D387" i="3"/>
  <c r="D388" i="3"/>
  <c r="D389" i="3"/>
  <c r="D390" i="3"/>
  <c r="D391" i="3"/>
  <c r="D392" i="3"/>
  <c r="D393" i="3"/>
  <c r="D394" i="3"/>
  <c r="D395" i="3"/>
  <c r="D396" i="3"/>
  <c r="D397" i="3"/>
  <c r="D398" i="3"/>
  <c r="D399" i="3"/>
  <c r="D400" i="3"/>
  <c r="D401" i="3"/>
  <c r="D402" i="3"/>
  <c r="D403" i="3"/>
  <c r="D404" i="3"/>
  <c r="D405" i="3"/>
  <c r="D406" i="3"/>
  <c r="D407" i="3"/>
  <c r="D408" i="3"/>
  <c r="D409" i="3"/>
  <c r="D410" i="3"/>
  <c r="D411" i="3"/>
  <c r="D412" i="3"/>
  <c r="D413" i="3"/>
  <c r="D414" i="3"/>
  <c r="D415" i="3"/>
  <c r="D416" i="3"/>
  <c r="D417" i="3"/>
  <c r="D418" i="3"/>
  <c r="D419" i="3"/>
  <c r="D420" i="3"/>
  <c r="D421" i="3"/>
  <c r="D422" i="3"/>
  <c r="D423" i="3"/>
  <c r="D424" i="3"/>
  <c r="D425" i="3"/>
  <c r="D426" i="3"/>
  <c r="D427" i="3"/>
  <c r="D428" i="3"/>
  <c r="D429" i="3"/>
  <c r="D430" i="3"/>
  <c r="D431" i="3"/>
  <c r="D432" i="3"/>
  <c r="D433" i="3"/>
  <c r="D434" i="3"/>
  <c r="D435" i="3"/>
  <c r="D436" i="3"/>
  <c r="D437" i="3"/>
  <c r="D438" i="3"/>
  <c r="D439" i="3"/>
  <c r="D440" i="3"/>
  <c r="D441" i="3"/>
  <c r="D442" i="3"/>
  <c r="D443" i="3"/>
  <c r="D444" i="3"/>
  <c r="D445" i="3"/>
  <c r="D446" i="3"/>
  <c r="D447" i="3"/>
  <c r="D448" i="3"/>
  <c r="D449" i="3"/>
  <c r="D450" i="3"/>
  <c r="D451" i="3"/>
  <c r="D452" i="3"/>
  <c r="D453" i="3"/>
  <c r="D454" i="3"/>
  <c r="D455" i="3"/>
  <c r="D456" i="3"/>
  <c r="D457" i="3"/>
  <c r="D458" i="3"/>
  <c r="D459" i="3"/>
  <c r="D460" i="3"/>
  <c r="D461" i="3"/>
  <c r="D462" i="3"/>
  <c r="D463" i="3"/>
  <c r="D464" i="3"/>
  <c r="D465" i="3"/>
  <c r="D466" i="3"/>
  <c r="D467" i="3"/>
  <c r="D468" i="3"/>
  <c r="D469" i="3"/>
  <c r="D470" i="3"/>
  <c r="D471" i="3"/>
  <c r="D472" i="3"/>
  <c r="D473" i="3"/>
  <c r="D474" i="3"/>
  <c r="D475" i="3"/>
  <c r="D476" i="3"/>
  <c r="D477" i="3"/>
  <c r="D478" i="3"/>
  <c r="D479" i="3"/>
  <c r="D480" i="3"/>
  <c r="D481" i="3"/>
  <c r="D482" i="3"/>
  <c r="D483" i="3"/>
  <c r="D484" i="3"/>
  <c r="D485" i="3"/>
  <c r="D486" i="3"/>
  <c r="D487" i="3"/>
  <c r="D488" i="3"/>
  <c r="D489" i="3"/>
  <c r="D490" i="3"/>
  <c r="D491" i="3"/>
  <c r="D492" i="3"/>
  <c r="D493" i="3"/>
  <c r="D494" i="3"/>
  <c r="D495" i="3"/>
  <c r="D496" i="3"/>
  <c r="D497" i="3"/>
  <c r="D498" i="3"/>
  <c r="D499" i="3"/>
  <c r="D500" i="3"/>
  <c r="D75" i="3"/>
  <c r="D76" i="3"/>
  <c r="D77" i="3"/>
  <c r="D78" i="3"/>
  <c r="D79" i="3"/>
  <c r="D80" i="3"/>
  <c r="D81" i="3"/>
  <c r="D82" i="3"/>
  <c r="D83" i="3"/>
  <c r="D84" i="3"/>
  <c r="D85" i="3"/>
  <c r="D86" i="3"/>
  <c r="D87" i="3"/>
  <c r="D88" i="3"/>
  <c r="D89" i="3"/>
  <c r="D90" i="3"/>
  <c r="D91" i="3"/>
  <c r="D92" i="3"/>
  <c r="D93" i="3"/>
  <c r="D94" i="3"/>
  <c r="D95" i="3"/>
  <c r="D96" i="3"/>
  <c r="D97" i="3"/>
  <c r="D98" i="3"/>
  <c r="D99" i="3"/>
  <c r="D100" i="3"/>
  <c r="D101" i="3"/>
  <c r="D102" i="3"/>
  <c r="D103" i="3"/>
  <c r="D104" i="3"/>
  <c r="D105" i="3"/>
  <c r="D106" i="3"/>
  <c r="D107" i="3"/>
  <c r="D108" i="3"/>
  <c r="D109" i="3"/>
  <c r="D110" i="3"/>
  <c r="D111" i="3"/>
  <c r="D112" i="3"/>
  <c r="D113" i="3"/>
  <c r="D114" i="3"/>
  <c r="D115" i="3"/>
  <c r="D116" i="3"/>
  <c r="D117" i="3"/>
  <c r="D118" i="3"/>
  <c r="D119" i="3"/>
  <c r="D120" i="3"/>
  <c r="D121" i="3"/>
  <c r="D122" i="3"/>
  <c r="D123" i="3"/>
  <c r="D124" i="3"/>
  <c r="D125" i="3"/>
  <c r="D126" i="3"/>
  <c r="D127" i="3"/>
  <c r="D128" i="3"/>
  <c r="D129" i="3"/>
  <c r="D130" i="3"/>
  <c r="D131" i="3"/>
  <c r="D132" i="3"/>
  <c r="D133" i="3"/>
  <c r="D134" i="3"/>
  <c r="D135" i="3"/>
  <c r="D136" i="3"/>
  <c r="D137" i="3"/>
  <c r="D138" i="3"/>
  <c r="D139" i="3"/>
  <c r="D140" i="3"/>
  <c r="D141" i="3"/>
  <c r="D142" i="3"/>
  <c r="D143" i="3"/>
  <c r="D144" i="3"/>
  <c r="D145" i="3"/>
  <c r="D146" i="3"/>
  <c r="D147" i="3"/>
  <c r="D148" i="3"/>
  <c r="D149" i="3"/>
  <c r="D150" i="3"/>
  <c r="D151" i="3"/>
  <c r="D152" i="3"/>
  <c r="D153" i="3"/>
  <c r="D154" i="3"/>
  <c r="D155" i="3"/>
  <c r="D156" i="3"/>
  <c r="D157" i="3"/>
  <c r="D158" i="3"/>
  <c r="D159" i="3"/>
  <c r="D4" i="3"/>
  <c r="D5" i="3"/>
  <c r="D6" i="3"/>
  <c r="D7" i="3"/>
  <c r="D8" i="3"/>
  <c r="D9" i="3"/>
  <c r="D10" i="3"/>
  <c r="D11" i="3"/>
  <c r="D12" i="3"/>
  <c r="D13" i="3"/>
  <c r="D14" i="3"/>
  <c r="D15" i="3"/>
  <c r="D16" i="3"/>
  <c r="D17" i="3"/>
  <c r="D18" i="3"/>
  <c r="D19" i="3"/>
  <c r="D20" i="3"/>
  <c r="D21" i="3"/>
  <c r="D22" i="3"/>
  <c r="D23" i="3"/>
  <c r="D24" i="3"/>
  <c r="D25" i="3"/>
  <c r="D26" i="3"/>
  <c r="D27" i="3"/>
  <c r="D28" i="3"/>
  <c r="D29" i="3"/>
  <c r="D30" i="3"/>
  <c r="D31" i="3"/>
  <c r="D32" i="3"/>
  <c r="D33" i="3"/>
  <c r="D34" i="3"/>
  <c r="D35" i="3"/>
  <c r="D36" i="3"/>
  <c r="D37" i="3"/>
  <c r="D38" i="3"/>
  <c r="D39" i="3"/>
  <c r="D40" i="3"/>
  <c r="D41" i="3"/>
  <c r="D42" i="3"/>
  <c r="D43" i="3"/>
  <c r="D44" i="3"/>
  <c r="D45" i="3"/>
  <c r="D46" i="3"/>
  <c r="D47" i="3"/>
  <c r="D48" i="3"/>
  <c r="D49" i="3"/>
  <c r="D50" i="3"/>
  <c r="D51" i="3"/>
  <c r="D52" i="3"/>
  <c r="D53" i="3"/>
  <c r="D54" i="3"/>
  <c r="D55" i="3"/>
  <c r="D56" i="3"/>
  <c r="D57" i="3"/>
  <c r="D58" i="3"/>
  <c r="D59" i="3"/>
  <c r="D60" i="3"/>
  <c r="D61" i="3"/>
  <c r="D62" i="3"/>
  <c r="D63" i="3"/>
  <c r="D64" i="3"/>
  <c r="D65" i="3"/>
  <c r="D66" i="3"/>
  <c r="D67" i="3"/>
  <c r="D68" i="3"/>
  <c r="D69" i="3"/>
  <c r="D70" i="3"/>
  <c r="D71" i="3"/>
  <c r="D72" i="3"/>
  <c r="D73" i="3"/>
  <c r="D74" i="3"/>
  <c r="B3" i="9"/>
  <c r="D3" i="9"/>
  <c r="F3" i="9"/>
  <c r="H3" i="9"/>
  <c r="J3" i="9"/>
  <c r="L3" i="9"/>
  <c r="N3" i="9"/>
  <c r="P3" i="9"/>
  <c r="R3" i="9"/>
  <c r="T3" i="9"/>
  <c r="B4" i="9"/>
  <c r="D4" i="9"/>
  <c r="F4" i="9"/>
  <c r="H4" i="9"/>
  <c r="J4" i="9"/>
  <c r="L4" i="9"/>
  <c r="N4" i="9"/>
  <c r="P4" i="9"/>
  <c r="R4" i="9"/>
  <c r="T4" i="9"/>
  <c r="B5" i="9"/>
  <c r="D5" i="9"/>
  <c r="F5" i="9"/>
  <c r="H5" i="9"/>
  <c r="J5" i="9"/>
  <c r="L5" i="9"/>
  <c r="N5" i="9"/>
  <c r="P5" i="9"/>
  <c r="R5" i="9"/>
  <c r="T5" i="9"/>
  <c r="B6" i="9"/>
  <c r="D6" i="9"/>
  <c r="F6" i="9"/>
  <c r="H6" i="9"/>
  <c r="J6" i="9"/>
  <c r="L6" i="9"/>
  <c r="N6" i="9"/>
  <c r="P6" i="9"/>
  <c r="R6" i="9"/>
  <c r="T6" i="9"/>
  <c r="B7" i="9"/>
  <c r="D7" i="9"/>
  <c r="F7" i="9"/>
  <c r="H7" i="9"/>
  <c r="J7" i="9"/>
  <c r="L7" i="9"/>
  <c r="N7" i="9"/>
  <c r="P7" i="9"/>
  <c r="R7" i="9"/>
  <c r="T7" i="9"/>
  <c r="B8" i="9"/>
  <c r="D8" i="9"/>
  <c r="F8" i="9"/>
  <c r="H8" i="9"/>
  <c r="J8" i="9"/>
  <c r="L8" i="9"/>
  <c r="N8" i="9"/>
  <c r="P8" i="9"/>
  <c r="R8" i="9"/>
  <c r="T8" i="9"/>
  <c r="B9" i="9"/>
  <c r="D9" i="9"/>
  <c r="F9" i="9"/>
  <c r="H9" i="9"/>
  <c r="J9" i="9"/>
  <c r="L9" i="9"/>
  <c r="N9" i="9"/>
  <c r="P9" i="9"/>
  <c r="R9" i="9"/>
  <c r="T9" i="9"/>
  <c r="B10" i="9"/>
  <c r="D10" i="9"/>
  <c r="F10" i="9"/>
  <c r="H10" i="9"/>
  <c r="J10" i="9"/>
  <c r="L10" i="9"/>
  <c r="N10" i="9"/>
  <c r="P10" i="9"/>
  <c r="R10" i="9"/>
  <c r="T10" i="9"/>
  <c r="B11" i="9"/>
  <c r="D11" i="9"/>
  <c r="F11" i="9"/>
  <c r="H11" i="9"/>
  <c r="J11" i="9"/>
  <c r="L11" i="9"/>
  <c r="N11" i="9"/>
  <c r="P11" i="9"/>
  <c r="R11" i="9"/>
  <c r="T11" i="9"/>
  <c r="B12" i="9"/>
  <c r="D12" i="9"/>
  <c r="F12" i="9"/>
  <c r="H12" i="9"/>
  <c r="J12" i="9"/>
  <c r="L12" i="9"/>
  <c r="N12" i="9"/>
  <c r="P12" i="9"/>
  <c r="R12" i="9"/>
  <c r="T12" i="9"/>
  <c r="B13" i="9"/>
  <c r="D13" i="9"/>
  <c r="F13" i="9"/>
  <c r="H13" i="9"/>
  <c r="J13" i="9"/>
  <c r="L13" i="9"/>
  <c r="N13" i="9"/>
  <c r="P13" i="9"/>
  <c r="R13" i="9"/>
  <c r="T13" i="9"/>
  <c r="B14" i="9"/>
  <c r="D14" i="9"/>
  <c r="F14" i="9"/>
  <c r="H14" i="9"/>
  <c r="J14" i="9"/>
  <c r="L14" i="9"/>
  <c r="N14" i="9"/>
  <c r="P14" i="9"/>
  <c r="R14" i="9"/>
  <c r="T14" i="9"/>
  <c r="B15" i="9"/>
  <c r="D15" i="9"/>
  <c r="F15" i="9"/>
  <c r="H15" i="9"/>
  <c r="J15" i="9"/>
  <c r="L15" i="9"/>
  <c r="N15" i="9"/>
  <c r="P15" i="9"/>
  <c r="R15" i="9"/>
  <c r="T15" i="9"/>
  <c r="B16" i="9"/>
  <c r="D16" i="9"/>
  <c r="F16" i="9"/>
  <c r="H16" i="9"/>
  <c r="J16" i="9"/>
  <c r="L16" i="9"/>
  <c r="N16" i="9"/>
  <c r="P16" i="9"/>
  <c r="R16" i="9"/>
  <c r="T16" i="9"/>
  <c r="B17" i="9"/>
  <c r="D17" i="9"/>
  <c r="F17" i="9"/>
  <c r="H17" i="9"/>
  <c r="J17" i="9"/>
  <c r="L17" i="9"/>
  <c r="N17" i="9"/>
  <c r="P17" i="9"/>
  <c r="R17" i="9"/>
  <c r="T17" i="9"/>
  <c r="B18" i="9"/>
  <c r="D18" i="9"/>
  <c r="F18" i="9"/>
  <c r="H18" i="9"/>
  <c r="J18" i="9"/>
  <c r="L18" i="9"/>
  <c r="N18" i="9"/>
  <c r="P18" i="9"/>
  <c r="R18" i="9"/>
  <c r="T18" i="9"/>
  <c r="B19" i="9"/>
  <c r="D19" i="9"/>
  <c r="F19" i="9"/>
  <c r="H19" i="9"/>
  <c r="J19" i="9"/>
  <c r="L19" i="9"/>
  <c r="N19" i="9"/>
  <c r="P19" i="9"/>
  <c r="R19" i="9"/>
  <c r="T19" i="9"/>
  <c r="B20" i="9"/>
  <c r="D20" i="9"/>
  <c r="F20" i="9"/>
  <c r="H20" i="9"/>
  <c r="J20" i="9"/>
  <c r="L20" i="9"/>
  <c r="N20" i="9"/>
  <c r="P20" i="9"/>
  <c r="R20" i="9"/>
  <c r="T20" i="9"/>
  <c r="B21" i="9"/>
  <c r="D21" i="9"/>
  <c r="F21" i="9"/>
  <c r="H21" i="9"/>
  <c r="J21" i="9"/>
  <c r="L21" i="9"/>
  <c r="N21" i="9"/>
  <c r="P21" i="9"/>
  <c r="R21" i="9"/>
  <c r="T21" i="9"/>
  <c r="B2" i="9"/>
  <c r="D2" i="9"/>
  <c r="F2" i="9"/>
  <c r="H2" i="9"/>
  <c r="J2" i="9"/>
  <c r="L2" i="9"/>
  <c r="N2" i="9"/>
  <c r="P2" i="9"/>
  <c r="R2" i="9"/>
  <c r="T2" i="9"/>
  <c r="W3" i="9"/>
  <c r="W4" i="9"/>
  <c r="W5" i="9"/>
  <c r="W6" i="9"/>
  <c r="W7" i="9"/>
  <c r="W8" i="9"/>
  <c r="W9" i="9"/>
  <c r="W10" i="9"/>
  <c r="W11" i="9"/>
  <c r="W12" i="9"/>
  <c r="W13" i="9"/>
  <c r="W14" i="9"/>
  <c r="W15" i="9"/>
  <c r="W16" i="9"/>
  <c r="W17" i="9"/>
  <c r="W18" i="9"/>
  <c r="W19" i="9"/>
  <c r="W20" i="9"/>
  <c r="W21" i="9"/>
  <c r="W22" i="9"/>
  <c r="W23" i="9"/>
  <c r="W24" i="9"/>
  <c r="W25" i="9"/>
  <c r="W26" i="9"/>
  <c r="W27" i="9"/>
  <c r="W28" i="9"/>
  <c r="W29" i="9"/>
  <c r="W30" i="9"/>
  <c r="W31" i="9"/>
  <c r="W32" i="9"/>
  <c r="W33" i="9"/>
  <c r="W34" i="9"/>
  <c r="W35" i="9"/>
  <c r="W36" i="9"/>
  <c r="W37" i="9"/>
  <c r="W38" i="9"/>
  <c r="W39" i="9"/>
  <c r="W40" i="9"/>
  <c r="W41" i="9"/>
  <c r="W42" i="9"/>
  <c r="W43" i="9"/>
  <c r="W44" i="9"/>
  <c r="W45" i="9"/>
  <c r="W46" i="9"/>
  <c r="W47" i="9"/>
  <c r="W48" i="9"/>
  <c r="W49" i="9"/>
  <c r="W50" i="9"/>
  <c r="W51" i="9"/>
  <c r="W52" i="9"/>
  <c r="W53" i="9"/>
  <c r="W54" i="9"/>
  <c r="W55" i="9"/>
  <c r="W56" i="9"/>
  <c r="W57" i="9"/>
  <c r="W58" i="9"/>
  <c r="W59" i="9"/>
  <c r="W60" i="9"/>
  <c r="W61" i="9"/>
  <c r="W62" i="9"/>
  <c r="W63" i="9"/>
  <c r="W64" i="9"/>
  <c r="W65" i="9"/>
  <c r="W66" i="9"/>
  <c r="W67" i="9"/>
  <c r="W68" i="9"/>
  <c r="W69" i="9"/>
  <c r="W70" i="9"/>
  <c r="W71" i="9"/>
  <c r="W72" i="9"/>
  <c r="W73" i="9"/>
  <c r="W74" i="9"/>
  <c r="W75" i="9"/>
  <c r="W76" i="9"/>
  <c r="W77" i="9"/>
  <c r="W78" i="9"/>
  <c r="W79" i="9"/>
  <c r="W80" i="9"/>
  <c r="W81" i="9"/>
  <c r="W2" i="9"/>
  <c r="T39" i="36"/>
  <c r="T40" i="36"/>
  <c r="T41" i="36"/>
  <c r="T42" i="36"/>
  <c r="T43" i="36"/>
  <c r="T44" i="36"/>
  <c r="T45" i="36"/>
  <c r="T46" i="36"/>
  <c r="T47" i="36"/>
  <c r="T48" i="36"/>
  <c r="T49" i="36"/>
  <c r="T50" i="36"/>
  <c r="T51" i="36"/>
  <c r="T52" i="36"/>
  <c r="T53" i="36"/>
  <c r="T54" i="36"/>
  <c r="T55" i="36"/>
  <c r="T56" i="36"/>
  <c r="T57" i="36"/>
  <c r="T58" i="36"/>
  <c r="T59" i="36"/>
  <c r="T60" i="36"/>
  <c r="T61" i="36"/>
  <c r="T62" i="36"/>
  <c r="T63" i="36"/>
  <c r="T64" i="36"/>
  <c r="T65" i="36"/>
  <c r="T66" i="36"/>
  <c r="T67" i="36"/>
  <c r="T68" i="36"/>
  <c r="T69" i="36"/>
  <c r="T70" i="36"/>
  <c r="T71" i="36"/>
  <c r="T72" i="36"/>
  <c r="T73" i="36"/>
  <c r="T74" i="36"/>
  <c r="T75" i="36"/>
  <c r="T76" i="36"/>
  <c r="T77" i="36"/>
  <c r="T78" i="36"/>
  <c r="T79" i="36"/>
  <c r="T80" i="36"/>
  <c r="T81" i="36"/>
  <c r="T82" i="36"/>
  <c r="T83" i="36"/>
  <c r="T84" i="36"/>
  <c r="T85" i="36"/>
  <c r="T86" i="36"/>
  <c r="I79" i="42"/>
  <c r="I80" i="42"/>
  <c r="I81" i="42"/>
  <c r="J78" i="36"/>
  <c r="M78" i="36"/>
  <c r="N78" i="36"/>
  <c r="O78" i="36"/>
  <c r="P78" i="36"/>
  <c r="Q78" i="36"/>
  <c r="R78" i="36"/>
  <c r="S78" i="36"/>
  <c r="J79" i="36"/>
  <c r="M79" i="36"/>
  <c r="N79" i="36"/>
  <c r="O79" i="36"/>
  <c r="P79" i="36"/>
  <c r="Q79" i="36"/>
  <c r="R79" i="36"/>
  <c r="S79" i="36"/>
  <c r="J80" i="36"/>
  <c r="M80" i="36"/>
  <c r="N80" i="36"/>
  <c r="O80" i="36"/>
  <c r="P80" i="36"/>
  <c r="Q80" i="36"/>
  <c r="R80" i="36"/>
  <c r="S80" i="36"/>
  <c r="J81" i="36"/>
  <c r="M81" i="36"/>
  <c r="N81" i="36"/>
  <c r="O81" i="36"/>
  <c r="P81" i="36"/>
  <c r="Q81" i="36"/>
  <c r="R81" i="36"/>
  <c r="S81" i="36"/>
  <c r="J82" i="36"/>
  <c r="M82" i="36"/>
  <c r="N82" i="36"/>
  <c r="O82" i="36"/>
  <c r="P82" i="36"/>
  <c r="Q82" i="36"/>
  <c r="R82" i="36"/>
  <c r="S82" i="36"/>
  <c r="J83" i="36"/>
  <c r="M83" i="36"/>
  <c r="N83" i="36"/>
  <c r="O83" i="36"/>
  <c r="P83" i="36"/>
  <c r="Q83" i="36"/>
  <c r="R83" i="36"/>
  <c r="S83" i="36"/>
  <c r="J84" i="36"/>
  <c r="M84" i="36"/>
  <c r="N84" i="36"/>
  <c r="O84" i="36"/>
  <c r="P84" i="36"/>
  <c r="Q84" i="36"/>
  <c r="R84" i="36"/>
  <c r="S84" i="36"/>
  <c r="J85" i="36"/>
  <c r="M85" i="36"/>
  <c r="N85" i="36"/>
  <c r="O85" i="36"/>
  <c r="P85" i="36"/>
  <c r="Q85" i="36"/>
  <c r="R85" i="36"/>
  <c r="S85" i="36"/>
  <c r="J86" i="36"/>
  <c r="M86" i="36"/>
  <c r="N86" i="36"/>
  <c r="O86" i="36"/>
  <c r="P86" i="36"/>
  <c r="Q86" i="36"/>
  <c r="R86" i="36"/>
  <c r="S86" i="36"/>
  <c r="T4" i="36"/>
  <c r="T6" i="36"/>
  <c r="T7" i="36"/>
  <c r="T8" i="36"/>
  <c r="T9" i="36"/>
  <c r="T10" i="36"/>
  <c r="T11" i="36"/>
  <c r="T12" i="36"/>
  <c r="T13" i="36"/>
  <c r="T14" i="36"/>
  <c r="T15" i="36"/>
  <c r="T16" i="36"/>
  <c r="T17" i="36"/>
  <c r="T18" i="36"/>
  <c r="T19" i="36"/>
  <c r="T20" i="36"/>
  <c r="T21" i="36"/>
  <c r="T22" i="36"/>
  <c r="T23" i="36"/>
  <c r="T24" i="36"/>
  <c r="T25" i="36"/>
  <c r="T26" i="36"/>
  <c r="T27" i="36"/>
  <c r="T28" i="36"/>
  <c r="T29" i="36"/>
  <c r="T30" i="36"/>
  <c r="T31" i="36"/>
  <c r="T32" i="36"/>
  <c r="T33" i="36"/>
  <c r="T34" i="36"/>
  <c r="T35" i="36"/>
  <c r="T36" i="36"/>
  <c r="T37" i="36"/>
  <c r="T38" i="36"/>
  <c r="T5" i="36"/>
  <c r="J10" i="36"/>
  <c r="E11" i="38"/>
  <c r="F11" i="38"/>
  <c r="G11" i="38"/>
  <c r="H11" i="38"/>
  <c r="I11" i="38"/>
  <c r="E12" i="38"/>
  <c r="F12" i="38"/>
  <c r="G12" i="38"/>
  <c r="H12" i="38"/>
  <c r="I12" i="38"/>
  <c r="E13" i="38"/>
  <c r="F13" i="38"/>
  <c r="G13" i="38"/>
  <c r="H13" i="38"/>
  <c r="I13" i="38"/>
  <c r="E14" i="38"/>
  <c r="F14" i="38"/>
  <c r="G14" i="38"/>
  <c r="H14" i="38"/>
  <c r="I14" i="38"/>
  <c r="E15" i="38"/>
  <c r="F15" i="38"/>
  <c r="G15" i="38"/>
  <c r="H15" i="38"/>
  <c r="I15" i="38"/>
  <c r="E16" i="38"/>
  <c r="F16" i="38"/>
  <c r="G16" i="38"/>
  <c r="H16" i="38"/>
  <c r="I16" i="38"/>
  <c r="E17" i="38"/>
  <c r="F17" i="38"/>
  <c r="G17" i="38"/>
  <c r="H17" i="38"/>
  <c r="I17" i="38"/>
  <c r="E18" i="38"/>
  <c r="F18" i="38"/>
  <c r="G18" i="38"/>
  <c r="H18" i="38"/>
  <c r="I18" i="38"/>
  <c r="E19" i="38"/>
  <c r="F19" i="38"/>
  <c r="G19" i="38"/>
  <c r="H19" i="38"/>
  <c r="I19" i="38"/>
  <c r="E20" i="38"/>
  <c r="F20" i="38"/>
  <c r="G20" i="38"/>
  <c r="H20" i="38"/>
  <c r="I20" i="38"/>
  <c r="E21" i="38"/>
  <c r="F21" i="38"/>
  <c r="G21" i="38"/>
  <c r="H21" i="38"/>
  <c r="I21" i="38"/>
  <c r="E22" i="38"/>
  <c r="F22" i="38"/>
  <c r="G22" i="38"/>
  <c r="H22" i="38"/>
  <c r="I22" i="38"/>
  <c r="E23" i="38"/>
  <c r="F23" i="38"/>
  <c r="G23" i="38"/>
  <c r="H23" i="38"/>
  <c r="I23" i="38"/>
  <c r="E24" i="38"/>
  <c r="F24" i="38"/>
  <c r="G24" i="38"/>
  <c r="H24" i="38"/>
  <c r="I24" i="38"/>
  <c r="E25" i="38"/>
  <c r="F25" i="38"/>
  <c r="G25" i="38"/>
  <c r="H25" i="38"/>
  <c r="I25" i="38"/>
  <c r="E26" i="38"/>
  <c r="F26" i="38"/>
  <c r="G26" i="38"/>
  <c r="H26" i="38"/>
  <c r="I26" i="38"/>
  <c r="E27" i="38"/>
  <c r="F27" i="38"/>
  <c r="G27" i="38"/>
  <c r="H27" i="38"/>
  <c r="I27" i="38"/>
  <c r="E28" i="38"/>
  <c r="F28" i="38"/>
  <c r="G28" i="38"/>
  <c r="H28" i="38"/>
  <c r="I28" i="38"/>
  <c r="E29" i="38"/>
  <c r="F29" i="38"/>
  <c r="G29" i="38"/>
  <c r="H29" i="38"/>
  <c r="I29" i="38"/>
  <c r="E30" i="38"/>
  <c r="F30" i="38"/>
  <c r="G30" i="38"/>
  <c r="H30" i="38"/>
  <c r="I30" i="38"/>
  <c r="E31" i="38"/>
  <c r="F31" i="38"/>
  <c r="G31" i="38"/>
  <c r="H31" i="38"/>
  <c r="I31" i="38"/>
  <c r="E32" i="38"/>
  <c r="F32" i="38"/>
  <c r="G32" i="38"/>
  <c r="H32" i="38"/>
  <c r="I32" i="38"/>
  <c r="E33" i="38"/>
  <c r="F33" i="38"/>
  <c r="G33" i="38"/>
  <c r="H33" i="38"/>
  <c r="I33" i="38"/>
  <c r="E34" i="38"/>
  <c r="F34" i="38"/>
  <c r="G34" i="38"/>
  <c r="H34" i="38"/>
  <c r="I34" i="38"/>
  <c r="E35" i="38"/>
  <c r="F35" i="38"/>
  <c r="G35" i="38"/>
  <c r="H35" i="38"/>
  <c r="I35" i="38"/>
  <c r="E36" i="38"/>
  <c r="F36" i="38"/>
  <c r="G36" i="38"/>
  <c r="H36" i="38"/>
  <c r="I36" i="38"/>
  <c r="E37" i="38"/>
  <c r="F37" i="38"/>
  <c r="G37" i="38"/>
  <c r="H37" i="38"/>
  <c r="I37" i="38"/>
  <c r="E38" i="38"/>
  <c r="F38" i="38"/>
  <c r="G38" i="38"/>
  <c r="H38" i="38"/>
  <c r="I38" i="38"/>
  <c r="E39" i="38"/>
  <c r="F39" i="38"/>
  <c r="G39" i="38"/>
  <c r="H39" i="38"/>
  <c r="I39" i="38"/>
  <c r="E40" i="38"/>
  <c r="F40" i="38"/>
  <c r="G40" i="38"/>
  <c r="H40" i="38"/>
  <c r="I40" i="38"/>
  <c r="E41" i="38"/>
  <c r="F41" i="38"/>
  <c r="G41" i="38"/>
  <c r="H41" i="38"/>
  <c r="I41" i="38"/>
  <c r="E42" i="38"/>
  <c r="F42" i="38"/>
  <c r="G42" i="38"/>
  <c r="H42" i="38"/>
  <c r="I42" i="38"/>
  <c r="E43" i="38"/>
  <c r="F43" i="38"/>
  <c r="G43" i="38"/>
  <c r="H43" i="38"/>
  <c r="I43" i="38"/>
  <c r="E44" i="38"/>
  <c r="F44" i="38"/>
  <c r="G44" i="38"/>
  <c r="H44" i="38"/>
  <c r="I44" i="38"/>
  <c r="E45" i="38"/>
  <c r="F45" i="38"/>
  <c r="G45" i="38"/>
  <c r="H45" i="38"/>
  <c r="I45" i="38"/>
  <c r="E46" i="38"/>
  <c r="F46" i="38"/>
  <c r="G46" i="38"/>
  <c r="H46" i="38"/>
  <c r="I46" i="38"/>
  <c r="E47" i="38"/>
  <c r="F47" i="38"/>
  <c r="G47" i="38"/>
  <c r="H47" i="38"/>
  <c r="I47" i="38"/>
  <c r="M75" i="2"/>
  <c r="N75" i="2"/>
  <c r="O75" i="2"/>
  <c r="P75" i="2"/>
  <c r="Q75" i="2"/>
  <c r="R75" i="2"/>
  <c r="S75" i="2"/>
  <c r="T75" i="2"/>
  <c r="U75" i="2"/>
  <c r="V75" i="2"/>
  <c r="M76" i="2"/>
  <c r="N76" i="2"/>
  <c r="O76" i="2"/>
  <c r="P76" i="2"/>
  <c r="Q76" i="2"/>
  <c r="R76" i="2"/>
  <c r="S76" i="2"/>
  <c r="T76" i="2"/>
  <c r="U76" i="2"/>
  <c r="V76" i="2"/>
  <c r="M77" i="2"/>
  <c r="N77" i="2"/>
  <c r="O77" i="2"/>
  <c r="P77" i="2"/>
  <c r="Q77" i="2"/>
  <c r="R77" i="2"/>
  <c r="S77" i="2"/>
  <c r="T77" i="2"/>
  <c r="U77" i="2"/>
  <c r="V77" i="2"/>
  <c r="M78" i="2"/>
  <c r="N78" i="2"/>
  <c r="O78" i="2"/>
  <c r="P78" i="2"/>
  <c r="Q78" i="2"/>
  <c r="R78" i="2"/>
  <c r="S78" i="2"/>
  <c r="T78" i="2"/>
  <c r="U78" i="2"/>
  <c r="V78" i="2"/>
  <c r="M79" i="2"/>
  <c r="N79" i="2"/>
  <c r="O79" i="2"/>
  <c r="P79" i="2"/>
  <c r="Q79" i="2"/>
  <c r="R79" i="2"/>
  <c r="S79" i="2"/>
  <c r="T79" i="2"/>
  <c r="U79" i="2"/>
  <c r="V79" i="2"/>
  <c r="M80" i="2"/>
  <c r="N80" i="2"/>
  <c r="O80" i="2"/>
  <c r="P80" i="2"/>
  <c r="Q80" i="2"/>
  <c r="R80" i="2"/>
  <c r="S80" i="2"/>
  <c r="T80" i="2"/>
  <c r="U80" i="2"/>
  <c r="V80" i="2"/>
  <c r="M81" i="2"/>
  <c r="N81" i="2"/>
  <c r="O81" i="2"/>
  <c r="P81" i="2"/>
  <c r="Q81" i="2"/>
  <c r="R81" i="2"/>
  <c r="S81" i="2"/>
  <c r="T81" i="2"/>
  <c r="U81" i="2"/>
  <c r="V81" i="2"/>
  <c r="M82" i="2"/>
  <c r="N82" i="2"/>
  <c r="O82" i="2"/>
  <c r="P82" i="2"/>
  <c r="Q82" i="2"/>
  <c r="R82" i="2"/>
  <c r="S82" i="2"/>
  <c r="T82" i="2"/>
  <c r="U82" i="2"/>
  <c r="V82" i="2"/>
  <c r="M83" i="2"/>
  <c r="N83" i="2"/>
  <c r="O83" i="2"/>
  <c r="P83" i="2"/>
  <c r="Q83" i="2"/>
  <c r="R83" i="2"/>
  <c r="S83" i="2"/>
  <c r="T83" i="2"/>
  <c r="U83" i="2"/>
  <c r="V83" i="2"/>
  <c r="M84" i="2"/>
  <c r="N84" i="2"/>
  <c r="O84" i="2"/>
  <c r="P84" i="2"/>
  <c r="Q84" i="2"/>
  <c r="R84" i="2"/>
  <c r="S84" i="2"/>
  <c r="T84" i="2"/>
  <c r="U84" i="2"/>
  <c r="V84" i="2"/>
  <c r="M85" i="2"/>
  <c r="N85" i="2"/>
  <c r="O85" i="2"/>
  <c r="P85" i="2"/>
  <c r="Q85" i="2"/>
  <c r="R85" i="2"/>
  <c r="S85" i="2"/>
  <c r="T85" i="2"/>
  <c r="U85" i="2"/>
  <c r="V85" i="2"/>
  <c r="M86" i="2"/>
  <c r="N86" i="2"/>
  <c r="O86" i="2"/>
  <c r="P86" i="2"/>
  <c r="Q86" i="2"/>
  <c r="R86" i="2"/>
  <c r="S86" i="2"/>
  <c r="T86" i="2"/>
  <c r="U86" i="2"/>
  <c r="V86" i="2"/>
  <c r="M87" i="2"/>
  <c r="N87" i="2"/>
  <c r="O87" i="2"/>
  <c r="P87" i="2"/>
  <c r="Q87" i="2"/>
  <c r="R87" i="2"/>
  <c r="S87" i="2"/>
  <c r="T87" i="2"/>
  <c r="U87" i="2"/>
  <c r="V87" i="2"/>
  <c r="M88" i="2"/>
  <c r="N88" i="2"/>
  <c r="O88" i="2"/>
  <c r="P88" i="2"/>
  <c r="Q88" i="2"/>
  <c r="R88" i="2"/>
  <c r="S88" i="2"/>
  <c r="T88" i="2"/>
  <c r="U88" i="2"/>
  <c r="V88" i="2"/>
  <c r="M89" i="2"/>
  <c r="N89" i="2"/>
  <c r="O89" i="2"/>
  <c r="P89" i="2"/>
  <c r="Q89" i="2"/>
  <c r="R89" i="2"/>
  <c r="S89" i="2"/>
  <c r="T89" i="2"/>
  <c r="U89" i="2"/>
  <c r="V89" i="2"/>
  <c r="M90" i="2"/>
  <c r="N90" i="2"/>
  <c r="O90" i="2"/>
  <c r="P90" i="2"/>
  <c r="Q90" i="2"/>
  <c r="R90" i="2"/>
  <c r="S90" i="2"/>
  <c r="T90" i="2"/>
  <c r="U90" i="2"/>
  <c r="V90" i="2"/>
  <c r="M91" i="2"/>
  <c r="N91" i="2"/>
  <c r="O91" i="2"/>
  <c r="P91" i="2"/>
  <c r="Q91" i="2"/>
  <c r="R91" i="2"/>
  <c r="S91" i="2"/>
  <c r="T91" i="2"/>
  <c r="U91" i="2"/>
  <c r="V91" i="2"/>
  <c r="M92" i="2"/>
  <c r="N92" i="2"/>
  <c r="O92" i="2"/>
  <c r="P92" i="2"/>
  <c r="Q92" i="2"/>
  <c r="R92" i="2"/>
  <c r="S92" i="2"/>
  <c r="T92" i="2"/>
  <c r="U92" i="2"/>
  <c r="V92" i="2"/>
  <c r="M93" i="2"/>
  <c r="N93" i="2"/>
  <c r="O93" i="2"/>
  <c r="P93" i="2"/>
  <c r="Q93" i="2"/>
  <c r="R93" i="2"/>
  <c r="S93" i="2"/>
  <c r="T93" i="2"/>
  <c r="U93" i="2"/>
  <c r="V93" i="2"/>
  <c r="M94" i="2"/>
  <c r="N94" i="2"/>
  <c r="O94" i="2"/>
  <c r="P94" i="2"/>
  <c r="Q94" i="2"/>
  <c r="R94" i="2"/>
  <c r="S94" i="2"/>
  <c r="T94" i="2"/>
  <c r="U94" i="2"/>
  <c r="V94" i="2"/>
  <c r="M95" i="2"/>
  <c r="N95" i="2"/>
  <c r="O95" i="2"/>
  <c r="P95" i="2"/>
  <c r="Q95" i="2"/>
  <c r="R95" i="2"/>
  <c r="S95" i="2"/>
  <c r="T95" i="2"/>
  <c r="U95" i="2"/>
  <c r="V95" i="2"/>
  <c r="M96" i="2"/>
  <c r="N96" i="2"/>
  <c r="O96" i="2"/>
  <c r="P96" i="2"/>
  <c r="Q96" i="2"/>
  <c r="R96" i="2"/>
  <c r="S96" i="2"/>
  <c r="T96" i="2"/>
  <c r="U96" i="2"/>
  <c r="V96" i="2"/>
  <c r="M97" i="2"/>
  <c r="N97" i="2"/>
  <c r="O97" i="2"/>
  <c r="P97" i="2"/>
  <c r="Q97" i="2"/>
  <c r="R97" i="2"/>
  <c r="S97" i="2"/>
  <c r="T97" i="2"/>
  <c r="U97" i="2"/>
  <c r="V97" i="2"/>
  <c r="M98" i="2"/>
  <c r="N98" i="2"/>
  <c r="O98" i="2"/>
  <c r="P98" i="2"/>
  <c r="Q98" i="2"/>
  <c r="R98" i="2"/>
  <c r="S98" i="2"/>
  <c r="T98" i="2"/>
  <c r="U98" i="2"/>
  <c r="V98" i="2"/>
  <c r="M99" i="2"/>
  <c r="N99" i="2"/>
  <c r="O99" i="2"/>
  <c r="P99" i="2"/>
  <c r="Q99" i="2"/>
  <c r="R99" i="2"/>
  <c r="S99" i="2"/>
  <c r="T99" i="2"/>
  <c r="U99" i="2"/>
  <c r="V99" i="2"/>
  <c r="M100" i="2"/>
  <c r="N100" i="2"/>
  <c r="O100" i="2"/>
  <c r="P100" i="2"/>
  <c r="Q100" i="2"/>
  <c r="R100" i="2"/>
  <c r="S100" i="2"/>
  <c r="T100" i="2"/>
  <c r="U100" i="2"/>
  <c r="V100" i="2"/>
  <c r="M101" i="2"/>
  <c r="N101" i="2"/>
  <c r="O101" i="2"/>
  <c r="P101" i="2"/>
  <c r="Q101" i="2"/>
  <c r="R101" i="2"/>
  <c r="S101" i="2"/>
  <c r="T101" i="2"/>
  <c r="U101" i="2"/>
  <c r="V101" i="2"/>
  <c r="M102" i="2"/>
  <c r="N102" i="2"/>
  <c r="O102" i="2"/>
  <c r="P102" i="2"/>
  <c r="Q102" i="2"/>
  <c r="R102" i="2"/>
  <c r="S102" i="2"/>
  <c r="T102" i="2"/>
  <c r="U102" i="2"/>
  <c r="V102" i="2"/>
  <c r="M103" i="2"/>
  <c r="N103" i="2"/>
  <c r="O103" i="2"/>
  <c r="P103" i="2"/>
  <c r="Q103" i="2"/>
  <c r="R103" i="2"/>
  <c r="S103" i="2"/>
  <c r="T103" i="2"/>
  <c r="U103" i="2"/>
  <c r="V103" i="2"/>
  <c r="M104" i="2"/>
  <c r="N104" i="2"/>
  <c r="O104" i="2"/>
  <c r="P104" i="2"/>
  <c r="Q104" i="2"/>
  <c r="R104" i="2"/>
  <c r="S104" i="2"/>
  <c r="T104" i="2"/>
  <c r="U104" i="2"/>
  <c r="V104" i="2"/>
  <c r="M105" i="2"/>
  <c r="N105" i="2"/>
  <c r="O105" i="2"/>
  <c r="P105" i="2"/>
  <c r="Q105" i="2"/>
  <c r="R105" i="2"/>
  <c r="S105" i="2"/>
  <c r="T105" i="2"/>
  <c r="U105" i="2"/>
  <c r="V105" i="2"/>
  <c r="M106" i="2"/>
  <c r="N106" i="2"/>
  <c r="O106" i="2"/>
  <c r="P106" i="2"/>
  <c r="Q106" i="2"/>
  <c r="R106" i="2"/>
  <c r="S106" i="2"/>
  <c r="T106" i="2"/>
  <c r="U106" i="2"/>
  <c r="V106" i="2"/>
  <c r="M107" i="2"/>
  <c r="N107" i="2"/>
  <c r="O107" i="2"/>
  <c r="P107" i="2"/>
  <c r="Q107" i="2"/>
  <c r="R107" i="2"/>
  <c r="S107" i="2"/>
  <c r="T107" i="2"/>
  <c r="U107" i="2"/>
  <c r="V107" i="2"/>
  <c r="M108" i="2"/>
  <c r="N108" i="2"/>
  <c r="O108" i="2"/>
  <c r="P108" i="2"/>
  <c r="Q108" i="2"/>
  <c r="R108" i="2"/>
  <c r="S108" i="2"/>
  <c r="T108" i="2"/>
  <c r="U108" i="2"/>
  <c r="V108" i="2"/>
  <c r="M109" i="2"/>
  <c r="N109" i="2"/>
  <c r="O109" i="2"/>
  <c r="P109" i="2"/>
  <c r="Q109" i="2"/>
  <c r="R109" i="2"/>
  <c r="S109" i="2"/>
  <c r="T109" i="2"/>
  <c r="U109" i="2"/>
  <c r="V109" i="2"/>
  <c r="M110" i="2"/>
  <c r="N110" i="2"/>
  <c r="O110" i="2"/>
  <c r="P110" i="2"/>
  <c r="Q110" i="2"/>
  <c r="R110" i="2"/>
  <c r="S110" i="2"/>
  <c r="T110" i="2"/>
  <c r="U110" i="2"/>
  <c r="V110" i="2"/>
  <c r="M111" i="2"/>
  <c r="N111" i="2"/>
  <c r="O111" i="2"/>
  <c r="P111" i="2"/>
  <c r="Q111" i="2"/>
  <c r="R111" i="2"/>
  <c r="S111" i="2"/>
  <c r="T111" i="2"/>
  <c r="U111" i="2"/>
  <c r="V111" i="2"/>
  <c r="M112" i="2"/>
  <c r="N112" i="2"/>
  <c r="O112" i="2"/>
  <c r="P112" i="2"/>
  <c r="Q112" i="2"/>
  <c r="R112" i="2"/>
  <c r="S112" i="2"/>
  <c r="T112" i="2"/>
  <c r="U112" i="2"/>
  <c r="V112" i="2"/>
  <c r="M113" i="2"/>
  <c r="N113" i="2"/>
  <c r="O113" i="2"/>
  <c r="P113" i="2"/>
  <c r="Q113" i="2"/>
  <c r="R113" i="2"/>
  <c r="S113" i="2"/>
  <c r="T113" i="2"/>
  <c r="U113" i="2"/>
  <c r="V113" i="2"/>
  <c r="M114" i="2"/>
  <c r="N114" i="2"/>
  <c r="O114" i="2"/>
  <c r="P114" i="2"/>
  <c r="Q114" i="2"/>
  <c r="R114" i="2"/>
  <c r="S114" i="2"/>
  <c r="T114" i="2"/>
  <c r="U114" i="2"/>
  <c r="V114" i="2"/>
  <c r="M115" i="2"/>
  <c r="N115" i="2"/>
  <c r="O115" i="2"/>
  <c r="P115" i="2"/>
  <c r="Q115" i="2"/>
  <c r="R115" i="2"/>
  <c r="S115" i="2"/>
  <c r="T115" i="2"/>
  <c r="U115" i="2"/>
  <c r="V115" i="2"/>
  <c r="M116" i="2"/>
  <c r="N116" i="2"/>
  <c r="O116" i="2"/>
  <c r="P116" i="2"/>
  <c r="Q116" i="2"/>
  <c r="R116" i="2"/>
  <c r="S116" i="2"/>
  <c r="T116" i="2"/>
  <c r="U116" i="2"/>
  <c r="V116" i="2"/>
  <c r="M117" i="2"/>
  <c r="N117" i="2"/>
  <c r="O117" i="2"/>
  <c r="P117" i="2"/>
  <c r="Q117" i="2"/>
  <c r="R117" i="2"/>
  <c r="S117" i="2"/>
  <c r="T117" i="2"/>
  <c r="U117" i="2"/>
  <c r="V117" i="2"/>
  <c r="M118" i="2"/>
  <c r="N118" i="2"/>
  <c r="O118" i="2"/>
  <c r="P118" i="2"/>
  <c r="Q118" i="2"/>
  <c r="R118" i="2"/>
  <c r="S118" i="2"/>
  <c r="T118" i="2"/>
  <c r="U118" i="2"/>
  <c r="V118" i="2"/>
  <c r="M119" i="2"/>
  <c r="N119" i="2"/>
  <c r="O119" i="2"/>
  <c r="P119" i="2"/>
  <c r="Q119" i="2"/>
  <c r="R119" i="2"/>
  <c r="S119" i="2"/>
  <c r="T119" i="2"/>
  <c r="U119" i="2"/>
  <c r="V119" i="2"/>
  <c r="M120" i="2"/>
  <c r="N120" i="2"/>
  <c r="O120" i="2"/>
  <c r="P120" i="2"/>
  <c r="Q120" i="2"/>
  <c r="R120" i="2"/>
  <c r="S120" i="2"/>
  <c r="T120" i="2"/>
  <c r="U120" i="2"/>
  <c r="V120" i="2"/>
  <c r="M121" i="2"/>
  <c r="N121" i="2"/>
  <c r="O121" i="2"/>
  <c r="P121" i="2"/>
  <c r="Q121" i="2"/>
  <c r="R121" i="2"/>
  <c r="S121" i="2"/>
  <c r="T121" i="2"/>
  <c r="U121" i="2"/>
  <c r="V121" i="2"/>
  <c r="M122" i="2"/>
  <c r="N122" i="2"/>
  <c r="O122" i="2"/>
  <c r="P122" i="2"/>
  <c r="Q122" i="2"/>
  <c r="R122" i="2"/>
  <c r="S122" i="2"/>
  <c r="T122" i="2"/>
  <c r="U122" i="2"/>
  <c r="V122" i="2"/>
  <c r="M123" i="2"/>
  <c r="N123" i="2"/>
  <c r="O123" i="2"/>
  <c r="P123" i="2"/>
  <c r="Q123" i="2"/>
  <c r="R123" i="2"/>
  <c r="S123" i="2"/>
  <c r="T123" i="2"/>
  <c r="U123" i="2"/>
  <c r="V123" i="2"/>
  <c r="M124" i="2"/>
  <c r="N124" i="2"/>
  <c r="O124" i="2"/>
  <c r="P124" i="2"/>
  <c r="Q124" i="2"/>
  <c r="R124" i="2"/>
  <c r="S124" i="2"/>
  <c r="T124" i="2"/>
  <c r="U124" i="2"/>
  <c r="V124" i="2"/>
  <c r="M125" i="2"/>
  <c r="N125" i="2"/>
  <c r="O125" i="2"/>
  <c r="P125" i="2"/>
  <c r="Q125" i="2"/>
  <c r="R125" i="2"/>
  <c r="S125" i="2"/>
  <c r="T125" i="2"/>
  <c r="U125" i="2"/>
  <c r="V125" i="2"/>
  <c r="M126" i="2"/>
  <c r="N126" i="2"/>
  <c r="O126" i="2"/>
  <c r="P126" i="2"/>
  <c r="Q126" i="2"/>
  <c r="R126" i="2"/>
  <c r="S126" i="2"/>
  <c r="T126" i="2"/>
  <c r="U126" i="2"/>
  <c r="V126" i="2"/>
  <c r="M127" i="2"/>
  <c r="N127" i="2"/>
  <c r="O127" i="2"/>
  <c r="P127" i="2"/>
  <c r="Q127" i="2"/>
  <c r="R127" i="2"/>
  <c r="S127" i="2"/>
  <c r="T127" i="2"/>
  <c r="U127" i="2"/>
  <c r="V127" i="2"/>
  <c r="M128" i="2"/>
  <c r="N128" i="2"/>
  <c r="O128" i="2"/>
  <c r="P128" i="2"/>
  <c r="Q128" i="2"/>
  <c r="R128" i="2"/>
  <c r="S128" i="2"/>
  <c r="T128" i="2"/>
  <c r="U128" i="2"/>
  <c r="V128" i="2"/>
  <c r="M129" i="2"/>
  <c r="N129" i="2"/>
  <c r="O129" i="2"/>
  <c r="P129" i="2"/>
  <c r="Q129" i="2"/>
  <c r="R129" i="2"/>
  <c r="S129" i="2"/>
  <c r="T129" i="2"/>
  <c r="U129" i="2"/>
  <c r="V129" i="2"/>
  <c r="M130" i="2"/>
  <c r="N130" i="2"/>
  <c r="O130" i="2"/>
  <c r="P130" i="2"/>
  <c r="Q130" i="2"/>
  <c r="R130" i="2"/>
  <c r="S130" i="2"/>
  <c r="T130" i="2"/>
  <c r="U130" i="2"/>
  <c r="V130" i="2"/>
  <c r="M131" i="2"/>
  <c r="N131" i="2"/>
  <c r="O131" i="2"/>
  <c r="P131" i="2"/>
  <c r="Q131" i="2"/>
  <c r="R131" i="2"/>
  <c r="S131" i="2"/>
  <c r="T131" i="2"/>
  <c r="U131" i="2"/>
  <c r="V131" i="2"/>
  <c r="M132" i="2"/>
  <c r="N132" i="2"/>
  <c r="O132" i="2"/>
  <c r="P132" i="2"/>
  <c r="Q132" i="2"/>
  <c r="R132" i="2"/>
  <c r="S132" i="2"/>
  <c r="T132" i="2"/>
  <c r="U132" i="2"/>
  <c r="V132" i="2"/>
  <c r="M133" i="2"/>
  <c r="N133" i="2"/>
  <c r="O133" i="2"/>
  <c r="P133" i="2"/>
  <c r="Q133" i="2"/>
  <c r="R133" i="2"/>
  <c r="S133" i="2"/>
  <c r="T133" i="2"/>
  <c r="U133" i="2"/>
  <c r="V133" i="2"/>
  <c r="M134" i="2"/>
  <c r="N134" i="2"/>
  <c r="O134" i="2"/>
  <c r="P134" i="2"/>
  <c r="Q134" i="2"/>
  <c r="R134" i="2"/>
  <c r="S134" i="2"/>
  <c r="T134" i="2"/>
  <c r="U134" i="2"/>
  <c r="V134" i="2"/>
  <c r="M135" i="2"/>
  <c r="N135" i="2"/>
  <c r="O135" i="2"/>
  <c r="P135" i="2"/>
  <c r="Q135" i="2"/>
  <c r="R135" i="2"/>
  <c r="S135" i="2"/>
  <c r="T135" i="2"/>
  <c r="U135" i="2"/>
  <c r="V135" i="2"/>
  <c r="M136" i="2"/>
  <c r="N136" i="2"/>
  <c r="O136" i="2"/>
  <c r="P136" i="2"/>
  <c r="Q136" i="2"/>
  <c r="R136" i="2"/>
  <c r="S136" i="2"/>
  <c r="T136" i="2"/>
  <c r="U136" i="2"/>
  <c r="V136" i="2"/>
  <c r="M137" i="2"/>
  <c r="N137" i="2"/>
  <c r="O137" i="2"/>
  <c r="P137" i="2"/>
  <c r="Q137" i="2"/>
  <c r="R137" i="2"/>
  <c r="S137" i="2"/>
  <c r="T137" i="2"/>
  <c r="U137" i="2"/>
  <c r="V137" i="2"/>
  <c r="M138" i="2"/>
  <c r="N138" i="2"/>
  <c r="O138" i="2"/>
  <c r="P138" i="2"/>
  <c r="Q138" i="2"/>
  <c r="R138" i="2"/>
  <c r="S138" i="2"/>
  <c r="T138" i="2"/>
  <c r="U138" i="2"/>
  <c r="V138" i="2"/>
  <c r="M139" i="2"/>
  <c r="N139" i="2"/>
  <c r="O139" i="2"/>
  <c r="P139" i="2"/>
  <c r="Q139" i="2"/>
  <c r="R139" i="2"/>
  <c r="S139" i="2"/>
  <c r="T139" i="2"/>
  <c r="U139" i="2"/>
  <c r="V139" i="2"/>
  <c r="M140" i="2"/>
  <c r="N140" i="2"/>
  <c r="O140" i="2"/>
  <c r="P140" i="2"/>
  <c r="Q140" i="2"/>
  <c r="R140" i="2"/>
  <c r="S140" i="2"/>
  <c r="T140" i="2"/>
  <c r="U140" i="2"/>
  <c r="V140" i="2"/>
  <c r="M141" i="2"/>
  <c r="N141" i="2"/>
  <c r="O141" i="2"/>
  <c r="P141" i="2"/>
  <c r="Q141" i="2"/>
  <c r="R141" i="2"/>
  <c r="S141" i="2"/>
  <c r="T141" i="2"/>
  <c r="U141" i="2"/>
  <c r="V141" i="2"/>
  <c r="M142" i="2"/>
  <c r="N142" i="2"/>
  <c r="O142" i="2"/>
  <c r="P142" i="2"/>
  <c r="Q142" i="2"/>
  <c r="R142" i="2"/>
  <c r="S142" i="2"/>
  <c r="T142" i="2"/>
  <c r="U142" i="2"/>
  <c r="V142" i="2"/>
  <c r="M143" i="2"/>
  <c r="N143" i="2"/>
  <c r="O143" i="2"/>
  <c r="P143" i="2"/>
  <c r="Q143" i="2"/>
  <c r="R143" i="2"/>
  <c r="S143" i="2"/>
  <c r="T143" i="2"/>
  <c r="U143" i="2"/>
  <c r="V143" i="2"/>
  <c r="M144" i="2"/>
  <c r="N144" i="2"/>
  <c r="O144" i="2"/>
  <c r="P144" i="2"/>
  <c r="Q144" i="2"/>
  <c r="R144" i="2"/>
  <c r="S144" i="2"/>
  <c r="T144" i="2"/>
  <c r="U144" i="2"/>
  <c r="V144" i="2"/>
  <c r="M145" i="2"/>
  <c r="N145" i="2"/>
  <c r="O145" i="2"/>
  <c r="P145" i="2"/>
  <c r="Q145" i="2"/>
  <c r="R145" i="2"/>
  <c r="S145" i="2"/>
  <c r="T145" i="2"/>
  <c r="U145" i="2"/>
  <c r="V145" i="2"/>
  <c r="M146" i="2"/>
  <c r="N146" i="2"/>
  <c r="O146" i="2"/>
  <c r="P146" i="2"/>
  <c r="Q146" i="2"/>
  <c r="R146" i="2"/>
  <c r="S146" i="2"/>
  <c r="T146" i="2"/>
  <c r="U146" i="2"/>
  <c r="V146" i="2"/>
  <c r="M147" i="2"/>
  <c r="N147" i="2"/>
  <c r="O147" i="2"/>
  <c r="P147" i="2"/>
  <c r="Q147" i="2"/>
  <c r="R147" i="2"/>
  <c r="S147" i="2"/>
  <c r="T147" i="2"/>
  <c r="U147" i="2"/>
  <c r="V147" i="2"/>
  <c r="M148" i="2"/>
  <c r="N148" i="2"/>
  <c r="O148" i="2"/>
  <c r="P148" i="2"/>
  <c r="Q148" i="2"/>
  <c r="R148" i="2"/>
  <c r="S148" i="2"/>
  <c r="T148" i="2"/>
  <c r="U148" i="2"/>
  <c r="V148" i="2"/>
  <c r="M149" i="2"/>
  <c r="N149" i="2"/>
  <c r="O149" i="2"/>
  <c r="P149" i="2"/>
  <c r="Q149" i="2"/>
  <c r="R149" i="2"/>
  <c r="S149" i="2"/>
  <c r="T149" i="2"/>
  <c r="U149" i="2"/>
  <c r="V149" i="2"/>
  <c r="M150" i="2"/>
  <c r="N150" i="2"/>
  <c r="O150" i="2"/>
  <c r="P150" i="2"/>
  <c r="Q150" i="2"/>
  <c r="R150" i="2"/>
  <c r="S150" i="2"/>
  <c r="T150" i="2"/>
  <c r="U150" i="2"/>
  <c r="V150" i="2"/>
  <c r="M151" i="2"/>
  <c r="N151" i="2"/>
  <c r="O151" i="2"/>
  <c r="P151" i="2"/>
  <c r="Q151" i="2"/>
  <c r="R151" i="2"/>
  <c r="S151" i="2"/>
  <c r="T151" i="2"/>
  <c r="U151" i="2"/>
  <c r="V151" i="2"/>
  <c r="M152" i="2"/>
  <c r="N152" i="2"/>
  <c r="O152" i="2"/>
  <c r="P152" i="2"/>
  <c r="Q152" i="2"/>
  <c r="R152" i="2"/>
  <c r="S152" i="2"/>
  <c r="T152" i="2"/>
  <c r="U152" i="2"/>
  <c r="V152" i="2"/>
  <c r="M153" i="2"/>
  <c r="N153" i="2"/>
  <c r="O153" i="2"/>
  <c r="P153" i="2"/>
  <c r="Q153" i="2"/>
  <c r="R153" i="2"/>
  <c r="S153" i="2"/>
  <c r="T153" i="2"/>
  <c r="U153" i="2"/>
  <c r="V153" i="2"/>
  <c r="M154" i="2"/>
  <c r="N154" i="2"/>
  <c r="O154" i="2"/>
  <c r="P154" i="2"/>
  <c r="Q154" i="2"/>
  <c r="R154" i="2"/>
  <c r="S154" i="2"/>
  <c r="T154" i="2"/>
  <c r="U154" i="2"/>
  <c r="V154" i="2"/>
  <c r="M155" i="2"/>
  <c r="N155" i="2"/>
  <c r="O155" i="2"/>
  <c r="P155" i="2"/>
  <c r="Q155" i="2"/>
  <c r="R155" i="2"/>
  <c r="S155" i="2"/>
  <c r="T155" i="2"/>
  <c r="U155" i="2"/>
  <c r="V155" i="2"/>
  <c r="M156" i="2"/>
  <c r="N156" i="2"/>
  <c r="O156" i="2"/>
  <c r="P156" i="2"/>
  <c r="Q156" i="2"/>
  <c r="R156" i="2"/>
  <c r="S156" i="2"/>
  <c r="T156" i="2"/>
  <c r="U156" i="2"/>
  <c r="V156" i="2"/>
  <c r="M157" i="2"/>
  <c r="N157" i="2"/>
  <c r="O157" i="2"/>
  <c r="P157" i="2"/>
  <c r="Q157" i="2"/>
  <c r="R157" i="2"/>
  <c r="S157" i="2"/>
  <c r="T157" i="2"/>
  <c r="U157" i="2"/>
  <c r="V157" i="2"/>
  <c r="M158" i="2"/>
  <c r="N158" i="2"/>
  <c r="O158" i="2"/>
  <c r="P158" i="2"/>
  <c r="Q158" i="2"/>
  <c r="R158" i="2"/>
  <c r="S158" i="2"/>
  <c r="T158" i="2"/>
  <c r="U158" i="2"/>
  <c r="V158" i="2"/>
  <c r="M159" i="2"/>
  <c r="N159" i="2"/>
  <c r="O159" i="2"/>
  <c r="P159" i="2"/>
  <c r="Q159" i="2"/>
  <c r="R159" i="2"/>
  <c r="S159" i="2"/>
  <c r="T159" i="2"/>
  <c r="U159" i="2"/>
  <c r="V159" i="2"/>
  <c r="M160" i="2"/>
  <c r="N160" i="2"/>
  <c r="O160" i="2"/>
  <c r="P160" i="2"/>
  <c r="Q160" i="2"/>
  <c r="R160" i="2"/>
  <c r="S160" i="2"/>
  <c r="T160" i="2"/>
  <c r="U160" i="2"/>
  <c r="V160" i="2"/>
  <c r="M161" i="2"/>
  <c r="N161" i="2"/>
  <c r="O161" i="2"/>
  <c r="P161" i="2"/>
  <c r="Q161" i="2"/>
  <c r="R161" i="2"/>
  <c r="S161" i="2"/>
  <c r="T161" i="2"/>
  <c r="U161" i="2"/>
  <c r="V161" i="2"/>
  <c r="M162" i="2"/>
  <c r="N162" i="2"/>
  <c r="O162" i="2"/>
  <c r="P162" i="2"/>
  <c r="Q162" i="2"/>
  <c r="R162" i="2"/>
  <c r="S162" i="2"/>
  <c r="T162" i="2"/>
  <c r="U162" i="2"/>
  <c r="V162" i="2"/>
  <c r="M163" i="2"/>
  <c r="N163" i="2"/>
  <c r="O163" i="2"/>
  <c r="P163" i="2"/>
  <c r="Q163" i="2"/>
  <c r="R163" i="2"/>
  <c r="S163" i="2"/>
  <c r="T163" i="2"/>
  <c r="U163" i="2"/>
  <c r="V163" i="2"/>
  <c r="M164" i="2"/>
  <c r="N164" i="2"/>
  <c r="O164" i="2"/>
  <c r="P164" i="2"/>
  <c r="Q164" i="2"/>
  <c r="R164" i="2"/>
  <c r="S164" i="2"/>
  <c r="T164" i="2"/>
  <c r="U164" i="2"/>
  <c r="V164" i="2"/>
  <c r="M165" i="2"/>
  <c r="N165" i="2"/>
  <c r="O165" i="2"/>
  <c r="P165" i="2"/>
  <c r="Q165" i="2"/>
  <c r="R165" i="2"/>
  <c r="S165" i="2"/>
  <c r="T165" i="2"/>
  <c r="U165" i="2"/>
  <c r="V165" i="2"/>
  <c r="M166" i="2"/>
  <c r="N166" i="2"/>
  <c r="O166" i="2"/>
  <c r="P166" i="2"/>
  <c r="Q166" i="2"/>
  <c r="R166" i="2"/>
  <c r="S166" i="2"/>
  <c r="T166" i="2"/>
  <c r="U166" i="2"/>
  <c r="V166" i="2"/>
  <c r="M167" i="2"/>
  <c r="N167" i="2"/>
  <c r="O167" i="2"/>
  <c r="P167" i="2"/>
  <c r="Q167" i="2"/>
  <c r="R167" i="2"/>
  <c r="S167" i="2"/>
  <c r="T167" i="2"/>
  <c r="U167" i="2"/>
  <c r="V167" i="2"/>
  <c r="M168" i="2"/>
  <c r="N168" i="2"/>
  <c r="O168" i="2"/>
  <c r="P168" i="2"/>
  <c r="Q168" i="2"/>
  <c r="R168" i="2"/>
  <c r="S168" i="2"/>
  <c r="T168" i="2"/>
  <c r="U168" i="2"/>
  <c r="V168" i="2"/>
  <c r="M169" i="2"/>
  <c r="N169" i="2"/>
  <c r="O169" i="2"/>
  <c r="P169" i="2"/>
  <c r="Q169" i="2"/>
  <c r="R169" i="2"/>
  <c r="S169" i="2"/>
  <c r="T169" i="2"/>
  <c r="U169" i="2"/>
  <c r="V169" i="2"/>
  <c r="M170" i="2"/>
  <c r="N170" i="2"/>
  <c r="O170" i="2"/>
  <c r="P170" i="2"/>
  <c r="Q170" i="2"/>
  <c r="R170" i="2"/>
  <c r="S170" i="2"/>
  <c r="T170" i="2"/>
  <c r="U170" i="2"/>
  <c r="V170" i="2"/>
  <c r="M171" i="2"/>
  <c r="N171" i="2"/>
  <c r="O171" i="2"/>
  <c r="P171" i="2"/>
  <c r="Q171" i="2"/>
  <c r="R171" i="2"/>
  <c r="S171" i="2"/>
  <c r="T171" i="2"/>
  <c r="U171" i="2"/>
  <c r="V171" i="2"/>
  <c r="M172" i="2"/>
  <c r="N172" i="2"/>
  <c r="O172" i="2"/>
  <c r="P172" i="2"/>
  <c r="Q172" i="2"/>
  <c r="R172" i="2"/>
  <c r="S172" i="2"/>
  <c r="T172" i="2"/>
  <c r="U172" i="2"/>
  <c r="V172" i="2"/>
  <c r="M173" i="2"/>
  <c r="N173" i="2"/>
  <c r="O173" i="2"/>
  <c r="P173" i="2"/>
  <c r="Q173" i="2"/>
  <c r="R173" i="2"/>
  <c r="S173" i="2"/>
  <c r="T173" i="2"/>
  <c r="U173" i="2"/>
  <c r="V173" i="2"/>
  <c r="M174" i="2"/>
  <c r="N174" i="2"/>
  <c r="O174" i="2"/>
  <c r="P174" i="2"/>
  <c r="Q174" i="2"/>
  <c r="R174" i="2"/>
  <c r="S174" i="2"/>
  <c r="T174" i="2"/>
  <c r="U174" i="2"/>
  <c r="V174" i="2"/>
  <c r="M175" i="2"/>
  <c r="N175" i="2"/>
  <c r="O175" i="2"/>
  <c r="P175" i="2"/>
  <c r="Q175" i="2"/>
  <c r="R175" i="2"/>
  <c r="S175" i="2"/>
  <c r="T175" i="2"/>
  <c r="U175" i="2"/>
  <c r="V175" i="2"/>
  <c r="M176" i="2"/>
  <c r="N176" i="2"/>
  <c r="O176" i="2"/>
  <c r="P176" i="2"/>
  <c r="Q176" i="2"/>
  <c r="R176" i="2"/>
  <c r="S176" i="2"/>
  <c r="T176" i="2"/>
  <c r="U176" i="2"/>
  <c r="V176" i="2"/>
  <c r="M177" i="2"/>
  <c r="N177" i="2"/>
  <c r="O177" i="2"/>
  <c r="P177" i="2"/>
  <c r="Q177" i="2"/>
  <c r="R177" i="2"/>
  <c r="S177" i="2"/>
  <c r="T177" i="2"/>
  <c r="U177" i="2"/>
  <c r="V177" i="2"/>
  <c r="M178" i="2"/>
  <c r="N178" i="2"/>
  <c r="O178" i="2"/>
  <c r="P178" i="2"/>
  <c r="Q178" i="2"/>
  <c r="R178" i="2"/>
  <c r="S178" i="2"/>
  <c r="T178" i="2"/>
  <c r="U178" i="2"/>
  <c r="V178" i="2"/>
  <c r="M179" i="2"/>
  <c r="N179" i="2"/>
  <c r="O179" i="2"/>
  <c r="P179" i="2"/>
  <c r="Q179" i="2"/>
  <c r="R179" i="2"/>
  <c r="S179" i="2"/>
  <c r="T179" i="2"/>
  <c r="U179" i="2"/>
  <c r="V179" i="2"/>
  <c r="M180" i="2"/>
  <c r="N180" i="2"/>
  <c r="O180" i="2"/>
  <c r="P180" i="2"/>
  <c r="Q180" i="2"/>
  <c r="R180" i="2"/>
  <c r="S180" i="2"/>
  <c r="T180" i="2"/>
  <c r="U180" i="2"/>
  <c r="V180" i="2"/>
  <c r="M181" i="2"/>
  <c r="N181" i="2"/>
  <c r="O181" i="2"/>
  <c r="P181" i="2"/>
  <c r="Q181" i="2"/>
  <c r="R181" i="2"/>
  <c r="S181" i="2"/>
  <c r="T181" i="2"/>
  <c r="U181" i="2"/>
  <c r="V181" i="2"/>
  <c r="M182" i="2"/>
  <c r="N182" i="2"/>
  <c r="O182" i="2"/>
  <c r="P182" i="2"/>
  <c r="Q182" i="2"/>
  <c r="R182" i="2"/>
  <c r="S182" i="2"/>
  <c r="T182" i="2"/>
  <c r="U182" i="2"/>
  <c r="V182" i="2"/>
  <c r="M183" i="2"/>
  <c r="N183" i="2"/>
  <c r="O183" i="2"/>
  <c r="P183" i="2"/>
  <c r="Q183" i="2"/>
  <c r="R183" i="2"/>
  <c r="S183" i="2"/>
  <c r="T183" i="2"/>
  <c r="U183" i="2"/>
  <c r="V183" i="2"/>
  <c r="M184" i="2"/>
  <c r="N184" i="2"/>
  <c r="O184" i="2"/>
  <c r="P184" i="2"/>
  <c r="Q184" i="2"/>
  <c r="R184" i="2"/>
  <c r="S184" i="2"/>
  <c r="T184" i="2"/>
  <c r="U184" i="2"/>
  <c r="V184" i="2"/>
  <c r="M185" i="2"/>
  <c r="N185" i="2"/>
  <c r="O185" i="2"/>
  <c r="P185" i="2"/>
  <c r="Q185" i="2"/>
  <c r="R185" i="2"/>
  <c r="S185" i="2"/>
  <c r="T185" i="2"/>
  <c r="U185" i="2"/>
  <c r="V185" i="2"/>
  <c r="M186" i="2"/>
  <c r="N186" i="2"/>
  <c r="O186" i="2"/>
  <c r="P186" i="2"/>
  <c r="Q186" i="2"/>
  <c r="R186" i="2"/>
  <c r="S186" i="2"/>
  <c r="T186" i="2"/>
  <c r="U186" i="2"/>
  <c r="V186" i="2"/>
  <c r="M187" i="2"/>
  <c r="N187" i="2"/>
  <c r="O187" i="2"/>
  <c r="P187" i="2"/>
  <c r="Q187" i="2"/>
  <c r="R187" i="2"/>
  <c r="S187" i="2"/>
  <c r="T187" i="2"/>
  <c r="U187" i="2"/>
  <c r="V187" i="2"/>
  <c r="M188" i="2"/>
  <c r="N188" i="2"/>
  <c r="O188" i="2"/>
  <c r="P188" i="2"/>
  <c r="Q188" i="2"/>
  <c r="R188" i="2"/>
  <c r="S188" i="2"/>
  <c r="T188" i="2"/>
  <c r="U188" i="2"/>
  <c r="V188" i="2"/>
  <c r="M189" i="2"/>
  <c r="N189" i="2"/>
  <c r="O189" i="2"/>
  <c r="P189" i="2"/>
  <c r="Q189" i="2"/>
  <c r="R189" i="2"/>
  <c r="S189" i="2"/>
  <c r="T189" i="2"/>
  <c r="U189" i="2"/>
  <c r="V189" i="2"/>
  <c r="M190" i="2"/>
  <c r="N190" i="2"/>
  <c r="O190" i="2"/>
  <c r="P190" i="2"/>
  <c r="Q190" i="2"/>
  <c r="R190" i="2"/>
  <c r="S190" i="2"/>
  <c r="T190" i="2"/>
  <c r="U190" i="2"/>
  <c r="V190" i="2"/>
  <c r="M191" i="2"/>
  <c r="N191" i="2"/>
  <c r="O191" i="2"/>
  <c r="P191" i="2"/>
  <c r="Q191" i="2"/>
  <c r="R191" i="2"/>
  <c r="S191" i="2"/>
  <c r="T191" i="2"/>
  <c r="U191" i="2"/>
  <c r="V191" i="2"/>
  <c r="M192" i="2"/>
  <c r="N192" i="2"/>
  <c r="O192" i="2"/>
  <c r="P192" i="2"/>
  <c r="Q192" i="2"/>
  <c r="R192" i="2"/>
  <c r="S192" i="2"/>
  <c r="T192" i="2"/>
  <c r="U192" i="2"/>
  <c r="V192" i="2"/>
  <c r="M193" i="2"/>
  <c r="N193" i="2"/>
  <c r="O193" i="2"/>
  <c r="P193" i="2"/>
  <c r="Q193" i="2"/>
  <c r="R193" i="2"/>
  <c r="S193" i="2"/>
  <c r="T193" i="2"/>
  <c r="U193" i="2"/>
  <c r="V193" i="2"/>
  <c r="M194" i="2"/>
  <c r="N194" i="2"/>
  <c r="O194" i="2"/>
  <c r="P194" i="2"/>
  <c r="Q194" i="2"/>
  <c r="R194" i="2"/>
  <c r="S194" i="2"/>
  <c r="T194" i="2"/>
  <c r="U194" i="2"/>
  <c r="V194" i="2"/>
  <c r="M195" i="2"/>
  <c r="N195" i="2"/>
  <c r="O195" i="2"/>
  <c r="P195" i="2"/>
  <c r="Q195" i="2"/>
  <c r="R195" i="2"/>
  <c r="S195" i="2"/>
  <c r="T195" i="2"/>
  <c r="U195" i="2"/>
  <c r="V195" i="2"/>
  <c r="M196" i="2"/>
  <c r="N196" i="2"/>
  <c r="O196" i="2"/>
  <c r="P196" i="2"/>
  <c r="Q196" i="2"/>
  <c r="R196" i="2"/>
  <c r="S196" i="2"/>
  <c r="T196" i="2"/>
  <c r="U196" i="2"/>
  <c r="V196" i="2"/>
  <c r="M197" i="2"/>
  <c r="N197" i="2"/>
  <c r="O197" i="2"/>
  <c r="P197" i="2"/>
  <c r="Q197" i="2"/>
  <c r="R197" i="2"/>
  <c r="S197" i="2"/>
  <c r="T197" i="2"/>
  <c r="U197" i="2"/>
  <c r="V197" i="2"/>
  <c r="M198" i="2"/>
  <c r="N198" i="2"/>
  <c r="O198" i="2"/>
  <c r="P198" i="2"/>
  <c r="Q198" i="2"/>
  <c r="R198" i="2"/>
  <c r="S198" i="2"/>
  <c r="T198" i="2"/>
  <c r="U198" i="2"/>
  <c r="V198" i="2"/>
  <c r="M199" i="2"/>
  <c r="N199" i="2"/>
  <c r="O199" i="2"/>
  <c r="P199" i="2"/>
  <c r="Q199" i="2"/>
  <c r="R199" i="2"/>
  <c r="S199" i="2"/>
  <c r="T199" i="2"/>
  <c r="U199" i="2"/>
  <c r="V199" i="2"/>
  <c r="M200" i="2"/>
  <c r="N200" i="2"/>
  <c r="O200" i="2"/>
  <c r="P200" i="2"/>
  <c r="Q200" i="2"/>
  <c r="R200" i="2"/>
  <c r="S200" i="2"/>
  <c r="T200" i="2"/>
  <c r="U200" i="2"/>
  <c r="V200" i="2"/>
  <c r="M201" i="2"/>
  <c r="N201" i="2"/>
  <c r="O201" i="2"/>
  <c r="P201" i="2"/>
  <c r="Q201" i="2"/>
  <c r="R201" i="2"/>
  <c r="S201" i="2"/>
  <c r="T201" i="2"/>
  <c r="U201" i="2"/>
  <c r="V201" i="2"/>
  <c r="M202" i="2"/>
  <c r="N202" i="2"/>
  <c r="O202" i="2"/>
  <c r="P202" i="2"/>
  <c r="Q202" i="2"/>
  <c r="R202" i="2"/>
  <c r="S202" i="2"/>
  <c r="T202" i="2"/>
  <c r="U202" i="2"/>
  <c r="V202" i="2"/>
  <c r="M203" i="2"/>
  <c r="N203" i="2"/>
  <c r="O203" i="2"/>
  <c r="P203" i="2"/>
  <c r="Q203" i="2"/>
  <c r="R203" i="2"/>
  <c r="S203" i="2"/>
  <c r="T203" i="2"/>
  <c r="U203" i="2"/>
  <c r="V203" i="2"/>
  <c r="M204" i="2"/>
  <c r="N204" i="2"/>
  <c r="O204" i="2"/>
  <c r="P204" i="2"/>
  <c r="Q204" i="2"/>
  <c r="R204" i="2"/>
  <c r="S204" i="2"/>
  <c r="T204" i="2"/>
  <c r="U204" i="2"/>
  <c r="V204" i="2"/>
  <c r="M205" i="2"/>
  <c r="N205" i="2"/>
  <c r="O205" i="2"/>
  <c r="P205" i="2"/>
  <c r="Q205" i="2"/>
  <c r="R205" i="2"/>
  <c r="S205" i="2"/>
  <c r="T205" i="2"/>
  <c r="U205" i="2"/>
  <c r="V205" i="2"/>
  <c r="M206" i="2"/>
  <c r="N206" i="2"/>
  <c r="O206" i="2"/>
  <c r="P206" i="2"/>
  <c r="Q206" i="2"/>
  <c r="R206" i="2"/>
  <c r="S206" i="2"/>
  <c r="T206" i="2"/>
  <c r="U206" i="2"/>
  <c r="V206" i="2"/>
  <c r="M207" i="2"/>
  <c r="N207" i="2"/>
  <c r="O207" i="2"/>
  <c r="P207" i="2"/>
  <c r="Q207" i="2"/>
  <c r="R207" i="2"/>
  <c r="S207" i="2"/>
  <c r="T207" i="2"/>
  <c r="U207" i="2"/>
  <c r="V207" i="2"/>
  <c r="M208" i="2"/>
  <c r="N208" i="2"/>
  <c r="O208" i="2"/>
  <c r="P208" i="2"/>
  <c r="Q208" i="2"/>
  <c r="R208" i="2"/>
  <c r="S208" i="2"/>
  <c r="T208" i="2"/>
  <c r="U208" i="2"/>
  <c r="V208" i="2"/>
  <c r="M209" i="2"/>
  <c r="N209" i="2"/>
  <c r="O209" i="2"/>
  <c r="P209" i="2"/>
  <c r="Q209" i="2"/>
  <c r="R209" i="2"/>
  <c r="S209" i="2"/>
  <c r="T209" i="2"/>
  <c r="U209" i="2"/>
  <c r="V209" i="2"/>
  <c r="M210" i="2"/>
  <c r="N210" i="2"/>
  <c r="O210" i="2"/>
  <c r="P210" i="2"/>
  <c r="Q210" i="2"/>
  <c r="R210" i="2"/>
  <c r="S210" i="2"/>
  <c r="T210" i="2"/>
  <c r="U210" i="2"/>
  <c r="V210" i="2"/>
  <c r="M211" i="2"/>
  <c r="N211" i="2"/>
  <c r="O211" i="2"/>
  <c r="P211" i="2"/>
  <c r="Q211" i="2"/>
  <c r="R211" i="2"/>
  <c r="S211" i="2"/>
  <c r="T211" i="2"/>
  <c r="U211" i="2"/>
  <c r="V211" i="2"/>
  <c r="M212" i="2"/>
  <c r="N212" i="2"/>
  <c r="O212" i="2"/>
  <c r="P212" i="2"/>
  <c r="Q212" i="2"/>
  <c r="R212" i="2"/>
  <c r="S212" i="2"/>
  <c r="T212" i="2"/>
  <c r="U212" i="2"/>
  <c r="V212" i="2"/>
  <c r="M213" i="2"/>
  <c r="N213" i="2"/>
  <c r="O213" i="2"/>
  <c r="P213" i="2"/>
  <c r="Q213" i="2"/>
  <c r="R213" i="2"/>
  <c r="S213" i="2"/>
  <c r="T213" i="2"/>
  <c r="U213" i="2"/>
  <c r="V213" i="2"/>
  <c r="M214" i="2"/>
  <c r="N214" i="2"/>
  <c r="O214" i="2"/>
  <c r="P214" i="2"/>
  <c r="Q214" i="2"/>
  <c r="R214" i="2"/>
  <c r="S214" i="2"/>
  <c r="T214" i="2"/>
  <c r="U214" i="2"/>
  <c r="V214" i="2"/>
  <c r="M215" i="2"/>
  <c r="N215" i="2"/>
  <c r="O215" i="2"/>
  <c r="P215" i="2"/>
  <c r="Q215" i="2"/>
  <c r="R215" i="2"/>
  <c r="S215" i="2"/>
  <c r="T215" i="2"/>
  <c r="U215" i="2"/>
  <c r="V215" i="2"/>
  <c r="M216" i="2"/>
  <c r="N216" i="2"/>
  <c r="O216" i="2"/>
  <c r="P216" i="2"/>
  <c r="Q216" i="2"/>
  <c r="R216" i="2"/>
  <c r="S216" i="2"/>
  <c r="T216" i="2"/>
  <c r="U216" i="2"/>
  <c r="V216" i="2"/>
  <c r="M217" i="2"/>
  <c r="N217" i="2"/>
  <c r="O217" i="2"/>
  <c r="P217" i="2"/>
  <c r="Q217" i="2"/>
  <c r="R217" i="2"/>
  <c r="S217" i="2"/>
  <c r="T217" i="2"/>
  <c r="U217" i="2"/>
  <c r="V217" i="2"/>
  <c r="M218" i="2"/>
  <c r="N218" i="2"/>
  <c r="O218" i="2"/>
  <c r="P218" i="2"/>
  <c r="Q218" i="2"/>
  <c r="R218" i="2"/>
  <c r="S218" i="2"/>
  <c r="T218" i="2"/>
  <c r="U218" i="2"/>
  <c r="V218" i="2"/>
  <c r="M219" i="2"/>
  <c r="N219" i="2"/>
  <c r="O219" i="2"/>
  <c r="P219" i="2"/>
  <c r="Q219" i="2"/>
  <c r="R219" i="2"/>
  <c r="S219" i="2"/>
  <c r="T219" i="2"/>
  <c r="U219" i="2"/>
  <c r="V219" i="2"/>
  <c r="M220" i="2"/>
  <c r="N220" i="2"/>
  <c r="O220" i="2"/>
  <c r="P220" i="2"/>
  <c r="Q220" i="2"/>
  <c r="R220" i="2"/>
  <c r="S220" i="2"/>
  <c r="T220" i="2"/>
  <c r="U220" i="2"/>
  <c r="V220" i="2"/>
  <c r="M221" i="2"/>
  <c r="N221" i="2"/>
  <c r="O221" i="2"/>
  <c r="P221" i="2"/>
  <c r="Q221" i="2"/>
  <c r="R221" i="2"/>
  <c r="S221" i="2"/>
  <c r="T221" i="2"/>
  <c r="U221" i="2"/>
  <c r="V221" i="2"/>
  <c r="M222" i="2"/>
  <c r="N222" i="2"/>
  <c r="O222" i="2"/>
  <c r="P222" i="2"/>
  <c r="Q222" i="2"/>
  <c r="R222" i="2"/>
  <c r="S222" i="2"/>
  <c r="T222" i="2"/>
  <c r="U222" i="2"/>
  <c r="V222" i="2"/>
  <c r="M223" i="2"/>
  <c r="N223" i="2"/>
  <c r="O223" i="2"/>
  <c r="P223" i="2"/>
  <c r="Q223" i="2"/>
  <c r="R223" i="2"/>
  <c r="S223" i="2"/>
  <c r="T223" i="2"/>
  <c r="U223" i="2"/>
  <c r="V223" i="2"/>
  <c r="M224" i="2"/>
  <c r="N224" i="2"/>
  <c r="O224" i="2"/>
  <c r="P224" i="2"/>
  <c r="Q224" i="2"/>
  <c r="R224" i="2"/>
  <c r="S224" i="2"/>
  <c r="T224" i="2"/>
  <c r="U224" i="2"/>
  <c r="V224" i="2"/>
  <c r="M225" i="2"/>
  <c r="N225" i="2"/>
  <c r="O225" i="2"/>
  <c r="P225" i="2"/>
  <c r="Q225" i="2"/>
  <c r="R225" i="2"/>
  <c r="S225" i="2"/>
  <c r="T225" i="2"/>
  <c r="U225" i="2"/>
  <c r="V225" i="2"/>
  <c r="M226" i="2"/>
  <c r="N226" i="2"/>
  <c r="O226" i="2"/>
  <c r="P226" i="2"/>
  <c r="Q226" i="2"/>
  <c r="R226" i="2"/>
  <c r="S226" i="2"/>
  <c r="T226" i="2"/>
  <c r="U226" i="2"/>
  <c r="V226" i="2"/>
  <c r="M227" i="2"/>
  <c r="N227" i="2"/>
  <c r="O227" i="2"/>
  <c r="P227" i="2"/>
  <c r="Q227" i="2"/>
  <c r="R227" i="2"/>
  <c r="S227" i="2"/>
  <c r="T227" i="2"/>
  <c r="U227" i="2"/>
  <c r="V227" i="2"/>
  <c r="M228" i="2"/>
  <c r="N228" i="2"/>
  <c r="O228" i="2"/>
  <c r="P228" i="2"/>
  <c r="Q228" i="2"/>
  <c r="R228" i="2"/>
  <c r="S228" i="2"/>
  <c r="T228" i="2"/>
  <c r="U228" i="2"/>
  <c r="V228" i="2"/>
  <c r="M229" i="2"/>
  <c r="N229" i="2"/>
  <c r="O229" i="2"/>
  <c r="P229" i="2"/>
  <c r="Q229" i="2"/>
  <c r="R229" i="2"/>
  <c r="S229" i="2"/>
  <c r="T229" i="2"/>
  <c r="U229" i="2"/>
  <c r="V229" i="2"/>
  <c r="M230" i="2"/>
  <c r="N230" i="2"/>
  <c r="O230" i="2"/>
  <c r="P230" i="2"/>
  <c r="Q230" i="2"/>
  <c r="R230" i="2"/>
  <c r="S230" i="2"/>
  <c r="T230" i="2"/>
  <c r="U230" i="2"/>
  <c r="V230" i="2"/>
  <c r="M231" i="2"/>
  <c r="N231" i="2"/>
  <c r="O231" i="2"/>
  <c r="P231" i="2"/>
  <c r="Q231" i="2"/>
  <c r="R231" i="2"/>
  <c r="S231" i="2"/>
  <c r="T231" i="2"/>
  <c r="U231" i="2"/>
  <c r="V231" i="2"/>
  <c r="M232" i="2"/>
  <c r="N232" i="2"/>
  <c r="O232" i="2"/>
  <c r="P232" i="2"/>
  <c r="Q232" i="2"/>
  <c r="R232" i="2"/>
  <c r="S232" i="2"/>
  <c r="T232" i="2"/>
  <c r="U232" i="2"/>
  <c r="V232" i="2"/>
  <c r="M233" i="2"/>
  <c r="N233" i="2"/>
  <c r="O233" i="2"/>
  <c r="P233" i="2"/>
  <c r="Q233" i="2"/>
  <c r="R233" i="2"/>
  <c r="S233" i="2"/>
  <c r="T233" i="2"/>
  <c r="U233" i="2"/>
  <c r="V233" i="2"/>
  <c r="M234" i="2"/>
  <c r="N234" i="2"/>
  <c r="O234" i="2"/>
  <c r="P234" i="2"/>
  <c r="Q234" i="2"/>
  <c r="R234" i="2"/>
  <c r="S234" i="2"/>
  <c r="T234" i="2"/>
  <c r="U234" i="2"/>
  <c r="V234" i="2"/>
  <c r="M235" i="2"/>
  <c r="N235" i="2"/>
  <c r="O235" i="2"/>
  <c r="P235" i="2"/>
  <c r="Q235" i="2"/>
  <c r="R235" i="2"/>
  <c r="S235" i="2"/>
  <c r="T235" i="2"/>
  <c r="U235" i="2"/>
  <c r="V235" i="2"/>
  <c r="M236" i="2"/>
  <c r="N236" i="2"/>
  <c r="O236" i="2"/>
  <c r="P236" i="2"/>
  <c r="Q236" i="2"/>
  <c r="R236" i="2"/>
  <c r="S236" i="2"/>
  <c r="T236" i="2"/>
  <c r="U236" i="2"/>
  <c r="V236" i="2"/>
  <c r="M237" i="2"/>
  <c r="N237" i="2"/>
  <c r="O237" i="2"/>
  <c r="P237" i="2"/>
  <c r="Q237" i="2"/>
  <c r="R237" i="2"/>
  <c r="S237" i="2"/>
  <c r="T237" i="2"/>
  <c r="U237" i="2"/>
  <c r="V237" i="2"/>
  <c r="M238" i="2"/>
  <c r="N238" i="2"/>
  <c r="O238" i="2"/>
  <c r="P238" i="2"/>
  <c r="Q238" i="2"/>
  <c r="R238" i="2"/>
  <c r="S238" i="2"/>
  <c r="T238" i="2"/>
  <c r="U238" i="2"/>
  <c r="V238" i="2"/>
  <c r="M239" i="2"/>
  <c r="N239" i="2"/>
  <c r="O239" i="2"/>
  <c r="P239" i="2"/>
  <c r="Q239" i="2"/>
  <c r="R239" i="2"/>
  <c r="S239" i="2"/>
  <c r="T239" i="2"/>
  <c r="U239" i="2"/>
  <c r="V239" i="2"/>
  <c r="M240" i="2"/>
  <c r="N240" i="2"/>
  <c r="O240" i="2"/>
  <c r="P240" i="2"/>
  <c r="Q240" i="2"/>
  <c r="R240" i="2"/>
  <c r="S240" i="2"/>
  <c r="T240" i="2"/>
  <c r="U240" i="2"/>
  <c r="V240" i="2"/>
  <c r="M241" i="2"/>
  <c r="N241" i="2"/>
  <c r="O241" i="2"/>
  <c r="P241" i="2"/>
  <c r="Q241" i="2"/>
  <c r="R241" i="2"/>
  <c r="S241" i="2"/>
  <c r="T241" i="2"/>
  <c r="U241" i="2"/>
  <c r="V241" i="2"/>
  <c r="M242" i="2"/>
  <c r="N242" i="2"/>
  <c r="O242" i="2"/>
  <c r="P242" i="2"/>
  <c r="Q242" i="2"/>
  <c r="R242" i="2"/>
  <c r="S242" i="2"/>
  <c r="T242" i="2"/>
  <c r="U242" i="2"/>
  <c r="V242" i="2"/>
  <c r="M243" i="2"/>
  <c r="N243" i="2"/>
  <c r="O243" i="2"/>
  <c r="P243" i="2"/>
  <c r="Q243" i="2"/>
  <c r="R243" i="2"/>
  <c r="S243" i="2"/>
  <c r="T243" i="2"/>
  <c r="U243" i="2"/>
  <c r="V243" i="2"/>
  <c r="M244" i="2"/>
  <c r="N244" i="2"/>
  <c r="O244" i="2"/>
  <c r="P244" i="2"/>
  <c r="Q244" i="2"/>
  <c r="R244" i="2"/>
  <c r="S244" i="2"/>
  <c r="T244" i="2"/>
  <c r="U244" i="2"/>
  <c r="V244" i="2"/>
  <c r="M245" i="2"/>
  <c r="N245" i="2"/>
  <c r="O245" i="2"/>
  <c r="P245" i="2"/>
  <c r="Q245" i="2"/>
  <c r="R245" i="2"/>
  <c r="S245" i="2"/>
  <c r="T245" i="2"/>
  <c r="U245" i="2"/>
  <c r="V245" i="2"/>
  <c r="M246" i="2"/>
  <c r="N246" i="2"/>
  <c r="O246" i="2"/>
  <c r="P246" i="2"/>
  <c r="Q246" i="2"/>
  <c r="R246" i="2"/>
  <c r="S246" i="2"/>
  <c r="T246" i="2"/>
  <c r="U246" i="2"/>
  <c r="V246" i="2"/>
  <c r="M247" i="2"/>
  <c r="N247" i="2"/>
  <c r="O247" i="2"/>
  <c r="P247" i="2"/>
  <c r="Q247" i="2"/>
  <c r="R247" i="2"/>
  <c r="S247" i="2"/>
  <c r="T247" i="2"/>
  <c r="U247" i="2"/>
  <c r="V247" i="2"/>
  <c r="M248" i="2"/>
  <c r="N248" i="2"/>
  <c r="O248" i="2"/>
  <c r="P248" i="2"/>
  <c r="Q248" i="2"/>
  <c r="R248" i="2"/>
  <c r="S248" i="2"/>
  <c r="T248" i="2"/>
  <c r="U248" i="2"/>
  <c r="V248" i="2"/>
  <c r="M249" i="2"/>
  <c r="N249" i="2"/>
  <c r="O249" i="2"/>
  <c r="P249" i="2"/>
  <c r="Q249" i="2"/>
  <c r="R249" i="2"/>
  <c r="S249" i="2"/>
  <c r="T249" i="2"/>
  <c r="U249" i="2"/>
  <c r="V249" i="2"/>
  <c r="M250" i="2"/>
  <c r="N250" i="2"/>
  <c r="O250" i="2"/>
  <c r="P250" i="2"/>
  <c r="Q250" i="2"/>
  <c r="R250" i="2"/>
  <c r="S250" i="2"/>
  <c r="T250" i="2"/>
  <c r="U250" i="2"/>
  <c r="V250" i="2"/>
  <c r="M251" i="2"/>
  <c r="N251" i="2"/>
  <c r="O251" i="2"/>
  <c r="P251" i="2"/>
  <c r="Q251" i="2"/>
  <c r="R251" i="2"/>
  <c r="S251" i="2"/>
  <c r="T251" i="2"/>
  <c r="U251" i="2"/>
  <c r="V251" i="2"/>
  <c r="M252" i="2"/>
  <c r="N252" i="2"/>
  <c r="O252" i="2"/>
  <c r="P252" i="2"/>
  <c r="Q252" i="2"/>
  <c r="R252" i="2"/>
  <c r="S252" i="2"/>
  <c r="T252" i="2"/>
  <c r="U252" i="2"/>
  <c r="V252" i="2"/>
  <c r="M253" i="2"/>
  <c r="N253" i="2"/>
  <c r="O253" i="2"/>
  <c r="P253" i="2"/>
  <c r="Q253" i="2"/>
  <c r="R253" i="2"/>
  <c r="S253" i="2"/>
  <c r="T253" i="2"/>
  <c r="U253" i="2"/>
  <c r="V253" i="2"/>
  <c r="M254" i="2"/>
  <c r="N254" i="2"/>
  <c r="O254" i="2"/>
  <c r="P254" i="2"/>
  <c r="Q254" i="2"/>
  <c r="R254" i="2"/>
  <c r="S254" i="2"/>
  <c r="T254" i="2"/>
  <c r="U254" i="2"/>
  <c r="V254" i="2"/>
  <c r="M255" i="2"/>
  <c r="N255" i="2"/>
  <c r="O255" i="2"/>
  <c r="P255" i="2"/>
  <c r="Q255" i="2"/>
  <c r="R255" i="2"/>
  <c r="S255" i="2"/>
  <c r="T255" i="2"/>
  <c r="U255" i="2"/>
  <c r="V255" i="2"/>
  <c r="M256" i="2"/>
  <c r="N256" i="2"/>
  <c r="O256" i="2"/>
  <c r="P256" i="2"/>
  <c r="Q256" i="2"/>
  <c r="R256" i="2"/>
  <c r="S256" i="2"/>
  <c r="T256" i="2"/>
  <c r="U256" i="2"/>
  <c r="V256" i="2"/>
  <c r="M257" i="2"/>
  <c r="N257" i="2"/>
  <c r="O257" i="2"/>
  <c r="P257" i="2"/>
  <c r="Q257" i="2"/>
  <c r="R257" i="2"/>
  <c r="S257" i="2"/>
  <c r="T257" i="2"/>
  <c r="U257" i="2"/>
  <c r="V257" i="2"/>
  <c r="M258" i="2"/>
  <c r="N258" i="2"/>
  <c r="O258" i="2"/>
  <c r="P258" i="2"/>
  <c r="Q258" i="2"/>
  <c r="R258" i="2"/>
  <c r="S258" i="2"/>
  <c r="T258" i="2"/>
  <c r="U258" i="2"/>
  <c r="V258" i="2"/>
  <c r="M259" i="2"/>
  <c r="N259" i="2"/>
  <c r="O259" i="2"/>
  <c r="P259" i="2"/>
  <c r="Q259" i="2"/>
  <c r="R259" i="2"/>
  <c r="S259" i="2"/>
  <c r="T259" i="2"/>
  <c r="U259" i="2"/>
  <c r="V259" i="2"/>
  <c r="M260" i="2"/>
  <c r="N260" i="2"/>
  <c r="O260" i="2"/>
  <c r="P260" i="2"/>
  <c r="Q260" i="2"/>
  <c r="R260" i="2"/>
  <c r="S260" i="2"/>
  <c r="T260" i="2"/>
  <c r="U260" i="2"/>
  <c r="V260" i="2"/>
  <c r="M261" i="2"/>
  <c r="N261" i="2"/>
  <c r="O261" i="2"/>
  <c r="P261" i="2"/>
  <c r="Q261" i="2"/>
  <c r="R261" i="2"/>
  <c r="S261" i="2"/>
  <c r="T261" i="2"/>
  <c r="U261" i="2"/>
  <c r="V261" i="2"/>
  <c r="M262" i="2"/>
  <c r="N262" i="2"/>
  <c r="O262" i="2"/>
  <c r="P262" i="2"/>
  <c r="Q262" i="2"/>
  <c r="R262" i="2"/>
  <c r="S262" i="2"/>
  <c r="T262" i="2"/>
  <c r="U262" i="2"/>
  <c r="V262" i="2"/>
  <c r="M263" i="2"/>
  <c r="N263" i="2"/>
  <c r="O263" i="2"/>
  <c r="P263" i="2"/>
  <c r="Q263" i="2"/>
  <c r="R263" i="2"/>
  <c r="S263" i="2"/>
  <c r="T263" i="2"/>
  <c r="U263" i="2"/>
  <c r="V263" i="2"/>
  <c r="M264" i="2"/>
  <c r="N264" i="2"/>
  <c r="O264" i="2"/>
  <c r="P264" i="2"/>
  <c r="Q264" i="2"/>
  <c r="R264" i="2"/>
  <c r="S264" i="2"/>
  <c r="T264" i="2"/>
  <c r="U264" i="2"/>
  <c r="V264" i="2"/>
  <c r="M265" i="2"/>
  <c r="N265" i="2"/>
  <c r="O265" i="2"/>
  <c r="P265" i="2"/>
  <c r="Q265" i="2"/>
  <c r="R265" i="2"/>
  <c r="S265" i="2"/>
  <c r="T265" i="2"/>
  <c r="U265" i="2"/>
  <c r="V265" i="2"/>
  <c r="M266" i="2"/>
  <c r="N266" i="2"/>
  <c r="O266" i="2"/>
  <c r="P266" i="2"/>
  <c r="Q266" i="2"/>
  <c r="R266" i="2"/>
  <c r="S266" i="2"/>
  <c r="T266" i="2"/>
  <c r="U266" i="2"/>
  <c r="V266" i="2"/>
  <c r="M267" i="2"/>
  <c r="N267" i="2"/>
  <c r="O267" i="2"/>
  <c r="P267" i="2"/>
  <c r="Q267" i="2"/>
  <c r="R267" i="2"/>
  <c r="S267" i="2"/>
  <c r="T267" i="2"/>
  <c r="U267" i="2"/>
  <c r="V267" i="2"/>
  <c r="M268" i="2"/>
  <c r="N268" i="2"/>
  <c r="O268" i="2"/>
  <c r="P268" i="2"/>
  <c r="Q268" i="2"/>
  <c r="R268" i="2"/>
  <c r="S268" i="2"/>
  <c r="T268" i="2"/>
  <c r="U268" i="2"/>
  <c r="V268" i="2"/>
  <c r="M269" i="2"/>
  <c r="N269" i="2"/>
  <c r="O269" i="2"/>
  <c r="P269" i="2"/>
  <c r="Q269" i="2"/>
  <c r="R269" i="2"/>
  <c r="S269" i="2"/>
  <c r="T269" i="2"/>
  <c r="U269" i="2"/>
  <c r="V269" i="2"/>
  <c r="M270" i="2"/>
  <c r="N270" i="2"/>
  <c r="O270" i="2"/>
  <c r="P270" i="2"/>
  <c r="Q270" i="2"/>
  <c r="R270" i="2"/>
  <c r="S270" i="2"/>
  <c r="T270" i="2"/>
  <c r="U270" i="2"/>
  <c r="V270" i="2"/>
  <c r="M271" i="2"/>
  <c r="N271" i="2"/>
  <c r="O271" i="2"/>
  <c r="P271" i="2"/>
  <c r="Q271" i="2"/>
  <c r="R271" i="2"/>
  <c r="S271" i="2"/>
  <c r="T271" i="2"/>
  <c r="U271" i="2"/>
  <c r="V271" i="2"/>
  <c r="M272" i="2"/>
  <c r="N272" i="2"/>
  <c r="O272" i="2"/>
  <c r="P272" i="2"/>
  <c r="Q272" i="2"/>
  <c r="R272" i="2"/>
  <c r="S272" i="2"/>
  <c r="T272" i="2"/>
  <c r="U272" i="2"/>
  <c r="V272" i="2"/>
  <c r="M273" i="2"/>
  <c r="N273" i="2"/>
  <c r="O273" i="2"/>
  <c r="P273" i="2"/>
  <c r="Q273" i="2"/>
  <c r="R273" i="2"/>
  <c r="S273" i="2"/>
  <c r="T273" i="2"/>
  <c r="U273" i="2"/>
  <c r="V273" i="2"/>
  <c r="M274" i="2"/>
  <c r="N274" i="2"/>
  <c r="O274" i="2"/>
  <c r="P274" i="2"/>
  <c r="Q274" i="2"/>
  <c r="R274" i="2"/>
  <c r="S274" i="2"/>
  <c r="T274" i="2"/>
  <c r="U274" i="2"/>
  <c r="V274" i="2"/>
  <c r="M275" i="2"/>
  <c r="N275" i="2"/>
  <c r="O275" i="2"/>
  <c r="P275" i="2"/>
  <c r="Q275" i="2"/>
  <c r="R275" i="2"/>
  <c r="S275" i="2"/>
  <c r="T275" i="2"/>
  <c r="U275" i="2"/>
  <c r="V275" i="2"/>
  <c r="M276" i="2"/>
  <c r="N276" i="2"/>
  <c r="O276" i="2"/>
  <c r="P276" i="2"/>
  <c r="Q276" i="2"/>
  <c r="R276" i="2"/>
  <c r="S276" i="2"/>
  <c r="T276" i="2"/>
  <c r="U276" i="2"/>
  <c r="V276" i="2"/>
  <c r="M277" i="2"/>
  <c r="N277" i="2"/>
  <c r="O277" i="2"/>
  <c r="P277" i="2"/>
  <c r="Q277" i="2"/>
  <c r="R277" i="2"/>
  <c r="S277" i="2"/>
  <c r="T277" i="2"/>
  <c r="U277" i="2"/>
  <c r="V277" i="2"/>
  <c r="M278" i="2"/>
  <c r="N278" i="2"/>
  <c r="O278" i="2"/>
  <c r="P278" i="2"/>
  <c r="Q278" i="2"/>
  <c r="R278" i="2"/>
  <c r="S278" i="2"/>
  <c r="T278" i="2"/>
  <c r="U278" i="2"/>
  <c r="V278" i="2"/>
  <c r="M279" i="2"/>
  <c r="N279" i="2"/>
  <c r="O279" i="2"/>
  <c r="P279" i="2"/>
  <c r="Q279" i="2"/>
  <c r="R279" i="2"/>
  <c r="S279" i="2"/>
  <c r="T279" i="2"/>
  <c r="U279" i="2"/>
  <c r="V279" i="2"/>
  <c r="M280" i="2"/>
  <c r="N280" i="2"/>
  <c r="O280" i="2"/>
  <c r="P280" i="2"/>
  <c r="Q280" i="2"/>
  <c r="R280" i="2"/>
  <c r="S280" i="2"/>
  <c r="T280" i="2"/>
  <c r="U280" i="2"/>
  <c r="V280" i="2"/>
  <c r="M281" i="2"/>
  <c r="N281" i="2"/>
  <c r="O281" i="2"/>
  <c r="P281" i="2"/>
  <c r="Q281" i="2"/>
  <c r="R281" i="2"/>
  <c r="S281" i="2"/>
  <c r="T281" i="2"/>
  <c r="U281" i="2"/>
  <c r="V281" i="2"/>
  <c r="M282" i="2"/>
  <c r="N282" i="2"/>
  <c r="O282" i="2"/>
  <c r="P282" i="2"/>
  <c r="Q282" i="2"/>
  <c r="R282" i="2"/>
  <c r="S282" i="2"/>
  <c r="T282" i="2"/>
  <c r="U282" i="2"/>
  <c r="V282" i="2"/>
  <c r="M283" i="2"/>
  <c r="N283" i="2"/>
  <c r="O283" i="2"/>
  <c r="P283" i="2"/>
  <c r="Q283" i="2"/>
  <c r="R283" i="2"/>
  <c r="S283" i="2"/>
  <c r="T283" i="2"/>
  <c r="U283" i="2"/>
  <c r="V283" i="2"/>
  <c r="M284" i="2"/>
  <c r="N284" i="2"/>
  <c r="O284" i="2"/>
  <c r="P284" i="2"/>
  <c r="Q284" i="2"/>
  <c r="R284" i="2"/>
  <c r="S284" i="2"/>
  <c r="T284" i="2"/>
  <c r="U284" i="2"/>
  <c r="V284" i="2"/>
  <c r="M285" i="2"/>
  <c r="N285" i="2"/>
  <c r="O285" i="2"/>
  <c r="P285" i="2"/>
  <c r="Q285" i="2"/>
  <c r="R285" i="2"/>
  <c r="S285" i="2"/>
  <c r="T285" i="2"/>
  <c r="U285" i="2"/>
  <c r="V285" i="2"/>
  <c r="M286" i="2"/>
  <c r="N286" i="2"/>
  <c r="O286" i="2"/>
  <c r="P286" i="2"/>
  <c r="Q286" i="2"/>
  <c r="R286" i="2"/>
  <c r="S286" i="2"/>
  <c r="T286" i="2"/>
  <c r="U286" i="2"/>
  <c r="V286" i="2"/>
  <c r="M287" i="2"/>
  <c r="N287" i="2"/>
  <c r="O287" i="2"/>
  <c r="P287" i="2"/>
  <c r="Q287" i="2"/>
  <c r="R287" i="2"/>
  <c r="S287" i="2"/>
  <c r="T287" i="2"/>
  <c r="U287" i="2"/>
  <c r="V287" i="2"/>
  <c r="M288" i="2"/>
  <c r="N288" i="2"/>
  <c r="O288" i="2"/>
  <c r="P288" i="2"/>
  <c r="Q288" i="2"/>
  <c r="R288" i="2"/>
  <c r="S288" i="2"/>
  <c r="T288" i="2"/>
  <c r="U288" i="2"/>
  <c r="V288" i="2"/>
  <c r="M289" i="2"/>
  <c r="N289" i="2"/>
  <c r="O289" i="2"/>
  <c r="P289" i="2"/>
  <c r="Q289" i="2"/>
  <c r="R289" i="2"/>
  <c r="S289" i="2"/>
  <c r="T289" i="2"/>
  <c r="U289" i="2"/>
  <c r="V289" i="2"/>
  <c r="M290" i="2"/>
  <c r="N290" i="2"/>
  <c r="O290" i="2"/>
  <c r="P290" i="2"/>
  <c r="Q290" i="2"/>
  <c r="R290" i="2"/>
  <c r="S290" i="2"/>
  <c r="T290" i="2"/>
  <c r="U290" i="2"/>
  <c r="V290" i="2"/>
  <c r="M291" i="2"/>
  <c r="N291" i="2"/>
  <c r="O291" i="2"/>
  <c r="P291" i="2"/>
  <c r="Q291" i="2"/>
  <c r="R291" i="2"/>
  <c r="S291" i="2"/>
  <c r="T291" i="2"/>
  <c r="U291" i="2"/>
  <c r="V291" i="2"/>
  <c r="M292" i="2"/>
  <c r="N292" i="2"/>
  <c r="O292" i="2"/>
  <c r="P292" i="2"/>
  <c r="Q292" i="2"/>
  <c r="R292" i="2"/>
  <c r="S292" i="2"/>
  <c r="T292" i="2"/>
  <c r="U292" i="2"/>
  <c r="V292" i="2"/>
  <c r="M293" i="2"/>
  <c r="N293" i="2"/>
  <c r="O293" i="2"/>
  <c r="P293" i="2"/>
  <c r="Q293" i="2"/>
  <c r="R293" i="2"/>
  <c r="S293" i="2"/>
  <c r="T293" i="2"/>
  <c r="U293" i="2"/>
  <c r="V293" i="2"/>
  <c r="M294" i="2"/>
  <c r="N294" i="2"/>
  <c r="O294" i="2"/>
  <c r="P294" i="2"/>
  <c r="Q294" i="2"/>
  <c r="R294" i="2"/>
  <c r="S294" i="2"/>
  <c r="T294" i="2"/>
  <c r="U294" i="2"/>
  <c r="V294" i="2"/>
  <c r="J5" i="40"/>
  <c r="J6" i="40"/>
  <c r="J7" i="40"/>
  <c r="J8" i="40"/>
  <c r="J9" i="40"/>
  <c r="J10" i="40"/>
  <c r="J11" i="40"/>
  <c r="J12" i="40"/>
  <c r="J13" i="40"/>
  <c r="J14" i="40"/>
  <c r="J15" i="40"/>
  <c r="J16" i="40"/>
  <c r="J17" i="40"/>
  <c r="J18" i="40"/>
  <c r="J19" i="40"/>
  <c r="I5" i="42"/>
  <c r="I6" i="42"/>
  <c r="I7" i="42"/>
  <c r="I8" i="42"/>
  <c r="I9" i="42"/>
  <c r="I10" i="42"/>
  <c r="I11" i="42"/>
  <c r="I12" i="42"/>
  <c r="I13" i="42"/>
  <c r="I14" i="42"/>
  <c r="I15" i="42"/>
  <c r="I16" i="42"/>
  <c r="I17" i="42"/>
  <c r="I18" i="42"/>
  <c r="I19" i="42"/>
  <c r="I20" i="42"/>
  <c r="I21" i="42"/>
  <c r="I22" i="42"/>
  <c r="I23" i="42"/>
  <c r="I24" i="42"/>
  <c r="I25" i="42"/>
  <c r="I26" i="42"/>
  <c r="I27" i="42"/>
  <c r="I28" i="42"/>
  <c r="I29" i="42"/>
  <c r="I30" i="42"/>
  <c r="I31" i="42"/>
  <c r="I32" i="42"/>
  <c r="I33" i="42"/>
  <c r="I34" i="42"/>
  <c r="I35" i="42"/>
  <c r="I36" i="42"/>
  <c r="I37" i="42"/>
  <c r="I38" i="42"/>
  <c r="I39" i="42"/>
  <c r="I40" i="42"/>
  <c r="I41" i="42"/>
  <c r="I42" i="42"/>
  <c r="I43" i="42"/>
  <c r="I44" i="42"/>
  <c r="I45" i="42"/>
  <c r="I46" i="42"/>
  <c r="I47" i="42"/>
  <c r="I48" i="42"/>
  <c r="I49" i="42"/>
  <c r="I50" i="42"/>
  <c r="I51" i="42"/>
  <c r="I52" i="42"/>
  <c r="I53" i="42"/>
  <c r="I54" i="42"/>
  <c r="I55" i="42"/>
  <c r="I56" i="42"/>
  <c r="I57" i="42"/>
  <c r="I58" i="42"/>
  <c r="I59" i="42"/>
  <c r="I60" i="42"/>
  <c r="I61" i="42"/>
  <c r="I62" i="42"/>
  <c r="I63" i="42"/>
  <c r="I64" i="42"/>
  <c r="I65" i="42"/>
  <c r="I66" i="42"/>
  <c r="I67" i="42"/>
  <c r="I68" i="42"/>
  <c r="I69" i="42"/>
  <c r="I70" i="42"/>
  <c r="I71" i="42"/>
  <c r="I72" i="42"/>
  <c r="I73" i="42"/>
  <c r="I74" i="42"/>
  <c r="I75" i="42"/>
  <c r="I76" i="42"/>
  <c r="I77" i="42"/>
  <c r="I78" i="42"/>
  <c r="F4" i="40"/>
  <c r="C14" i="40"/>
  <c r="C4" i="40"/>
  <c r="J4" i="40"/>
  <c r="C6" i="40"/>
  <c r="C9" i="40"/>
  <c r="C10" i="40"/>
  <c r="C11" i="40"/>
  <c r="C12" i="40"/>
  <c r="C13" i="40"/>
  <c r="C15" i="40"/>
  <c r="C16" i="40"/>
  <c r="C17" i="40"/>
  <c r="C18" i="40"/>
  <c r="C19" i="40"/>
  <c r="F5" i="40"/>
  <c r="F6" i="40"/>
  <c r="F7" i="40"/>
  <c r="F8" i="40"/>
  <c r="F9" i="40"/>
  <c r="F10" i="40"/>
  <c r="F11" i="40"/>
  <c r="F12" i="40"/>
  <c r="F13" i="40"/>
  <c r="F14" i="40"/>
  <c r="F15" i="40"/>
  <c r="F16" i="40"/>
  <c r="F17" i="40"/>
  <c r="F18" i="40"/>
  <c r="F19" i="40"/>
  <c r="M4" i="2"/>
  <c r="D7" i="37"/>
  <c r="D8" i="37"/>
  <c r="D9" i="37"/>
  <c r="D10" i="37"/>
  <c r="D11" i="37"/>
  <c r="D12" i="37"/>
  <c r="D13" i="37"/>
  <c r="D14" i="37"/>
  <c r="D15" i="37"/>
  <c r="D16" i="37"/>
  <c r="D17" i="37"/>
  <c r="D18" i="37"/>
  <c r="R5" i="36"/>
  <c r="R6" i="36"/>
  <c r="R7" i="36"/>
  <c r="R8" i="36"/>
  <c r="R9" i="36"/>
  <c r="R10" i="36"/>
  <c r="R11" i="36"/>
  <c r="R12" i="36"/>
  <c r="R13" i="36"/>
  <c r="R14" i="36"/>
  <c r="R15" i="36"/>
  <c r="R16" i="36"/>
  <c r="R17" i="36"/>
  <c r="R18" i="36"/>
  <c r="R19" i="36"/>
  <c r="R20" i="36"/>
  <c r="R21" i="36"/>
  <c r="R22" i="36"/>
  <c r="R23" i="36"/>
  <c r="R24" i="36"/>
  <c r="R25" i="36"/>
  <c r="R26" i="36"/>
  <c r="R27" i="36"/>
  <c r="R28" i="36"/>
  <c r="R29" i="36"/>
  <c r="R30" i="36"/>
  <c r="R31" i="36"/>
  <c r="R32" i="36"/>
  <c r="R33" i="36"/>
  <c r="R34" i="36"/>
  <c r="R35" i="36"/>
  <c r="R36" i="36"/>
  <c r="R37" i="36"/>
  <c r="R38" i="36"/>
  <c r="R39" i="36"/>
  <c r="R40" i="36"/>
  <c r="R41" i="36"/>
  <c r="R42" i="36"/>
  <c r="R43" i="36"/>
  <c r="R44" i="36"/>
  <c r="R45" i="36"/>
  <c r="R46" i="36"/>
  <c r="R47" i="36"/>
  <c r="R48" i="36"/>
  <c r="R49" i="36"/>
  <c r="R50" i="36"/>
  <c r="R51" i="36"/>
  <c r="R52" i="36"/>
  <c r="R53" i="36"/>
  <c r="R54" i="36"/>
  <c r="R55" i="36"/>
  <c r="R56" i="36"/>
  <c r="R57" i="36"/>
  <c r="R58" i="36"/>
  <c r="R59" i="36"/>
  <c r="R60" i="36"/>
  <c r="R61" i="36"/>
  <c r="R62" i="36"/>
  <c r="R63" i="36"/>
  <c r="R64" i="36"/>
  <c r="R65" i="36"/>
  <c r="R66" i="36"/>
  <c r="R67" i="36"/>
  <c r="R68" i="36"/>
  <c r="R69" i="36"/>
  <c r="R70" i="36"/>
  <c r="R71" i="36"/>
  <c r="R72" i="36"/>
  <c r="R73" i="36"/>
  <c r="R74" i="36"/>
  <c r="R75" i="36"/>
  <c r="R76" i="36"/>
  <c r="R77" i="36"/>
  <c r="R4" i="36"/>
  <c r="Q5" i="36"/>
  <c r="Q6" i="36"/>
  <c r="Q7" i="36"/>
  <c r="Q8" i="36"/>
  <c r="Q9" i="36"/>
  <c r="Q10" i="36"/>
  <c r="Q11" i="36"/>
  <c r="Q12" i="36"/>
  <c r="Q13" i="36"/>
  <c r="Q14" i="36"/>
  <c r="Q15" i="36"/>
  <c r="Q16" i="36"/>
  <c r="Q17" i="36"/>
  <c r="Q18" i="36"/>
  <c r="Q19" i="36"/>
  <c r="Q20" i="36"/>
  <c r="Q21" i="36"/>
  <c r="Q22" i="36"/>
  <c r="Q23" i="36"/>
  <c r="Q24" i="36"/>
  <c r="Q25" i="36"/>
  <c r="Q26" i="36"/>
  <c r="Q27" i="36"/>
  <c r="Q28" i="36"/>
  <c r="Q29" i="36"/>
  <c r="Q30" i="36"/>
  <c r="Q31" i="36"/>
  <c r="Q32" i="36"/>
  <c r="Q33" i="36"/>
  <c r="Q34" i="36"/>
  <c r="Q35" i="36"/>
  <c r="Q36" i="36"/>
  <c r="Q37" i="36"/>
  <c r="Q38" i="36"/>
  <c r="Q39" i="36"/>
  <c r="Q40" i="36"/>
  <c r="Q41" i="36"/>
  <c r="Q42" i="36"/>
  <c r="Q43" i="36"/>
  <c r="Q44" i="36"/>
  <c r="Q45" i="36"/>
  <c r="Q46" i="36"/>
  <c r="Q47" i="36"/>
  <c r="Q48" i="36"/>
  <c r="Q49" i="36"/>
  <c r="Q50" i="36"/>
  <c r="Q51" i="36"/>
  <c r="Q52" i="36"/>
  <c r="Q53" i="36"/>
  <c r="Q54" i="36"/>
  <c r="Q55" i="36"/>
  <c r="Q56" i="36"/>
  <c r="Q57" i="36"/>
  <c r="Q58" i="36"/>
  <c r="Q59" i="36"/>
  <c r="Q60" i="36"/>
  <c r="Q61" i="36"/>
  <c r="Q62" i="36"/>
  <c r="Q63" i="36"/>
  <c r="Q64" i="36"/>
  <c r="Q65" i="36"/>
  <c r="Q66" i="36"/>
  <c r="Q67" i="36"/>
  <c r="Q68" i="36"/>
  <c r="Q69" i="36"/>
  <c r="Q70" i="36"/>
  <c r="Q71" i="36"/>
  <c r="Q72" i="36"/>
  <c r="Q73" i="36"/>
  <c r="Q74" i="36"/>
  <c r="Q75" i="36"/>
  <c r="Q76" i="36"/>
  <c r="Q77" i="36"/>
  <c r="Q4" i="36"/>
  <c r="J90" i="3"/>
  <c r="J91" i="3"/>
  <c r="J92" i="3"/>
  <c r="J93" i="3"/>
  <c r="J94" i="3"/>
  <c r="J95" i="3"/>
  <c r="J96" i="3"/>
  <c r="J97" i="3"/>
  <c r="J98" i="3"/>
  <c r="J99" i="3"/>
  <c r="J100" i="3"/>
  <c r="J101" i="3"/>
  <c r="J102" i="3"/>
  <c r="J103" i="3"/>
  <c r="J104" i="3"/>
  <c r="J105" i="3"/>
  <c r="J106" i="3"/>
  <c r="J107" i="3"/>
  <c r="J108" i="3"/>
  <c r="J109" i="3"/>
  <c r="J110" i="3"/>
  <c r="J111" i="3"/>
  <c r="J112" i="3"/>
  <c r="J113" i="3"/>
  <c r="J114" i="3"/>
  <c r="J115" i="3"/>
  <c r="J116" i="3"/>
  <c r="J117" i="3"/>
  <c r="J118" i="3"/>
  <c r="J119" i="3"/>
  <c r="J120" i="3"/>
  <c r="J121" i="3"/>
  <c r="J122" i="3"/>
  <c r="J123" i="3"/>
  <c r="J124" i="3"/>
  <c r="J125" i="3"/>
  <c r="J126" i="3"/>
  <c r="J127" i="3"/>
  <c r="J128" i="3"/>
  <c r="J129" i="3"/>
  <c r="J130" i="3"/>
  <c r="J131" i="3"/>
  <c r="J132" i="3"/>
  <c r="J133" i="3"/>
  <c r="J134" i="3"/>
  <c r="J135" i="3"/>
  <c r="J136" i="3"/>
  <c r="J137" i="3"/>
  <c r="J138" i="3"/>
  <c r="J139" i="3"/>
  <c r="J140" i="3"/>
  <c r="J141" i="3"/>
  <c r="J142" i="3"/>
  <c r="J143" i="3"/>
  <c r="J144" i="3"/>
  <c r="J145" i="3"/>
  <c r="J146" i="3"/>
  <c r="J147" i="3"/>
  <c r="J148" i="3"/>
  <c r="J149" i="3"/>
  <c r="J150" i="3"/>
  <c r="J151" i="3"/>
  <c r="J152" i="3"/>
  <c r="J153" i="3"/>
  <c r="J154" i="3"/>
  <c r="J155" i="3"/>
  <c r="J156" i="3"/>
  <c r="J157" i="3"/>
  <c r="J158" i="3"/>
  <c r="J159" i="3"/>
  <c r="J160" i="3"/>
  <c r="J161" i="3"/>
  <c r="J162" i="3"/>
  <c r="J163" i="3"/>
  <c r="J164" i="3"/>
  <c r="J165" i="3"/>
  <c r="J166" i="3"/>
  <c r="J167" i="3"/>
  <c r="J168" i="3"/>
  <c r="J169" i="3"/>
  <c r="J170" i="3"/>
  <c r="J171" i="3"/>
  <c r="J172" i="3"/>
  <c r="J173" i="3"/>
  <c r="J174" i="3"/>
  <c r="J175" i="3"/>
  <c r="J176" i="3"/>
  <c r="J177" i="3"/>
  <c r="J178" i="3"/>
  <c r="J179" i="3"/>
  <c r="J180" i="3"/>
  <c r="J181" i="3"/>
  <c r="J182" i="3"/>
  <c r="J183" i="3"/>
  <c r="J184" i="3"/>
  <c r="J185" i="3"/>
  <c r="J186" i="3"/>
  <c r="J187" i="3"/>
  <c r="J188" i="3"/>
  <c r="J189" i="3"/>
  <c r="J190" i="3"/>
  <c r="J191" i="3"/>
  <c r="J192" i="3"/>
  <c r="J193" i="3"/>
  <c r="J194" i="3"/>
  <c r="J195" i="3"/>
  <c r="J196" i="3"/>
  <c r="J197" i="3"/>
  <c r="J198" i="3"/>
  <c r="J199" i="3"/>
  <c r="J200" i="3"/>
  <c r="J201" i="3"/>
  <c r="J202" i="3"/>
  <c r="J203" i="3"/>
  <c r="J204" i="3"/>
  <c r="J205" i="3"/>
  <c r="J206" i="3"/>
  <c r="J207" i="3"/>
  <c r="J208" i="3"/>
  <c r="J209" i="3"/>
  <c r="J210" i="3"/>
  <c r="J211" i="3"/>
  <c r="J212" i="3"/>
  <c r="J213" i="3"/>
  <c r="J214" i="3"/>
  <c r="J215" i="3"/>
  <c r="J216" i="3"/>
  <c r="J217" i="3"/>
  <c r="J218" i="3"/>
  <c r="J219" i="3"/>
  <c r="J220" i="3"/>
  <c r="J221" i="3"/>
  <c r="J222" i="3"/>
  <c r="J223" i="3"/>
  <c r="J224" i="3"/>
  <c r="J225" i="3"/>
  <c r="J226" i="3"/>
  <c r="J227" i="3"/>
  <c r="J228" i="3"/>
  <c r="J229" i="3"/>
  <c r="J230" i="3"/>
  <c r="J231" i="3"/>
  <c r="J232" i="3"/>
  <c r="J233" i="3"/>
  <c r="J234" i="3"/>
  <c r="J235" i="3"/>
  <c r="J236" i="3"/>
  <c r="J237" i="3"/>
  <c r="J238" i="3"/>
  <c r="J239" i="3"/>
  <c r="J240" i="3"/>
  <c r="J241" i="3"/>
  <c r="J242" i="3"/>
  <c r="J243" i="3"/>
  <c r="J244" i="3"/>
  <c r="J245" i="3"/>
  <c r="J246" i="3"/>
  <c r="J247" i="3"/>
  <c r="J248" i="3"/>
  <c r="J249" i="3"/>
  <c r="J250" i="3"/>
  <c r="J251" i="3"/>
  <c r="J252" i="3"/>
  <c r="J253" i="3"/>
  <c r="J254" i="3"/>
  <c r="J255" i="3"/>
  <c r="J256" i="3"/>
  <c r="J257" i="3"/>
  <c r="J258" i="3"/>
  <c r="J259" i="3"/>
  <c r="J260" i="3"/>
  <c r="J261" i="3"/>
  <c r="J262" i="3"/>
  <c r="J263" i="3"/>
  <c r="J264" i="3"/>
  <c r="J265" i="3"/>
  <c r="J266" i="3"/>
  <c r="J267" i="3"/>
  <c r="J268" i="3"/>
  <c r="J269" i="3"/>
  <c r="J270" i="3"/>
  <c r="J271" i="3"/>
  <c r="J272" i="3"/>
  <c r="J273" i="3"/>
  <c r="J274" i="3"/>
  <c r="J275" i="3"/>
  <c r="J276" i="3"/>
  <c r="J277" i="3"/>
  <c r="J278" i="3"/>
  <c r="J279" i="3"/>
  <c r="J280" i="3"/>
  <c r="J281" i="3"/>
  <c r="J282" i="3"/>
  <c r="J283" i="3"/>
  <c r="J284" i="3"/>
  <c r="J285" i="3"/>
  <c r="J286" i="3"/>
  <c r="J287" i="3"/>
  <c r="J288" i="3"/>
  <c r="J289" i="3"/>
  <c r="J290" i="3"/>
  <c r="J291" i="3"/>
  <c r="J292" i="3"/>
  <c r="J293" i="3"/>
  <c r="J294" i="3"/>
  <c r="J295" i="3"/>
  <c r="J296" i="3"/>
  <c r="J297" i="3"/>
  <c r="J298" i="3"/>
  <c r="J299" i="3"/>
  <c r="J300" i="3"/>
  <c r="J301" i="3"/>
  <c r="J302" i="3"/>
  <c r="J303" i="3"/>
  <c r="J304" i="3"/>
  <c r="J305" i="3"/>
  <c r="J306" i="3"/>
  <c r="J307" i="3"/>
  <c r="J308" i="3"/>
  <c r="J309" i="3"/>
  <c r="J310" i="3"/>
  <c r="J311" i="3"/>
  <c r="J312" i="3"/>
  <c r="J313" i="3"/>
  <c r="J314" i="3"/>
  <c r="J315" i="3"/>
  <c r="J316" i="3"/>
  <c r="J317" i="3"/>
  <c r="J318" i="3"/>
  <c r="J319" i="3"/>
  <c r="J320" i="3"/>
  <c r="J321" i="3"/>
  <c r="J322" i="3"/>
  <c r="J323" i="3"/>
  <c r="J324" i="3"/>
  <c r="J325" i="3"/>
  <c r="J326" i="3"/>
  <c r="J327" i="3"/>
  <c r="J328" i="3"/>
  <c r="J329" i="3"/>
  <c r="J330" i="3"/>
  <c r="J331" i="3"/>
  <c r="J332" i="3"/>
  <c r="J333" i="3"/>
  <c r="J334" i="3"/>
  <c r="J335" i="3"/>
  <c r="J336" i="3"/>
  <c r="J337" i="3"/>
  <c r="J338" i="3"/>
  <c r="J339" i="3"/>
  <c r="J340" i="3"/>
  <c r="J341" i="3"/>
  <c r="J342" i="3"/>
  <c r="J343" i="3"/>
  <c r="J344" i="3"/>
  <c r="J345" i="3"/>
  <c r="J346" i="3"/>
  <c r="J347" i="3"/>
  <c r="J348" i="3"/>
  <c r="J349" i="3"/>
  <c r="J350" i="3"/>
  <c r="J351" i="3"/>
  <c r="J352" i="3"/>
  <c r="J353" i="3"/>
  <c r="J354" i="3"/>
  <c r="J355" i="3"/>
  <c r="J356" i="3"/>
  <c r="J357" i="3"/>
  <c r="J358" i="3"/>
  <c r="J359" i="3"/>
  <c r="J360" i="3"/>
  <c r="J361" i="3"/>
  <c r="J362" i="3"/>
  <c r="J363" i="3"/>
  <c r="J364" i="3"/>
  <c r="J365" i="3"/>
  <c r="J366" i="3"/>
  <c r="J367" i="3"/>
  <c r="J368" i="3"/>
  <c r="J369" i="3"/>
  <c r="J370" i="3"/>
  <c r="J371" i="3"/>
  <c r="J372" i="3"/>
  <c r="J373" i="3"/>
  <c r="J374" i="3"/>
  <c r="J375" i="3"/>
  <c r="J376" i="3"/>
  <c r="J377" i="3"/>
  <c r="J378" i="3"/>
  <c r="J379" i="3"/>
  <c r="J380" i="3"/>
  <c r="J381" i="3"/>
  <c r="J382" i="3"/>
  <c r="J383" i="3"/>
  <c r="J384" i="3"/>
  <c r="J385" i="3"/>
  <c r="J386" i="3"/>
  <c r="J387" i="3"/>
  <c r="J388" i="3"/>
  <c r="J389" i="3"/>
  <c r="J390" i="3"/>
  <c r="J391" i="3"/>
  <c r="J392" i="3"/>
  <c r="J393" i="3"/>
  <c r="J394" i="3"/>
  <c r="J395" i="3"/>
  <c r="J396" i="3"/>
  <c r="J397" i="3"/>
  <c r="J398" i="3"/>
  <c r="J399" i="3"/>
  <c r="J400" i="3"/>
  <c r="J401" i="3"/>
  <c r="J402" i="3"/>
  <c r="J403" i="3"/>
  <c r="J404" i="3"/>
  <c r="J405" i="3"/>
  <c r="J406" i="3"/>
  <c r="J407" i="3"/>
  <c r="J408" i="3"/>
  <c r="J409" i="3"/>
  <c r="J410" i="3"/>
  <c r="J411" i="3"/>
  <c r="J412" i="3"/>
  <c r="J413" i="3"/>
  <c r="J414" i="3"/>
  <c r="J415" i="3"/>
  <c r="J416" i="3"/>
  <c r="J417" i="3"/>
  <c r="J418" i="3"/>
  <c r="J419" i="3"/>
  <c r="J420" i="3"/>
  <c r="J421" i="3"/>
  <c r="J422" i="3"/>
  <c r="J423" i="3"/>
  <c r="J424" i="3"/>
  <c r="J425" i="3"/>
  <c r="J426" i="3"/>
  <c r="J427" i="3"/>
  <c r="J428" i="3"/>
  <c r="J429" i="3"/>
  <c r="J430" i="3"/>
  <c r="J431" i="3"/>
  <c r="J432" i="3"/>
  <c r="J433" i="3"/>
  <c r="J434" i="3"/>
  <c r="J435" i="3"/>
  <c r="J436" i="3"/>
  <c r="J437" i="3"/>
  <c r="J438" i="3"/>
  <c r="J439" i="3"/>
  <c r="J440" i="3"/>
  <c r="J441" i="3"/>
  <c r="J442" i="3"/>
  <c r="J443" i="3"/>
  <c r="J444" i="3"/>
  <c r="J445" i="3"/>
  <c r="J446" i="3"/>
  <c r="J447" i="3"/>
  <c r="J448" i="3"/>
  <c r="J449" i="3"/>
  <c r="J450" i="3"/>
  <c r="J451" i="3"/>
  <c r="J452" i="3"/>
  <c r="J453" i="3"/>
  <c r="J454" i="3"/>
  <c r="J455" i="3"/>
  <c r="J456" i="3"/>
  <c r="J457" i="3"/>
  <c r="J458" i="3"/>
  <c r="J459" i="3"/>
  <c r="J460" i="3"/>
  <c r="J461" i="3"/>
  <c r="J462" i="3"/>
  <c r="J463" i="3"/>
  <c r="J464" i="3"/>
  <c r="J465" i="3"/>
  <c r="J466" i="3"/>
  <c r="J467" i="3"/>
  <c r="J468" i="3"/>
  <c r="J469" i="3"/>
  <c r="J470" i="3"/>
  <c r="J471" i="3"/>
  <c r="J472" i="3"/>
  <c r="J473" i="3"/>
  <c r="J474" i="3"/>
  <c r="J475" i="3"/>
  <c r="J476" i="3"/>
  <c r="J477" i="3"/>
  <c r="J478" i="3"/>
  <c r="J479" i="3"/>
  <c r="J480" i="3"/>
  <c r="J481" i="3"/>
  <c r="J482" i="3"/>
  <c r="J483" i="3"/>
  <c r="J484" i="3"/>
  <c r="J485" i="3"/>
  <c r="J486" i="3"/>
  <c r="J487" i="3"/>
  <c r="J488" i="3"/>
  <c r="J489" i="3"/>
  <c r="J490" i="3"/>
  <c r="J491" i="3"/>
  <c r="J492" i="3"/>
  <c r="J493" i="3"/>
  <c r="J494" i="3"/>
  <c r="J495" i="3"/>
  <c r="J496" i="3"/>
  <c r="J497" i="3"/>
  <c r="J498" i="3"/>
  <c r="J499" i="3"/>
  <c r="J500" i="3"/>
  <c r="I476" i="3"/>
  <c r="I90" i="3"/>
  <c r="I91" i="3"/>
  <c r="I92" i="3"/>
  <c r="I93" i="3"/>
  <c r="I94" i="3"/>
  <c r="I95" i="3"/>
  <c r="I96" i="3"/>
  <c r="I97" i="3"/>
  <c r="I98" i="3"/>
  <c r="I99" i="3"/>
  <c r="I100" i="3"/>
  <c r="I101" i="3"/>
  <c r="I102" i="3"/>
  <c r="I103" i="3"/>
  <c r="I104" i="3"/>
  <c r="I105" i="3"/>
  <c r="I106" i="3"/>
  <c r="I107" i="3"/>
  <c r="I108" i="3"/>
  <c r="I109" i="3"/>
  <c r="I110" i="3"/>
  <c r="I111" i="3"/>
  <c r="I112" i="3"/>
  <c r="I113" i="3"/>
  <c r="I114" i="3"/>
  <c r="I115" i="3"/>
  <c r="I116" i="3"/>
  <c r="I117" i="3"/>
  <c r="I118" i="3"/>
  <c r="I119" i="3"/>
  <c r="I120" i="3"/>
  <c r="I121" i="3"/>
  <c r="I122" i="3"/>
  <c r="I123" i="3"/>
  <c r="I124" i="3"/>
  <c r="I125" i="3"/>
  <c r="I126" i="3"/>
  <c r="I127" i="3"/>
  <c r="I128" i="3"/>
  <c r="I129" i="3"/>
  <c r="I130" i="3"/>
  <c r="I131" i="3"/>
  <c r="I132" i="3"/>
  <c r="I133" i="3"/>
  <c r="I134" i="3"/>
  <c r="I135" i="3"/>
  <c r="I136" i="3"/>
  <c r="I137" i="3"/>
  <c r="I138" i="3"/>
  <c r="I139" i="3"/>
  <c r="I140" i="3"/>
  <c r="I141" i="3"/>
  <c r="I142" i="3"/>
  <c r="I143" i="3"/>
  <c r="I144" i="3"/>
  <c r="I145" i="3"/>
  <c r="I146" i="3"/>
  <c r="I147" i="3"/>
  <c r="I148" i="3"/>
  <c r="I149" i="3"/>
  <c r="I150" i="3"/>
  <c r="I151" i="3"/>
  <c r="I152" i="3"/>
  <c r="I153" i="3"/>
  <c r="I154" i="3"/>
  <c r="I155" i="3"/>
  <c r="I156" i="3"/>
  <c r="I157" i="3"/>
  <c r="I158" i="3"/>
  <c r="I159" i="3"/>
  <c r="I160" i="3"/>
  <c r="I161" i="3"/>
  <c r="I162" i="3"/>
  <c r="I163" i="3"/>
  <c r="I164" i="3"/>
  <c r="I165" i="3"/>
  <c r="I166" i="3"/>
  <c r="I167" i="3"/>
  <c r="I168" i="3"/>
  <c r="I169" i="3"/>
  <c r="I170" i="3"/>
  <c r="I171" i="3"/>
  <c r="I172" i="3"/>
  <c r="I173" i="3"/>
  <c r="I174" i="3"/>
  <c r="I175" i="3"/>
  <c r="I176" i="3"/>
  <c r="I177" i="3"/>
  <c r="I178" i="3"/>
  <c r="I179" i="3"/>
  <c r="I180" i="3"/>
  <c r="I181" i="3"/>
  <c r="I182" i="3"/>
  <c r="I183" i="3"/>
  <c r="I184" i="3"/>
  <c r="I185" i="3"/>
  <c r="I186" i="3"/>
  <c r="I187" i="3"/>
  <c r="I188" i="3"/>
  <c r="I189" i="3"/>
  <c r="I190" i="3"/>
  <c r="I191" i="3"/>
  <c r="I192" i="3"/>
  <c r="I193" i="3"/>
  <c r="I194" i="3"/>
  <c r="I195" i="3"/>
  <c r="I196" i="3"/>
  <c r="I197" i="3"/>
  <c r="I198" i="3"/>
  <c r="I199" i="3"/>
  <c r="I200" i="3"/>
  <c r="I201" i="3"/>
  <c r="I202" i="3"/>
  <c r="I203" i="3"/>
  <c r="I204" i="3"/>
  <c r="I205" i="3"/>
  <c r="I206" i="3"/>
  <c r="I207" i="3"/>
  <c r="I208" i="3"/>
  <c r="I209" i="3"/>
  <c r="I210" i="3"/>
  <c r="I211" i="3"/>
  <c r="I212" i="3"/>
  <c r="I213" i="3"/>
  <c r="I214" i="3"/>
  <c r="I215" i="3"/>
  <c r="I216" i="3"/>
  <c r="I217" i="3"/>
  <c r="I218" i="3"/>
  <c r="I219" i="3"/>
  <c r="I220" i="3"/>
  <c r="I221" i="3"/>
  <c r="I222" i="3"/>
  <c r="I223" i="3"/>
  <c r="I224" i="3"/>
  <c r="I225" i="3"/>
  <c r="I226" i="3"/>
  <c r="I227" i="3"/>
  <c r="I228" i="3"/>
  <c r="I229" i="3"/>
  <c r="I230" i="3"/>
  <c r="I231" i="3"/>
  <c r="I232" i="3"/>
  <c r="I233" i="3"/>
  <c r="I234" i="3"/>
  <c r="I235" i="3"/>
  <c r="I236" i="3"/>
  <c r="I237" i="3"/>
  <c r="I238" i="3"/>
  <c r="I239" i="3"/>
  <c r="I240" i="3"/>
  <c r="I241" i="3"/>
  <c r="I242" i="3"/>
  <c r="I243" i="3"/>
  <c r="I244" i="3"/>
  <c r="I245" i="3"/>
  <c r="I246" i="3"/>
  <c r="I247" i="3"/>
  <c r="I248" i="3"/>
  <c r="I249" i="3"/>
  <c r="I250" i="3"/>
  <c r="I251" i="3"/>
  <c r="I252" i="3"/>
  <c r="I253" i="3"/>
  <c r="I254" i="3"/>
  <c r="I255" i="3"/>
  <c r="I256" i="3"/>
  <c r="I257" i="3"/>
  <c r="I258" i="3"/>
  <c r="I259" i="3"/>
  <c r="I260" i="3"/>
  <c r="I261" i="3"/>
  <c r="I262" i="3"/>
  <c r="I263" i="3"/>
  <c r="I264" i="3"/>
  <c r="I265" i="3"/>
  <c r="I266" i="3"/>
  <c r="I267" i="3"/>
  <c r="I268" i="3"/>
  <c r="I269" i="3"/>
  <c r="I270" i="3"/>
  <c r="I271" i="3"/>
  <c r="I272" i="3"/>
  <c r="I273" i="3"/>
  <c r="I274" i="3"/>
  <c r="I275" i="3"/>
  <c r="I276" i="3"/>
  <c r="I277" i="3"/>
  <c r="I278" i="3"/>
  <c r="I279" i="3"/>
  <c r="I280" i="3"/>
  <c r="I281" i="3"/>
  <c r="I282" i="3"/>
  <c r="I283" i="3"/>
  <c r="I284" i="3"/>
  <c r="I285" i="3"/>
  <c r="I286" i="3"/>
  <c r="I287" i="3"/>
  <c r="I288" i="3"/>
  <c r="I289" i="3"/>
  <c r="I290" i="3"/>
  <c r="I291" i="3"/>
  <c r="I292" i="3"/>
  <c r="I293" i="3"/>
  <c r="I294" i="3"/>
  <c r="I295" i="3"/>
  <c r="I296" i="3"/>
  <c r="I297" i="3"/>
  <c r="I298" i="3"/>
  <c r="I299" i="3"/>
  <c r="I300" i="3"/>
  <c r="I301" i="3"/>
  <c r="I302" i="3"/>
  <c r="I303" i="3"/>
  <c r="I304" i="3"/>
  <c r="I305" i="3"/>
  <c r="I306" i="3"/>
  <c r="I307" i="3"/>
  <c r="I308" i="3"/>
  <c r="I309" i="3"/>
  <c r="I310" i="3"/>
  <c r="I311" i="3"/>
  <c r="I312" i="3"/>
  <c r="I313" i="3"/>
  <c r="I314" i="3"/>
  <c r="I315" i="3"/>
  <c r="I316" i="3"/>
  <c r="I317" i="3"/>
  <c r="I318" i="3"/>
  <c r="I319" i="3"/>
  <c r="I320" i="3"/>
  <c r="I321" i="3"/>
  <c r="I322" i="3"/>
  <c r="I323" i="3"/>
  <c r="I324" i="3"/>
  <c r="I325" i="3"/>
  <c r="I326" i="3"/>
  <c r="I327" i="3"/>
  <c r="I328" i="3"/>
  <c r="I329" i="3"/>
  <c r="I330" i="3"/>
  <c r="I331" i="3"/>
  <c r="I332" i="3"/>
  <c r="I333" i="3"/>
  <c r="I334" i="3"/>
  <c r="I335" i="3"/>
  <c r="I336" i="3"/>
  <c r="I337" i="3"/>
  <c r="I338" i="3"/>
  <c r="I339" i="3"/>
  <c r="I340" i="3"/>
  <c r="I341" i="3"/>
  <c r="I342" i="3"/>
  <c r="I343" i="3"/>
  <c r="I344" i="3"/>
  <c r="I345" i="3"/>
  <c r="I346" i="3"/>
  <c r="I347" i="3"/>
  <c r="I348" i="3"/>
  <c r="I349" i="3"/>
  <c r="I350" i="3"/>
  <c r="I351" i="3"/>
  <c r="I352" i="3"/>
  <c r="I353" i="3"/>
  <c r="I354" i="3"/>
  <c r="I355" i="3"/>
  <c r="I356" i="3"/>
  <c r="I357" i="3"/>
  <c r="I358" i="3"/>
  <c r="I359" i="3"/>
  <c r="I360" i="3"/>
  <c r="I361" i="3"/>
  <c r="I362" i="3"/>
  <c r="I363" i="3"/>
  <c r="I364" i="3"/>
  <c r="I365" i="3"/>
  <c r="I366" i="3"/>
  <c r="I367" i="3"/>
  <c r="I368" i="3"/>
  <c r="I369" i="3"/>
  <c r="I370" i="3"/>
  <c r="I371" i="3"/>
  <c r="I372" i="3"/>
  <c r="I373" i="3"/>
  <c r="I374" i="3"/>
  <c r="I375" i="3"/>
  <c r="I376" i="3"/>
  <c r="I377" i="3"/>
  <c r="I378" i="3"/>
  <c r="I379" i="3"/>
  <c r="I380" i="3"/>
  <c r="I381" i="3"/>
  <c r="I382" i="3"/>
  <c r="I383" i="3"/>
  <c r="I384" i="3"/>
  <c r="I385" i="3"/>
  <c r="I386" i="3"/>
  <c r="I387" i="3"/>
  <c r="I388" i="3"/>
  <c r="I389" i="3"/>
  <c r="I390" i="3"/>
  <c r="I391" i="3"/>
  <c r="I392" i="3"/>
  <c r="I393" i="3"/>
  <c r="I394" i="3"/>
  <c r="I395" i="3"/>
  <c r="I396" i="3"/>
  <c r="I397" i="3"/>
  <c r="I398" i="3"/>
  <c r="I399" i="3"/>
  <c r="I400" i="3"/>
  <c r="I401" i="3"/>
  <c r="I402" i="3"/>
  <c r="I403" i="3"/>
  <c r="I404" i="3"/>
  <c r="I405" i="3"/>
  <c r="I406" i="3"/>
  <c r="I407" i="3"/>
  <c r="I408" i="3"/>
  <c r="I409" i="3"/>
  <c r="I410" i="3"/>
  <c r="I411" i="3"/>
  <c r="I412" i="3"/>
  <c r="I413" i="3"/>
  <c r="I414" i="3"/>
  <c r="I415" i="3"/>
  <c r="I416" i="3"/>
  <c r="I417" i="3"/>
  <c r="I418" i="3"/>
  <c r="I419" i="3"/>
  <c r="I420" i="3"/>
  <c r="I421" i="3"/>
  <c r="I422" i="3"/>
  <c r="I423" i="3"/>
  <c r="I424" i="3"/>
  <c r="I425" i="3"/>
  <c r="I426" i="3"/>
  <c r="I427" i="3"/>
  <c r="I428" i="3"/>
  <c r="I429" i="3"/>
  <c r="I430" i="3"/>
  <c r="I431" i="3"/>
  <c r="I432" i="3"/>
  <c r="I433" i="3"/>
  <c r="I434" i="3"/>
  <c r="I435" i="3"/>
  <c r="I436" i="3"/>
  <c r="I437" i="3"/>
  <c r="I438" i="3"/>
  <c r="I439" i="3"/>
  <c r="I440" i="3"/>
  <c r="I441" i="3"/>
  <c r="I442" i="3"/>
  <c r="I443" i="3"/>
  <c r="I444" i="3"/>
  <c r="I445" i="3"/>
  <c r="I446" i="3"/>
  <c r="I447" i="3"/>
  <c r="I448" i="3"/>
  <c r="I449" i="3"/>
  <c r="I450" i="3"/>
  <c r="I451" i="3"/>
  <c r="I452" i="3"/>
  <c r="I453" i="3"/>
  <c r="I454" i="3"/>
  <c r="I455" i="3"/>
  <c r="I456" i="3"/>
  <c r="I457" i="3"/>
  <c r="I458" i="3"/>
  <c r="I459" i="3"/>
  <c r="I460" i="3"/>
  <c r="I461" i="3"/>
  <c r="I462" i="3"/>
  <c r="I463" i="3"/>
  <c r="I464" i="3"/>
  <c r="I465" i="3"/>
  <c r="I466" i="3"/>
  <c r="I467" i="3"/>
  <c r="I468" i="3"/>
  <c r="I469" i="3"/>
  <c r="I470" i="3"/>
  <c r="I471" i="3"/>
  <c r="I472" i="3"/>
  <c r="I473" i="3"/>
  <c r="I474" i="3"/>
  <c r="I475" i="3"/>
  <c r="I477" i="3"/>
  <c r="I478" i="3"/>
  <c r="I479" i="3"/>
  <c r="I480" i="3"/>
  <c r="I481" i="3"/>
  <c r="I482" i="3"/>
  <c r="I483" i="3"/>
  <c r="I484" i="3"/>
  <c r="I485" i="3"/>
  <c r="I486" i="3"/>
  <c r="I487" i="3"/>
  <c r="I488" i="3"/>
  <c r="I489" i="3"/>
  <c r="I490" i="3"/>
  <c r="I491" i="3"/>
  <c r="I492" i="3"/>
  <c r="I493" i="3"/>
  <c r="I494" i="3"/>
  <c r="I495" i="3"/>
  <c r="I496" i="3"/>
  <c r="I497" i="3"/>
  <c r="I498" i="3"/>
  <c r="I499" i="3"/>
  <c r="I500" i="3"/>
  <c r="J4" i="36"/>
  <c r="J7" i="36"/>
  <c r="J8" i="36"/>
  <c r="J6" i="36"/>
  <c r="C8" i="40"/>
  <c r="C7" i="40"/>
  <c r="D6" i="37"/>
  <c r="D4" i="37"/>
  <c r="J5" i="36"/>
  <c r="H10" i="38"/>
  <c r="H9" i="38"/>
  <c r="H8" i="38"/>
  <c r="H7" i="38"/>
  <c r="H6" i="38"/>
  <c r="H5" i="38"/>
  <c r="H4" i="38"/>
  <c r="I10" i="38"/>
  <c r="I9" i="38"/>
  <c r="I8" i="38"/>
  <c r="I7" i="38"/>
  <c r="I6" i="38"/>
  <c r="I5" i="38"/>
  <c r="I4" i="38"/>
  <c r="H500" i="41"/>
  <c r="H499" i="41"/>
  <c r="H498" i="41"/>
  <c r="H497" i="41"/>
  <c r="H496" i="41"/>
  <c r="H495" i="41"/>
  <c r="H494" i="41"/>
  <c r="H493" i="41"/>
  <c r="H492" i="41"/>
  <c r="H491" i="41"/>
  <c r="H490" i="41"/>
  <c r="H489" i="41"/>
  <c r="H488" i="41"/>
  <c r="H487" i="41"/>
  <c r="H486" i="41"/>
  <c r="H485" i="41"/>
  <c r="H484" i="41"/>
  <c r="H483" i="41"/>
  <c r="H482" i="41"/>
  <c r="H481" i="41"/>
  <c r="H480" i="41"/>
  <c r="H479" i="41"/>
  <c r="H478" i="41"/>
  <c r="H477" i="41"/>
  <c r="H476" i="41"/>
  <c r="H475" i="41"/>
  <c r="H474" i="41"/>
  <c r="H473" i="41"/>
  <c r="H472" i="41"/>
  <c r="H471" i="41"/>
  <c r="H470" i="41"/>
  <c r="H469" i="41"/>
  <c r="H468" i="41"/>
  <c r="H467" i="41"/>
  <c r="H466" i="41"/>
  <c r="H465" i="41"/>
  <c r="H464" i="41"/>
  <c r="H463" i="41"/>
  <c r="H462" i="41"/>
  <c r="H461" i="41"/>
  <c r="H460" i="41"/>
  <c r="H459" i="41"/>
  <c r="H458" i="41"/>
  <c r="H457" i="41"/>
  <c r="H456" i="41"/>
  <c r="H455" i="41"/>
  <c r="H454" i="41"/>
  <c r="H453" i="41"/>
  <c r="H452" i="41"/>
  <c r="H451" i="41"/>
  <c r="H450" i="41"/>
  <c r="H449" i="41"/>
  <c r="H448" i="41"/>
  <c r="H447" i="41"/>
  <c r="H446" i="41"/>
  <c r="H445" i="41"/>
  <c r="H444" i="41"/>
  <c r="H443" i="41"/>
  <c r="H442" i="41"/>
  <c r="H441" i="41"/>
  <c r="H440" i="41"/>
  <c r="H439" i="41"/>
  <c r="H438" i="41"/>
  <c r="H437" i="41"/>
  <c r="H436" i="41"/>
  <c r="H435" i="41"/>
  <c r="H434" i="41"/>
  <c r="H433" i="41"/>
  <c r="H432" i="41"/>
  <c r="H431" i="41"/>
  <c r="H430" i="41"/>
  <c r="H429" i="41"/>
  <c r="H428" i="41"/>
  <c r="H427" i="41"/>
  <c r="H426" i="41"/>
  <c r="H425" i="41"/>
  <c r="H424" i="41"/>
  <c r="H423" i="41"/>
  <c r="H422" i="41"/>
  <c r="H421" i="41"/>
  <c r="H420" i="41"/>
  <c r="H419" i="41"/>
  <c r="H418" i="41"/>
  <c r="H417" i="41"/>
  <c r="H416" i="41"/>
  <c r="H415" i="41"/>
  <c r="H414" i="41"/>
  <c r="H413" i="41"/>
  <c r="H412" i="41"/>
  <c r="H411" i="41"/>
  <c r="H410" i="41"/>
  <c r="H409" i="41"/>
  <c r="H408" i="41"/>
  <c r="H407" i="41"/>
  <c r="H406" i="41"/>
  <c r="H405" i="41"/>
  <c r="H404" i="41"/>
  <c r="H403" i="41"/>
  <c r="H402" i="41"/>
  <c r="H401" i="41"/>
  <c r="H400" i="41"/>
  <c r="H399" i="41"/>
  <c r="H398" i="41"/>
  <c r="H397" i="41"/>
  <c r="H396" i="41"/>
  <c r="H395" i="41"/>
  <c r="H394" i="41"/>
  <c r="H393" i="41"/>
  <c r="H392" i="41"/>
  <c r="H391" i="41"/>
  <c r="H390" i="41"/>
  <c r="H389" i="41"/>
  <c r="H388" i="41"/>
  <c r="H387" i="41"/>
  <c r="H386" i="41"/>
  <c r="H385" i="41"/>
  <c r="H384" i="41"/>
  <c r="H383" i="41"/>
  <c r="H382" i="41"/>
  <c r="H381" i="41"/>
  <c r="H380" i="41"/>
  <c r="H379" i="41"/>
  <c r="H378" i="41"/>
  <c r="H377" i="41"/>
  <c r="H376" i="41"/>
  <c r="H375" i="41"/>
  <c r="H374" i="41"/>
  <c r="H373" i="41"/>
  <c r="H372" i="41"/>
  <c r="H371" i="41"/>
  <c r="H370" i="41"/>
  <c r="H369" i="41"/>
  <c r="H368" i="41"/>
  <c r="H367" i="41"/>
  <c r="H366" i="41"/>
  <c r="H365" i="41"/>
  <c r="H364" i="41"/>
  <c r="H363" i="41"/>
  <c r="H362" i="41"/>
  <c r="H361" i="41"/>
  <c r="H360" i="41"/>
  <c r="H359" i="41"/>
  <c r="H358" i="41"/>
  <c r="H357" i="41"/>
  <c r="H356" i="41"/>
  <c r="H355" i="41"/>
  <c r="H354" i="41"/>
  <c r="H353" i="41"/>
  <c r="H352" i="41"/>
  <c r="H351" i="41"/>
  <c r="H350" i="41"/>
  <c r="H349" i="41"/>
  <c r="H348" i="41"/>
  <c r="H347" i="41"/>
  <c r="H346" i="41"/>
  <c r="H345" i="41"/>
  <c r="H344" i="41"/>
  <c r="H343" i="41"/>
  <c r="H342" i="41"/>
  <c r="H341" i="41"/>
  <c r="H340" i="41"/>
  <c r="H339" i="41"/>
  <c r="H338" i="41"/>
  <c r="H337" i="41"/>
  <c r="H336" i="41"/>
  <c r="H335" i="41"/>
  <c r="H334" i="41"/>
  <c r="H333" i="41"/>
  <c r="H332" i="41"/>
  <c r="H331" i="41"/>
  <c r="H330" i="41"/>
  <c r="H329" i="41"/>
  <c r="H328" i="41"/>
  <c r="H327" i="41"/>
  <c r="H326" i="41"/>
  <c r="H325" i="41"/>
  <c r="H324" i="41"/>
  <c r="H323" i="41"/>
  <c r="H322" i="41"/>
  <c r="H321" i="41"/>
  <c r="H320" i="41"/>
  <c r="H319" i="41"/>
  <c r="H318" i="41"/>
  <c r="H317" i="41"/>
  <c r="H316" i="41"/>
  <c r="H315" i="41"/>
  <c r="H314" i="41"/>
  <c r="H313" i="41"/>
  <c r="H312" i="41"/>
  <c r="H311" i="41"/>
  <c r="H310" i="41"/>
  <c r="H309" i="41"/>
  <c r="H308" i="41"/>
  <c r="H307" i="41"/>
  <c r="H306" i="41"/>
  <c r="H305" i="41"/>
  <c r="H304" i="41"/>
  <c r="H303" i="41"/>
  <c r="H302" i="41"/>
  <c r="H301" i="41"/>
  <c r="H300" i="41"/>
  <c r="H299" i="41"/>
  <c r="H298" i="41"/>
  <c r="H297" i="41"/>
  <c r="H296" i="41"/>
  <c r="H295" i="41"/>
  <c r="H294" i="41"/>
  <c r="H293" i="41"/>
  <c r="H292" i="41"/>
  <c r="H291" i="41"/>
  <c r="H290" i="41"/>
  <c r="H289" i="41"/>
  <c r="H288" i="41"/>
  <c r="H287" i="41"/>
  <c r="H286" i="41"/>
  <c r="H285" i="41"/>
  <c r="H284" i="41"/>
  <c r="H283" i="41"/>
  <c r="H282" i="41"/>
  <c r="H281" i="41"/>
  <c r="H280" i="41"/>
  <c r="H279" i="41"/>
  <c r="H278" i="41"/>
  <c r="H277" i="41"/>
  <c r="H276" i="41"/>
  <c r="H275" i="41"/>
  <c r="H274" i="41"/>
  <c r="H273" i="41"/>
  <c r="H272" i="41"/>
  <c r="H271" i="41"/>
  <c r="H270" i="41"/>
  <c r="H269" i="41"/>
  <c r="H268" i="41"/>
  <c r="H267" i="41"/>
  <c r="H266" i="41"/>
  <c r="H265" i="41"/>
  <c r="H264" i="41"/>
  <c r="H263" i="41"/>
  <c r="H262" i="41"/>
  <c r="H261" i="41"/>
  <c r="H260" i="41"/>
  <c r="H259" i="41"/>
  <c r="H258" i="41"/>
  <c r="H257" i="41"/>
  <c r="H256" i="41"/>
  <c r="H255" i="41"/>
  <c r="H254" i="41"/>
  <c r="H253" i="41"/>
  <c r="H252" i="41"/>
  <c r="H251" i="41"/>
  <c r="H250" i="41"/>
  <c r="H249" i="41"/>
  <c r="H248" i="41"/>
  <c r="H247" i="41"/>
  <c r="H246" i="41"/>
  <c r="H245" i="41"/>
  <c r="H244" i="41"/>
  <c r="H243" i="41"/>
  <c r="H242" i="41"/>
  <c r="H241" i="41"/>
  <c r="H240" i="41"/>
  <c r="H239" i="41"/>
  <c r="H238" i="41"/>
  <c r="H237" i="41"/>
  <c r="H236" i="41"/>
  <c r="H235" i="41"/>
  <c r="H234" i="41"/>
  <c r="H233" i="41"/>
  <c r="H232" i="41"/>
  <c r="H231" i="41"/>
  <c r="H230" i="41"/>
  <c r="H229" i="41"/>
  <c r="H228" i="41"/>
  <c r="H227" i="41"/>
  <c r="H226" i="41"/>
  <c r="H225" i="41"/>
  <c r="H224" i="41"/>
  <c r="H223" i="41"/>
  <c r="H222" i="41"/>
  <c r="H221" i="41"/>
  <c r="H220" i="41"/>
  <c r="H219" i="41"/>
  <c r="H218" i="41"/>
  <c r="H217" i="41"/>
  <c r="H216" i="41"/>
  <c r="H215" i="41"/>
  <c r="H214" i="41"/>
  <c r="H213" i="41"/>
  <c r="H212" i="41"/>
  <c r="H211" i="41"/>
  <c r="H210" i="41"/>
  <c r="H209" i="41"/>
  <c r="H208" i="41"/>
  <c r="H207" i="41"/>
  <c r="H206" i="41"/>
  <c r="H205" i="41"/>
  <c r="H204" i="41"/>
  <c r="H203" i="41"/>
  <c r="H202" i="41"/>
  <c r="H201" i="41"/>
  <c r="H200" i="41"/>
  <c r="H199" i="41"/>
  <c r="H198" i="41"/>
  <c r="H197" i="41"/>
  <c r="H196" i="41"/>
  <c r="H195" i="41"/>
  <c r="H194" i="41"/>
  <c r="H193" i="41"/>
  <c r="H192" i="41"/>
  <c r="H191" i="41"/>
  <c r="H190" i="41"/>
  <c r="H189" i="41"/>
  <c r="H188" i="41"/>
  <c r="H187" i="41"/>
  <c r="H186" i="41"/>
  <c r="H185" i="41"/>
  <c r="H184" i="41"/>
  <c r="H183" i="41"/>
  <c r="H182" i="41"/>
  <c r="H181" i="41"/>
  <c r="H180" i="41"/>
  <c r="H179" i="41"/>
  <c r="H178" i="41"/>
  <c r="H177" i="41"/>
  <c r="H176" i="41"/>
  <c r="H175" i="41"/>
  <c r="H174" i="41"/>
  <c r="H173" i="41"/>
  <c r="H172" i="41"/>
  <c r="H171" i="41"/>
  <c r="H170" i="41"/>
  <c r="H169" i="41"/>
  <c r="H168" i="41"/>
  <c r="H167" i="41"/>
  <c r="H166" i="41"/>
  <c r="H165" i="41"/>
  <c r="H164" i="41"/>
  <c r="H163" i="41"/>
  <c r="H162" i="41"/>
  <c r="H161" i="41"/>
  <c r="H160" i="41"/>
  <c r="H159" i="41"/>
  <c r="H158" i="41"/>
  <c r="H157" i="41"/>
  <c r="H156" i="41"/>
  <c r="H155" i="41"/>
  <c r="H154" i="41"/>
  <c r="H153" i="41"/>
  <c r="H152" i="41"/>
  <c r="H151" i="41"/>
  <c r="H150" i="41"/>
  <c r="H149" i="41"/>
  <c r="H148" i="41"/>
  <c r="H147" i="41"/>
  <c r="H146" i="41"/>
  <c r="H145" i="41"/>
  <c r="H144" i="41"/>
  <c r="H143" i="41"/>
  <c r="H142" i="41"/>
  <c r="H141" i="41"/>
  <c r="H140" i="41"/>
  <c r="H139" i="41"/>
  <c r="H138" i="41"/>
  <c r="H137" i="41"/>
  <c r="H136" i="41"/>
  <c r="H135" i="41"/>
  <c r="H134" i="41"/>
  <c r="H133" i="41"/>
  <c r="H132" i="41"/>
  <c r="H131" i="41"/>
  <c r="H130" i="41"/>
  <c r="H129" i="41"/>
  <c r="H128" i="41"/>
  <c r="H127" i="41"/>
  <c r="H126" i="41"/>
  <c r="H125" i="41"/>
  <c r="H124" i="41"/>
  <c r="H123" i="41"/>
  <c r="H122" i="41"/>
  <c r="H121" i="41"/>
  <c r="H120" i="41"/>
  <c r="H119" i="41"/>
  <c r="H118" i="41"/>
  <c r="H117" i="41"/>
  <c r="H116" i="41"/>
  <c r="H115" i="41"/>
  <c r="H114" i="41"/>
  <c r="H113" i="41"/>
  <c r="H112" i="41"/>
  <c r="H111" i="41"/>
  <c r="H110" i="41"/>
  <c r="H109" i="41"/>
  <c r="H108" i="41"/>
  <c r="H107" i="41"/>
  <c r="H106" i="41"/>
  <c r="H105" i="41"/>
  <c r="H104" i="41"/>
  <c r="H103" i="41"/>
  <c r="H102" i="41"/>
  <c r="H101" i="41"/>
  <c r="H100" i="41"/>
  <c r="H99" i="41"/>
  <c r="H98" i="41"/>
  <c r="H97" i="41"/>
  <c r="H96" i="41"/>
  <c r="H95" i="41"/>
  <c r="H94" i="41"/>
  <c r="H93" i="41"/>
  <c r="H92" i="41"/>
  <c r="H91" i="41"/>
  <c r="H90" i="41"/>
  <c r="H89" i="41"/>
  <c r="H88" i="41"/>
  <c r="H87" i="41"/>
  <c r="H86" i="41"/>
  <c r="H85" i="41"/>
  <c r="H84" i="41"/>
  <c r="H83" i="41"/>
  <c r="H82" i="41"/>
  <c r="H81" i="41"/>
  <c r="H80" i="41"/>
  <c r="H79" i="41"/>
  <c r="H78" i="41"/>
  <c r="H77" i="41"/>
  <c r="H76" i="41"/>
  <c r="H75" i="41"/>
  <c r="H74" i="41"/>
  <c r="H73" i="41"/>
  <c r="H72" i="41"/>
  <c r="H71" i="41"/>
  <c r="H70" i="41"/>
  <c r="H69" i="41"/>
  <c r="H68" i="41"/>
  <c r="H67" i="41"/>
  <c r="H66" i="41"/>
  <c r="H65" i="41"/>
  <c r="H64" i="41"/>
  <c r="H63" i="41"/>
  <c r="H62" i="41"/>
  <c r="H61" i="41"/>
  <c r="H60" i="41"/>
  <c r="H59" i="41"/>
  <c r="H58" i="41"/>
  <c r="H57" i="41"/>
  <c r="H56" i="41"/>
  <c r="H55" i="41"/>
  <c r="H54" i="41"/>
  <c r="H53" i="41"/>
  <c r="H52" i="41"/>
  <c r="H51" i="41"/>
  <c r="H50" i="41"/>
  <c r="H49" i="41"/>
  <c r="H48" i="41"/>
  <c r="H47" i="41"/>
  <c r="H46" i="41"/>
  <c r="H45" i="41"/>
  <c r="H44" i="41"/>
  <c r="H43" i="41"/>
  <c r="H42" i="41"/>
  <c r="H41" i="41"/>
  <c r="H40" i="41"/>
  <c r="H39" i="41"/>
  <c r="H38" i="41"/>
  <c r="H37" i="41"/>
  <c r="H36" i="41"/>
  <c r="H35" i="41"/>
  <c r="H34" i="41"/>
  <c r="H33" i="41"/>
  <c r="H32" i="41"/>
  <c r="H31" i="41"/>
  <c r="H30" i="41"/>
  <c r="H29" i="41"/>
  <c r="H28" i="41"/>
  <c r="H27" i="41"/>
  <c r="H26" i="41"/>
  <c r="H25" i="41"/>
  <c r="H24" i="41"/>
  <c r="H23" i="41"/>
  <c r="H22" i="41"/>
  <c r="H21" i="41"/>
  <c r="H20" i="41"/>
  <c r="H19" i="41"/>
  <c r="H18" i="41"/>
  <c r="H17" i="41"/>
  <c r="H16" i="41"/>
  <c r="H15" i="41"/>
  <c r="H14" i="41"/>
  <c r="H13" i="41"/>
  <c r="H12" i="41"/>
  <c r="H11" i="41"/>
  <c r="H10" i="41"/>
  <c r="H9" i="41"/>
  <c r="H8" i="41"/>
  <c r="H7" i="41"/>
  <c r="H6" i="41"/>
  <c r="H5" i="41"/>
  <c r="H4" i="41"/>
  <c r="G4" i="41"/>
  <c r="G500" i="41"/>
  <c r="G499" i="41"/>
  <c r="G498" i="41"/>
  <c r="G497" i="41"/>
  <c r="G496" i="41"/>
  <c r="G495" i="41"/>
  <c r="G494" i="41"/>
  <c r="G493" i="41"/>
  <c r="G492" i="41"/>
  <c r="G491" i="41"/>
  <c r="G490" i="41"/>
  <c r="G489" i="41"/>
  <c r="G488" i="41"/>
  <c r="G487" i="41"/>
  <c r="G486" i="41"/>
  <c r="G485" i="41"/>
  <c r="G484" i="41"/>
  <c r="G483" i="41"/>
  <c r="G482" i="41"/>
  <c r="G481" i="41"/>
  <c r="G480" i="41"/>
  <c r="G479" i="41"/>
  <c r="G478" i="41"/>
  <c r="G477" i="41"/>
  <c r="G476" i="41"/>
  <c r="G475" i="41"/>
  <c r="G474" i="41"/>
  <c r="G473" i="41"/>
  <c r="G472" i="41"/>
  <c r="G471" i="41"/>
  <c r="G470" i="41"/>
  <c r="G469" i="41"/>
  <c r="G468" i="41"/>
  <c r="G467" i="41"/>
  <c r="G466" i="41"/>
  <c r="G465" i="41"/>
  <c r="G464" i="41"/>
  <c r="G463" i="41"/>
  <c r="G462" i="41"/>
  <c r="G461" i="41"/>
  <c r="G460" i="41"/>
  <c r="G459" i="41"/>
  <c r="G458" i="41"/>
  <c r="G457" i="41"/>
  <c r="G456" i="41"/>
  <c r="G455" i="41"/>
  <c r="G454" i="41"/>
  <c r="G453" i="41"/>
  <c r="G452" i="41"/>
  <c r="G451" i="41"/>
  <c r="G450" i="41"/>
  <c r="G449" i="41"/>
  <c r="G448" i="41"/>
  <c r="G447" i="41"/>
  <c r="G446" i="41"/>
  <c r="G445" i="41"/>
  <c r="G444" i="41"/>
  <c r="G443" i="41"/>
  <c r="G442" i="41"/>
  <c r="G441" i="41"/>
  <c r="G440" i="41"/>
  <c r="G439" i="41"/>
  <c r="G438" i="41"/>
  <c r="G437" i="41"/>
  <c r="G436" i="41"/>
  <c r="G435" i="41"/>
  <c r="G434" i="41"/>
  <c r="G433" i="41"/>
  <c r="G432" i="41"/>
  <c r="G431" i="41"/>
  <c r="G430" i="41"/>
  <c r="G429" i="41"/>
  <c r="G428" i="41"/>
  <c r="G427" i="41"/>
  <c r="G426" i="41"/>
  <c r="G425" i="41"/>
  <c r="G424" i="41"/>
  <c r="G423" i="41"/>
  <c r="G422" i="41"/>
  <c r="G421" i="41"/>
  <c r="G420" i="41"/>
  <c r="G419" i="41"/>
  <c r="G418" i="41"/>
  <c r="G417" i="41"/>
  <c r="G416" i="41"/>
  <c r="G415" i="41"/>
  <c r="G414" i="41"/>
  <c r="G413" i="41"/>
  <c r="G412" i="41"/>
  <c r="G411" i="41"/>
  <c r="G410" i="41"/>
  <c r="G409" i="41"/>
  <c r="G408" i="41"/>
  <c r="G407" i="41"/>
  <c r="G406" i="41"/>
  <c r="G405" i="41"/>
  <c r="G404" i="41"/>
  <c r="G403" i="41"/>
  <c r="G402" i="41"/>
  <c r="G401" i="41"/>
  <c r="G400" i="41"/>
  <c r="G399" i="41"/>
  <c r="G398" i="41"/>
  <c r="G397" i="41"/>
  <c r="G396" i="41"/>
  <c r="G395" i="41"/>
  <c r="G394" i="41"/>
  <c r="G393" i="41"/>
  <c r="G392" i="41"/>
  <c r="G391" i="41"/>
  <c r="G390" i="41"/>
  <c r="G389" i="41"/>
  <c r="G388" i="41"/>
  <c r="G387" i="41"/>
  <c r="G386" i="41"/>
  <c r="G385" i="41"/>
  <c r="G384" i="41"/>
  <c r="G383" i="41"/>
  <c r="G382" i="41"/>
  <c r="G381" i="41"/>
  <c r="G380" i="41"/>
  <c r="G379" i="41"/>
  <c r="G378" i="41"/>
  <c r="G377" i="41"/>
  <c r="G376" i="41"/>
  <c r="G375" i="41"/>
  <c r="G374" i="41"/>
  <c r="G373" i="41"/>
  <c r="G372" i="41"/>
  <c r="G371" i="41"/>
  <c r="G370" i="41"/>
  <c r="G369" i="41"/>
  <c r="G368" i="41"/>
  <c r="G367" i="41"/>
  <c r="G366" i="41"/>
  <c r="G365" i="41"/>
  <c r="G364" i="41"/>
  <c r="G363" i="41"/>
  <c r="G362" i="41"/>
  <c r="G361" i="41"/>
  <c r="G360" i="41"/>
  <c r="G359" i="41"/>
  <c r="G358" i="41"/>
  <c r="G357" i="41"/>
  <c r="G356" i="41"/>
  <c r="G355" i="41"/>
  <c r="G354" i="41"/>
  <c r="G353" i="41"/>
  <c r="G352" i="41"/>
  <c r="G351" i="41"/>
  <c r="G350" i="41"/>
  <c r="G349" i="41"/>
  <c r="G348" i="41"/>
  <c r="G347" i="41"/>
  <c r="G346" i="41"/>
  <c r="G345" i="41"/>
  <c r="G344" i="41"/>
  <c r="G343" i="41"/>
  <c r="G342" i="41"/>
  <c r="G341" i="41"/>
  <c r="G340" i="41"/>
  <c r="G339" i="41"/>
  <c r="G338" i="41"/>
  <c r="G337" i="41"/>
  <c r="G336" i="41"/>
  <c r="G335" i="41"/>
  <c r="G334" i="41"/>
  <c r="G333" i="41"/>
  <c r="G332" i="41"/>
  <c r="G331" i="41"/>
  <c r="G330" i="41"/>
  <c r="G329" i="41"/>
  <c r="G328" i="41"/>
  <c r="G327" i="41"/>
  <c r="G326" i="41"/>
  <c r="G325" i="41"/>
  <c r="G324" i="41"/>
  <c r="G323" i="41"/>
  <c r="G322" i="41"/>
  <c r="G321" i="41"/>
  <c r="G320" i="41"/>
  <c r="G319" i="41"/>
  <c r="G318" i="41"/>
  <c r="G317" i="41"/>
  <c r="G316" i="41"/>
  <c r="G315" i="41"/>
  <c r="G314" i="41"/>
  <c r="G313" i="41"/>
  <c r="G312" i="41"/>
  <c r="G311" i="41"/>
  <c r="G310" i="41"/>
  <c r="G309" i="41"/>
  <c r="G308" i="41"/>
  <c r="G307" i="41"/>
  <c r="G306" i="41"/>
  <c r="G305" i="41"/>
  <c r="G304" i="41"/>
  <c r="G303" i="41"/>
  <c r="G302" i="41"/>
  <c r="G301" i="41"/>
  <c r="G300" i="41"/>
  <c r="G299" i="41"/>
  <c r="G298" i="41"/>
  <c r="G297" i="41"/>
  <c r="G296" i="41"/>
  <c r="G295" i="41"/>
  <c r="G294" i="41"/>
  <c r="G293" i="41"/>
  <c r="G292" i="41"/>
  <c r="G291" i="41"/>
  <c r="G290" i="41"/>
  <c r="G289" i="41"/>
  <c r="G288" i="41"/>
  <c r="G287" i="41"/>
  <c r="G286" i="41"/>
  <c r="G285" i="41"/>
  <c r="G284" i="41"/>
  <c r="G283" i="41"/>
  <c r="G282" i="41"/>
  <c r="G281" i="41"/>
  <c r="G280" i="41"/>
  <c r="G279" i="41"/>
  <c r="G278" i="41"/>
  <c r="G277" i="41"/>
  <c r="G276" i="41"/>
  <c r="G275" i="41"/>
  <c r="G274" i="41"/>
  <c r="G273" i="41"/>
  <c r="G272" i="41"/>
  <c r="G271" i="41"/>
  <c r="G270" i="41"/>
  <c r="G269" i="41"/>
  <c r="G268" i="41"/>
  <c r="G267" i="41"/>
  <c r="G266" i="41"/>
  <c r="G265" i="41"/>
  <c r="G264" i="41"/>
  <c r="G263" i="41"/>
  <c r="G262" i="41"/>
  <c r="G261" i="41"/>
  <c r="G260" i="41"/>
  <c r="G259" i="41"/>
  <c r="G258" i="41"/>
  <c r="G257" i="41"/>
  <c r="G256" i="41"/>
  <c r="G255" i="41"/>
  <c r="G254" i="41"/>
  <c r="G253" i="41"/>
  <c r="G252" i="41"/>
  <c r="G251" i="41"/>
  <c r="G250" i="41"/>
  <c r="G249" i="41"/>
  <c r="G248" i="41"/>
  <c r="G247" i="41"/>
  <c r="G246" i="41"/>
  <c r="G245" i="41"/>
  <c r="G244" i="41"/>
  <c r="G243" i="41"/>
  <c r="G242" i="41"/>
  <c r="G241" i="41"/>
  <c r="G240" i="41"/>
  <c r="G239" i="41"/>
  <c r="G238" i="41"/>
  <c r="G237" i="41"/>
  <c r="G236" i="41"/>
  <c r="G235" i="41"/>
  <c r="G234" i="41"/>
  <c r="G233" i="41"/>
  <c r="G232" i="41"/>
  <c r="G231" i="41"/>
  <c r="G230" i="41"/>
  <c r="G229" i="41"/>
  <c r="G228" i="41"/>
  <c r="G227" i="41"/>
  <c r="G226" i="41"/>
  <c r="G225" i="41"/>
  <c r="G224" i="41"/>
  <c r="G223" i="41"/>
  <c r="G222" i="41"/>
  <c r="G221" i="41"/>
  <c r="G220" i="41"/>
  <c r="G219" i="41"/>
  <c r="G218" i="41"/>
  <c r="G217" i="41"/>
  <c r="G216" i="41"/>
  <c r="G215" i="41"/>
  <c r="G214" i="41"/>
  <c r="G213" i="41"/>
  <c r="G212" i="41"/>
  <c r="G211" i="41"/>
  <c r="G210" i="41"/>
  <c r="G209" i="41"/>
  <c r="G208" i="41"/>
  <c r="G207" i="41"/>
  <c r="G206" i="41"/>
  <c r="G205" i="41"/>
  <c r="G204" i="41"/>
  <c r="G203" i="41"/>
  <c r="G202" i="41"/>
  <c r="G201" i="41"/>
  <c r="G200" i="41"/>
  <c r="G199" i="41"/>
  <c r="G198" i="41"/>
  <c r="G197" i="41"/>
  <c r="G196" i="41"/>
  <c r="G195" i="41"/>
  <c r="G194" i="41"/>
  <c r="G193" i="41"/>
  <c r="G192" i="41"/>
  <c r="G191" i="41"/>
  <c r="G190" i="41"/>
  <c r="G189" i="41"/>
  <c r="G188" i="41"/>
  <c r="G187" i="41"/>
  <c r="G186" i="41"/>
  <c r="G185" i="41"/>
  <c r="G184" i="41"/>
  <c r="G183" i="41"/>
  <c r="G182" i="41"/>
  <c r="G181" i="41"/>
  <c r="G180" i="41"/>
  <c r="G179" i="41"/>
  <c r="G178" i="41"/>
  <c r="G177" i="41"/>
  <c r="G176" i="41"/>
  <c r="G175" i="41"/>
  <c r="G174" i="41"/>
  <c r="G173" i="41"/>
  <c r="G172" i="41"/>
  <c r="G171" i="41"/>
  <c r="G170" i="41"/>
  <c r="G169" i="41"/>
  <c r="G168" i="41"/>
  <c r="G167" i="41"/>
  <c r="G166" i="41"/>
  <c r="G165" i="41"/>
  <c r="G164" i="41"/>
  <c r="G163" i="41"/>
  <c r="G162" i="41"/>
  <c r="G161" i="41"/>
  <c r="G160" i="41"/>
  <c r="G159" i="41"/>
  <c r="G158" i="41"/>
  <c r="G157" i="41"/>
  <c r="G156" i="41"/>
  <c r="G155" i="41"/>
  <c r="G154" i="41"/>
  <c r="G153" i="41"/>
  <c r="G152" i="41"/>
  <c r="G151" i="41"/>
  <c r="G150" i="41"/>
  <c r="G149" i="41"/>
  <c r="G148" i="41"/>
  <c r="G147" i="41"/>
  <c r="G146" i="41"/>
  <c r="G145" i="41"/>
  <c r="G144" i="41"/>
  <c r="G143" i="41"/>
  <c r="G142" i="41"/>
  <c r="G141" i="41"/>
  <c r="G140" i="41"/>
  <c r="G139" i="41"/>
  <c r="G138" i="41"/>
  <c r="G137" i="41"/>
  <c r="G136" i="41"/>
  <c r="G135" i="41"/>
  <c r="G134" i="41"/>
  <c r="G133" i="41"/>
  <c r="G132" i="41"/>
  <c r="G131" i="41"/>
  <c r="G130" i="41"/>
  <c r="G129" i="41"/>
  <c r="G128" i="41"/>
  <c r="G127" i="41"/>
  <c r="G126" i="41"/>
  <c r="G125" i="41"/>
  <c r="G124" i="41"/>
  <c r="G123" i="41"/>
  <c r="G122" i="41"/>
  <c r="G121" i="41"/>
  <c r="G120" i="41"/>
  <c r="G119" i="41"/>
  <c r="G118" i="41"/>
  <c r="G117" i="41"/>
  <c r="G116" i="41"/>
  <c r="G115" i="41"/>
  <c r="G114" i="41"/>
  <c r="G113" i="41"/>
  <c r="G112" i="41"/>
  <c r="G111" i="41"/>
  <c r="G110" i="41"/>
  <c r="G109" i="41"/>
  <c r="G108" i="41"/>
  <c r="G107" i="41"/>
  <c r="G106" i="41"/>
  <c r="G105" i="41"/>
  <c r="G104" i="41"/>
  <c r="G103" i="41"/>
  <c r="G102" i="41"/>
  <c r="G101" i="41"/>
  <c r="G100" i="41"/>
  <c r="G99" i="41"/>
  <c r="G98" i="41"/>
  <c r="G97" i="41"/>
  <c r="G96" i="41"/>
  <c r="G95" i="41"/>
  <c r="G94" i="41"/>
  <c r="G93" i="41"/>
  <c r="G92" i="41"/>
  <c r="G91" i="41"/>
  <c r="G90" i="41"/>
  <c r="G89" i="41"/>
  <c r="G88" i="41"/>
  <c r="G87" i="41"/>
  <c r="G86" i="41"/>
  <c r="G85" i="41"/>
  <c r="G84" i="41"/>
  <c r="G83" i="41"/>
  <c r="G82" i="41"/>
  <c r="G81" i="41"/>
  <c r="G80" i="41"/>
  <c r="G79" i="41"/>
  <c r="G78" i="41"/>
  <c r="G77" i="41"/>
  <c r="G76" i="41"/>
  <c r="G75" i="41"/>
  <c r="G74" i="41"/>
  <c r="G73" i="41"/>
  <c r="G72" i="41"/>
  <c r="G71" i="41"/>
  <c r="G70" i="41"/>
  <c r="G69" i="41"/>
  <c r="G68" i="41"/>
  <c r="G67" i="41"/>
  <c r="G66" i="41"/>
  <c r="G65" i="41"/>
  <c r="G64" i="41"/>
  <c r="G63" i="41"/>
  <c r="G62" i="41"/>
  <c r="G61" i="41"/>
  <c r="G60" i="41"/>
  <c r="G59" i="41"/>
  <c r="G58" i="41"/>
  <c r="G57" i="41"/>
  <c r="G56" i="41"/>
  <c r="G55" i="41"/>
  <c r="G54" i="41"/>
  <c r="G53" i="41"/>
  <c r="G52" i="41"/>
  <c r="G51" i="41"/>
  <c r="G50" i="41"/>
  <c r="G49" i="41"/>
  <c r="G48" i="41"/>
  <c r="G47" i="41"/>
  <c r="G46" i="41"/>
  <c r="G45" i="41"/>
  <c r="G44" i="41"/>
  <c r="G43" i="41"/>
  <c r="G42" i="41"/>
  <c r="G41" i="41"/>
  <c r="G40" i="41"/>
  <c r="G39" i="41"/>
  <c r="G38" i="41"/>
  <c r="G37" i="41"/>
  <c r="G36" i="41"/>
  <c r="G35" i="41"/>
  <c r="G34" i="41"/>
  <c r="G33" i="41"/>
  <c r="G32" i="41"/>
  <c r="G31" i="41"/>
  <c r="G30" i="41"/>
  <c r="G29" i="41"/>
  <c r="G28" i="41"/>
  <c r="G27" i="41"/>
  <c r="G26" i="41"/>
  <c r="G25" i="41"/>
  <c r="G24" i="41"/>
  <c r="G23" i="41"/>
  <c r="G22" i="41"/>
  <c r="G21" i="41"/>
  <c r="G20" i="41"/>
  <c r="G19" i="41"/>
  <c r="G18" i="41"/>
  <c r="G17" i="41"/>
  <c r="G16" i="41"/>
  <c r="G15" i="41"/>
  <c r="G14" i="41"/>
  <c r="G13" i="41"/>
  <c r="G12" i="41"/>
  <c r="G11" i="41"/>
  <c r="G10" i="41"/>
  <c r="G9" i="41"/>
  <c r="G8" i="41"/>
  <c r="G7" i="41"/>
  <c r="G6" i="41"/>
  <c r="G5" i="41"/>
  <c r="J41" i="15"/>
  <c r="J40" i="15"/>
  <c r="J39" i="15"/>
  <c r="J38" i="15"/>
  <c r="J37" i="15"/>
  <c r="J36" i="15"/>
  <c r="J35" i="15"/>
  <c r="J34" i="15"/>
  <c r="J33" i="15"/>
  <c r="J32" i="15"/>
  <c r="J31" i="15"/>
  <c r="J30" i="15"/>
  <c r="J29" i="15"/>
  <c r="J28" i="15"/>
  <c r="J27" i="15"/>
  <c r="J26" i="15"/>
  <c r="J25" i="15"/>
  <c r="J24" i="15"/>
  <c r="J23" i="15"/>
  <c r="J22" i="15"/>
  <c r="J21" i="15"/>
  <c r="J20" i="15"/>
  <c r="J19" i="15"/>
  <c r="J18" i="15"/>
  <c r="J17" i="15"/>
  <c r="J16" i="15"/>
  <c r="J15" i="15"/>
  <c r="J14" i="15"/>
  <c r="J13" i="15"/>
  <c r="J12" i="15"/>
  <c r="J11" i="15"/>
  <c r="J10" i="15"/>
  <c r="J9" i="15"/>
  <c r="J8" i="15"/>
  <c r="J7" i="15"/>
  <c r="J6" i="15"/>
  <c r="J5" i="15"/>
  <c r="J4" i="15"/>
  <c r="J4" i="3"/>
  <c r="I4" i="3"/>
  <c r="M77" i="36"/>
  <c r="M76" i="36"/>
  <c r="M69" i="36"/>
  <c r="M68" i="36"/>
  <c r="M67" i="36"/>
  <c r="M66" i="36"/>
  <c r="M65" i="36"/>
  <c r="M64" i="36"/>
  <c r="M63" i="36"/>
  <c r="M62" i="36"/>
  <c r="M61" i="36"/>
  <c r="M60" i="36"/>
  <c r="M59" i="36"/>
  <c r="M58" i="36"/>
  <c r="M57" i="36"/>
  <c r="M56" i="36"/>
  <c r="M55" i="36"/>
  <c r="M54" i="36"/>
  <c r="M53" i="36"/>
  <c r="M52" i="36"/>
  <c r="M51" i="36"/>
  <c r="M50" i="36"/>
  <c r="M49" i="36"/>
  <c r="M48" i="36"/>
  <c r="M47" i="36"/>
  <c r="M38" i="36"/>
  <c r="M37" i="36"/>
  <c r="M36" i="36"/>
  <c r="M35" i="36"/>
  <c r="M34" i="36"/>
  <c r="M33" i="36"/>
  <c r="M27" i="36"/>
  <c r="M17" i="36"/>
  <c r="M16" i="36"/>
  <c r="M15" i="36"/>
  <c r="M14" i="36"/>
  <c r="M13" i="36"/>
  <c r="M12" i="36"/>
  <c r="M6" i="36"/>
  <c r="M7" i="36"/>
  <c r="J77" i="36"/>
  <c r="J76" i="36"/>
  <c r="J69" i="36"/>
  <c r="J68" i="36"/>
  <c r="J67" i="36"/>
  <c r="J66" i="36"/>
  <c r="J65" i="36"/>
  <c r="J64" i="36"/>
  <c r="J63" i="36"/>
  <c r="J62" i="36"/>
  <c r="J61" i="36"/>
  <c r="J60" i="36"/>
  <c r="J59" i="36"/>
  <c r="J58" i="36"/>
  <c r="J57" i="36"/>
  <c r="J56" i="36"/>
  <c r="J55" i="36"/>
  <c r="J54" i="36"/>
  <c r="J53" i="36"/>
  <c r="J52" i="36"/>
  <c r="J51" i="36"/>
  <c r="J50" i="36"/>
  <c r="J49" i="36"/>
  <c r="J48" i="36"/>
  <c r="J47" i="36"/>
  <c r="J38" i="36"/>
  <c r="J37" i="36"/>
  <c r="J36" i="36"/>
  <c r="J35" i="36"/>
  <c r="J34" i="36"/>
  <c r="J33" i="36"/>
  <c r="J27" i="36"/>
  <c r="J17" i="36"/>
  <c r="J16" i="36"/>
  <c r="J15" i="36"/>
  <c r="J14" i="36"/>
  <c r="J13" i="36"/>
  <c r="J12" i="36"/>
  <c r="J11" i="36"/>
  <c r="J9" i="36"/>
  <c r="J74" i="36"/>
  <c r="J73" i="36"/>
  <c r="J44" i="36"/>
  <c r="J26" i="36"/>
  <c r="J42" i="36"/>
  <c r="J31" i="36"/>
  <c r="J30" i="36"/>
  <c r="J71" i="36"/>
  <c r="J23" i="36"/>
  <c r="J24" i="36"/>
  <c r="J40" i="36"/>
  <c r="J43" i="36"/>
  <c r="J19" i="36"/>
  <c r="J70" i="36"/>
  <c r="J41" i="36"/>
  <c r="J18" i="36"/>
  <c r="J21" i="36"/>
  <c r="J20" i="36"/>
  <c r="J29" i="36"/>
  <c r="J22" i="36"/>
  <c r="J39" i="36"/>
  <c r="J75" i="36"/>
  <c r="J25" i="36"/>
  <c r="J32" i="36"/>
  <c r="J46" i="36"/>
  <c r="J28" i="36"/>
  <c r="J45" i="36"/>
  <c r="J72" i="36"/>
  <c r="M72" i="36"/>
  <c r="M74" i="36"/>
  <c r="M71" i="36"/>
  <c r="M73" i="36"/>
  <c r="M75" i="36"/>
  <c r="M70" i="36"/>
  <c r="M41" i="36"/>
  <c r="M43" i="36"/>
  <c r="M40" i="36"/>
  <c r="M42" i="36"/>
  <c r="M44" i="36"/>
  <c r="M46" i="36"/>
  <c r="M45" i="36"/>
  <c r="M39" i="36"/>
  <c r="M31" i="36"/>
  <c r="M28" i="36"/>
  <c r="M30" i="36"/>
  <c r="M32" i="36"/>
  <c r="M29" i="36"/>
  <c r="M19" i="36"/>
  <c r="M21" i="36"/>
  <c r="M23" i="36"/>
  <c r="M20" i="36"/>
  <c r="M22" i="36"/>
  <c r="M24" i="36"/>
  <c r="M26" i="36"/>
  <c r="M25" i="36"/>
  <c r="M18" i="36"/>
  <c r="M5" i="36"/>
  <c r="M8" i="36"/>
  <c r="M9" i="36"/>
  <c r="M10" i="36"/>
  <c r="M11" i="36"/>
  <c r="M4" i="36"/>
  <c r="D4" i="22"/>
  <c r="B4" i="22"/>
  <c r="B5" i="22"/>
  <c r="B6" i="22"/>
  <c r="B7" i="22"/>
  <c r="B8" i="22"/>
  <c r="B9" i="22"/>
  <c r="B10" i="22"/>
  <c r="B11" i="22"/>
  <c r="B12" i="22"/>
  <c r="B13" i="22"/>
  <c r="B14" i="22"/>
  <c r="B15" i="22"/>
  <c r="B16" i="22"/>
  <c r="B17" i="22"/>
  <c r="B18" i="22"/>
  <c r="B19" i="22"/>
  <c r="B20" i="22"/>
  <c r="B21" i="22"/>
  <c r="B22" i="22"/>
  <c r="B23" i="22"/>
  <c r="B24" i="22"/>
  <c r="B25" i="22"/>
  <c r="B26" i="22"/>
  <c r="B27" i="22"/>
  <c r="B28" i="22"/>
  <c r="B29" i="22"/>
  <c r="B30" i="22"/>
  <c r="B31" i="22"/>
  <c r="B32" i="22"/>
  <c r="B33" i="22"/>
  <c r="B34" i="22"/>
  <c r="B35" i="22"/>
  <c r="B36" i="22"/>
  <c r="B37" i="22"/>
  <c r="B38" i="22"/>
  <c r="B39" i="22"/>
  <c r="B40" i="22"/>
  <c r="B41" i="22"/>
  <c r="B42" i="22"/>
  <c r="B43" i="22"/>
  <c r="B44" i="22"/>
  <c r="B45" i="22"/>
  <c r="B46" i="22"/>
  <c r="B47" i="22"/>
  <c r="B48" i="22"/>
  <c r="B49" i="22"/>
  <c r="B50" i="22"/>
  <c r="B51" i="22"/>
  <c r="B52" i="22"/>
  <c r="B53" i="22"/>
  <c r="B54" i="22"/>
  <c r="B55" i="22"/>
  <c r="B56" i="22"/>
  <c r="B57" i="22"/>
  <c r="B58" i="22"/>
  <c r="B59" i="22"/>
  <c r="B60" i="22"/>
  <c r="B61" i="22"/>
  <c r="B62" i="22"/>
  <c r="B63" i="22"/>
  <c r="B64" i="22"/>
  <c r="B65" i="22"/>
  <c r="B66" i="22"/>
  <c r="B67" i="22"/>
  <c r="B68" i="22"/>
  <c r="B69" i="22"/>
  <c r="B70" i="22"/>
  <c r="B71" i="22"/>
  <c r="B72" i="22"/>
  <c r="B73" i="22"/>
  <c r="B74" i="22"/>
  <c r="B75" i="22"/>
  <c r="B76" i="22"/>
  <c r="B77" i="22"/>
  <c r="B78" i="22"/>
  <c r="B79" i="22"/>
  <c r="B80" i="22"/>
  <c r="B81" i="22"/>
  <c r="B82" i="22"/>
  <c r="B83" i="22"/>
  <c r="B84" i="22"/>
  <c r="B85" i="22"/>
  <c r="B86" i="22"/>
  <c r="B87" i="22"/>
  <c r="B88" i="22"/>
  <c r="B89" i="22"/>
  <c r="B90" i="22"/>
  <c r="B91" i="22"/>
  <c r="B92" i="22"/>
  <c r="B93" i="22"/>
  <c r="B94" i="22"/>
  <c r="B95" i="22"/>
  <c r="B96" i="22"/>
  <c r="B97" i="22"/>
  <c r="B98" i="22"/>
  <c r="B99" i="22"/>
  <c r="B100" i="22"/>
  <c r="B101" i="22"/>
  <c r="B102" i="22"/>
  <c r="B103" i="22"/>
  <c r="B104" i="22"/>
  <c r="B105" i="22"/>
  <c r="B106" i="22"/>
  <c r="B107" i="22"/>
  <c r="B108" i="22"/>
  <c r="B109" i="22"/>
  <c r="B110" i="22"/>
  <c r="B111" i="22"/>
  <c r="B112" i="22"/>
  <c r="B113" i="22"/>
  <c r="B114" i="22"/>
  <c r="B115" i="22"/>
  <c r="B116" i="22"/>
  <c r="B117" i="22"/>
  <c r="B118" i="22"/>
  <c r="B119" i="22"/>
  <c r="B120" i="22"/>
  <c r="B121" i="22"/>
  <c r="B122" i="22"/>
  <c r="B123" i="22"/>
  <c r="B124" i="22"/>
  <c r="B125" i="22"/>
  <c r="B126" i="22"/>
  <c r="B127" i="22"/>
  <c r="B128" i="22"/>
  <c r="B129" i="22"/>
  <c r="B130" i="22"/>
  <c r="B131" i="22"/>
  <c r="B132" i="22"/>
  <c r="B133" i="22"/>
  <c r="B134" i="22"/>
  <c r="B135" i="22"/>
  <c r="B136" i="22"/>
  <c r="B137" i="22"/>
  <c r="B138" i="22"/>
  <c r="B139" i="22"/>
  <c r="B140" i="22"/>
  <c r="B141" i="22"/>
  <c r="B142" i="22"/>
  <c r="B143" i="22"/>
  <c r="B144" i="22"/>
  <c r="B145" i="22"/>
  <c r="B146" i="22"/>
  <c r="B147" i="22"/>
  <c r="B148" i="22"/>
  <c r="B149" i="22"/>
  <c r="B150" i="22"/>
  <c r="B151" i="22"/>
  <c r="B152" i="22"/>
  <c r="B153" i="22"/>
  <c r="B154" i="22"/>
  <c r="B155" i="22"/>
  <c r="B156" i="22"/>
  <c r="B157" i="22"/>
  <c r="B158" i="22"/>
  <c r="B159" i="22"/>
  <c r="B160" i="22"/>
  <c r="B161" i="22"/>
  <c r="B162" i="22"/>
  <c r="B163" i="22"/>
  <c r="B164" i="22"/>
  <c r="B165" i="22"/>
  <c r="B166" i="22"/>
  <c r="B167" i="22"/>
  <c r="B168" i="22"/>
  <c r="B169" i="22"/>
  <c r="B170" i="22"/>
  <c r="B171" i="22"/>
  <c r="B172" i="22"/>
  <c r="B173" i="22"/>
  <c r="B174" i="22"/>
  <c r="B175" i="22"/>
  <c r="B176" i="22"/>
  <c r="B177" i="22"/>
  <c r="B178" i="22"/>
  <c r="B179" i="22"/>
  <c r="B180" i="22"/>
  <c r="B181" i="22"/>
  <c r="B182" i="22"/>
  <c r="B183" i="22"/>
  <c r="B184" i="22"/>
  <c r="B185" i="22"/>
  <c r="B186" i="22"/>
  <c r="B187" i="22"/>
  <c r="B188" i="22"/>
  <c r="B189" i="22"/>
  <c r="B190" i="22"/>
  <c r="B191" i="22"/>
  <c r="B192" i="22"/>
  <c r="B193" i="22"/>
  <c r="B194" i="22"/>
  <c r="B195" i="22"/>
  <c r="B196" i="22"/>
  <c r="B197" i="22"/>
  <c r="B198" i="22"/>
  <c r="B199" i="22"/>
  <c r="B200" i="22"/>
  <c r="B201" i="22"/>
  <c r="B202" i="22"/>
  <c r="B203" i="22"/>
  <c r="B204" i="22"/>
  <c r="B205" i="22"/>
  <c r="B206" i="22"/>
  <c r="B207" i="22"/>
  <c r="B208" i="22"/>
  <c r="B209" i="22"/>
  <c r="B210" i="22"/>
  <c r="B211" i="22"/>
  <c r="B212" i="22"/>
  <c r="B213" i="22"/>
  <c r="B214" i="22"/>
  <c r="B215" i="22"/>
  <c r="B216" i="22"/>
  <c r="B217" i="22"/>
  <c r="B218" i="22"/>
  <c r="B219" i="22"/>
  <c r="B220" i="22"/>
  <c r="B221" i="22"/>
  <c r="B222" i="22"/>
  <c r="B223" i="22"/>
  <c r="B224" i="22"/>
  <c r="B225" i="22"/>
  <c r="B226" i="22"/>
  <c r="B227" i="22"/>
  <c r="B228" i="22"/>
  <c r="B229" i="22"/>
  <c r="B230" i="22"/>
  <c r="B231" i="22"/>
  <c r="B232" i="22"/>
  <c r="B233" i="22"/>
  <c r="B234" i="22"/>
  <c r="B235" i="22"/>
  <c r="B236" i="22"/>
  <c r="B237" i="22"/>
  <c r="B238" i="22"/>
  <c r="B239" i="22"/>
  <c r="B240" i="22"/>
  <c r="B241" i="22"/>
  <c r="B242" i="22"/>
  <c r="B243" i="22"/>
  <c r="B244" i="22"/>
  <c r="B245" i="22"/>
  <c r="B246" i="22"/>
  <c r="B247" i="22"/>
  <c r="B248" i="22"/>
  <c r="B249" i="22"/>
  <c r="B250" i="22"/>
  <c r="B251" i="22"/>
  <c r="B252" i="22"/>
  <c r="B253" i="22"/>
  <c r="B254" i="22"/>
  <c r="B255" i="22"/>
  <c r="B256" i="22"/>
  <c r="B257" i="22"/>
  <c r="B258" i="22"/>
  <c r="B259" i="22"/>
  <c r="B260" i="22"/>
  <c r="B261" i="22"/>
  <c r="B262" i="22"/>
  <c r="B263" i="22"/>
  <c r="B264" i="22"/>
  <c r="B265" i="22"/>
  <c r="B266" i="22"/>
  <c r="B267" i="22"/>
  <c r="B268" i="22"/>
  <c r="B269" i="22"/>
  <c r="B270" i="22"/>
  <c r="B271" i="22"/>
  <c r="B272" i="22"/>
  <c r="B273" i="22"/>
  <c r="B274" i="22"/>
  <c r="B275" i="22"/>
  <c r="B276" i="22"/>
  <c r="B277" i="22"/>
  <c r="B278" i="22"/>
  <c r="B279" i="22"/>
  <c r="B280" i="22"/>
  <c r="B281" i="22"/>
  <c r="B282" i="22"/>
  <c r="B283" i="22"/>
  <c r="B284" i="22"/>
  <c r="B285" i="22"/>
  <c r="B286" i="22"/>
  <c r="B287" i="22"/>
  <c r="B288" i="22"/>
  <c r="B289" i="22"/>
  <c r="B290" i="22"/>
  <c r="B291" i="22"/>
  <c r="B292" i="22"/>
  <c r="B293" i="22"/>
  <c r="B294" i="22"/>
  <c r="B295" i="22"/>
  <c r="B296" i="22"/>
  <c r="B297" i="22"/>
  <c r="B298" i="22"/>
  <c r="B299" i="22"/>
  <c r="B300" i="22"/>
  <c r="B301" i="22"/>
  <c r="B302" i="22"/>
  <c r="B303" i="22"/>
  <c r="B304" i="22"/>
  <c r="B305" i="22"/>
  <c r="B306" i="22"/>
  <c r="B307" i="22"/>
  <c r="B308" i="22"/>
  <c r="B309" i="22"/>
  <c r="B310" i="22"/>
  <c r="B311" i="22"/>
  <c r="B312" i="22"/>
  <c r="B313" i="22"/>
  <c r="B314" i="22"/>
  <c r="B315" i="22"/>
  <c r="B316" i="22"/>
  <c r="B317" i="22"/>
  <c r="B318" i="22"/>
  <c r="B319" i="22"/>
  <c r="B320" i="22"/>
  <c r="B321" i="22"/>
  <c r="B322" i="22"/>
  <c r="B323" i="22"/>
  <c r="B324" i="22"/>
  <c r="B325" i="22"/>
  <c r="B326" i="22"/>
  <c r="B327" i="22"/>
  <c r="B328" i="22"/>
  <c r="B329" i="22"/>
  <c r="B330" i="22"/>
  <c r="B331" i="22"/>
  <c r="B332" i="22"/>
  <c r="B333" i="22"/>
  <c r="B334" i="22"/>
  <c r="B335" i="22"/>
  <c r="B336" i="22"/>
  <c r="B337" i="22"/>
  <c r="B338" i="22"/>
  <c r="B339" i="22"/>
  <c r="B340" i="22"/>
  <c r="B341" i="22"/>
  <c r="B342" i="22"/>
  <c r="B343" i="22"/>
  <c r="B344" i="22"/>
  <c r="B345" i="22"/>
  <c r="B346" i="22"/>
  <c r="B347" i="22"/>
  <c r="B348" i="22"/>
  <c r="B349" i="22"/>
  <c r="B350" i="22"/>
  <c r="B351" i="22"/>
  <c r="B352" i="22"/>
  <c r="B353" i="22"/>
  <c r="B354" i="22"/>
  <c r="B355" i="22"/>
  <c r="B356" i="22"/>
  <c r="B357" i="22"/>
  <c r="B358" i="22"/>
  <c r="B359" i="22"/>
  <c r="B360" i="22"/>
  <c r="B361" i="22"/>
  <c r="B362" i="22"/>
  <c r="B363" i="22"/>
  <c r="B364" i="22"/>
  <c r="B365" i="22"/>
  <c r="B366" i="22"/>
  <c r="B367" i="22"/>
  <c r="B368" i="22"/>
  <c r="B369" i="22"/>
  <c r="B370" i="22"/>
  <c r="B371" i="22"/>
  <c r="B372" i="22"/>
  <c r="B373" i="22"/>
  <c r="B374" i="22"/>
  <c r="B375" i="22"/>
  <c r="B376" i="22"/>
  <c r="B377" i="22"/>
  <c r="B378" i="22"/>
  <c r="B379" i="22"/>
  <c r="B380" i="22"/>
  <c r="B381" i="22"/>
  <c r="B382" i="22"/>
  <c r="B383" i="22"/>
  <c r="B384" i="22"/>
  <c r="B385" i="22"/>
  <c r="B386" i="22"/>
  <c r="B387" i="22"/>
  <c r="B388" i="22"/>
  <c r="B389" i="22"/>
  <c r="B390" i="22"/>
  <c r="B391" i="22"/>
  <c r="B392" i="22"/>
  <c r="B393" i="22"/>
  <c r="B394" i="22"/>
  <c r="B395" i="22"/>
  <c r="B3" i="22"/>
  <c r="D5" i="22"/>
  <c r="D6" i="22"/>
  <c r="D7" i="22"/>
  <c r="D8" i="22"/>
  <c r="D9" i="22"/>
  <c r="D10" i="22"/>
  <c r="D11" i="22"/>
  <c r="D12" i="22"/>
  <c r="D13" i="22"/>
  <c r="D14" i="22"/>
  <c r="D15" i="22"/>
  <c r="D16" i="22"/>
  <c r="D17" i="22"/>
  <c r="D18" i="22"/>
  <c r="D19" i="22"/>
  <c r="D20" i="22"/>
  <c r="D21" i="22"/>
  <c r="D22" i="22"/>
  <c r="D23" i="22"/>
  <c r="D24" i="22"/>
  <c r="D25" i="22"/>
  <c r="D26" i="22"/>
  <c r="D27" i="22"/>
  <c r="D28" i="22"/>
  <c r="D29" i="22"/>
  <c r="D30" i="22"/>
  <c r="D31" i="22"/>
  <c r="D32" i="22"/>
  <c r="D33" i="22"/>
  <c r="D34" i="22"/>
  <c r="D35" i="22"/>
  <c r="D36" i="22"/>
  <c r="D37" i="22"/>
  <c r="D38" i="22"/>
  <c r="D39" i="22"/>
  <c r="D40" i="22"/>
  <c r="D41" i="22"/>
  <c r="D42" i="22"/>
  <c r="D43" i="22"/>
  <c r="D44" i="22"/>
  <c r="D45" i="22"/>
  <c r="D46" i="22"/>
  <c r="D47" i="22"/>
  <c r="D48" i="22"/>
  <c r="D49" i="22"/>
  <c r="D50" i="22"/>
  <c r="D51" i="22"/>
  <c r="D52" i="22"/>
  <c r="D53" i="22"/>
  <c r="D54" i="22"/>
  <c r="D55" i="22"/>
  <c r="D56" i="22"/>
  <c r="D57" i="22"/>
  <c r="D58" i="22"/>
  <c r="D59" i="22"/>
  <c r="D60" i="22"/>
  <c r="D61" i="22"/>
  <c r="D62" i="22"/>
  <c r="D63" i="22"/>
  <c r="D64" i="22"/>
  <c r="D65" i="22"/>
  <c r="D66" i="22"/>
  <c r="D67" i="22"/>
  <c r="D68" i="22"/>
  <c r="D69" i="22"/>
  <c r="D70" i="22"/>
  <c r="D71" i="22"/>
  <c r="D72" i="22"/>
  <c r="D73" i="22"/>
  <c r="D74" i="22"/>
  <c r="D75" i="22"/>
  <c r="D76" i="22"/>
  <c r="D77" i="22"/>
  <c r="D78" i="22"/>
  <c r="D79" i="22"/>
  <c r="D80" i="22"/>
  <c r="D81" i="22"/>
  <c r="D82" i="22"/>
  <c r="D83" i="22"/>
  <c r="D84" i="22"/>
  <c r="D85" i="22"/>
  <c r="D86" i="22"/>
  <c r="D87" i="22"/>
  <c r="D88" i="22"/>
  <c r="D89" i="22"/>
  <c r="D90" i="22"/>
  <c r="D91" i="22"/>
  <c r="D92" i="22"/>
  <c r="D93" i="22"/>
  <c r="D94" i="22"/>
  <c r="D95" i="22"/>
  <c r="D96" i="22"/>
  <c r="D97" i="22"/>
  <c r="D98" i="22"/>
  <c r="D99" i="22"/>
  <c r="D100" i="22"/>
  <c r="D101" i="22"/>
  <c r="D102" i="22"/>
  <c r="D103" i="22"/>
  <c r="D104" i="22"/>
  <c r="D105" i="22"/>
  <c r="D106" i="22"/>
  <c r="D107" i="22"/>
  <c r="D108" i="22"/>
  <c r="D109" i="22"/>
  <c r="D110" i="22"/>
  <c r="D111" i="22"/>
  <c r="D112" i="22"/>
  <c r="D113" i="22"/>
  <c r="D114" i="22"/>
  <c r="D115" i="22"/>
  <c r="D116" i="22"/>
  <c r="D117" i="22"/>
  <c r="D118" i="22"/>
  <c r="D119" i="22"/>
  <c r="D120" i="22"/>
  <c r="D121" i="22"/>
  <c r="D122" i="22"/>
  <c r="D123" i="22"/>
  <c r="D124" i="22"/>
  <c r="D125" i="22"/>
  <c r="D126" i="22"/>
  <c r="D127" i="22"/>
  <c r="D128" i="22"/>
  <c r="D129" i="22"/>
  <c r="D130" i="22"/>
  <c r="D131" i="22"/>
  <c r="D132" i="22"/>
  <c r="D133" i="22"/>
  <c r="D134" i="22"/>
  <c r="D135" i="22"/>
  <c r="D136" i="22"/>
  <c r="D137" i="22"/>
  <c r="D138" i="22"/>
  <c r="D139" i="22"/>
  <c r="D140" i="22"/>
  <c r="D141" i="22"/>
  <c r="D142" i="22"/>
  <c r="D143" i="22"/>
  <c r="D144" i="22"/>
  <c r="D145" i="22"/>
  <c r="D146" i="22"/>
  <c r="D147" i="22"/>
  <c r="D148" i="22"/>
  <c r="D149" i="22"/>
  <c r="D150" i="22"/>
  <c r="D151" i="22"/>
  <c r="D152" i="22"/>
  <c r="D153" i="22"/>
  <c r="D154" i="22"/>
  <c r="D155" i="22"/>
  <c r="D156" i="22"/>
  <c r="D157" i="22"/>
  <c r="D158" i="22"/>
  <c r="D159" i="22"/>
  <c r="D160" i="22"/>
  <c r="D161" i="22"/>
  <c r="D162" i="22"/>
  <c r="D163" i="22"/>
  <c r="D164" i="22"/>
  <c r="D165" i="22"/>
  <c r="D166" i="22"/>
  <c r="D167" i="22"/>
  <c r="D168" i="22"/>
  <c r="D169" i="22"/>
  <c r="D170" i="22"/>
  <c r="D171" i="22"/>
  <c r="D172" i="22"/>
  <c r="D173" i="22"/>
  <c r="D174" i="22"/>
  <c r="D175" i="22"/>
  <c r="D176" i="22"/>
  <c r="D177" i="22"/>
  <c r="D178" i="22"/>
  <c r="D179" i="22"/>
  <c r="D180" i="22"/>
  <c r="D181" i="22"/>
  <c r="D182" i="22"/>
  <c r="D183" i="22"/>
  <c r="D184" i="22"/>
  <c r="D185" i="22"/>
  <c r="D186" i="22"/>
  <c r="D187" i="22"/>
  <c r="D188" i="22"/>
  <c r="D189" i="22"/>
  <c r="D190" i="22"/>
  <c r="D191" i="22"/>
  <c r="D192" i="22"/>
  <c r="D193" i="22"/>
  <c r="D194" i="22"/>
  <c r="D195" i="22"/>
  <c r="D196" i="22"/>
  <c r="D197" i="22"/>
  <c r="D198" i="22"/>
  <c r="D199" i="22"/>
  <c r="D200" i="22"/>
  <c r="D201" i="22"/>
  <c r="D202" i="22"/>
  <c r="D203" i="22"/>
  <c r="D204" i="22"/>
  <c r="D205" i="22"/>
  <c r="D206" i="22"/>
  <c r="D207" i="22"/>
  <c r="D208" i="22"/>
  <c r="D209" i="22"/>
  <c r="D210" i="22"/>
  <c r="D211" i="22"/>
  <c r="D212" i="22"/>
  <c r="D213" i="22"/>
  <c r="D214" i="22"/>
  <c r="D215" i="22"/>
  <c r="D216" i="22"/>
  <c r="D217" i="22"/>
  <c r="D218" i="22"/>
  <c r="D219" i="22"/>
  <c r="D220" i="22"/>
  <c r="D221" i="22"/>
  <c r="D222" i="22"/>
  <c r="D223" i="22"/>
  <c r="D224" i="22"/>
  <c r="D225" i="22"/>
  <c r="D226" i="22"/>
  <c r="D227" i="22"/>
  <c r="D228" i="22"/>
  <c r="D229" i="22"/>
  <c r="D230" i="22"/>
  <c r="D231" i="22"/>
  <c r="D232" i="22"/>
  <c r="D233" i="22"/>
  <c r="D234" i="22"/>
  <c r="D235" i="22"/>
  <c r="D236" i="22"/>
  <c r="D237" i="22"/>
  <c r="D238" i="22"/>
  <c r="D239" i="22"/>
  <c r="D240" i="22"/>
  <c r="D241" i="22"/>
  <c r="D242" i="22"/>
  <c r="D243" i="22"/>
  <c r="D244" i="22"/>
  <c r="D245" i="22"/>
  <c r="D246" i="22"/>
  <c r="D247" i="22"/>
  <c r="D248" i="22"/>
  <c r="D249" i="22"/>
  <c r="D250" i="22"/>
  <c r="D251" i="22"/>
  <c r="D252" i="22"/>
  <c r="D253" i="22"/>
  <c r="D254" i="22"/>
  <c r="D255" i="22"/>
  <c r="D256" i="22"/>
  <c r="D257" i="22"/>
  <c r="D258" i="22"/>
  <c r="D259" i="22"/>
  <c r="D260" i="22"/>
  <c r="D261" i="22"/>
  <c r="D262" i="22"/>
  <c r="D263" i="22"/>
  <c r="D264" i="22"/>
  <c r="D265" i="22"/>
  <c r="D266" i="22"/>
  <c r="D267" i="22"/>
  <c r="D268" i="22"/>
  <c r="D269" i="22"/>
  <c r="D270" i="22"/>
  <c r="D271" i="22"/>
  <c r="D272" i="22"/>
  <c r="D273" i="22"/>
  <c r="D274" i="22"/>
  <c r="D275" i="22"/>
  <c r="D276" i="22"/>
  <c r="D277" i="22"/>
  <c r="D278" i="22"/>
  <c r="D279" i="22"/>
  <c r="D280" i="22"/>
  <c r="D281" i="22"/>
  <c r="D282" i="22"/>
  <c r="D283" i="22"/>
  <c r="D284" i="22"/>
  <c r="D285" i="22"/>
  <c r="D286" i="22"/>
  <c r="D287" i="22"/>
  <c r="D288" i="22"/>
  <c r="D289" i="22"/>
  <c r="D290" i="22"/>
  <c r="D291" i="22"/>
  <c r="D292" i="22"/>
  <c r="D293" i="22"/>
  <c r="D294" i="22"/>
  <c r="D295" i="22"/>
  <c r="D296" i="22"/>
  <c r="D297" i="22"/>
  <c r="D298" i="22"/>
  <c r="D299" i="22"/>
  <c r="D300" i="22"/>
  <c r="D301" i="22"/>
  <c r="D302" i="22"/>
  <c r="D303" i="22"/>
  <c r="D304" i="22"/>
  <c r="D305" i="22"/>
  <c r="D306" i="22"/>
  <c r="D307" i="22"/>
  <c r="D308" i="22"/>
  <c r="D309" i="22"/>
  <c r="D310" i="22"/>
  <c r="D311" i="22"/>
  <c r="D312" i="22"/>
  <c r="D313" i="22"/>
  <c r="D314" i="22"/>
  <c r="D315" i="22"/>
  <c r="D316" i="22"/>
  <c r="D317" i="22"/>
  <c r="D318" i="22"/>
  <c r="D319" i="22"/>
  <c r="D320" i="22"/>
  <c r="D321" i="22"/>
  <c r="D322" i="22"/>
  <c r="D323" i="22"/>
  <c r="D324" i="22"/>
  <c r="D325" i="22"/>
  <c r="D326" i="22"/>
  <c r="D327" i="22"/>
  <c r="D328" i="22"/>
  <c r="D329" i="22"/>
  <c r="D330" i="22"/>
  <c r="D331" i="22"/>
  <c r="D332" i="22"/>
  <c r="D333" i="22"/>
  <c r="D334" i="22"/>
  <c r="D335" i="22"/>
  <c r="D336" i="22"/>
  <c r="D337" i="22"/>
  <c r="D338" i="22"/>
  <c r="D339" i="22"/>
  <c r="D340" i="22"/>
  <c r="D341" i="22"/>
  <c r="D342" i="22"/>
  <c r="D343" i="22"/>
  <c r="D344" i="22"/>
  <c r="D345" i="22"/>
  <c r="D346" i="22"/>
  <c r="D347" i="22"/>
  <c r="D348" i="22"/>
  <c r="D349" i="22"/>
  <c r="D350" i="22"/>
  <c r="D351" i="22"/>
  <c r="D352" i="22"/>
  <c r="D353" i="22"/>
  <c r="D354" i="22"/>
  <c r="D355" i="22"/>
  <c r="D356" i="22"/>
  <c r="D357" i="22"/>
  <c r="D358" i="22"/>
  <c r="D359" i="22"/>
  <c r="D360" i="22"/>
  <c r="D361" i="22"/>
  <c r="D362" i="22"/>
  <c r="D363" i="22"/>
  <c r="D364" i="22"/>
  <c r="D365" i="22"/>
  <c r="D366" i="22"/>
  <c r="D367" i="22"/>
  <c r="D368" i="22"/>
  <c r="D369" i="22"/>
  <c r="D370" i="22"/>
  <c r="D371" i="22"/>
  <c r="D372" i="22"/>
  <c r="D373" i="22"/>
  <c r="D374" i="22"/>
  <c r="D375" i="22"/>
  <c r="D376" i="22"/>
  <c r="D377" i="22"/>
  <c r="D378" i="22"/>
  <c r="D379" i="22"/>
  <c r="D380" i="22"/>
  <c r="D381" i="22"/>
  <c r="D382" i="22"/>
  <c r="D383" i="22"/>
  <c r="D384" i="22"/>
  <c r="D385" i="22"/>
  <c r="D386" i="22"/>
  <c r="D387" i="22"/>
  <c r="D388" i="22"/>
  <c r="D389" i="22"/>
  <c r="D390" i="22"/>
  <c r="D391" i="22"/>
  <c r="D392" i="22"/>
  <c r="D393" i="22"/>
  <c r="D394" i="22"/>
  <c r="D395" i="22"/>
  <c r="D3" i="22"/>
  <c r="G4" i="22"/>
  <c r="G5" i="22"/>
  <c r="G6" i="22"/>
  <c r="G7" i="22"/>
  <c r="G8" i="22"/>
  <c r="G9" i="22"/>
  <c r="G10" i="22"/>
  <c r="G11" i="22"/>
  <c r="G12" i="22"/>
  <c r="G13" i="22"/>
  <c r="G14" i="22"/>
  <c r="G15" i="22"/>
  <c r="G16" i="22"/>
  <c r="G17" i="22"/>
  <c r="G18" i="22"/>
  <c r="G19" i="22"/>
  <c r="G20" i="22"/>
  <c r="G21" i="22"/>
  <c r="G22" i="22"/>
  <c r="G23" i="22"/>
  <c r="G24" i="22"/>
  <c r="G25" i="22"/>
  <c r="G26" i="22"/>
  <c r="G27" i="22"/>
  <c r="G28" i="22"/>
  <c r="G29" i="22"/>
  <c r="G30" i="22"/>
  <c r="G31" i="22"/>
  <c r="G32" i="22"/>
  <c r="G33" i="22"/>
  <c r="G34" i="22"/>
  <c r="G35" i="22"/>
  <c r="G36" i="22"/>
  <c r="G37" i="22"/>
  <c r="G38" i="22"/>
  <c r="G39" i="22"/>
  <c r="G40" i="22"/>
  <c r="G41" i="22"/>
  <c r="G42" i="22"/>
  <c r="G43" i="22"/>
  <c r="G44" i="22"/>
  <c r="G45" i="22"/>
  <c r="G46" i="22"/>
  <c r="G47" i="22"/>
  <c r="G48" i="22"/>
  <c r="G49" i="22"/>
  <c r="G50" i="22"/>
  <c r="G51" i="22"/>
  <c r="G52" i="22"/>
  <c r="G53" i="22"/>
  <c r="G54" i="22"/>
  <c r="G55" i="22"/>
  <c r="G56" i="22"/>
  <c r="G57" i="22"/>
  <c r="G58" i="22"/>
  <c r="G59" i="22"/>
  <c r="G60" i="22"/>
  <c r="G61" i="22"/>
  <c r="G62" i="22"/>
  <c r="G63" i="22"/>
  <c r="G64" i="22"/>
  <c r="G65" i="22"/>
  <c r="G66" i="22"/>
  <c r="G67" i="22"/>
  <c r="G68" i="22"/>
  <c r="G69" i="22"/>
  <c r="G70" i="22"/>
  <c r="G71" i="22"/>
  <c r="G72" i="22"/>
  <c r="G73" i="22"/>
  <c r="G74" i="22"/>
  <c r="G75" i="22"/>
  <c r="G76" i="22"/>
  <c r="G77" i="22"/>
  <c r="G78" i="22"/>
  <c r="G79" i="22"/>
  <c r="G80" i="22"/>
  <c r="G81" i="22"/>
  <c r="G82" i="22"/>
  <c r="G83" i="22"/>
  <c r="G84" i="22"/>
  <c r="G85" i="22"/>
  <c r="G86" i="22"/>
  <c r="G87" i="22"/>
  <c r="G88" i="22"/>
  <c r="G89" i="22"/>
  <c r="G90" i="22"/>
  <c r="G91" i="22"/>
  <c r="G92" i="22"/>
  <c r="G93" i="22"/>
  <c r="G94" i="22"/>
  <c r="G95" i="22"/>
  <c r="G96" i="22"/>
  <c r="G97" i="22"/>
  <c r="G98" i="22"/>
  <c r="G99" i="22"/>
  <c r="G100" i="22"/>
  <c r="G101" i="22"/>
  <c r="G102" i="22"/>
  <c r="G103" i="22"/>
  <c r="G104" i="22"/>
  <c r="G105" i="22"/>
  <c r="G106" i="22"/>
  <c r="G107" i="22"/>
  <c r="G108" i="22"/>
  <c r="G109" i="22"/>
  <c r="G110" i="22"/>
  <c r="G111" i="22"/>
  <c r="G112" i="22"/>
  <c r="G113" i="22"/>
  <c r="G114" i="22"/>
  <c r="G115" i="22"/>
  <c r="G116" i="22"/>
  <c r="G117" i="22"/>
  <c r="G118" i="22"/>
  <c r="G119" i="22"/>
  <c r="G120" i="22"/>
  <c r="G121" i="22"/>
  <c r="G122" i="22"/>
  <c r="G123" i="22"/>
  <c r="G124" i="22"/>
  <c r="G125" i="22"/>
  <c r="G126" i="22"/>
  <c r="G127" i="22"/>
  <c r="G128" i="22"/>
  <c r="G129" i="22"/>
  <c r="G130" i="22"/>
  <c r="G131" i="22"/>
  <c r="G132" i="22"/>
  <c r="G133" i="22"/>
  <c r="G134" i="22"/>
  <c r="G135" i="22"/>
  <c r="G136" i="22"/>
  <c r="G137" i="22"/>
  <c r="G138" i="22"/>
  <c r="G139" i="22"/>
  <c r="G140" i="22"/>
  <c r="G141" i="22"/>
  <c r="G142" i="22"/>
  <c r="G143" i="22"/>
  <c r="G144" i="22"/>
  <c r="G145" i="22"/>
  <c r="G146" i="22"/>
  <c r="G147" i="22"/>
  <c r="G148" i="22"/>
  <c r="G149" i="22"/>
  <c r="G150" i="22"/>
  <c r="G151" i="22"/>
  <c r="G152" i="22"/>
  <c r="G153" i="22"/>
  <c r="G154" i="22"/>
  <c r="G155" i="22"/>
  <c r="G156" i="22"/>
  <c r="G157" i="22"/>
  <c r="G158" i="22"/>
  <c r="G159" i="22"/>
  <c r="G160" i="22"/>
  <c r="G161" i="22"/>
  <c r="G162" i="22"/>
  <c r="G163" i="22"/>
  <c r="G164" i="22"/>
  <c r="G165" i="22"/>
  <c r="G166" i="22"/>
  <c r="G167" i="22"/>
  <c r="G168" i="22"/>
  <c r="G169" i="22"/>
  <c r="G170" i="22"/>
  <c r="G171" i="22"/>
  <c r="G172" i="22"/>
  <c r="G173" i="22"/>
  <c r="G174" i="22"/>
  <c r="G175" i="22"/>
  <c r="G176" i="22"/>
  <c r="G177" i="22"/>
  <c r="G178" i="22"/>
  <c r="G179" i="22"/>
  <c r="G180" i="22"/>
  <c r="G181" i="22"/>
  <c r="G182" i="22"/>
  <c r="G183" i="22"/>
  <c r="G184" i="22"/>
  <c r="G185" i="22"/>
  <c r="G186" i="22"/>
  <c r="G187" i="22"/>
  <c r="G188" i="22"/>
  <c r="G189" i="22"/>
  <c r="G190" i="22"/>
  <c r="G191" i="22"/>
  <c r="G192" i="22"/>
  <c r="G193" i="22"/>
  <c r="G194" i="22"/>
  <c r="G195" i="22"/>
  <c r="G196" i="22"/>
  <c r="G197" i="22"/>
  <c r="G198" i="22"/>
  <c r="G199" i="22"/>
  <c r="G200" i="22"/>
  <c r="G201" i="22"/>
  <c r="G202" i="22"/>
  <c r="G203" i="22"/>
  <c r="G204" i="22"/>
  <c r="G205" i="22"/>
  <c r="G206" i="22"/>
  <c r="G207" i="22"/>
  <c r="G208" i="22"/>
  <c r="G209" i="22"/>
  <c r="G210" i="22"/>
  <c r="G211" i="22"/>
  <c r="G212" i="22"/>
  <c r="G213" i="22"/>
  <c r="G214" i="22"/>
  <c r="G215" i="22"/>
  <c r="G216" i="22"/>
  <c r="G217" i="22"/>
  <c r="G218" i="22"/>
  <c r="G219" i="22"/>
  <c r="G220" i="22"/>
  <c r="G221" i="22"/>
  <c r="G222" i="22"/>
  <c r="G223" i="22"/>
  <c r="G224" i="22"/>
  <c r="G225" i="22"/>
  <c r="G226" i="22"/>
  <c r="G227" i="22"/>
  <c r="G228" i="22"/>
  <c r="G229" i="22"/>
  <c r="G230" i="22"/>
  <c r="G231" i="22"/>
  <c r="G232" i="22"/>
  <c r="G233" i="22"/>
  <c r="G234" i="22"/>
  <c r="G235" i="22"/>
  <c r="G236" i="22"/>
  <c r="G237" i="22"/>
  <c r="G238" i="22"/>
  <c r="G239" i="22"/>
  <c r="G240" i="22"/>
  <c r="G241" i="22"/>
  <c r="G242" i="22"/>
  <c r="G243" i="22"/>
  <c r="G244" i="22"/>
  <c r="G245" i="22"/>
  <c r="G246" i="22"/>
  <c r="G247" i="22"/>
  <c r="G248" i="22"/>
  <c r="G249" i="22"/>
  <c r="G250" i="22"/>
  <c r="G251" i="22"/>
  <c r="G252" i="22"/>
  <c r="G253" i="22"/>
  <c r="G254" i="22"/>
  <c r="G255" i="22"/>
  <c r="G256" i="22"/>
  <c r="G257" i="22"/>
  <c r="G258" i="22"/>
  <c r="G259" i="22"/>
  <c r="G260" i="22"/>
  <c r="G261" i="22"/>
  <c r="G262" i="22"/>
  <c r="G263" i="22"/>
  <c r="G264" i="22"/>
  <c r="G265" i="22"/>
  <c r="G266" i="22"/>
  <c r="G267" i="22"/>
  <c r="G268" i="22"/>
  <c r="G269" i="22"/>
  <c r="G270" i="22"/>
  <c r="G271" i="22"/>
  <c r="G272" i="22"/>
  <c r="G273" i="22"/>
  <c r="G274" i="22"/>
  <c r="G275" i="22"/>
  <c r="G276" i="22"/>
  <c r="G277" i="22"/>
  <c r="G278" i="22"/>
  <c r="G279" i="22"/>
  <c r="G280" i="22"/>
  <c r="G281" i="22"/>
  <c r="G282" i="22"/>
  <c r="G283" i="22"/>
  <c r="G284" i="22"/>
  <c r="G285" i="22"/>
  <c r="G286" i="22"/>
  <c r="G287" i="22"/>
  <c r="G288" i="22"/>
  <c r="G289" i="22"/>
  <c r="G290" i="22"/>
  <c r="G291" i="22"/>
  <c r="G292" i="22"/>
  <c r="G293" i="22"/>
  <c r="G294" i="22"/>
  <c r="G295" i="22"/>
  <c r="G296" i="22"/>
  <c r="G297" i="22"/>
  <c r="G298" i="22"/>
  <c r="G299" i="22"/>
  <c r="G300" i="22"/>
  <c r="G301" i="22"/>
  <c r="G302" i="22"/>
  <c r="G303" i="22"/>
  <c r="G304" i="22"/>
  <c r="G305" i="22"/>
  <c r="G306" i="22"/>
  <c r="G307" i="22"/>
  <c r="G308" i="22"/>
  <c r="G309" i="22"/>
  <c r="G310" i="22"/>
  <c r="G311" i="22"/>
  <c r="G312" i="22"/>
  <c r="G313" i="22"/>
  <c r="G314" i="22"/>
  <c r="G315" i="22"/>
  <c r="G316" i="22"/>
  <c r="G317" i="22"/>
  <c r="G318" i="22"/>
  <c r="G319" i="22"/>
  <c r="G320" i="22"/>
  <c r="G321" i="22"/>
  <c r="G322" i="22"/>
  <c r="G323" i="22"/>
  <c r="G324" i="22"/>
  <c r="G325" i="22"/>
  <c r="G326" i="22"/>
  <c r="G327" i="22"/>
  <c r="G328" i="22"/>
  <c r="G329" i="22"/>
  <c r="G330" i="22"/>
  <c r="G331" i="22"/>
  <c r="G332" i="22"/>
  <c r="G333" i="22"/>
  <c r="G334" i="22"/>
  <c r="G335" i="22"/>
  <c r="G336" i="22"/>
  <c r="G337" i="22"/>
  <c r="G338" i="22"/>
  <c r="G339" i="22"/>
  <c r="G340" i="22"/>
  <c r="G341" i="22"/>
  <c r="G342" i="22"/>
  <c r="G343" i="22"/>
  <c r="G344" i="22"/>
  <c r="G345" i="22"/>
  <c r="G346" i="22"/>
  <c r="G347" i="22"/>
  <c r="G348" i="22"/>
  <c r="G349" i="22"/>
  <c r="G350" i="22"/>
  <c r="G351" i="22"/>
  <c r="G352" i="22"/>
  <c r="G353" i="22"/>
  <c r="G354" i="22"/>
  <c r="G355" i="22"/>
  <c r="G356" i="22"/>
  <c r="G357" i="22"/>
  <c r="G358" i="22"/>
  <c r="G359" i="22"/>
  <c r="G360" i="22"/>
  <c r="G361" i="22"/>
  <c r="G362" i="22"/>
  <c r="G363" i="22"/>
  <c r="G364" i="22"/>
  <c r="G365" i="22"/>
  <c r="G366" i="22"/>
  <c r="G367" i="22"/>
  <c r="G368" i="22"/>
  <c r="G369" i="22"/>
  <c r="G370" i="22"/>
  <c r="G371" i="22"/>
  <c r="G372" i="22"/>
  <c r="G373" i="22"/>
  <c r="G374" i="22"/>
  <c r="G375" i="22"/>
  <c r="G376" i="22"/>
  <c r="G377" i="22"/>
  <c r="G378" i="22"/>
  <c r="G379" i="22"/>
  <c r="G380" i="22"/>
  <c r="G381" i="22"/>
  <c r="G382" i="22"/>
  <c r="G383" i="22"/>
  <c r="G384" i="22"/>
  <c r="G385" i="22"/>
  <c r="G386" i="22"/>
  <c r="G387" i="22"/>
  <c r="G388" i="22"/>
  <c r="G389" i="22"/>
  <c r="G390" i="22"/>
  <c r="G391" i="22"/>
  <c r="G392" i="22"/>
  <c r="G393" i="22"/>
  <c r="G394" i="22"/>
  <c r="G395" i="22"/>
  <c r="G3" i="22"/>
  <c r="V44" i="2"/>
  <c r="V45" i="2"/>
  <c r="V46" i="2"/>
  <c r="V47" i="2"/>
  <c r="V48" i="2"/>
  <c r="V49" i="2"/>
  <c r="V50" i="2"/>
  <c r="V51" i="2"/>
  <c r="V52" i="2"/>
  <c r="V53" i="2"/>
  <c r="V54" i="2"/>
  <c r="V55" i="2"/>
  <c r="V56" i="2"/>
  <c r="V57" i="2"/>
  <c r="V58" i="2"/>
  <c r="V59" i="2"/>
  <c r="V60" i="2"/>
  <c r="V61" i="2"/>
  <c r="V62" i="2"/>
  <c r="V63" i="2"/>
  <c r="V64" i="2"/>
  <c r="V65" i="2"/>
  <c r="V66" i="2"/>
  <c r="V67" i="2"/>
  <c r="V68" i="2"/>
  <c r="V69" i="2"/>
  <c r="V70" i="2"/>
  <c r="V71" i="2"/>
  <c r="V72" i="2"/>
  <c r="V73" i="2"/>
  <c r="V74" i="2"/>
  <c r="Q5" i="2"/>
  <c r="Q6" i="2"/>
  <c r="Q7" i="2"/>
  <c r="Q8" i="2"/>
  <c r="Q9" i="2"/>
  <c r="Q10" i="2"/>
  <c r="Q11" i="2"/>
  <c r="Q12" i="2"/>
  <c r="Q13" i="2"/>
  <c r="Q14" i="2"/>
  <c r="Q15" i="2"/>
  <c r="Q16" i="2"/>
  <c r="Q17" i="2"/>
  <c r="Q18" i="2"/>
  <c r="Q19" i="2"/>
  <c r="Q20" i="2"/>
  <c r="Q21" i="2"/>
  <c r="Q22" i="2"/>
  <c r="Q23" i="2"/>
  <c r="Q24" i="2"/>
  <c r="Q25" i="2"/>
  <c r="Q26" i="2"/>
  <c r="Q27" i="2"/>
  <c r="Q28" i="2"/>
  <c r="Q29" i="2"/>
  <c r="Q30" i="2"/>
  <c r="Q31" i="2"/>
  <c r="Q32" i="2"/>
  <c r="Q33" i="2"/>
  <c r="Q34" i="2"/>
  <c r="Q35" i="2"/>
  <c r="Q36" i="2"/>
  <c r="Q37" i="2"/>
  <c r="Q38" i="2"/>
  <c r="Q39" i="2"/>
  <c r="Q40" i="2"/>
  <c r="Q41" i="2"/>
  <c r="Q42" i="2"/>
  <c r="Q43" i="2"/>
  <c r="Q44" i="2"/>
  <c r="Q45" i="2"/>
  <c r="Q46" i="2"/>
  <c r="Q47" i="2"/>
  <c r="Q48" i="2"/>
  <c r="Q49" i="2"/>
  <c r="Q50" i="2"/>
  <c r="Q51" i="2"/>
  <c r="Q52" i="2"/>
  <c r="Q53" i="2"/>
  <c r="Q54" i="2"/>
  <c r="Q55" i="2"/>
  <c r="Q56" i="2"/>
  <c r="Q57" i="2"/>
  <c r="Q58" i="2"/>
  <c r="Q59" i="2"/>
  <c r="Q60" i="2"/>
  <c r="Q61" i="2"/>
  <c r="Q62" i="2"/>
  <c r="Q63" i="2"/>
  <c r="Q64" i="2"/>
  <c r="Q65" i="2"/>
  <c r="Q66" i="2"/>
  <c r="Q67" i="2"/>
  <c r="Q68" i="2"/>
  <c r="Q69" i="2"/>
  <c r="Q70" i="2"/>
  <c r="Q71" i="2"/>
  <c r="Q72" i="2"/>
  <c r="Q73" i="2"/>
  <c r="Q74" i="2"/>
  <c r="Q4" i="2"/>
  <c r="V43" i="2"/>
  <c r="V42" i="2"/>
  <c r="V41" i="2"/>
  <c r="V40" i="2"/>
  <c r="V39" i="2"/>
  <c r="V38" i="2"/>
  <c r="V37" i="2"/>
  <c r="V36" i="2"/>
  <c r="V35" i="2"/>
  <c r="V34" i="2"/>
  <c r="V33" i="2"/>
  <c r="V32" i="2"/>
  <c r="V31" i="2"/>
  <c r="V30" i="2"/>
  <c r="V29" i="2"/>
  <c r="V28" i="2"/>
  <c r="V27" i="2"/>
  <c r="V26" i="2"/>
  <c r="V25" i="2"/>
  <c r="V24" i="2"/>
  <c r="V23" i="2"/>
  <c r="V22" i="2"/>
  <c r="V21" i="2"/>
  <c r="V20" i="2"/>
  <c r="V19" i="2"/>
  <c r="V18" i="2"/>
  <c r="V17" i="2"/>
  <c r="V16" i="2"/>
  <c r="V15" i="2"/>
  <c r="V14" i="2"/>
  <c r="V13" i="2"/>
  <c r="V12" i="2"/>
  <c r="V11" i="2"/>
  <c r="V10" i="2"/>
  <c r="V9" i="2"/>
  <c r="V8" i="2"/>
  <c r="V7" i="2"/>
  <c r="V6" i="2"/>
  <c r="V5" i="2"/>
  <c r="V4" i="2"/>
  <c r="R5" i="2"/>
  <c r="R6" i="2"/>
  <c r="R7" i="2"/>
  <c r="R8" i="2"/>
  <c r="R9" i="2"/>
  <c r="R10" i="2"/>
  <c r="R11" i="2"/>
  <c r="R12" i="2"/>
  <c r="R13" i="2"/>
  <c r="R14" i="2"/>
  <c r="R15" i="2"/>
  <c r="R16" i="2"/>
  <c r="R17" i="2"/>
  <c r="R18" i="2"/>
  <c r="R19" i="2"/>
  <c r="R20"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59" i="2"/>
  <c r="R60" i="2"/>
  <c r="R61" i="2"/>
  <c r="R62" i="2"/>
  <c r="R63" i="2"/>
  <c r="R64" i="2"/>
  <c r="R65" i="2"/>
  <c r="R66" i="2"/>
  <c r="R67" i="2"/>
  <c r="R68" i="2"/>
  <c r="R69" i="2"/>
  <c r="R70" i="2"/>
  <c r="R71" i="2"/>
  <c r="R72" i="2"/>
  <c r="R73" i="2"/>
  <c r="R74" i="2"/>
  <c r="R4" i="2"/>
  <c r="S5" i="2"/>
  <c r="S6" i="2"/>
  <c r="S7" i="2"/>
  <c r="S8" i="2"/>
  <c r="S9" i="2"/>
  <c r="S10" i="2"/>
  <c r="S11" i="2"/>
  <c r="S12" i="2"/>
  <c r="S13" i="2"/>
  <c r="S14" i="2"/>
  <c r="S15" i="2"/>
  <c r="S16" i="2"/>
  <c r="S17" i="2"/>
  <c r="S18" i="2"/>
  <c r="S19" i="2"/>
  <c r="S20" i="2"/>
  <c r="S21" i="2"/>
  <c r="S22" i="2"/>
  <c r="S23" i="2"/>
  <c r="S24" i="2"/>
  <c r="S25" i="2"/>
  <c r="S26" i="2"/>
  <c r="S27" i="2"/>
  <c r="S28" i="2"/>
  <c r="S29" i="2"/>
  <c r="S30" i="2"/>
  <c r="S31" i="2"/>
  <c r="S32" i="2"/>
  <c r="S33" i="2"/>
  <c r="S34" i="2"/>
  <c r="S35" i="2"/>
  <c r="S36" i="2"/>
  <c r="S37" i="2"/>
  <c r="S38" i="2"/>
  <c r="S39" i="2"/>
  <c r="S40" i="2"/>
  <c r="S41" i="2"/>
  <c r="S42" i="2"/>
  <c r="S43" i="2"/>
  <c r="S44" i="2"/>
  <c r="S45" i="2"/>
  <c r="S46" i="2"/>
  <c r="S47" i="2"/>
  <c r="S48" i="2"/>
  <c r="S49" i="2"/>
  <c r="S50" i="2"/>
  <c r="S51" i="2"/>
  <c r="S52" i="2"/>
  <c r="S53" i="2"/>
  <c r="S54" i="2"/>
  <c r="S55" i="2"/>
  <c r="S56" i="2"/>
  <c r="S57" i="2"/>
  <c r="S58" i="2"/>
  <c r="S59" i="2"/>
  <c r="S60" i="2"/>
  <c r="S61" i="2"/>
  <c r="S62" i="2"/>
  <c r="S63" i="2"/>
  <c r="S64" i="2"/>
  <c r="S65" i="2"/>
  <c r="S66" i="2"/>
  <c r="S67" i="2"/>
  <c r="S68" i="2"/>
  <c r="S69" i="2"/>
  <c r="S70" i="2"/>
  <c r="S71" i="2"/>
  <c r="S72" i="2"/>
  <c r="S73" i="2"/>
  <c r="S74" i="2"/>
  <c r="S4" i="2"/>
  <c r="M20" i="2"/>
  <c r="N20" i="2"/>
  <c r="O20" i="2"/>
  <c r="P20" i="2"/>
  <c r="T20" i="2"/>
  <c r="U20" i="2"/>
  <c r="M22" i="2"/>
  <c r="N22" i="2"/>
  <c r="O22" i="2"/>
  <c r="P22" i="2"/>
  <c r="T22" i="2"/>
  <c r="U22" i="2"/>
  <c r="H40" i="22"/>
  <c r="H41" i="22"/>
  <c r="H42" i="22"/>
  <c r="H43" i="22"/>
  <c r="H44" i="22"/>
  <c r="H45" i="22"/>
  <c r="H46" i="22"/>
  <c r="H47" i="22"/>
  <c r="H48" i="22"/>
  <c r="H49" i="22"/>
  <c r="H50" i="22"/>
  <c r="H51" i="22"/>
  <c r="H52" i="22"/>
  <c r="H53" i="22"/>
  <c r="H54" i="22"/>
  <c r="H55" i="22"/>
  <c r="H56" i="22"/>
  <c r="H57" i="22"/>
  <c r="H58" i="22"/>
  <c r="H59" i="22"/>
  <c r="H60" i="22"/>
  <c r="H61" i="22"/>
  <c r="H62" i="22"/>
  <c r="H63" i="22"/>
  <c r="H64" i="22"/>
  <c r="H65" i="22"/>
  <c r="H66" i="22"/>
  <c r="H67" i="22"/>
  <c r="H68" i="22"/>
  <c r="H69" i="22"/>
  <c r="H70" i="22"/>
  <c r="H71" i="22"/>
  <c r="H72" i="22"/>
  <c r="H73" i="22"/>
  <c r="H74" i="22"/>
  <c r="H75" i="22"/>
  <c r="H76" i="22"/>
  <c r="H77" i="22"/>
  <c r="H78" i="22"/>
  <c r="H79" i="22"/>
  <c r="H80" i="22"/>
  <c r="H81" i="22"/>
  <c r="H82" i="22"/>
  <c r="H120" i="22"/>
  <c r="H121" i="22"/>
  <c r="H122" i="22"/>
  <c r="H123" i="22"/>
  <c r="H124" i="22"/>
  <c r="H126" i="22"/>
  <c r="H127" i="22"/>
  <c r="H139" i="22"/>
  <c r="H140" i="22"/>
  <c r="H141" i="22"/>
  <c r="H142" i="22"/>
  <c r="H143" i="22"/>
  <c r="H144" i="22"/>
  <c r="H145" i="22"/>
  <c r="H146" i="22"/>
  <c r="H147" i="22"/>
  <c r="H148" i="22"/>
  <c r="H149" i="22"/>
  <c r="H150" i="22"/>
  <c r="H151" i="22"/>
  <c r="H152" i="22"/>
  <c r="H153" i="22"/>
  <c r="H154" i="22"/>
  <c r="H155" i="22"/>
  <c r="H156" i="22"/>
  <c r="H157" i="22"/>
  <c r="H158" i="22"/>
  <c r="H159" i="22"/>
  <c r="H160" i="22"/>
  <c r="H161" i="22"/>
  <c r="H162" i="22"/>
  <c r="H163" i="22"/>
  <c r="H164" i="22"/>
  <c r="H165" i="22"/>
  <c r="H166" i="22"/>
  <c r="H167" i="22"/>
  <c r="H168" i="22"/>
  <c r="H169" i="22"/>
  <c r="H170" i="22"/>
  <c r="H171" i="22"/>
  <c r="H172" i="22"/>
  <c r="H173" i="22"/>
  <c r="H174" i="22"/>
  <c r="H175" i="22"/>
  <c r="H176" i="22"/>
  <c r="H177" i="22"/>
  <c r="H178" i="22"/>
  <c r="H179" i="22"/>
  <c r="H180" i="22"/>
  <c r="H181" i="22"/>
  <c r="H182" i="22"/>
  <c r="H183" i="22"/>
  <c r="H184" i="22"/>
  <c r="H185" i="22"/>
  <c r="H186" i="22"/>
  <c r="H187" i="22"/>
  <c r="H188" i="22"/>
  <c r="H189" i="22"/>
  <c r="H190" i="22"/>
  <c r="H191" i="22"/>
  <c r="H192" i="22"/>
  <c r="H193" i="22"/>
  <c r="H194" i="22"/>
  <c r="H195" i="22"/>
  <c r="H196" i="22"/>
  <c r="H197" i="22"/>
  <c r="H198" i="22"/>
  <c r="H199" i="22"/>
  <c r="H200" i="22"/>
  <c r="H201" i="22"/>
  <c r="H202" i="22"/>
  <c r="H203" i="22"/>
  <c r="H204" i="22"/>
  <c r="H205" i="22"/>
  <c r="H206" i="22"/>
  <c r="H207" i="22"/>
  <c r="H208" i="22"/>
  <c r="H209" i="22"/>
  <c r="H210" i="22"/>
  <c r="H211" i="22"/>
  <c r="H212" i="22"/>
  <c r="H213" i="22"/>
  <c r="H214" i="22"/>
  <c r="H215" i="22"/>
  <c r="H216" i="22"/>
  <c r="H217" i="22"/>
  <c r="H218" i="22"/>
  <c r="H219" i="22"/>
  <c r="H220" i="22"/>
  <c r="H221" i="22"/>
  <c r="H222" i="22"/>
  <c r="H223" i="22"/>
  <c r="H224" i="22"/>
  <c r="H225" i="22"/>
  <c r="H226" i="22"/>
  <c r="H227" i="22"/>
  <c r="H228" i="22"/>
  <c r="H229" i="22"/>
  <c r="H230" i="22"/>
  <c r="H231" i="22"/>
  <c r="H232" i="22"/>
  <c r="H233" i="22"/>
  <c r="H234" i="22"/>
  <c r="H235" i="22"/>
  <c r="H236" i="22"/>
  <c r="H237" i="22"/>
  <c r="H238" i="22"/>
  <c r="H239" i="22"/>
  <c r="H240" i="22"/>
  <c r="H241" i="22"/>
  <c r="H242" i="22"/>
  <c r="H243" i="22"/>
  <c r="H244" i="22"/>
  <c r="H245" i="22"/>
  <c r="H246" i="22"/>
  <c r="H247" i="22"/>
  <c r="H248" i="22"/>
  <c r="H249" i="22"/>
  <c r="H250" i="22"/>
  <c r="H251" i="22"/>
  <c r="H252" i="22"/>
  <c r="H253" i="22"/>
  <c r="H254" i="22"/>
  <c r="H255" i="22"/>
  <c r="H256" i="22"/>
  <c r="H257" i="22"/>
  <c r="H258" i="22"/>
  <c r="H259" i="22"/>
  <c r="H260" i="22"/>
  <c r="H261" i="22"/>
  <c r="H262" i="22"/>
  <c r="H263" i="22"/>
  <c r="H264" i="22"/>
  <c r="H265" i="22"/>
  <c r="H266" i="22"/>
  <c r="H267" i="22"/>
  <c r="H268" i="22"/>
  <c r="H269" i="22"/>
  <c r="H270" i="22"/>
  <c r="H271" i="22"/>
  <c r="H272" i="22"/>
  <c r="H273" i="22"/>
  <c r="H274" i="22"/>
  <c r="H275" i="22"/>
  <c r="H276" i="22"/>
  <c r="H277" i="22"/>
  <c r="H278" i="22"/>
  <c r="H279" i="22"/>
  <c r="H280" i="22"/>
  <c r="H281" i="22"/>
  <c r="H282" i="22"/>
  <c r="H283" i="22"/>
  <c r="H284" i="22"/>
  <c r="H285" i="22"/>
  <c r="H286" i="22"/>
  <c r="H287" i="22"/>
  <c r="H288" i="22"/>
  <c r="H289" i="22"/>
  <c r="H290" i="22"/>
  <c r="H291" i="22"/>
  <c r="H292" i="22"/>
  <c r="H293" i="22"/>
  <c r="H294" i="22"/>
  <c r="H295" i="22"/>
  <c r="H296" i="22"/>
  <c r="H297" i="22"/>
  <c r="H298" i="22"/>
  <c r="H299" i="22"/>
  <c r="H300" i="22"/>
  <c r="H301" i="22"/>
  <c r="H302" i="22"/>
  <c r="H303" i="22"/>
  <c r="H304" i="22"/>
  <c r="H305" i="22"/>
  <c r="H306" i="22"/>
  <c r="H307" i="22"/>
  <c r="H308" i="22"/>
  <c r="H309" i="22"/>
  <c r="H310" i="22"/>
  <c r="H311" i="22"/>
  <c r="H312" i="22"/>
  <c r="H313" i="22"/>
  <c r="H314" i="22"/>
  <c r="H315" i="22"/>
  <c r="H316" i="22"/>
  <c r="H317" i="22"/>
  <c r="H318" i="22"/>
  <c r="H319" i="22"/>
  <c r="H320" i="22"/>
  <c r="H321" i="22"/>
  <c r="H322" i="22"/>
  <c r="H323" i="22"/>
  <c r="H324" i="22"/>
  <c r="H325" i="22"/>
  <c r="H326" i="22"/>
  <c r="H327" i="22"/>
  <c r="H328" i="22"/>
  <c r="H329" i="22"/>
  <c r="H330" i="22"/>
  <c r="H331" i="22"/>
  <c r="H332" i="22"/>
  <c r="H333" i="22"/>
  <c r="H334" i="22"/>
  <c r="H335" i="22"/>
  <c r="H336" i="22"/>
  <c r="H337" i="22"/>
  <c r="H338" i="22"/>
  <c r="H339" i="22"/>
  <c r="H340" i="22"/>
  <c r="H341" i="22"/>
  <c r="H342" i="22"/>
  <c r="H343" i="22"/>
  <c r="H344" i="22"/>
  <c r="H345" i="22"/>
  <c r="H346" i="22"/>
  <c r="H347" i="22"/>
  <c r="H348" i="22"/>
  <c r="H349" i="22"/>
  <c r="H350" i="22"/>
  <c r="H351" i="22"/>
  <c r="H352" i="22"/>
  <c r="H353" i="22"/>
  <c r="H354" i="22"/>
  <c r="H355" i="22"/>
  <c r="H356" i="22"/>
  <c r="H357" i="22"/>
  <c r="H358" i="22"/>
  <c r="H359" i="22"/>
  <c r="H360" i="22"/>
  <c r="H361" i="22"/>
  <c r="H362" i="22"/>
  <c r="H363" i="22"/>
  <c r="H364" i="22"/>
  <c r="H365" i="22"/>
  <c r="H366" i="22"/>
  <c r="H367" i="22"/>
  <c r="H368" i="22"/>
  <c r="H369" i="22"/>
  <c r="H370" i="22"/>
  <c r="H371" i="22"/>
  <c r="H372" i="22"/>
  <c r="H373" i="22"/>
  <c r="H374" i="22"/>
  <c r="H375" i="22"/>
  <c r="H376" i="22"/>
  <c r="H377" i="22"/>
  <c r="H378" i="22"/>
  <c r="H379" i="22"/>
  <c r="H380" i="22"/>
  <c r="H381" i="22"/>
  <c r="H382" i="22"/>
  <c r="H383" i="22"/>
  <c r="H384" i="22"/>
  <c r="H385" i="22"/>
  <c r="H386" i="22"/>
  <c r="H387" i="22"/>
  <c r="H388" i="22"/>
  <c r="H389" i="22"/>
  <c r="H390" i="22"/>
  <c r="H391" i="22"/>
  <c r="H392" i="22"/>
  <c r="H393" i="22"/>
  <c r="H394" i="22"/>
  <c r="H395" i="22"/>
  <c r="H4" i="22"/>
  <c r="H5" i="22"/>
  <c r="H6" i="22"/>
  <c r="H7" i="22"/>
  <c r="H8" i="22"/>
  <c r="H9" i="22"/>
  <c r="H10" i="22"/>
  <c r="H11" i="22"/>
  <c r="H12" i="22"/>
  <c r="H13" i="22"/>
  <c r="H14" i="22"/>
  <c r="H15" i="22"/>
  <c r="H16" i="22"/>
  <c r="H17" i="22"/>
  <c r="H18" i="22"/>
  <c r="H19" i="22"/>
  <c r="H20" i="22"/>
  <c r="H21" i="22"/>
  <c r="H22" i="22"/>
  <c r="H23" i="22"/>
  <c r="H24" i="22"/>
  <c r="H25" i="22"/>
  <c r="H26" i="22"/>
  <c r="H27" i="22"/>
  <c r="H28" i="22"/>
  <c r="H29" i="22"/>
  <c r="H30" i="22"/>
  <c r="H31" i="22"/>
  <c r="H32" i="22"/>
  <c r="H33" i="22"/>
  <c r="H34" i="22"/>
  <c r="H35" i="22"/>
  <c r="H36" i="22"/>
  <c r="H37" i="22"/>
  <c r="H38" i="22"/>
  <c r="H39" i="22"/>
  <c r="H3" i="22"/>
  <c r="M5" i="2"/>
  <c r="M6" i="2"/>
  <c r="M7" i="2"/>
  <c r="M8" i="2"/>
  <c r="M9" i="2"/>
  <c r="M16" i="2"/>
  <c r="M21" i="2"/>
  <c r="M17" i="2"/>
  <c r="M23" i="2"/>
  <c r="M24" i="2"/>
  <c r="M25" i="2"/>
  <c r="M26" i="2"/>
  <c r="M27" i="2"/>
  <c r="M28" i="2"/>
  <c r="M29" i="2"/>
  <c r="M30" i="2"/>
  <c r="M31" i="2"/>
  <c r="M10" i="2"/>
  <c r="M11" i="2"/>
  <c r="M12" i="2"/>
  <c r="M13" i="2"/>
  <c r="M14" i="2"/>
  <c r="M15" i="2"/>
  <c r="M32" i="2"/>
  <c r="M18" i="2"/>
  <c r="M33" i="2"/>
  <c r="M19" i="2"/>
  <c r="M34" i="2"/>
  <c r="M35" i="2"/>
  <c r="M36" i="2"/>
  <c r="M37" i="2"/>
  <c r="M38" i="2"/>
  <c r="M39" i="2"/>
  <c r="M40" i="2"/>
  <c r="M41" i="2"/>
  <c r="M42" i="2"/>
  <c r="M43" i="2"/>
  <c r="M44" i="2"/>
  <c r="M45" i="2"/>
  <c r="M46" i="2"/>
  <c r="M47" i="2"/>
  <c r="M48" i="2"/>
  <c r="M49" i="2"/>
  <c r="M50" i="2"/>
  <c r="M51" i="2"/>
  <c r="M52" i="2"/>
  <c r="M53" i="2"/>
  <c r="M54" i="2"/>
  <c r="M55" i="2"/>
  <c r="M56" i="2"/>
  <c r="M57" i="2"/>
  <c r="M58" i="2"/>
  <c r="M59" i="2"/>
  <c r="M60" i="2"/>
  <c r="M61" i="2"/>
  <c r="M62" i="2"/>
  <c r="M63" i="2"/>
  <c r="M64" i="2"/>
  <c r="M65" i="2"/>
  <c r="M66" i="2"/>
  <c r="M67" i="2"/>
  <c r="M68" i="2"/>
  <c r="M69" i="2"/>
  <c r="M70" i="2"/>
  <c r="M71" i="2"/>
  <c r="M72" i="2"/>
  <c r="M73" i="2"/>
  <c r="M74" i="2"/>
  <c r="J4" i="42"/>
  <c r="K4" i="42"/>
  <c r="L4" i="42"/>
  <c r="J5" i="42"/>
  <c r="K5" i="42"/>
  <c r="L5" i="42"/>
  <c r="J6" i="42"/>
  <c r="K6" i="42"/>
  <c r="L6" i="42"/>
  <c r="J7" i="42"/>
  <c r="K7" i="42"/>
  <c r="L7" i="42"/>
  <c r="J8" i="42"/>
  <c r="K8" i="42"/>
  <c r="L8" i="42"/>
  <c r="J9" i="42"/>
  <c r="K9" i="42"/>
  <c r="L9" i="42"/>
  <c r="J10" i="42"/>
  <c r="K10" i="42"/>
  <c r="L10" i="42"/>
  <c r="J11" i="42"/>
  <c r="K11" i="42"/>
  <c r="L11" i="42"/>
  <c r="J12" i="42"/>
  <c r="K12" i="42"/>
  <c r="L12" i="42"/>
  <c r="J13" i="42"/>
  <c r="K13" i="42"/>
  <c r="L13" i="42"/>
  <c r="J14" i="42"/>
  <c r="K14" i="42"/>
  <c r="L14" i="42"/>
  <c r="J15" i="42"/>
  <c r="K15" i="42"/>
  <c r="L15" i="42"/>
  <c r="J16" i="42"/>
  <c r="K16" i="42"/>
  <c r="L16" i="42"/>
  <c r="J17" i="42"/>
  <c r="K17" i="42"/>
  <c r="L17" i="42"/>
  <c r="J18" i="42"/>
  <c r="K18" i="42"/>
  <c r="L18" i="42"/>
  <c r="J19" i="42"/>
  <c r="K19" i="42"/>
  <c r="L19" i="42"/>
  <c r="J20" i="42"/>
  <c r="K20" i="42"/>
  <c r="L20" i="42"/>
  <c r="J21" i="42"/>
  <c r="K21" i="42"/>
  <c r="L21" i="42"/>
  <c r="J22" i="42"/>
  <c r="K22" i="42"/>
  <c r="L22" i="42"/>
  <c r="J23" i="42"/>
  <c r="K23" i="42"/>
  <c r="L23" i="42"/>
  <c r="J24" i="42"/>
  <c r="K24" i="42"/>
  <c r="L24" i="42"/>
  <c r="J25" i="42"/>
  <c r="K25" i="42"/>
  <c r="L25" i="42"/>
  <c r="J26" i="42"/>
  <c r="K26" i="42"/>
  <c r="L26" i="42"/>
  <c r="J27" i="42"/>
  <c r="K27" i="42"/>
  <c r="L27" i="42"/>
  <c r="J28" i="42"/>
  <c r="K28" i="42"/>
  <c r="L28" i="42"/>
  <c r="J29" i="42"/>
  <c r="K29" i="42"/>
  <c r="L29" i="42"/>
  <c r="J30" i="42"/>
  <c r="K30" i="42"/>
  <c r="L30" i="42"/>
  <c r="J31" i="42"/>
  <c r="K31" i="42"/>
  <c r="L31" i="42"/>
  <c r="J32" i="42"/>
  <c r="K32" i="42"/>
  <c r="L32" i="42"/>
  <c r="J33" i="42"/>
  <c r="K33" i="42"/>
  <c r="L33" i="42"/>
  <c r="J34" i="42"/>
  <c r="K34" i="42"/>
  <c r="L34" i="42"/>
  <c r="J35" i="42"/>
  <c r="K35" i="42"/>
  <c r="L35" i="42"/>
  <c r="J36" i="42"/>
  <c r="K36" i="42"/>
  <c r="L36" i="42"/>
  <c r="J37" i="42"/>
  <c r="K37" i="42"/>
  <c r="L37" i="42"/>
  <c r="J38" i="42"/>
  <c r="K38" i="42"/>
  <c r="L38" i="42"/>
  <c r="J39" i="42"/>
  <c r="K39" i="42"/>
  <c r="L39" i="42"/>
  <c r="J40" i="42"/>
  <c r="K40" i="42"/>
  <c r="L40" i="42"/>
  <c r="J41" i="42"/>
  <c r="K41" i="42"/>
  <c r="L41" i="42"/>
  <c r="J42" i="42"/>
  <c r="K42" i="42"/>
  <c r="L42" i="42"/>
  <c r="J43" i="42"/>
  <c r="K43" i="42"/>
  <c r="L43" i="42"/>
  <c r="J44" i="42"/>
  <c r="K44" i="42"/>
  <c r="L44" i="42"/>
  <c r="J45" i="42"/>
  <c r="K45" i="42"/>
  <c r="L45" i="42"/>
  <c r="J46" i="42"/>
  <c r="K46" i="42"/>
  <c r="L46" i="42"/>
  <c r="J47" i="42"/>
  <c r="K47" i="42"/>
  <c r="L47" i="42"/>
  <c r="J48" i="42"/>
  <c r="K48" i="42"/>
  <c r="L48" i="42"/>
  <c r="J49" i="42"/>
  <c r="K49" i="42"/>
  <c r="L49" i="42"/>
  <c r="J50" i="42"/>
  <c r="K50" i="42"/>
  <c r="L50" i="42"/>
  <c r="J51" i="42"/>
  <c r="K51" i="42"/>
  <c r="L51" i="42"/>
  <c r="J52" i="42"/>
  <c r="K52" i="42"/>
  <c r="L52" i="42"/>
  <c r="J53" i="42"/>
  <c r="K53" i="42"/>
  <c r="L53" i="42"/>
  <c r="J54" i="42"/>
  <c r="K54" i="42"/>
  <c r="L54" i="42"/>
  <c r="J55" i="42"/>
  <c r="K55" i="42"/>
  <c r="L55" i="42"/>
  <c r="J56" i="42"/>
  <c r="K56" i="42"/>
  <c r="L56" i="42"/>
  <c r="J57" i="42"/>
  <c r="K57" i="42"/>
  <c r="L57" i="42"/>
  <c r="J58" i="42"/>
  <c r="K58" i="42"/>
  <c r="L58" i="42"/>
  <c r="J59" i="42"/>
  <c r="K59" i="42"/>
  <c r="L59" i="42"/>
  <c r="J60" i="42"/>
  <c r="K60" i="42"/>
  <c r="L60" i="42"/>
  <c r="J61" i="42"/>
  <c r="K61" i="42"/>
  <c r="L61" i="42"/>
  <c r="J62" i="42"/>
  <c r="K62" i="42"/>
  <c r="L62" i="42"/>
  <c r="J63" i="42"/>
  <c r="K63" i="42"/>
  <c r="L63" i="42"/>
  <c r="J64" i="42"/>
  <c r="K64" i="42"/>
  <c r="L64" i="42"/>
  <c r="J65" i="42"/>
  <c r="K65" i="42"/>
  <c r="L65" i="42"/>
  <c r="J66" i="42"/>
  <c r="K66" i="42"/>
  <c r="L66" i="42"/>
  <c r="J67" i="42"/>
  <c r="K67" i="42"/>
  <c r="L67" i="42"/>
  <c r="J68" i="42"/>
  <c r="K68" i="42"/>
  <c r="L68" i="42"/>
  <c r="J69" i="42"/>
  <c r="K69" i="42"/>
  <c r="L69" i="42"/>
  <c r="J70" i="42"/>
  <c r="K70" i="42"/>
  <c r="L70" i="42"/>
  <c r="J71" i="42"/>
  <c r="K71" i="42"/>
  <c r="L71" i="42"/>
  <c r="J72" i="42"/>
  <c r="K72" i="42"/>
  <c r="L72" i="42"/>
  <c r="J73" i="42"/>
  <c r="K73" i="42"/>
  <c r="L73" i="42"/>
  <c r="J74" i="42"/>
  <c r="K74" i="42"/>
  <c r="L74" i="42"/>
  <c r="J75" i="42"/>
  <c r="K75" i="42"/>
  <c r="L75" i="42"/>
  <c r="J76" i="42"/>
  <c r="K76" i="42"/>
  <c r="L76" i="42"/>
  <c r="J77" i="42"/>
  <c r="K77" i="42"/>
  <c r="L77" i="42"/>
  <c r="J78" i="42"/>
  <c r="K78" i="42"/>
  <c r="L78" i="42"/>
  <c r="S4" i="36"/>
  <c r="S5" i="36"/>
  <c r="S6" i="36"/>
  <c r="S7" i="36"/>
  <c r="S8" i="36"/>
  <c r="S9" i="36"/>
  <c r="S10" i="36"/>
  <c r="S11" i="36"/>
  <c r="S12" i="36"/>
  <c r="S13" i="36"/>
  <c r="S14" i="36"/>
  <c r="S15" i="36"/>
  <c r="S16" i="36"/>
  <c r="S17" i="36"/>
  <c r="S18" i="36"/>
  <c r="S19" i="36"/>
  <c r="S20" i="36"/>
  <c r="S21" i="36"/>
  <c r="S22" i="36"/>
  <c r="S23" i="36"/>
  <c r="S24" i="36"/>
  <c r="S25" i="36"/>
  <c r="S26" i="36"/>
  <c r="S27" i="36"/>
  <c r="S28" i="36"/>
  <c r="S29" i="36"/>
  <c r="S30" i="36"/>
  <c r="S31" i="36"/>
  <c r="S32" i="36"/>
  <c r="S33" i="36"/>
  <c r="S34" i="36"/>
  <c r="S35" i="36"/>
  <c r="S36" i="36"/>
  <c r="S37" i="36"/>
  <c r="S38" i="36"/>
  <c r="S39" i="36"/>
  <c r="S40" i="36"/>
  <c r="S41" i="36"/>
  <c r="S42" i="36"/>
  <c r="S43" i="36"/>
  <c r="S44" i="36"/>
  <c r="S45" i="36"/>
  <c r="S46" i="36"/>
  <c r="S47" i="36"/>
  <c r="S48" i="36"/>
  <c r="S49" i="36"/>
  <c r="S50" i="36"/>
  <c r="S51" i="36"/>
  <c r="S52" i="36"/>
  <c r="S53" i="36"/>
  <c r="S54" i="36"/>
  <c r="S55" i="36"/>
  <c r="S56" i="36"/>
  <c r="S57" i="36"/>
  <c r="S58" i="36"/>
  <c r="S59" i="36"/>
  <c r="S60" i="36"/>
  <c r="S61" i="36"/>
  <c r="S62" i="36"/>
  <c r="S63" i="36"/>
  <c r="S64" i="36"/>
  <c r="S65" i="36"/>
  <c r="S66" i="36"/>
  <c r="S67" i="36"/>
  <c r="S68" i="36"/>
  <c r="S69" i="36"/>
  <c r="S70" i="36"/>
  <c r="S71" i="36"/>
  <c r="S72" i="36"/>
  <c r="S73" i="36"/>
  <c r="S74" i="36"/>
  <c r="S75" i="36"/>
  <c r="S76" i="36"/>
  <c r="S77" i="36"/>
  <c r="F5" i="25"/>
  <c r="I5" i="25"/>
  <c r="I6" i="25"/>
  <c r="I7" i="25"/>
  <c r="I8" i="25"/>
  <c r="I9" i="25"/>
  <c r="I10" i="25"/>
  <c r="I11" i="25"/>
  <c r="I12" i="25"/>
  <c r="I13" i="25"/>
  <c r="I14" i="25"/>
  <c r="I15" i="25"/>
  <c r="I16" i="25"/>
  <c r="I17" i="25"/>
  <c r="I18" i="25"/>
  <c r="I19" i="25"/>
  <c r="I20" i="25"/>
  <c r="I21" i="25"/>
  <c r="I22" i="25"/>
  <c r="I23" i="25"/>
  <c r="I24" i="25"/>
  <c r="I25" i="25"/>
  <c r="I26" i="25"/>
  <c r="I27" i="25"/>
  <c r="I28" i="25"/>
  <c r="I29" i="25"/>
  <c r="I30" i="25"/>
  <c r="I31" i="25"/>
  <c r="I32" i="25"/>
  <c r="I33" i="25"/>
  <c r="I34" i="25"/>
  <c r="I35" i="25"/>
  <c r="I36" i="25"/>
  <c r="I37" i="25"/>
  <c r="I38" i="25"/>
  <c r="I39" i="25"/>
  <c r="I40" i="25"/>
  <c r="I41" i="25"/>
  <c r="I42" i="25"/>
  <c r="I43" i="25"/>
  <c r="I44" i="25"/>
  <c r="I45" i="25"/>
  <c r="I46" i="25"/>
  <c r="I47" i="25"/>
  <c r="I48" i="25"/>
  <c r="I49" i="25"/>
  <c r="I50" i="25"/>
  <c r="I51" i="25"/>
  <c r="I52" i="25"/>
  <c r="I53" i="25"/>
  <c r="I54" i="25"/>
  <c r="I55" i="25"/>
  <c r="I56" i="25"/>
  <c r="I57" i="25"/>
  <c r="I58" i="25"/>
  <c r="I59" i="25"/>
  <c r="I60" i="25"/>
  <c r="I61" i="25"/>
  <c r="I62" i="25"/>
  <c r="I63" i="25"/>
  <c r="I64" i="25"/>
  <c r="I65" i="25"/>
  <c r="I66" i="25"/>
  <c r="I67" i="25"/>
  <c r="I68" i="25"/>
  <c r="I69" i="25"/>
  <c r="I70" i="25"/>
  <c r="I71" i="25"/>
  <c r="I72" i="25"/>
  <c r="I73" i="25"/>
  <c r="I74" i="25"/>
  <c r="I75" i="25"/>
  <c r="I76" i="25"/>
  <c r="I77" i="25"/>
  <c r="I78" i="25"/>
  <c r="I79" i="25"/>
  <c r="I80" i="25"/>
  <c r="I81" i="25"/>
  <c r="I82" i="25"/>
  <c r="I83" i="25"/>
  <c r="I84" i="25"/>
  <c r="I85" i="25"/>
  <c r="I86" i="25"/>
  <c r="I87" i="25"/>
  <c r="I88" i="25"/>
  <c r="I89" i="25"/>
  <c r="I90" i="25"/>
  <c r="I91" i="25"/>
  <c r="I92" i="25"/>
  <c r="I93" i="25"/>
  <c r="I94" i="25"/>
  <c r="I95" i="25"/>
  <c r="I96" i="25"/>
  <c r="I97" i="25"/>
  <c r="I98" i="25"/>
  <c r="I99" i="25"/>
  <c r="I100" i="25"/>
  <c r="F6" i="25"/>
  <c r="F7" i="25"/>
  <c r="F8" i="25"/>
  <c r="F9" i="25"/>
  <c r="F10" i="25"/>
  <c r="F11" i="25"/>
  <c r="F12"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45" i="25"/>
  <c r="F46" i="25"/>
  <c r="F47" i="25"/>
  <c r="F48" i="25"/>
  <c r="F49" i="25"/>
  <c r="F50" i="25"/>
  <c r="F51" i="25"/>
  <c r="F52" i="25"/>
  <c r="F53" i="25"/>
  <c r="F54" i="25"/>
  <c r="F55" i="25"/>
  <c r="F56" i="25"/>
  <c r="F57" i="25"/>
  <c r="F58" i="25"/>
  <c r="F59" i="25"/>
  <c r="F60" i="25"/>
  <c r="F61" i="25"/>
  <c r="F62" i="25"/>
  <c r="F63" i="25"/>
  <c r="F64" i="25"/>
  <c r="F65" i="25"/>
  <c r="F66" i="25"/>
  <c r="F67" i="25"/>
  <c r="F68" i="25"/>
  <c r="F69" i="25"/>
  <c r="F70" i="25"/>
  <c r="F71" i="25"/>
  <c r="F72" i="25"/>
  <c r="F73" i="25"/>
  <c r="F74" i="25"/>
  <c r="F75" i="25"/>
  <c r="F76" i="25"/>
  <c r="F77" i="25"/>
  <c r="F78" i="25"/>
  <c r="F79" i="25"/>
  <c r="F80" i="25"/>
  <c r="F81" i="25"/>
  <c r="F82" i="25"/>
  <c r="F83" i="25"/>
  <c r="F84" i="25"/>
  <c r="F85" i="25"/>
  <c r="F86" i="25"/>
  <c r="F87" i="25"/>
  <c r="F88" i="25"/>
  <c r="F89" i="25"/>
  <c r="F90" i="25"/>
  <c r="F91" i="25"/>
  <c r="F92" i="25"/>
  <c r="F93" i="25"/>
  <c r="F94" i="25"/>
  <c r="F95" i="25"/>
  <c r="F96" i="25"/>
  <c r="F97" i="25"/>
  <c r="F98" i="25"/>
  <c r="F99" i="25"/>
  <c r="F100" i="25"/>
  <c r="F4" i="25"/>
  <c r="H5" i="21"/>
  <c r="H6" i="21"/>
  <c r="H7" i="21"/>
  <c r="H8" i="21"/>
  <c r="H9" i="21"/>
  <c r="H10" i="21"/>
  <c r="H11" i="21"/>
  <c r="H12" i="21"/>
  <c r="H13" i="21"/>
  <c r="H14" i="21"/>
  <c r="H15" i="21"/>
  <c r="H16" i="21"/>
  <c r="H17" i="21"/>
  <c r="H18" i="21"/>
  <c r="H19" i="21"/>
  <c r="H20" i="21"/>
  <c r="H21" i="21"/>
  <c r="H22" i="21"/>
  <c r="H23" i="21"/>
  <c r="H24" i="21"/>
  <c r="H25" i="21"/>
  <c r="H26" i="21"/>
  <c r="H27" i="21"/>
  <c r="H28" i="21"/>
  <c r="H29" i="21"/>
  <c r="H30" i="21"/>
  <c r="H31" i="21"/>
  <c r="H4" i="21"/>
  <c r="O5" i="13"/>
  <c r="O6" i="13"/>
  <c r="O7" i="13"/>
  <c r="O8" i="13"/>
  <c r="O9" i="13"/>
  <c r="O10" i="13"/>
  <c r="O11" i="13"/>
  <c r="O12" i="13"/>
  <c r="O13" i="13"/>
  <c r="O14" i="13"/>
  <c r="O15" i="13"/>
  <c r="O16" i="13"/>
  <c r="O17" i="13"/>
  <c r="O18" i="13"/>
  <c r="O19" i="13"/>
  <c r="O4" i="13"/>
  <c r="K5" i="13"/>
  <c r="K6" i="13"/>
  <c r="K7" i="13"/>
  <c r="K8" i="13"/>
  <c r="K9" i="13"/>
  <c r="K10" i="13"/>
  <c r="K11" i="13"/>
  <c r="K12" i="13"/>
  <c r="K13" i="13"/>
  <c r="K14" i="13"/>
  <c r="K15" i="13"/>
  <c r="K16" i="13"/>
  <c r="K17" i="13"/>
  <c r="K18" i="13"/>
  <c r="K19" i="13"/>
  <c r="K4" i="13"/>
  <c r="N5" i="2"/>
  <c r="O5" i="2"/>
  <c r="P5" i="2"/>
  <c r="T5" i="2"/>
  <c r="U5" i="2"/>
  <c r="N6" i="2"/>
  <c r="O6" i="2"/>
  <c r="P6" i="2"/>
  <c r="T6" i="2"/>
  <c r="U6" i="2"/>
  <c r="N7" i="2"/>
  <c r="O7" i="2"/>
  <c r="P7" i="2"/>
  <c r="T7" i="2"/>
  <c r="U7" i="2"/>
  <c r="N8" i="2"/>
  <c r="O8" i="2"/>
  <c r="P8" i="2"/>
  <c r="T8" i="2"/>
  <c r="U8" i="2"/>
  <c r="N9" i="2"/>
  <c r="O9" i="2"/>
  <c r="P9" i="2"/>
  <c r="T9" i="2"/>
  <c r="U9" i="2"/>
  <c r="N16" i="2"/>
  <c r="O16" i="2"/>
  <c r="P16" i="2"/>
  <c r="T16" i="2"/>
  <c r="U16" i="2"/>
  <c r="N21" i="2"/>
  <c r="O21" i="2"/>
  <c r="P21" i="2"/>
  <c r="T21" i="2"/>
  <c r="U21" i="2"/>
  <c r="N17" i="2"/>
  <c r="O17" i="2"/>
  <c r="P17" i="2"/>
  <c r="T17" i="2"/>
  <c r="U17" i="2"/>
  <c r="N23" i="2"/>
  <c r="O23" i="2"/>
  <c r="P23" i="2"/>
  <c r="T23" i="2"/>
  <c r="U23" i="2"/>
  <c r="N24" i="2"/>
  <c r="O24" i="2"/>
  <c r="P24" i="2"/>
  <c r="T24" i="2"/>
  <c r="U24" i="2"/>
  <c r="N25" i="2"/>
  <c r="O25" i="2"/>
  <c r="P25" i="2"/>
  <c r="T25" i="2"/>
  <c r="U25" i="2"/>
  <c r="N26" i="2"/>
  <c r="O26" i="2"/>
  <c r="P26" i="2"/>
  <c r="T26" i="2"/>
  <c r="U26" i="2"/>
  <c r="N27" i="2"/>
  <c r="O27" i="2"/>
  <c r="P27" i="2"/>
  <c r="T27" i="2"/>
  <c r="U27" i="2"/>
  <c r="N28" i="2"/>
  <c r="O28" i="2"/>
  <c r="P28" i="2"/>
  <c r="T28" i="2"/>
  <c r="U28" i="2"/>
  <c r="N29" i="2"/>
  <c r="O29" i="2"/>
  <c r="P29" i="2"/>
  <c r="T29" i="2"/>
  <c r="U29" i="2"/>
  <c r="N30" i="2"/>
  <c r="O30" i="2"/>
  <c r="P30" i="2"/>
  <c r="T30" i="2"/>
  <c r="U30" i="2"/>
  <c r="N31" i="2"/>
  <c r="O31" i="2"/>
  <c r="P31" i="2"/>
  <c r="T31" i="2"/>
  <c r="U31" i="2"/>
  <c r="N10" i="2"/>
  <c r="O10" i="2"/>
  <c r="P10" i="2"/>
  <c r="T10" i="2"/>
  <c r="U10" i="2"/>
  <c r="N11" i="2"/>
  <c r="O11" i="2"/>
  <c r="P11" i="2"/>
  <c r="T11" i="2"/>
  <c r="U11" i="2"/>
  <c r="N12" i="2"/>
  <c r="O12" i="2"/>
  <c r="P12" i="2"/>
  <c r="T12" i="2"/>
  <c r="U12" i="2"/>
  <c r="N13" i="2"/>
  <c r="O13" i="2"/>
  <c r="P13" i="2"/>
  <c r="T13" i="2"/>
  <c r="U13" i="2"/>
  <c r="N14" i="2"/>
  <c r="O14" i="2"/>
  <c r="P14" i="2"/>
  <c r="T14" i="2"/>
  <c r="U14" i="2"/>
  <c r="N15" i="2"/>
  <c r="O15" i="2"/>
  <c r="P15" i="2"/>
  <c r="T15" i="2"/>
  <c r="U15" i="2"/>
  <c r="N32" i="2"/>
  <c r="O32" i="2"/>
  <c r="P32" i="2"/>
  <c r="T32" i="2"/>
  <c r="U32" i="2"/>
  <c r="N18" i="2"/>
  <c r="O18" i="2"/>
  <c r="P18" i="2"/>
  <c r="T18" i="2"/>
  <c r="U18" i="2"/>
  <c r="N33" i="2"/>
  <c r="O33" i="2"/>
  <c r="P33" i="2"/>
  <c r="T33" i="2"/>
  <c r="U33" i="2"/>
  <c r="N19" i="2"/>
  <c r="O19" i="2"/>
  <c r="P19" i="2"/>
  <c r="T19" i="2"/>
  <c r="U19" i="2"/>
  <c r="N34" i="2"/>
  <c r="O34" i="2"/>
  <c r="P34" i="2"/>
  <c r="T34" i="2"/>
  <c r="U34" i="2"/>
  <c r="N35" i="2"/>
  <c r="O35" i="2"/>
  <c r="P35" i="2"/>
  <c r="T35" i="2"/>
  <c r="U35" i="2"/>
  <c r="N36" i="2"/>
  <c r="O36" i="2"/>
  <c r="P36" i="2"/>
  <c r="T36" i="2"/>
  <c r="U36" i="2"/>
  <c r="N37" i="2"/>
  <c r="O37" i="2"/>
  <c r="P37" i="2"/>
  <c r="T37" i="2"/>
  <c r="U37" i="2"/>
  <c r="N38" i="2"/>
  <c r="O38" i="2"/>
  <c r="P38" i="2"/>
  <c r="T38" i="2"/>
  <c r="U38" i="2"/>
  <c r="N39" i="2"/>
  <c r="O39" i="2"/>
  <c r="P39" i="2"/>
  <c r="T39" i="2"/>
  <c r="U39" i="2"/>
  <c r="N40" i="2"/>
  <c r="O40" i="2"/>
  <c r="P40" i="2"/>
  <c r="T40" i="2"/>
  <c r="U40" i="2"/>
  <c r="N41" i="2"/>
  <c r="O41" i="2"/>
  <c r="P41" i="2"/>
  <c r="T41" i="2"/>
  <c r="U41" i="2"/>
  <c r="N42" i="2"/>
  <c r="O42" i="2"/>
  <c r="P42" i="2"/>
  <c r="T42" i="2"/>
  <c r="U42" i="2"/>
  <c r="N43" i="2"/>
  <c r="O43" i="2"/>
  <c r="P43" i="2"/>
  <c r="T43" i="2"/>
  <c r="U43" i="2"/>
  <c r="N44" i="2"/>
  <c r="O44" i="2"/>
  <c r="P44" i="2"/>
  <c r="T44" i="2"/>
  <c r="U44" i="2"/>
  <c r="N45" i="2"/>
  <c r="O45" i="2"/>
  <c r="P45" i="2"/>
  <c r="T45" i="2"/>
  <c r="U45" i="2"/>
  <c r="N46" i="2"/>
  <c r="O46" i="2"/>
  <c r="P46" i="2"/>
  <c r="T46" i="2"/>
  <c r="U46" i="2"/>
  <c r="N47" i="2"/>
  <c r="O47" i="2"/>
  <c r="P47" i="2"/>
  <c r="T47" i="2"/>
  <c r="U47" i="2"/>
  <c r="N48" i="2"/>
  <c r="O48" i="2"/>
  <c r="P48" i="2"/>
  <c r="T48" i="2"/>
  <c r="U48" i="2"/>
  <c r="N49" i="2"/>
  <c r="O49" i="2"/>
  <c r="P49" i="2"/>
  <c r="T49" i="2"/>
  <c r="U49" i="2"/>
  <c r="N50" i="2"/>
  <c r="O50" i="2"/>
  <c r="P50" i="2"/>
  <c r="T50" i="2"/>
  <c r="U50" i="2"/>
  <c r="N51" i="2"/>
  <c r="O51" i="2"/>
  <c r="P51" i="2"/>
  <c r="T51" i="2"/>
  <c r="U51" i="2"/>
  <c r="N52" i="2"/>
  <c r="O52" i="2"/>
  <c r="P52" i="2"/>
  <c r="T52" i="2"/>
  <c r="U52" i="2"/>
  <c r="N53" i="2"/>
  <c r="O53" i="2"/>
  <c r="P53" i="2"/>
  <c r="T53" i="2"/>
  <c r="U53" i="2"/>
  <c r="N54" i="2"/>
  <c r="O54" i="2"/>
  <c r="P54" i="2"/>
  <c r="T54" i="2"/>
  <c r="U54" i="2"/>
  <c r="N55" i="2"/>
  <c r="O55" i="2"/>
  <c r="P55" i="2"/>
  <c r="T55" i="2"/>
  <c r="U55" i="2"/>
  <c r="N56" i="2"/>
  <c r="O56" i="2"/>
  <c r="P56" i="2"/>
  <c r="T56" i="2"/>
  <c r="U56" i="2"/>
  <c r="N57" i="2"/>
  <c r="O57" i="2"/>
  <c r="P57" i="2"/>
  <c r="T57" i="2"/>
  <c r="U57" i="2"/>
  <c r="N58" i="2"/>
  <c r="O58" i="2"/>
  <c r="P58" i="2"/>
  <c r="T58" i="2"/>
  <c r="U58" i="2"/>
  <c r="N59" i="2"/>
  <c r="O59" i="2"/>
  <c r="P59" i="2"/>
  <c r="T59" i="2"/>
  <c r="U59" i="2"/>
  <c r="N60" i="2"/>
  <c r="O60" i="2"/>
  <c r="P60" i="2"/>
  <c r="T60" i="2"/>
  <c r="U60" i="2"/>
  <c r="N61" i="2"/>
  <c r="O61" i="2"/>
  <c r="P61" i="2"/>
  <c r="T61" i="2"/>
  <c r="U61" i="2"/>
  <c r="N62" i="2"/>
  <c r="O62" i="2"/>
  <c r="P62" i="2"/>
  <c r="T62" i="2"/>
  <c r="U62" i="2"/>
  <c r="N63" i="2"/>
  <c r="O63" i="2"/>
  <c r="P63" i="2"/>
  <c r="T63" i="2"/>
  <c r="U63" i="2"/>
  <c r="N64" i="2"/>
  <c r="O64" i="2"/>
  <c r="P64" i="2"/>
  <c r="T64" i="2"/>
  <c r="U64" i="2"/>
  <c r="N65" i="2"/>
  <c r="O65" i="2"/>
  <c r="P65" i="2"/>
  <c r="T65" i="2"/>
  <c r="U65" i="2"/>
  <c r="N66" i="2"/>
  <c r="O66" i="2"/>
  <c r="P66" i="2"/>
  <c r="T66" i="2"/>
  <c r="U66" i="2"/>
  <c r="N67" i="2"/>
  <c r="O67" i="2"/>
  <c r="P67" i="2"/>
  <c r="T67" i="2"/>
  <c r="U67" i="2"/>
  <c r="N68" i="2"/>
  <c r="O68" i="2"/>
  <c r="P68" i="2"/>
  <c r="T68" i="2"/>
  <c r="U68" i="2"/>
  <c r="N69" i="2"/>
  <c r="O69" i="2"/>
  <c r="P69" i="2"/>
  <c r="T69" i="2"/>
  <c r="U69" i="2"/>
  <c r="N70" i="2"/>
  <c r="O70" i="2"/>
  <c r="P70" i="2"/>
  <c r="T70" i="2"/>
  <c r="U70" i="2"/>
  <c r="N71" i="2"/>
  <c r="O71" i="2"/>
  <c r="P71" i="2"/>
  <c r="T71" i="2"/>
  <c r="U71" i="2"/>
  <c r="N72" i="2"/>
  <c r="O72" i="2"/>
  <c r="P72" i="2"/>
  <c r="T72" i="2"/>
  <c r="U72" i="2"/>
  <c r="N73" i="2"/>
  <c r="O73" i="2"/>
  <c r="P73" i="2"/>
  <c r="T73" i="2"/>
  <c r="U73" i="2"/>
  <c r="N74" i="2"/>
  <c r="O74" i="2"/>
  <c r="P74" i="2"/>
  <c r="T74" i="2"/>
  <c r="U74" i="2"/>
  <c r="U4" i="2"/>
  <c r="T4" i="2"/>
  <c r="H5" i="15"/>
  <c r="H6" i="15"/>
  <c r="H7" i="15"/>
  <c r="H8" i="15"/>
  <c r="H9" i="15"/>
  <c r="H10" i="15"/>
  <c r="H11" i="15"/>
  <c r="H12" i="15"/>
  <c r="H13" i="15"/>
  <c r="H14" i="15"/>
  <c r="H15" i="15"/>
  <c r="H16" i="15"/>
  <c r="H17" i="15"/>
  <c r="H18" i="15"/>
  <c r="H19" i="15"/>
  <c r="H20" i="15"/>
  <c r="H21" i="15"/>
  <c r="H22" i="15"/>
  <c r="H23" i="15"/>
  <c r="H24" i="15"/>
  <c r="H25" i="15"/>
  <c r="H26" i="15"/>
  <c r="H27" i="15"/>
  <c r="H28" i="15"/>
  <c r="H29" i="15"/>
  <c r="H30" i="15"/>
  <c r="H31" i="15"/>
  <c r="H32" i="15"/>
  <c r="H33" i="15"/>
  <c r="H34" i="15"/>
  <c r="H35" i="15"/>
  <c r="H36" i="15"/>
  <c r="H37" i="15"/>
  <c r="H38" i="15"/>
  <c r="H39" i="15"/>
  <c r="H40" i="15"/>
  <c r="H41" i="15"/>
  <c r="I5" i="15"/>
  <c r="I6" i="15"/>
  <c r="I7" i="15"/>
  <c r="I8" i="15"/>
  <c r="I9" i="15"/>
  <c r="I10" i="15"/>
  <c r="I11" i="15"/>
  <c r="I12" i="15"/>
  <c r="I13" i="15"/>
  <c r="I14" i="15"/>
  <c r="I15" i="15"/>
  <c r="I16" i="15"/>
  <c r="I17" i="15"/>
  <c r="I18" i="15"/>
  <c r="I19" i="15"/>
  <c r="I20" i="15"/>
  <c r="I21" i="15"/>
  <c r="I22" i="15"/>
  <c r="I23" i="15"/>
  <c r="I24" i="15"/>
  <c r="I25" i="15"/>
  <c r="I26" i="15"/>
  <c r="I27" i="15"/>
  <c r="I28" i="15"/>
  <c r="I29" i="15"/>
  <c r="I30" i="15"/>
  <c r="I31" i="15"/>
  <c r="I32" i="15"/>
  <c r="I33" i="15"/>
  <c r="I34" i="15"/>
  <c r="I35" i="15"/>
  <c r="I36" i="15"/>
  <c r="I37" i="15"/>
  <c r="I38" i="15"/>
  <c r="I39" i="15"/>
  <c r="I40" i="15"/>
  <c r="I41" i="15"/>
  <c r="I4" i="15"/>
  <c r="H4" i="15"/>
  <c r="I5" i="37"/>
  <c r="J5" i="37"/>
  <c r="I6" i="37"/>
  <c r="J6" i="37"/>
  <c r="I7" i="37"/>
  <c r="J7" i="37"/>
  <c r="I8" i="37"/>
  <c r="J8" i="37"/>
  <c r="I9" i="37"/>
  <c r="J9" i="37"/>
  <c r="I10" i="37"/>
  <c r="J10" i="37"/>
  <c r="I11" i="37"/>
  <c r="J11" i="37"/>
  <c r="I12" i="37"/>
  <c r="J12" i="37"/>
  <c r="I13" i="37"/>
  <c r="J13" i="37"/>
  <c r="I14" i="37"/>
  <c r="J14" i="37"/>
  <c r="I15" i="37"/>
  <c r="J15" i="37"/>
  <c r="I16" i="37"/>
  <c r="J16" i="37"/>
  <c r="I17" i="37"/>
  <c r="J17" i="37"/>
  <c r="I18" i="37"/>
  <c r="J18" i="37"/>
  <c r="G5" i="40"/>
  <c r="H5" i="40"/>
  <c r="I5" i="40"/>
  <c r="G6" i="40"/>
  <c r="H6" i="40"/>
  <c r="I6" i="40"/>
  <c r="G7" i="40"/>
  <c r="H7" i="40"/>
  <c r="I7" i="40"/>
  <c r="G8" i="40"/>
  <c r="H8" i="40"/>
  <c r="I8" i="40"/>
  <c r="G9" i="40"/>
  <c r="H9" i="40"/>
  <c r="I9" i="40"/>
  <c r="G10" i="40"/>
  <c r="H10" i="40"/>
  <c r="I10" i="40"/>
  <c r="G11" i="40"/>
  <c r="H11" i="40"/>
  <c r="I11" i="40"/>
  <c r="G12" i="40"/>
  <c r="H12" i="40"/>
  <c r="I12" i="40"/>
  <c r="G13" i="40"/>
  <c r="H13" i="40"/>
  <c r="I13" i="40"/>
  <c r="G14" i="40"/>
  <c r="H14" i="40"/>
  <c r="I14" i="40"/>
  <c r="G15" i="40"/>
  <c r="H15" i="40"/>
  <c r="I15" i="40"/>
  <c r="G16" i="40"/>
  <c r="H16" i="40"/>
  <c r="I16" i="40"/>
  <c r="G17" i="40"/>
  <c r="H17" i="40"/>
  <c r="I17" i="40"/>
  <c r="G18" i="40"/>
  <c r="H18" i="40"/>
  <c r="I18" i="40"/>
  <c r="G19" i="40"/>
  <c r="H19" i="40"/>
  <c r="I19" i="40"/>
  <c r="I4" i="40"/>
  <c r="H4" i="40"/>
  <c r="G4" i="40"/>
  <c r="N222" i="39"/>
  <c r="M222" i="39"/>
  <c r="G222" i="39"/>
  <c r="O216" i="39"/>
  <c r="N216" i="39"/>
  <c r="L216" i="39"/>
  <c r="I216" i="39"/>
  <c r="H216" i="39"/>
  <c r="G216" i="39"/>
  <c r="M216" i="39"/>
  <c r="F216" i="39"/>
  <c r="O215" i="39"/>
  <c r="N215" i="39"/>
  <c r="L215" i="39"/>
  <c r="I215" i="39"/>
  <c r="H215" i="39"/>
  <c r="G215" i="39"/>
  <c r="M215" i="39"/>
  <c r="F215" i="39"/>
  <c r="O214" i="39"/>
  <c r="N214" i="39"/>
  <c r="L214" i="39"/>
  <c r="I214" i="39"/>
  <c r="H214" i="39"/>
  <c r="G214" i="39"/>
  <c r="M214" i="39"/>
  <c r="F214" i="39"/>
  <c r="O213" i="39"/>
  <c r="N213" i="39"/>
  <c r="L213" i="39"/>
  <c r="I213" i="39"/>
  <c r="H213" i="39"/>
  <c r="G213" i="39"/>
  <c r="M213" i="39"/>
  <c r="F213" i="39"/>
  <c r="O212" i="39"/>
  <c r="N212" i="39"/>
  <c r="L212" i="39"/>
  <c r="I212" i="39"/>
  <c r="H212" i="39"/>
  <c r="G212" i="39"/>
  <c r="M212" i="39"/>
  <c r="F212" i="39"/>
  <c r="O211" i="39"/>
  <c r="N211" i="39"/>
  <c r="L211" i="39"/>
  <c r="I211" i="39"/>
  <c r="H211" i="39"/>
  <c r="G211" i="39"/>
  <c r="M211" i="39"/>
  <c r="F211" i="39"/>
  <c r="O210" i="39"/>
  <c r="N210" i="39"/>
  <c r="L210" i="39"/>
  <c r="I210" i="39"/>
  <c r="H210" i="39"/>
  <c r="G210" i="39"/>
  <c r="M210" i="39"/>
  <c r="F210" i="39"/>
  <c r="O209" i="39"/>
  <c r="N209" i="39"/>
  <c r="L209" i="39"/>
  <c r="I209" i="39"/>
  <c r="H209" i="39"/>
  <c r="G209" i="39"/>
  <c r="M209" i="39"/>
  <c r="F209" i="39"/>
  <c r="O208" i="39"/>
  <c r="N208" i="39"/>
  <c r="L208" i="39"/>
  <c r="I208" i="39"/>
  <c r="H208" i="39"/>
  <c r="G208" i="39"/>
  <c r="M208" i="39"/>
  <c r="F208" i="39"/>
  <c r="O207" i="39"/>
  <c r="N207" i="39"/>
  <c r="L207" i="39"/>
  <c r="I207" i="39"/>
  <c r="H207" i="39"/>
  <c r="G207" i="39"/>
  <c r="M207" i="39"/>
  <c r="F207" i="39"/>
  <c r="O206" i="39"/>
  <c r="N206" i="39"/>
  <c r="L206" i="39"/>
  <c r="I206" i="39"/>
  <c r="H206" i="39"/>
  <c r="G206" i="39"/>
  <c r="M206" i="39"/>
  <c r="F206" i="39"/>
  <c r="O205" i="39"/>
  <c r="N205" i="39"/>
  <c r="L205" i="39"/>
  <c r="I205" i="39"/>
  <c r="H205" i="39"/>
  <c r="G205" i="39"/>
  <c r="M205" i="39"/>
  <c r="F205" i="39"/>
  <c r="O204" i="39"/>
  <c r="N204" i="39"/>
  <c r="L204" i="39"/>
  <c r="I204" i="39"/>
  <c r="H204" i="39"/>
  <c r="G204" i="39"/>
  <c r="M204" i="39"/>
  <c r="F204" i="39"/>
  <c r="O203" i="39"/>
  <c r="N203" i="39"/>
  <c r="L203" i="39"/>
  <c r="I203" i="39"/>
  <c r="H203" i="39"/>
  <c r="G203" i="39"/>
  <c r="M203" i="39"/>
  <c r="F203" i="39"/>
  <c r="O202" i="39"/>
  <c r="N202" i="39"/>
  <c r="L202" i="39"/>
  <c r="I202" i="39"/>
  <c r="H202" i="39"/>
  <c r="G202" i="39"/>
  <c r="M202" i="39"/>
  <c r="F202" i="39"/>
  <c r="O201" i="39"/>
  <c r="N201" i="39"/>
  <c r="L201" i="39"/>
  <c r="I201" i="39"/>
  <c r="H201" i="39"/>
  <c r="G201" i="39"/>
  <c r="M201" i="39"/>
  <c r="F201" i="39"/>
  <c r="O200" i="39"/>
  <c r="N200" i="39"/>
  <c r="L200" i="39"/>
  <c r="I200" i="39"/>
  <c r="H200" i="39"/>
  <c r="G200" i="39"/>
  <c r="M200" i="39"/>
  <c r="F200" i="39"/>
  <c r="O199" i="39"/>
  <c r="N199" i="39"/>
  <c r="L199" i="39"/>
  <c r="I199" i="39"/>
  <c r="H199" i="39"/>
  <c r="G199" i="39"/>
  <c r="M199" i="39"/>
  <c r="F199" i="39"/>
  <c r="O198" i="39"/>
  <c r="N198" i="39"/>
  <c r="L198" i="39"/>
  <c r="I198" i="39"/>
  <c r="H198" i="39"/>
  <c r="G198" i="39"/>
  <c r="M198" i="39"/>
  <c r="F198" i="39"/>
  <c r="O197" i="39"/>
  <c r="N197" i="39"/>
  <c r="L197" i="39"/>
  <c r="I197" i="39"/>
  <c r="H197" i="39"/>
  <c r="G197" i="39"/>
  <c r="M197" i="39"/>
  <c r="F197" i="39"/>
  <c r="O196" i="39"/>
  <c r="N196" i="39"/>
  <c r="L196" i="39"/>
  <c r="I196" i="39"/>
  <c r="H196" i="39"/>
  <c r="G196" i="39"/>
  <c r="M196" i="39"/>
  <c r="F196" i="39"/>
  <c r="O195" i="39"/>
  <c r="N195" i="39"/>
  <c r="L195" i="39"/>
  <c r="I195" i="39"/>
  <c r="H195" i="39"/>
  <c r="G195" i="39"/>
  <c r="M195" i="39"/>
  <c r="F195" i="39"/>
  <c r="O194" i="39"/>
  <c r="N194" i="39"/>
  <c r="L194" i="39"/>
  <c r="I194" i="39"/>
  <c r="H194" i="39"/>
  <c r="G194" i="39"/>
  <c r="M194" i="39"/>
  <c r="F194" i="39"/>
  <c r="O193" i="39"/>
  <c r="N193" i="39"/>
  <c r="L193" i="39"/>
  <c r="I193" i="39"/>
  <c r="H193" i="39"/>
  <c r="G193" i="39"/>
  <c r="M193" i="39"/>
  <c r="F193" i="39"/>
  <c r="O192" i="39"/>
  <c r="N192" i="39"/>
  <c r="L192" i="39"/>
  <c r="I192" i="39"/>
  <c r="H192" i="39"/>
  <c r="G192" i="39"/>
  <c r="M192" i="39"/>
  <c r="F192" i="39"/>
  <c r="O191" i="39"/>
  <c r="N191" i="39"/>
  <c r="L191" i="39"/>
  <c r="I191" i="39"/>
  <c r="H191" i="39"/>
  <c r="G191" i="39"/>
  <c r="M191" i="39"/>
  <c r="F191" i="39"/>
  <c r="O190" i="39"/>
  <c r="N190" i="39"/>
  <c r="L190" i="39"/>
  <c r="I190" i="39"/>
  <c r="H190" i="39"/>
  <c r="G190" i="39"/>
  <c r="M190" i="39"/>
  <c r="F190" i="39"/>
  <c r="O189" i="39"/>
  <c r="N189" i="39"/>
  <c r="L189" i="39"/>
  <c r="I189" i="39"/>
  <c r="H189" i="39"/>
  <c r="G189" i="39"/>
  <c r="M189" i="39"/>
  <c r="F189" i="39"/>
  <c r="O188" i="39"/>
  <c r="N188" i="39"/>
  <c r="L188" i="39"/>
  <c r="I188" i="39"/>
  <c r="H188" i="39"/>
  <c r="G188" i="39"/>
  <c r="M188" i="39"/>
  <c r="F188" i="39"/>
  <c r="O187" i="39"/>
  <c r="N187" i="39"/>
  <c r="L187" i="39"/>
  <c r="I187" i="39"/>
  <c r="H187" i="39"/>
  <c r="G187" i="39"/>
  <c r="M187" i="39"/>
  <c r="F187" i="39"/>
  <c r="O186" i="39"/>
  <c r="N186" i="39"/>
  <c r="L186" i="39"/>
  <c r="I186" i="39"/>
  <c r="H186" i="39"/>
  <c r="G186" i="39"/>
  <c r="M186" i="39"/>
  <c r="F186" i="39"/>
  <c r="O185" i="39"/>
  <c r="N185" i="39"/>
  <c r="L185" i="39"/>
  <c r="I185" i="39"/>
  <c r="H185" i="39"/>
  <c r="G185" i="39"/>
  <c r="M185" i="39"/>
  <c r="F185" i="39"/>
  <c r="O184" i="39"/>
  <c r="N184" i="39"/>
  <c r="L184" i="39"/>
  <c r="I184" i="39"/>
  <c r="H184" i="39"/>
  <c r="G184" i="39"/>
  <c r="M184" i="39"/>
  <c r="F184" i="39"/>
  <c r="O183" i="39"/>
  <c r="N183" i="39"/>
  <c r="L183" i="39"/>
  <c r="I183" i="39"/>
  <c r="H183" i="39"/>
  <c r="G183" i="39"/>
  <c r="M183" i="39"/>
  <c r="F183" i="39"/>
  <c r="O182" i="39"/>
  <c r="N182" i="39"/>
  <c r="L182" i="39"/>
  <c r="I182" i="39"/>
  <c r="H182" i="39"/>
  <c r="G182" i="39"/>
  <c r="M182" i="39"/>
  <c r="F182" i="39"/>
  <c r="O181" i="39"/>
  <c r="N181" i="39"/>
  <c r="L181" i="39"/>
  <c r="I181" i="39"/>
  <c r="H181" i="39"/>
  <c r="G181" i="39"/>
  <c r="M181" i="39"/>
  <c r="F181" i="39"/>
  <c r="O180" i="39"/>
  <c r="N180" i="39"/>
  <c r="L180" i="39"/>
  <c r="I180" i="39"/>
  <c r="H180" i="39"/>
  <c r="G180" i="39"/>
  <c r="M180" i="39"/>
  <c r="F180" i="39"/>
  <c r="O179" i="39"/>
  <c r="N179" i="39"/>
  <c r="L179" i="39"/>
  <c r="I179" i="39"/>
  <c r="H179" i="39"/>
  <c r="G179" i="39"/>
  <c r="M179" i="39"/>
  <c r="F179" i="39"/>
  <c r="O178" i="39"/>
  <c r="N178" i="39"/>
  <c r="L178" i="39"/>
  <c r="I178" i="39"/>
  <c r="H178" i="39"/>
  <c r="G178" i="39"/>
  <c r="M178" i="39"/>
  <c r="F178" i="39"/>
  <c r="O177" i="39"/>
  <c r="N177" i="39"/>
  <c r="L177" i="39"/>
  <c r="I177" i="39"/>
  <c r="H177" i="39"/>
  <c r="G177" i="39"/>
  <c r="M177" i="39"/>
  <c r="F177" i="39"/>
  <c r="O176" i="39"/>
  <c r="N176" i="39"/>
  <c r="L176" i="39"/>
  <c r="I176" i="39"/>
  <c r="H176" i="39"/>
  <c r="G176" i="39"/>
  <c r="M176" i="39"/>
  <c r="F176" i="39"/>
  <c r="O175" i="39"/>
  <c r="N175" i="39"/>
  <c r="L175" i="39"/>
  <c r="I175" i="39"/>
  <c r="H175" i="39"/>
  <c r="G175" i="39"/>
  <c r="M175" i="39"/>
  <c r="F175" i="39"/>
  <c r="O174" i="39"/>
  <c r="N174" i="39"/>
  <c r="L174" i="39"/>
  <c r="I174" i="39"/>
  <c r="H174" i="39"/>
  <c r="G174" i="39"/>
  <c r="M174" i="39"/>
  <c r="F174" i="39"/>
  <c r="O173" i="39"/>
  <c r="N173" i="39"/>
  <c r="L173" i="39"/>
  <c r="I173" i="39"/>
  <c r="H173" i="39"/>
  <c r="G173" i="39"/>
  <c r="M173" i="39"/>
  <c r="F173" i="39"/>
  <c r="O172" i="39"/>
  <c r="N172" i="39"/>
  <c r="L172" i="39"/>
  <c r="I172" i="39"/>
  <c r="H172" i="39"/>
  <c r="G172" i="39"/>
  <c r="M172" i="39"/>
  <c r="F172" i="39"/>
  <c r="O171" i="39"/>
  <c r="N171" i="39"/>
  <c r="L171" i="39"/>
  <c r="I171" i="39"/>
  <c r="H171" i="39"/>
  <c r="G171" i="39"/>
  <c r="M171" i="39"/>
  <c r="F171" i="39"/>
  <c r="O170" i="39"/>
  <c r="N170" i="39"/>
  <c r="L170" i="39"/>
  <c r="I170" i="39"/>
  <c r="H170" i="39"/>
  <c r="G170" i="39"/>
  <c r="M170" i="39"/>
  <c r="F170" i="39"/>
  <c r="O169" i="39"/>
  <c r="N169" i="39"/>
  <c r="L169" i="39"/>
  <c r="I169" i="39"/>
  <c r="H169" i="39"/>
  <c r="G169" i="39"/>
  <c r="M169" i="39"/>
  <c r="F169" i="39"/>
  <c r="O168" i="39"/>
  <c r="N168" i="39"/>
  <c r="L168" i="39"/>
  <c r="I168" i="39"/>
  <c r="H168" i="39"/>
  <c r="G168" i="39"/>
  <c r="M168" i="39"/>
  <c r="F168" i="39"/>
  <c r="O167" i="39"/>
  <c r="N167" i="39"/>
  <c r="L167" i="39"/>
  <c r="I167" i="39"/>
  <c r="H167" i="39"/>
  <c r="G167" i="39"/>
  <c r="M167" i="39"/>
  <c r="F167" i="39"/>
  <c r="O166" i="39"/>
  <c r="N166" i="39"/>
  <c r="L166" i="39"/>
  <c r="I166" i="39"/>
  <c r="H166" i="39"/>
  <c r="G166" i="39"/>
  <c r="M166" i="39"/>
  <c r="F166" i="39"/>
  <c r="O165" i="39"/>
  <c r="N165" i="39"/>
  <c r="L165" i="39"/>
  <c r="I165" i="39"/>
  <c r="H165" i="39"/>
  <c r="G165" i="39"/>
  <c r="M165" i="39"/>
  <c r="F165" i="39"/>
  <c r="O164" i="39"/>
  <c r="N164" i="39"/>
  <c r="L164" i="39"/>
  <c r="I164" i="39"/>
  <c r="H164" i="39"/>
  <c r="G164" i="39"/>
  <c r="M164" i="39"/>
  <c r="F164" i="39"/>
  <c r="O163" i="39"/>
  <c r="N163" i="39"/>
  <c r="L163" i="39"/>
  <c r="I163" i="39"/>
  <c r="H163" i="39"/>
  <c r="G163" i="39"/>
  <c r="M163" i="39"/>
  <c r="F163" i="39"/>
  <c r="O162" i="39"/>
  <c r="N162" i="39"/>
  <c r="L162" i="39"/>
  <c r="I162" i="39"/>
  <c r="H162" i="39"/>
  <c r="G162" i="39"/>
  <c r="M162" i="39"/>
  <c r="F162" i="39"/>
  <c r="O161" i="39"/>
  <c r="N161" i="39"/>
  <c r="L161" i="39"/>
  <c r="I161" i="39"/>
  <c r="H161" i="39"/>
  <c r="G161" i="39"/>
  <c r="M161" i="39"/>
  <c r="F161" i="39"/>
  <c r="O160" i="39"/>
  <c r="N160" i="39"/>
  <c r="L160" i="39"/>
  <c r="I160" i="39"/>
  <c r="H160" i="39"/>
  <c r="G160" i="39"/>
  <c r="M160" i="39"/>
  <c r="F160" i="39"/>
  <c r="O159" i="39"/>
  <c r="N159" i="39"/>
  <c r="L159" i="39"/>
  <c r="I159" i="39"/>
  <c r="H159" i="39"/>
  <c r="G159" i="39"/>
  <c r="M159" i="39"/>
  <c r="F159" i="39"/>
  <c r="O158" i="39"/>
  <c r="N158" i="39"/>
  <c r="L158" i="39"/>
  <c r="I158" i="39"/>
  <c r="H158" i="39"/>
  <c r="G158" i="39"/>
  <c r="M158" i="39"/>
  <c r="F158" i="39"/>
  <c r="O157" i="39"/>
  <c r="N157" i="39"/>
  <c r="L157" i="39"/>
  <c r="I157" i="39"/>
  <c r="H157" i="39"/>
  <c r="G157" i="39"/>
  <c r="M157" i="39"/>
  <c r="F157" i="39"/>
  <c r="O156" i="39"/>
  <c r="N156" i="39"/>
  <c r="L156" i="39"/>
  <c r="I156" i="39"/>
  <c r="H156" i="39"/>
  <c r="G156" i="39"/>
  <c r="M156" i="39"/>
  <c r="F156" i="39"/>
  <c r="O155" i="39"/>
  <c r="N155" i="39"/>
  <c r="L155" i="39"/>
  <c r="I155" i="39"/>
  <c r="H155" i="39"/>
  <c r="G155" i="39"/>
  <c r="M155" i="39"/>
  <c r="F155" i="39"/>
  <c r="O154" i="39"/>
  <c r="N154" i="39"/>
  <c r="L154" i="39"/>
  <c r="I154" i="39"/>
  <c r="H154" i="39"/>
  <c r="G154" i="39"/>
  <c r="M154" i="39"/>
  <c r="F154" i="39"/>
  <c r="O153" i="39"/>
  <c r="N153" i="39"/>
  <c r="L153" i="39"/>
  <c r="I153" i="39"/>
  <c r="H153" i="39"/>
  <c r="G153" i="39"/>
  <c r="M153" i="39"/>
  <c r="F153" i="39"/>
  <c r="O152" i="39"/>
  <c r="N152" i="39"/>
  <c r="L152" i="39"/>
  <c r="I152" i="39"/>
  <c r="H152" i="39"/>
  <c r="G152" i="39"/>
  <c r="M152" i="39"/>
  <c r="F152" i="39"/>
  <c r="O151" i="39"/>
  <c r="N151" i="39"/>
  <c r="L151" i="39"/>
  <c r="I151" i="39"/>
  <c r="H151" i="39"/>
  <c r="G151" i="39"/>
  <c r="M151" i="39"/>
  <c r="F151" i="39"/>
  <c r="O150" i="39"/>
  <c r="N150" i="39"/>
  <c r="L150" i="39"/>
  <c r="I150" i="39"/>
  <c r="H150" i="39"/>
  <c r="G150" i="39"/>
  <c r="M150" i="39"/>
  <c r="F150" i="39"/>
  <c r="O149" i="39"/>
  <c r="N149" i="39"/>
  <c r="L149" i="39"/>
  <c r="I149" i="39"/>
  <c r="H149" i="39"/>
  <c r="G149" i="39"/>
  <c r="M149" i="39"/>
  <c r="F149" i="39"/>
  <c r="O148" i="39"/>
  <c r="N148" i="39"/>
  <c r="L148" i="39"/>
  <c r="I148" i="39"/>
  <c r="H148" i="39"/>
  <c r="G148" i="39"/>
  <c r="M148" i="39"/>
  <c r="F148" i="39"/>
  <c r="O147" i="39"/>
  <c r="N147" i="39"/>
  <c r="L147" i="39"/>
  <c r="I147" i="39"/>
  <c r="H147" i="39"/>
  <c r="G147" i="39"/>
  <c r="M147" i="39"/>
  <c r="F147" i="39"/>
  <c r="O146" i="39"/>
  <c r="N146" i="39"/>
  <c r="L146" i="39"/>
  <c r="I146" i="39"/>
  <c r="H146" i="39"/>
  <c r="G146" i="39"/>
  <c r="M146" i="39"/>
  <c r="F146" i="39"/>
  <c r="O145" i="39"/>
  <c r="N145" i="39"/>
  <c r="L145" i="39"/>
  <c r="I145" i="39"/>
  <c r="H145" i="39"/>
  <c r="G145" i="39"/>
  <c r="M145" i="39"/>
  <c r="F145" i="39"/>
  <c r="O144" i="39"/>
  <c r="N144" i="39"/>
  <c r="L144" i="39"/>
  <c r="I144" i="39"/>
  <c r="H144" i="39"/>
  <c r="G144" i="39"/>
  <c r="M144" i="39"/>
  <c r="F144" i="39"/>
  <c r="O143" i="39"/>
  <c r="N143" i="39"/>
  <c r="L143" i="39"/>
  <c r="I143" i="39"/>
  <c r="H143" i="39"/>
  <c r="G143" i="39"/>
  <c r="M143" i="39"/>
  <c r="F143" i="39"/>
  <c r="O142" i="39"/>
  <c r="N142" i="39"/>
  <c r="L142" i="39"/>
  <c r="I142" i="39"/>
  <c r="H142" i="39"/>
  <c r="G142" i="39"/>
  <c r="M142" i="39"/>
  <c r="F142" i="39"/>
  <c r="O141" i="39"/>
  <c r="N141" i="39"/>
  <c r="L141" i="39"/>
  <c r="I141" i="39"/>
  <c r="H141" i="39"/>
  <c r="G141" i="39"/>
  <c r="M141" i="39"/>
  <c r="F141" i="39"/>
  <c r="O140" i="39"/>
  <c r="N140" i="39"/>
  <c r="L140" i="39"/>
  <c r="I140" i="39"/>
  <c r="H140" i="39"/>
  <c r="G140" i="39"/>
  <c r="M140" i="39"/>
  <c r="F140" i="39"/>
  <c r="O139" i="39"/>
  <c r="N139" i="39"/>
  <c r="L139" i="39"/>
  <c r="I139" i="39"/>
  <c r="H139" i="39"/>
  <c r="G139" i="39"/>
  <c r="M139" i="39"/>
  <c r="F139" i="39"/>
  <c r="O138" i="39"/>
  <c r="N138" i="39"/>
  <c r="L138" i="39"/>
  <c r="I138" i="39"/>
  <c r="H138" i="39"/>
  <c r="G138" i="39"/>
  <c r="M138" i="39"/>
  <c r="F138" i="39"/>
  <c r="O137" i="39"/>
  <c r="N137" i="39"/>
  <c r="L137" i="39"/>
  <c r="I137" i="39"/>
  <c r="H137" i="39"/>
  <c r="G137" i="39"/>
  <c r="M137" i="39"/>
  <c r="F137" i="39"/>
  <c r="O136" i="39"/>
  <c r="N136" i="39"/>
  <c r="L136" i="39"/>
  <c r="I136" i="39"/>
  <c r="H136" i="39"/>
  <c r="G136" i="39"/>
  <c r="M136" i="39"/>
  <c r="F136" i="39"/>
  <c r="O135" i="39"/>
  <c r="N135" i="39"/>
  <c r="L135" i="39"/>
  <c r="I135" i="39"/>
  <c r="H135" i="39"/>
  <c r="G135" i="39"/>
  <c r="M135" i="39"/>
  <c r="F135" i="39"/>
  <c r="O134" i="39"/>
  <c r="N134" i="39"/>
  <c r="L134" i="39"/>
  <c r="I134" i="39"/>
  <c r="H134" i="39"/>
  <c r="G134" i="39"/>
  <c r="M134" i="39"/>
  <c r="F134" i="39"/>
  <c r="O133" i="39"/>
  <c r="N133" i="39"/>
  <c r="L133" i="39"/>
  <c r="I133" i="39"/>
  <c r="H133" i="39"/>
  <c r="G133" i="39"/>
  <c r="M133" i="39"/>
  <c r="F133" i="39"/>
  <c r="O132" i="39"/>
  <c r="N132" i="39"/>
  <c r="L132" i="39"/>
  <c r="I132" i="39"/>
  <c r="H132" i="39"/>
  <c r="G132" i="39"/>
  <c r="M132" i="39"/>
  <c r="F132" i="39"/>
  <c r="O131" i="39"/>
  <c r="N131" i="39"/>
  <c r="L131" i="39"/>
  <c r="I131" i="39"/>
  <c r="H131" i="39"/>
  <c r="G131" i="39"/>
  <c r="M131" i="39"/>
  <c r="F131" i="39"/>
  <c r="O130" i="39"/>
  <c r="N130" i="39"/>
  <c r="L130" i="39"/>
  <c r="I130" i="39"/>
  <c r="H130" i="39"/>
  <c r="G130" i="39"/>
  <c r="M130" i="39"/>
  <c r="F130" i="39"/>
  <c r="O129" i="39"/>
  <c r="N129" i="39"/>
  <c r="L129" i="39"/>
  <c r="I129" i="39"/>
  <c r="H129" i="39"/>
  <c r="G129" i="39"/>
  <c r="M129" i="39"/>
  <c r="F129" i="39"/>
  <c r="O128" i="39"/>
  <c r="N128" i="39"/>
  <c r="L128" i="39"/>
  <c r="I128" i="39"/>
  <c r="H128" i="39"/>
  <c r="G128" i="39"/>
  <c r="M128" i="39"/>
  <c r="F128" i="39"/>
  <c r="O127" i="39"/>
  <c r="N127" i="39"/>
  <c r="L127" i="39"/>
  <c r="I127" i="39"/>
  <c r="H127" i="39"/>
  <c r="G127" i="39"/>
  <c r="M127" i="39"/>
  <c r="F127" i="39"/>
  <c r="O126" i="39"/>
  <c r="N126" i="39"/>
  <c r="L126" i="39"/>
  <c r="I126" i="39"/>
  <c r="H126" i="39"/>
  <c r="G126" i="39"/>
  <c r="M126" i="39"/>
  <c r="F126" i="39"/>
  <c r="O125" i="39"/>
  <c r="N125" i="39"/>
  <c r="L125" i="39"/>
  <c r="I125" i="39"/>
  <c r="H125" i="39"/>
  <c r="G125" i="39"/>
  <c r="M125" i="39"/>
  <c r="F125" i="39"/>
  <c r="O124" i="39"/>
  <c r="N124" i="39"/>
  <c r="L124" i="39"/>
  <c r="I124" i="39"/>
  <c r="H124" i="39"/>
  <c r="G124" i="39"/>
  <c r="M124" i="39"/>
  <c r="F124" i="39"/>
  <c r="O123" i="39"/>
  <c r="N123" i="39"/>
  <c r="L123" i="39"/>
  <c r="I123" i="39"/>
  <c r="H123" i="39"/>
  <c r="G123" i="39"/>
  <c r="M123" i="39"/>
  <c r="F123" i="39"/>
  <c r="O122" i="39"/>
  <c r="N122" i="39"/>
  <c r="L122" i="39"/>
  <c r="I122" i="39"/>
  <c r="H122" i="39"/>
  <c r="G122" i="39"/>
  <c r="M122" i="39"/>
  <c r="F122" i="39"/>
  <c r="O121" i="39"/>
  <c r="N121" i="39"/>
  <c r="L121" i="39"/>
  <c r="I121" i="39"/>
  <c r="H121" i="39"/>
  <c r="G121" i="39"/>
  <c r="M121" i="39"/>
  <c r="F121" i="39"/>
  <c r="O120" i="39"/>
  <c r="N120" i="39"/>
  <c r="L120" i="39"/>
  <c r="I120" i="39"/>
  <c r="H120" i="39"/>
  <c r="G120" i="39"/>
  <c r="M120" i="39"/>
  <c r="F120" i="39"/>
  <c r="O119" i="39"/>
  <c r="N119" i="39"/>
  <c r="L119" i="39"/>
  <c r="I119" i="39"/>
  <c r="H119" i="39"/>
  <c r="G119" i="39"/>
  <c r="M119" i="39"/>
  <c r="F119" i="39"/>
  <c r="O118" i="39"/>
  <c r="N118" i="39"/>
  <c r="L118" i="39"/>
  <c r="I118" i="39"/>
  <c r="H118" i="39"/>
  <c r="G118" i="39"/>
  <c r="M118" i="39"/>
  <c r="F118" i="39"/>
  <c r="O117" i="39"/>
  <c r="N117" i="39"/>
  <c r="L117" i="39"/>
  <c r="L222" i="39"/>
  <c r="I117" i="39"/>
  <c r="H117" i="39"/>
  <c r="G117" i="39"/>
  <c r="M117" i="39"/>
  <c r="F117" i="39"/>
  <c r="F222" i="39"/>
  <c r="O116" i="39"/>
  <c r="N116" i="39"/>
  <c r="L116" i="39"/>
  <c r="I116" i="39"/>
  <c r="H116" i="39"/>
  <c r="G116" i="39"/>
  <c r="M116" i="39"/>
  <c r="F116" i="39"/>
  <c r="O115" i="39"/>
  <c r="N115" i="39"/>
  <c r="L115" i="39"/>
  <c r="I115" i="39"/>
  <c r="H115" i="39"/>
  <c r="G115" i="39"/>
  <c r="M115" i="39"/>
  <c r="F115" i="39"/>
  <c r="O114" i="39"/>
  <c r="N114" i="39"/>
  <c r="L114" i="39"/>
  <c r="I114" i="39"/>
  <c r="H114" i="39"/>
  <c r="G114" i="39"/>
  <c r="M114" i="39"/>
  <c r="F114" i="39"/>
  <c r="O113" i="39"/>
  <c r="N113" i="39"/>
  <c r="L113" i="39"/>
  <c r="I113" i="39"/>
  <c r="H113" i="39"/>
  <c r="G113" i="39"/>
  <c r="M113" i="39"/>
  <c r="F113" i="39"/>
  <c r="O112" i="39"/>
  <c r="N112" i="39"/>
  <c r="L112" i="39"/>
  <c r="I112" i="39"/>
  <c r="H112" i="39"/>
  <c r="G112" i="39"/>
  <c r="M112" i="39"/>
  <c r="F112" i="39"/>
  <c r="O111" i="39"/>
  <c r="N111" i="39"/>
  <c r="L111" i="39"/>
  <c r="I111" i="39"/>
  <c r="H111" i="39"/>
  <c r="G111" i="39"/>
  <c r="M111" i="39"/>
  <c r="F111" i="39"/>
  <c r="O110" i="39"/>
  <c r="N110" i="39"/>
  <c r="L110" i="39"/>
  <c r="I110" i="39"/>
  <c r="H110" i="39"/>
  <c r="G110" i="39"/>
  <c r="M110" i="39"/>
  <c r="F110" i="39"/>
  <c r="O109" i="39"/>
  <c r="N109" i="39"/>
  <c r="L109" i="39"/>
  <c r="I109" i="39"/>
  <c r="H109" i="39"/>
  <c r="G109" i="39"/>
  <c r="M109" i="39"/>
  <c r="F109" i="39"/>
  <c r="O108" i="39"/>
  <c r="N108" i="39"/>
  <c r="L108" i="39"/>
  <c r="I108" i="39"/>
  <c r="H108" i="39"/>
  <c r="G108" i="39"/>
  <c r="M108" i="39"/>
  <c r="F108" i="39"/>
  <c r="O107" i="39"/>
  <c r="N107" i="39"/>
  <c r="L107" i="39"/>
  <c r="I107" i="39"/>
  <c r="H107" i="39"/>
  <c r="G107" i="39"/>
  <c r="M107" i="39"/>
  <c r="F107" i="39"/>
  <c r="O106" i="39"/>
  <c r="N106" i="39"/>
  <c r="L106" i="39"/>
  <c r="I106" i="39"/>
  <c r="H106" i="39"/>
  <c r="G106" i="39"/>
  <c r="M106" i="39"/>
  <c r="F106" i="39"/>
  <c r="O105" i="39"/>
  <c r="N105" i="39"/>
  <c r="L105" i="39"/>
  <c r="I105" i="39"/>
  <c r="H105" i="39"/>
  <c r="G105" i="39"/>
  <c r="M105" i="39"/>
  <c r="F105" i="39"/>
  <c r="O104" i="39"/>
  <c r="N104" i="39"/>
  <c r="L104" i="39"/>
  <c r="I104" i="39"/>
  <c r="H104" i="39"/>
  <c r="G104" i="39"/>
  <c r="M104" i="39"/>
  <c r="F104" i="39"/>
  <c r="O103" i="39"/>
  <c r="N103" i="39"/>
  <c r="L103" i="39"/>
  <c r="I103" i="39"/>
  <c r="H103" i="39"/>
  <c r="G103" i="39"/>
  <c r="M103" i="39"/>
  <c r="F103" i="39"/>
  <c r="O102" i="39"/>
  <c r="N102" i="39"/>
  <c r="L102" i="39"/>
  <c r="I102" i="39"/>
  <c r="H102" i="39"/>
  <c r="G102" i="39"/>
  <c r="M102" i="39"/>
  <c r="F102" i="39"/>
  <c r="O101" i="39"/>
  <c r="N101" i="39"/>
  <c r="L101" i="39"/>
  <c r="I101" i="39"/>
  <c r="H101" i="39"/>
  <c r="G101" i="39"/>
  <c r="M101" i="39"/>
  <c r="F101" i="39"/>
  <c r="O100" i="39"/>
  <c r="N100" i="39"/>
  <c r="L100" i="39"/>
  <c r="I100" i="39"/>
  <c r="H100" i="39"/>
  <c r="G100" i="39"/>
  <c r="M100" i="39"/>
  <c r="F100" i="39"/>
  <c r="O99" i="39"/>
  <c r="N99" i="39"/>
  <c r="L99" i="39"/>
  <c r="I99" i="39"/>
  <c r="H99" i="39"/>
  <c r="G99" i="39"/>
  <c r="M99" i="39"/>
  <c r="F99" i="39"/>
  <c r="O98" i="39"/>
  <c r="N98" i="39"/>
  <c r="L98" i="39"/>
  <c r="I98" i="39"/>
  <c r="H98" i="39"/>
  <c r="G98" i="39"/>
  <c r="M98" i="39"/>
  <c r="F98" i="39"/>
  <c r="O97" i="39"/>
  <c r="N97" i="39"/>
  <c r="L97" i="39"/>
  <c r="I97" i="39"/>
  <c r="H97" i="39"/>
  <c r="G97" i="39"/>
  <c r="M97" i="39"/>
  <c r="F97" i="39"/>
  <c r="O96" i="39"/>
  <c r="N96" i="39"/>
  <c r="L96" i="39"/>
  <c r="I96" i="39"/>
  <c r="H96" i="39"/>
  <c r="G96" i="39"/>
  <c r="M96" i="39"/>
  <c r="F96" i="39"/>
  <c r="O95" i="39"/>
  <c r="N95" i="39"/>
  <c r="L95" i="39"/>
  <c r="I95" i="39"/>
  <c r="H95" i="39"/>
  <c r="G95" i="39"/>
  <c r="M95" i="39"/>
  <c r="F95" i="39"/>
  <c r="O94" i="39"/>
  <c r="N94" i="39"/>
  <c r="L94" i="39"/>
  <c r="I94" i="39"/>
  <c r="H94" i="39"/>
  <c r="G94" i="39"/>
  <c r="M94" i="39"/>
  <c r="F94" i="39"/>
  <c r="O93" i="39"/>
  <c r="N93" i="39"/>
  <c r="L93" i="39"/>
  <c r="I93" i="39"/>
  <c r="H93" i="39"/>
  <c r="G93" i="39"/>
  <c r="M93" i="39"/>
  <c r="F93" i="39"/>
  <c r="O92" i="39"/>
  <c r="N92" i="39"/>
  <c r="L92" i="39"/>
  <c r="I92" i="39"/>
  <c r="H92" i="39"/>
  <c r="G92" i="39"/>
  <c r="M92" i="39"/>
  <c r="F92" i="39"/>
  <c r="O91" i="39"/>
  <c r="N91" i="39"/>
  <c r="L91" i="39"/>
  <c r="I91" i="39"/>
  <c r="H91" i="39"/>
  <c r="G91" i="39"/>
  <c r="M91" i="39"/>
  <c r="F91" i="39"/>
  <c r="O90" i="39"/>
  <c r="N90" i="39"/>
  <c r="L90" i="39"/>
  <c r="I90" i="39"/>
  <c r="H90" i="39"/>
  <c r="G90" i="39"/>
  <c r="M90" i="39"/>
  <c r="F90" i="39"/>
  <c r="O89" i="39"/>
  <c r="N89" i="39"/>
  <c r="L89" i="39"/>
  <c r="I89" i="39"/>
  <c r="H89" i="39"/>
  <c r="G89" i="39"/>
  <c r="M89" i="39"/>
  <c r="F89" i="39"/>
  <c r="O88" i="39"/>
  <c r="N88" i="39"/>
  <c r="L88" i="39"/>
  <c r="I88" i="39"/>
  <c r="H88" i="39"/>
  <c r="G88" i="39"/>
  <c r="M88" i="39"/>
  <c r="F88" i="39"/>
  <c r="O87" i="39"/>
  <c r="N87" i="39"/>
  <c r="L87" i="39"/>
  <c r="I87" i="39"/>
  <c r="H87" i="39"/>
  <c r="G87" i="39"/>
  <c r="M87" i="39"/>
  <c r="F87" i="39"/>
  <c r="O86" i="39"/>
  <c r="N86" i="39"/>
  <c r="L86" i="39"/>
  <c r="I86" i="39"/>
  <c r="H86" i="39"/>
  <c r="G86" i="39"/>
  <c r="M86" i="39"/>
  <c r="F86" i="39"/>
  <c r="O85" i="39"/>
  <c r="N85" i="39"/>
  <c r="L85" i="39"/>
  <c r="I85" i="39"/>
  <c r="H85" i="39"/>
  <c r="G85" i="39"/>
  <c r="M85" i="39"/>
  <c r="F85" i="39"/>
  <c r="O84" i="39"/>
  <c r="N84" i="39"/>
  <c r="L84" i="39"/>
  <c r="I84" i="39"/>
  <c r="H84" i="39"/>
  <c r="G84" i="39"/>
  <c r="M84" i="39"/>
  <c r="F84" i="39"/>
  <c r="O83" i="39"/>
  <c r="N83" i="39"/>
  <c r="L83" i="39"/>
  <c r="I83" i="39"/>
  <c r="H83" i="39"/>
  <c r="G83" i="39"/>
  <c r="M83" i="39"/>
  <c r="F83" i="39"/>
  <c r="O82" i="39"/>
  <c r="N82" i="39"/>
  <c r="L82" i="39"/>
  <c r="I82" i="39"/>
  <c r="H82" i="39"/>
  <c r="G82" i="39"/>
  <c r="M82" i="39"/>
  <c r="F82" i="39"/>
  <c r="O81" i="39"/>
  <c r="N81" i="39"/>
  <c r="L81" i="39"/>
  <c r="I81" i="39"/>
  <c r="H81" i="39"/>
  <c r="G81" i="39"/>
  <c r="M81" i="39"/>
  <c r="F81" i="39"/>
  <c r="O80" i="39"/>
  <c r="N80" i="39"/>
  <c r="L80" i="39"/>
  <c r="I80" i="39"/>
  <c r="H80" i="39"/>
  <c r="G80" i="39"/>
  <c r="M80" i="39"/>
  <c r="F80" i="39"/>
  <c r="O79" i="39"/>
  <c r="N79" i="39"/>
  <c r="L79" i="39"/>
  <c r="I79" i="39"/>
  <c r="H79" i="39"/>
  <c r="G79" i="39"/>
  <c r="M79" i="39"/>
  <c r="F79" i="39"/>
  <c r="O78" i="39"/>
  <c r="N78" i="39"/>
  <c r="L78" i="39"/>
  <c r="I78" i="39"/>
  <c r="H78" i="39"/>
  <c r="G78" i="39"/>
  <c r="M78" i="39"/>
  <c r="F78" i="39"/>
  <c r="O77" i="39"/>
  <c r="N77" i="39"/>
  <c r="L77" i="39"/>
  <c r="I77" i="39"/>
  <c r="H77" i="39"/>
  <c r="G77" i="39"/>
  <c r="M77" i="39"/>
  <c r="F77" i="39"/>
  <c r="O76" i="39"/>
  <c r="N76" i="39"/>
  <c r="L76" i="39"/>
  <c r="I76" i="39"/>
  <c r="H76" i="39"/>
  <c r="G76" i="39"/>
  <c r="M76" i="39"/>
  <c r="F76" i="39"/>
  <c r="O75" i="39"/>
  <c r="N75" i="39"/>
  <c r="L75" i="39"/>
  <c r="I75" i="39"/>
  <c r="H75" i="39"/>
  <c r="G75" i="39"/>
  <c r="M75" i="39"/>
  <c r="F75" i="39"/>
  <c r="O74" i="39"/>
  <c r="N74" i="39"/>
  <c r="L74" i="39"/>
  <c r="I74" i="39"/>
  <c r="H74" i="39"/>
  <c r="G74" i="39"/>
  <c r="M74" i="39"/>
  <c r="F74" i="39"/>
  <c r="O73" i="39"/>
  <c r="N73" i="39"/>
  <c r="L73" i="39"/>
  <c r="I73" i="39"/>
  <c r="H73" i="39"/>
  <c r="G73" i="39"/>
  <c r="M73" i="39"/>
  <c r="F73" i="39"/>
  <c r="O72" i="39"/>
  <c r="N72" i="39"/>
  <c r="L72" i="39"/>
  <c r="I72" i="39"/>
  <c r="H72" i="39"/>
  <c r="G72" i="39"/>
  <c r="M72" i="39"/>
  <c r="F72" i="39"/>
  <c r="O71" i="39"/>
  <c r="N71" i="39"/>
  <c r="L71" i="39"/>
  <c r="I71" i="39"/>
  <c r="H71" i="39"/>
  <c r="G71" i="39"/>
  <c r="M71" i="39"/>
  <c r="F71" i="39"/>
  <c r="O70" i="39"/>
  <c r="N70" i="39"/>
  <c r="L70" i="39"/>
  <c r="I70" i="39"/>
  <c r="H70" i="39"/>
  <c r="G70" i="39"/>
  <c r="M70" i="39"/>
  <c r="F70" i="39"/>
  <c r="O69" i="39"/>
  <c r="N69" i="39"/>
  <c r="L69" i="39"/>
  <c r="I69" i="39"/>
  <c r="H69" i="39"/>
  <c r="G69" i="39"/>
  <c r="M69" i="39"/>
  <c r="F69" i="39"/>
  <c r="O68" i="39"/>
  <c r="N68" i="39"/>
  <c r="L68" i="39"/>
  <c r="I68" i="39"/>
  <c r="H68" i="39"/>
  <c r="G68" i="39"/>
  <c r="M68" i="39"/>
  <c r="F68" i="39"/>
  <c r="O67" i="39"/>
  <c r="N67" i="39"/>
  <c r="L67" i="39"/>
  <c r="I67" i="39"/>
  <c r="H67" i="39"/>
  <c r="G67" i="39"/>
  <c r="M67" i="39"/>
  <c r="F67" i="39"/>
  <c r="O66" i="39"/>
  <c r="N66" i="39"/>
  <c r="L66" i="39"/>
  <c r="I66" i="39"/>
  <c r="H66" i="39"/>
  <c r="G66" i="39"/>
  <c r="M66" i="39"/>
  <c r="F66" i="39"/>
  <c r="O65" i="39"/>
  <c r="N65" i="39"/>
  <c r="L65" i="39"/>
  <c r="I65" i="39"/>
  <c r="H65" i="39"/>
  <c r="G65" i="39"/>
  <c r="M65" i="39"/>
  <c r="F65" i="39"/>
  <c r="O64" i="39"/>
  <c r="N64" i="39"/>
  <c r="L64" i="39"/>
  <c r="I64" i="39"/>
  <c r="H64" i="39"/>
  <c r="G64" i="39"/>
  <c r="M64" i="39"/>
  <c r="F64" i="39"/>
  <c r="O63" i="39"/>
  <c r="N63" i="39"/>
  <c r="L63" i="39"/>
  <c r="I63" i="39"/>
  <c r="H63" i="39"/>
  <c r="G63" i="39"/>
  <c r="M63" i="39"/>
  <c r="F63" i="39"/>
  <c r="O62" i="39"/>
  <c r="N62" i="39"/>
  <c r="L62" i="39"/>
  <c r="I62" i="39"/>
  <c r="H62" i="39"/>
  <c r="G62" i="39"/>
  <c r="M62" i="39"/>
  <c r="F62" i="39"/>
  <c r="O61" i="39"/>
  <c r="N61" i="39"/>
  <c r="L61" i="39"/>
  <c r="I61" i="39"/>
  <c r="H61" i="39"/>
  <c r="G61" i="39"/>
  <c r="M61" i="39"/>
  <c r="F61" i="39"/>
  <c r="O60" i="39"/>
  <c r="N60" i="39"/>
  <c r="L60" i="39"/>
  <c r="I60" i="39"/>
  <c r="H60" i="39"/>
  <c r="G60" i="39"/>
  <c r="M60" i="39"/>
  <c r="F60" i="39"/>
  <c r="O59" i="39"/>
  <c r="N59" i="39"/>
  <c r="L59" i="39"/>
  <c r="I59" i="39"/>
  <c r="H59" i="39"/>
  <c r="G59" i="39"/>
  <c r="M59" i="39"/>
  <c r="F59" i="39"/>
  <c r="O58" i="39"/>
  <c r="N58" i="39"/>
  <c r="L58" i="39"/>
  <c r="I58" i="39"/>
  <c r="H58" i="39"/>
  <c r="G58" i="39"/>
  <c r="M58" i="39"/>
  <c r="F58" i="39"/>
  <c r="O57" i="39"/>
  <c r="N57" i="39"/>
  <c r="L57" i="39"/>
  <c r="I57" i="39"/>
  <c r="H57" i="39"/>
  <c r="G57" i="39"/>
  <c r="M57" i="39"/>
  <c r="F57" i="39"/>
  <c r="O56" i="39"/>
  <c r="N56" i="39"/>
  <c r="L56" i="39"/>
  <c r="I56" i="39"/>
  <c r="H56" i="39"/>
  <c r="G56" i="39"/>
  <c r="M56" i="39"/>
  <c r="F56" i="39"/>
  <c r="O55" i="39"/>
  <c r="N55" i="39"/>
  <c r="L55" i="39"/>
  <c r="I55" i="39"/>
  <c r="H55" i="39"/>
  <c r="G55" i="39"/>
  <c r="M55" i="39"/>
  <c r="F55" i="39"/>
  <c r="O54" i="39"/>
  <c r="N54" i="39"/>
  <c r="L54" i="39"/>
  <c r="I54" i="39"/>
  <c r="H54" i="39"/>
  <c r="G54" i="39"/>
  <c r="M54" i="39"/>
  <c r="F54" i="39"/>
  <c r="O53" i="39"/>
  <c r="N53" i="39"/>
  <c r="L53" i="39"/>
  <c r="I53" i="39"/>
  <c r="H53" i="39"/>
  <c r="G53" i="39"/>
  <c r="M53" i="39"/>
  <c r="F53" i="39"/>
  <c r="O52" i="39"/>
  <c r="N52" i="39"/>
  <c r="L52" i="39"/>
  <c r="I52" i="39"/>
  <c r="H52" i="39"/>
  <c r="G52" i="39"/>
  <c r="M52" i="39"/>
  <c r="F52" i="39"/>
  <c r="O51" i="39"/>
  <c r="N51" i="39"/>
  <c r="L51" i="39"/>
  <c r="I51" i="39"/>
  <c r="H51" i="39"/>
  <c r="G51" i="39"/>
  <c r="M51" i="39"/>
  <c r="F51" i="39"/>
  <c r="O50" i="39"/>
  <c r="N50" i="39"/>
  <c r="L50" i="39"/>
  <c r="I50" i="39"/>
  <c r="H50" i="39"/>
  <c r="G50" i="39"/>
  <c r="M50" i="39"/>
  <c r="F50" i="39"/>
  <c r="O49" i="39"/>
  <c r="N49" i="39"/>
  <c r="L49" i="39"/>
  <c r="I49" i="39"/>
  <c r="H49" i="39"/>
  <c r="G49" i="39"/>
  <c r="M49" i="39"/>
  <c r="F49" i="39"/>
  <c r="O48" i="39"/>
  <c r="N48" i="39"/>
  <c r="L48" i="39"/>
  <c r="I48" i="39"/>
  <c r="H48" i="39"/>
  <c r="G48" i="39"/>
  <c r="M48" i="39"/>
  <c r="F48" i="39"/>
  <c r="O47" i="39"/>
  <c r="N47" i="39"/>
  <c r="L47" i="39"/>
  <c r="I47" i="39"/>
  <c r="H47" i="39"/>
  <c r="G47" i="39"/>
  <c r="M47" i="39"/>
  <c r="F47" i="39"/>
  <c r="O46" i="39"/>
  <c r="N46" i="39"/>
  <c r="L46" i="39"/>
  <c r="I46" i="39"/>
  <c r="H46" i="39"/>
  <c r="G46" i="39"/>
  <c r="M46" i="39"/>
  <c r="F46" i="39"/>
  <c r="O45" i="39"/>
  <c r="N45" i="39"/>
  <c r="L45" i="39"/>
  <c r="I45" i="39"/>
  <c r="H45" i="39"/>
  <c r="G45" i="39"/>
  <c r="M45" i="39"/>
  <c r="F45" i="39"/>
  <c r="O44" i="39"/>
  <c r="N44" i="39"/>
  <c r="L44" i="39"/>
  <c r="I44" i="39"/>
  <c r="H44" i="39"/>
  <c r="G44" i="39"/>
  <c r="M44" i="39"/>
  <c r="F44" i="39"/>
  <c r="O43" i="39"/>
  <c r="N43" i="39"/>
  <c r="L43" i="39"/>
  <c r="I43" i="39"/>
  <c r="H43" i="39"/>
  <c r="G43" i="39"/>
  <c r="M43" i="39"/>
  <c r="F43" i="39"/>
  <c r="O42" i="39"/>
  <c r="N42" i="39"/>
  <c r="L42" i="39"/>
  <c r="I42" i="39"/>
  <c r="H42" i="39"/>
  <c r="G42" i="39"/>
  <c r="M42" i="39"/>
  <c r="F42" i="39"/>
  <c r="O41" i="39"/>
  <c r="N41" i="39"/>
  <c r="L41" i="39"/>
  <c r="I41" i="39"/>
  <c r="H41" i="39"/>
  <c r="G41" i="39"/>
  <c r="M41" i="39"/>
  <c r="F41" i="39"/>
  <c r="O40" i="39"/>
  <c r="N40" i="39"/>
  <c r="L40" i="39"/>
  <c r="I40" i="39"/>
  <c r="H40" i="39"/>
  <c r="G40" i="39"/>
  <c r="M40" i="39"/>
  <c r="F40" i="39"/>
  <c r="O39" i="39"/>
  <c r="N39" i="39"/>
  <c r="L39" i="39"/>
  <c r="I39" i="39"/>
  <c r="H39" i="39"/>
  <c r="G39" i="39"/>
  <c r="M39" i="39"/>
  <c r="F39" i="39"/>
  <c r="O38" i="39"/>
  <c r="N38" i="39"/>
  <c r="L38" i="39"/>
  <c r="I38" i="39"/>
  <c r="H38" i="39"/>
  <c r="G38" i="39"/>
  <c r="M38" i="39"/>
  <c r="F38" i="39"/>
  <c r="O37" i="39"/>
  <c r="N37" i="39"/>
  <c r="L37" i="39"/>
  <c r="I37" i="39"/>
  <c r="H37" i="39"/>
  <c r="G37" i="39"/>
  <c r="M37" i="39"/>
  <c r="F37" i="39"/>
  <c r="O36" i="39"/>
  <c r="N36" i="39"/>
  <c r="L36" i="39"/>
  <c r="I36" i="39"/>
  <c r="H36" i="39"/>
  <c r="G36" i="39"/>
  <c r="M36" i="39"/>
  <c r="F36" i="39"/>
  <c r="O35" i="39"/>
  <c r="N35" i="39"/>
  <c r="L35" i="39"/>
  <c r="I35" i="39"/>
  <c r="H35" i="39"/>
  <c r="G35" i="39"/>
  <c r="M35" i="39"/>
  <c r="F35" i="39"/>
  <c r="O34" i="39"/>
  <c r="N34" i="39"/>
  <c r="L34" i="39"/>
  <c r="I34" i="39"/>
  <c r="H34" i="39"/>
  <c r="G34" i="39"/>
  <c r="M34" i="39"/>
  <c r="F34" i="39"/>
  <c r="O33" i="39"/>
  <c r="N33" i="39"/>
  <c r="L33" i="39"/>
  <c r="I33" i="39"/>
  <c r="H33" i="39"/>
  <c r="G33" i="39"/>
  <c r="M33" i="39"/>
  <c r="F33" i="39"/>
  <c r="O32" i="39"/>
  <c r="N32" i="39"/>
  <c r="L32" i="39"/>
  <c r="I32" i="39"/>
  <c r="H32" i="39"/>
  <c r="G32" i="39"/>
  <c r="M32" i="39"/>
  <c r="F32" i="39"/>
  <c r="O31" i="39"/>
  <c r="N31" i="39"/>
  <c r="L31" i="39"/>
  <c r="I31" i="39"/>
  <c r="H31" i="39"/>
  <c r="G31" i="39"/>
  <c r="M31" i="39"/>
  <c r="F31" i="39"/>
  <c r="O30" i="39"/>
  <c r="N30" i="39"/>
  <c r="L30" i="39"/>
  <c r="I30" i="39"/>
  <c r="H30" i="39"/>
  <c r="G30" i="39"/>
  <c r="M30" i="39"/>
  <c r="F30" i="39"/>
  <c r="O29" i="39"/>
  <c r="N29" i="39"/>
  <c r="L29" i="39"/>
  <c r="I29" i="39"/>
  <c r="H29" i="39"/>
  <c r="G29" i="39"/>
  <c r="M29" i="39"/>
  <c r="F29" i="39"/>
  <c r="O28" i="39"/>
  <c r="N28" i="39"/>
  <c r="L28" i="39"/>
  <c r="I28" i="39"/>
  <c r="H28" i="39"/>
  <c r="G28" i="39"/>
  <c r="M28" i="39"/>
  <c r="F28" i="39"/>
  <c r="O27" i="39"/>
  <c r="N27" i="39"/>
  <c r="L27" i="39"/>
  <c r="I27" i="39"/>
  <c r="H27" i="39"/>
  <c r="G27" i="39"/>
  <c r="M27" i="39"/>
  <c r="F27" i="39"/>
  <c r="O26" i="39"/>
  <c r="N26" i="39"/>
  <c r="L26" i="39"/>
  <c r="I26" i="39"/>
  <c r="H26" i="39"/>
  <c r="G26" i="39"/>
  <c r="M26" i="39"/>
  <c r="F26" i="39"/>
  <c r="O25" i="39"/>
  <c r="N25" i="39"/>
  <c r="L25" i="39"/>
  <c r="I25" i="39"/>
  <c r="H25" i="39"/>
  <c r="G25" i="39"/>
  <c r="M25" i="39"/>
  <c r="F25" i="39"/>
  <c r="O24" i="39"/>
  <c r="N24" i="39"/>
  <c r="L24" i="39"/>
  <c r="I24" i="39"/>
  <c r="H24" i="39"/>
  <c r="G24" i="39"/>
  <c r="M24" i="39"/>
  <c r="F24" i="39"/>
  <c r="O23" i="39"/>
  <c r="N23" i="39"/>
  <c r="L23" i="39"/>
  <c r="I23" i="39"/>
  <c r="H23" i="39"/>
  <c r="G23" i="39"/>
  <c r="M23" i="39"/>
  <c r="F23" i="39"/>
  <c r="O22" i="39"/>
  <c r="N22" i="39"/>
  <c r="L22" i="39"/>
  <c r="I22" i="39"/>
  <c r="H22" i="39"/>
  <c r="G22" i="39"/>
  <c r="M22" i="39"/>
  <c r="F22" i="39"/>
  <c r="O21" i="39"/>
  <c r="N21" i="39"/>
  <c r="L21" i="39"/>
  <c r="I21" i="39"/>
  <c r="H21" i="39"/>
  <c r="G21" i="39"/>
  <c r="M21" i="39"/>
  <c r="F21" i="39"/>
  <c r="O20" i="39"/>
  <c r="N20" i="39"/>
  <c r="L20" i="39"/>
  <c r="I20" i="39"/>
  <c r="H20" i="39"/>
  <c r="G20" i="39"/>
  <c r="M20" i="39"/>
  <c r="F20" i="39"/>
  <c r="O19" i="39"/>
  <c r="N19" i="39"/>
  <c r="L19" i="39"/>
  <c r="I19" i="39"/>
  <c r="H19" i="39"/>
  <c r="G19" i="39"/>
  <c r="M19" i="39"/>
  <c r="F19" i="39"/>
  <c r="O18" i="39"/>
  <c r="N18" i="39"/>
  <c r="L18" i="39"/>
  <c r="I18" i="39"/>
  <c r="H18" i="39"/>
  <c r="G18" i="39"/>
  <c r="M18" i="39"/>
  <c r="F18" i="39"/>
  <c r="O17" i="39"/>
  <c r="N17" i="39"/>
  <c r="L17" i="39"/>
  <c r="I17" i="39"/>
  <c r="H17" i="39"/>
  <c r="G17" i="39"/>
  <c r="M17" i="39"/>
  <c r="F17" i="39"/>
  <c r="O16" i="39"/>
  <c r="N16" i="39"/>
  <c r="L16" i="39"/>
  <c r="I16" i="39"/>
  <c r="H16" i="39"/>
  <c r="G16" i="39"/>
  <c r="M16" i="39"/>
  <c r="F16" i="39"/>
  <c r="O15" i="39"/>
  <c r="N15" i="39"/>
  <c r="L15" i="39"/>
  <c r="I15" i="39"/>
  <c r="H15" i="39"/>
  <c r="G15" i="39"/>
  <c r="M15" i="39"/>
  <c r="F15" i="39"/>
  <c r="O14" i="39"/>
  <c r="N14" i="39"/>
  <c r="L14" i="39"/>
  <c r="I14" i="39"/>
  <c r="H14" i="39"/>
  <c r="G14" i="39"/>
  <c r="M14" i="39"/>
  <c r="F14" i="39"/>
  <c r="O13" i="39"/>
  <c r="N13" i="39"/>
  <c r="L13" i="39"/>
  <c r="I13" i="39"/>
  <c r="H13" i="39"/>
  <c r="G13" i="39"/>
  <c r="M13" i="39"/>
  <c r="F13" i="39"/>
  <c r="O12" i="39"/>
  <c r="N12" i="39"/>
  <c r="L12" i="39"/>
  <c r="I12" i="39"/>
  <c r="H12" i="39"/>
  <c r="G12" i="39"/>
  <c r="M12" i="39"/>
  <c r="F12" i="39"/>
  <c r="O11" i="39"/>
  <c r="N11" i="39"/>
  <c r="L11" i="39"/>
  <c r="I11" i="39"/>
  <c r="H11" i="39"/>
  <c r="G11" i="39"/>
  <c r="M11" i="39"/>
  <c r="F11" i="39"/>
  <c r="O10" i="39"/>
  <c r="N10" i="39"/>
  <c r="L10" i="39"/>
  <c r="I10" i="39"/>
  <c r="H10" i="39"/>
  <c r="G10" i="39"/>
  <c r="M10" i="39"/>
  <c r="F10" i="39"/>
  <c r="L6" i="39"/>
  <c r="F6" i="39"/>
  <c r="M3" i="39"/>
  <c r="H222" i="39"/>
  <c r="H138" i="22"/>
  <c r="H137" i="22"/>
  <c r="H136" i="22"/>
  <c r="H135" i="22"/>
  <c r="H134" i="22"/>
  <c r="H133" i="22"/>
  <c r="H132" i="22"/>
  <c r="H131" i="22"/>
  <c r="H130" i="22"/>
  <c r="H129" i="22"/>
  <c r="H128" i="22"/>
  <c r="H125" i="22"/>
  <c r="H119" i="22"/>
  <c r="H118" i="22"/>
  <c r="H117" i="22"/>
  <c r="H116" i="22"/>
  <c r="H115" i="22"/>
  <c r="H114" i="22"/>
  <c r="H113" i="22"/>
  <c r="H112" i="22"/>
  <c r="H111" i="22"/>
  <c r="H110" i="22"/>
  <c r="H109" i="22"/>
  <c r="H108" i="22"/>
  <c r="H107" i="22"/>
  <c r="H106" i="22"/>
  <c r="H105" i="22"/>
  <c r="H104" i="22"/>
  <c r="H103" i="22"/>
  <c r="H102" i="22"/>
  <c r="H101" i="22"/>
  <c r="H100" i="22"/>
  <c r="H99" i="22"/>
  <c r="H98" i="22"/>
  <c r="H97" i="22"/>
  <c r="H96" i="22"/>
  <c r="H95" i="22"/>
  <c r="H94" i="22"/>
  <c r="H93" i="22"/>
  <c r="H92" i="22"/>
  <c r="H91" i="22"/>
  <c r="H90" i="22"/>
  <c r="H89" i="22"/>
  <c r="H88" i="22"/>
  <c r="H87" i="22"/>
  <c r="H86" i="22"/>
  <c r="H85" i="22"/>
  <c r="H84" i="22"/>
  <c r="H83" i="22"/>
  <c r="G9" i="23"/>
  <c r="G8" i="23"/>
  <c r="F9" i="23"/>
  <c r="G10" i="38"/>
  <c r="F10" i="38"/>
  <c r="E10" i="38"/>
  <c r="G9" i="38"/>
  <c r="F9" i="38"/>
  <c r="E9" i="38"/>
  <c r="G8" i="38"/>
  <c r="F8" i="38"/>
  <c r="E8" i="38"/>
  <c r="G7" i="38"/>
  <c r="F7" i="38"/>
  <c r="E7" i="38"/>
  <c r="G6" i="38"/>
  <c r="F6" i="38"/>
  <c r="E6" i="38"/>
  <c r="G5" i="38"/>
  <c r="F5" i="38"/>
  <c r="E5" i="38"/>
  <c r="G4" i="38"/>
  <c r="F4" i="38"/>
  <c r="E4" i="38"/>
  <c r="J4" i="37"/>
  <c r="H18" i="37"/>
  <c r="G18" i="37"/>
  <c r="F18" i="37"/>
  <c r="H17" i="37"/>
  <c r="G17" i="37"/>
  <c r="F17" i="37"/>
  <c r="H16" i="37"/>
  <c r="G16" i="37"/>
  <c r="F16" i="37"/>
  <c r="H15" i="37"/>
  <c r="G15" i="37"/>
  <c r="F15" i="37"/>
  <c r="H14" i="37"/>
  <c r="G14" i="37"/>
  <c r="F14" i="37"/>
  <c r="H13" i="37"/>
  <c r="G13" i="37"/>
  <c r="F13" i="37"/>
  <c r="H12" i="37"/>
  <c r="G12" i="37"/>
  <c r="F12" i="37"/>
  <c r="H11" i="37"/>
  <c r="G11" i="37"/>
  <c r="F11" i="37"/>
  <c r="H10" i="37"/>
  <c r="G10" i="37"/>
  <c r="F10" i="37"/>
  <c r="H9" i="37"/>
  <c r="G9" i="37"/>
  <c r="F9" i="37"/>
  <c r="H8" i="37"/>
  <c r="G8" i="37"/>
  <c r="F8" i="37"/>
  <c r="H7" i="37"/>
  <c r="G7" i="37"/>
  <c r="F7" i="37"/>
  <c r="H6" i="37"/>
  <c r="G6" i="37"/>
  <c r="F6" i="37"/>
  <c r="H5" i="37"/>
  <c r="G5" i="37"/>
  <c r="F5" i="37"/>
  <c r="I4" i="37"/>
  <c r="H4" i="37"/>
  <c r="G4" i="37"/>
  <c r="F4" i="37"/>
  <c r="N5" i="36"/>
  <c r="O5" i="36"/>
  <c r="P5" i="36"/>
  <c r="N6" i="36"/>
  <c r="O6" i="36"/>
  <c r="P6" i="36"/>
  <c r="N7" i="36"/>
  <c r="O7" i="36"/>
  <c r="P7" i="36"/>
  <c r="N8" i="36"/>
  <c r="O8" i="36"/>
  <c r="P8" i="36"/>
  <c r="N9" i="36"/>
  <c r="O9" i="36"/>
  <c r="P9" i="36"/>
  <c r="N10" i="36"/>
  <c r="O10" i="36"/>
  <c r="P10" i="36"/>
  <c r="N11" i="36"/>
  <c r="O11" i="36"/>
  <c r="P11" i="36"/>
  <c r="N12" i="36"/>
  <c r="O12" i="36"/>
  <c r="P12" i="36"/>
  <c r="N13" i="36"/>
  <c r="O13" i="36"/>
  <c r="P13" i="36"/>
  <c r="N14" i="36"/>
  <c r="O14" i="36"/>
  <c r="P14" i="36"/>
  <c r="N15" i="36"/>
  <c r="O15" i="36"/>
  <c r="P15" i="36"/>
  <c r="N16" i="36"/>
  <c r="O16" i="36"/>
  <c r="P16" i="36"/>
  <c r="N17" i="36"/>
  <c r="O17" i="36"/>
  <c r="P17" i="36"/>
  <c r="N18" i="36"/>
  <c r="O18" i="36"/>
  <c r="P18" i="36"/>
  <c r="N19" i="36"/>
  <c r="O19" i="36"/>
  <c r="P19" i="36"/>
  <c r="N20" i="36"/>
  <c r="O20" i="36"/>
  <c r="P20" i="36"/>
  <c r="N21" i="36"/>
  <c r="O21" i="36"/>
  <c r="P21" i="36"/>
  <c r="N22" i="36"/>
  <c r="O22" i="36"/>
  <c r="P22" i="36"/>
  <c r="N23" i="36"/>
  <c r="O23" i="36"/>
  <c r="P23" i="36"/>
  <c r="N24" i="36"/>
  <c r="O24" i="36"/>
  <c r="P24" i="36"/>
  <c r="N25" i="36"/>
  <c r="O25" i="36"/>
  <c r="P25" i="36"/>
  <c r="N26" i="36"/>
  <c r="O26" i="36"/>
  <c r="P26" i="36"/>
  <c r="N27" i="36"/>
  <c r="O27" i="36"/>
  <c r="P27" i="36"/>
  <c r="N28" i="36"/>
  <c r="O28" i="36"/>
  <c r="P28" i="36"/>
  <c r="N29" i="36"/>
  <c r="O29" i="36"/>
  <c r="P29" i="36"/>
  <c r="N30" i="36"/>
  <c r="O30" i="36"/>
  <c r="P30" i="36"/>
  <c r="N31" i="36"/>
  <c r="O31" i="36"/>
  <c r="P31" i="36"/>
  <c r="N32" i="36"/>
  <c r="O32" i="36"/>
  <c r="P32" i="36"/>
  <c r="N33" i="36"/>
  <c r="O33" i="36"/>
  <c r="P33" i="36"/>
  <c r="N34" i="36"/>
  <c r="O34" i="36"/>
  <c r="P34" i="36"/>
  <c r="N35" i="36"/>
  <c r="O35" i="36"/>
  <c r="P35" i="36"/>
  <c r="N36" i="36"/>
  <c r="O36" i="36"/>
  <c r="P36" i="36"/>
  <c r="N37" i="36"/>
  <c r="O37" i="36"/>
  <c r="P37" i="36"/>
  <c r="N38" i="36"/>
  <c r="O38" i="36"/>
  <c r="P38" i="36"/>
  <c r="N39" i="36"/>
  <c r="O39" i="36"/>
  <c r="P39" i="36"/>
  <c r="N40" i="36"/>
  <c r="O40" i="36"/>
  <c r="P40" i="36"/>
  <c r="N41" i="36"/>
  <c r="O41" i="36"/>
  <c r="P41" i="36"/>
  <c r="N42" i="36"/>
  <c r="O42" i="36"/>
  <c r="P42" i="36"/>
  <c r="N43" i="36"/>
  <c r="O43" i="36"/>
  <c r="P43" i="36"/>
  <c r="N44" i="36"/>
  <c r="O44" i="36"/>
  <c r="P44" i="36"/>
  <c r="N45" i="36"/>
  <c r="O45" i="36"/>
  <c r="P45" i="36"/>
  <c r="N46" i="36"/>
  <c r="O46" i="36"/>
  <c r="P46" i="36"/>
  <c r="N47" i="36"/>
  <c r="O47" i="36"/>
  <c r="P47" i="36"/>
  <c r="N48" i="36"/>
  <c r="O48" i="36"/>
  <c r="P48" i="36"/>
  <c r="N49" i="36"/>
  <c r="O49" i="36"/>
  <c r="P49" i="36"/>
  <c r="N50" i="36"/>
  <c r="O50" i="36"/>
  <c r="P50" i="36"/>
  <c r="N51" i="36"/>
  <c r="O51" i="36"/>
  <c r="P51" i="36"/>
  <c r="N52" i="36"/>
  <c r="O52" i="36"/>
  <c r="P52" i="36"/>
  <c r="N53" i="36"/>
  <c r="O53" i="36"/>
  <c r="P53" i="36"/>
  <c r="N54" i="36"/>
  <c r="O54" i="36"/>
  <c r="P54" i="36"/>
  <c r="N55" i="36"/>
  <c r="O55" i="36"/>
  <c r="P55" i="36"/>
  <c r="N56" i="36"/>
  <c r="O56" i="36"/>
  <c r="P56" i="36"/>
  <c r="N57" i="36"/>
  <c r="O57" i="36"/>
  <c r="P57" i="36"/>
  <c r="N58" i="36"/>
  <c r="O58" i="36"/>
  <c r="P58" i="36"/>
  <c r="N59" i="36"/>
  <c r="O59" i="36"/>
  <c r="P59" i="36"/>
  <c r="N60" i="36"/>
  <c r="O60" i="36"/>
  <c r="P60" i="36"/>
  <c r="N61" i="36"/>
  <c r="O61" i="36"/>
  <c r="P61" i="36"/>
  <c r="N62" i="36"/>
  <c r="O62" i="36"/>
  <c r="P62" i="36"/>
  <c r="N63" i="36"/>
  <c r="O63" i="36"/>
  <c r="P63" i="36"/>
  <c r="N64" i="36"/>
  <c r="O64" i="36"/>
  <c r="P64" i="36"/>
  <c r="N65" i="36"/>
  <c r="O65" i="36"/>
  <c r="P65" i="36"/>
  <c r="N66" i="36"/>
  <c r="O66" i="36"/>
  <c r="P66" i="36"/>
  <c r="N67" i="36"/>
  <c r="O67" i="36"/>
  <c r="P67" i="36"/>
  <c r="N68" i="36"/>
  <c r="O68" i="36"/>
  <c r="P68" i="36"/>
  <c r="N69" i="36"/>
  <c r="O69" i="36"/>
  <c r="P69" i="36"/>
  <c r="N70" i="36"/>
  <c r="O70" i="36"/>
  <c r="P70" i="36"/>
  <c r="N71" i="36"/>
  <c r="O71" i="36"/>
  <c r="P71" i="36"/>
  <c r="N72" i="36"/>
  <c r="O72" i="36"/>
  <c r="P72" i="36"/>
  <c r="N73" i="36"/>
  <c r="O73" i="36"/>
  <c r="P73" i="36"/>
  <c r="N74" i="36"/>
  <c r="O74" i="36"/>
  <c r="P74" i="36"/>
  <c r="N75" i="36"/>
  <c r="O75" i="36"/>
  <c r="P75" i="36"/>
  <c r="N76" i="36"/>
  <c r="O76" i="36"/>
  <c r="P76" i="36"/>
  <c r="N77" i="36"/>
  <c r="O77" i="36"/>
  <c r="P77" i="36"/>
  <c r="P4" i="36"/>
  <c r="O4" i="36"/>
  <c r="N4" i="36"/>
  <c r="B68" i="10"/>
  <c r="O68" i="10"/>
  <c r="B69" i="10"/>
  <c r="O69" i="10"/>
  <c r="B70" i="10"/>
  <c r="O70" i="10"/>
  <c r="B71" i="10"/>
  <c r="O71" i="10"/>
  <c r="B72" i="10"/>
  <c r="O72" i="10"/>
  <c r="B73" i="10"/>
  <c r="O73" i="10"/>
  <c r="B74" i="10"/>
  <c r="O74" i="10"/>
  <c r="B75" i="10"/>
  <c r="O75" i="10"/>
  <c r="B76" i="10"/>
  <c r="O76" i="10"/>
  <c r="B77" i="10"/>
  <c r="O77" i="10"/>
  <c r="B78" i="10"/>
  <c r="O78" i="10"/>
  <c r="B79" i="10"/>
  <c r="O79" i="10"/>
  <c r="B80" i="10"/>
  <c r="O80" i="10"/>
  <c r="B81" i="10"/>
  <c r="O81" i="10"/>
  <c r="B82" i="10"/>
  <c r="O82" i="10"/>
  <c r="B83" i="10"/>
  <c r="O83" i="10"/>
  <c r="B84" i="10"/>
  <c r="O84" i="10"/>
  <c r="B85" i="10"/>
  <c r="O85" i="10"/>
  <c r="B86" i="10"/>
  <c r="O86" i="10"/>
  <c r="B87" i="10"/>
  <c r="O87" i="10"/>
  <c r="B88" i="10"/>
  <c r="O88" i="10"/>
  <c r="B89" i="10"/>
  <c r="O89" i="10"/>
  <c r="B90" i="10"/>
  <c r="O90" i="10"/>
  <c r="B91" i="10"/>
  <c r="O91" i="10"/>
  <c r="B92" i="10"/>
  <c r="O92" i="10"/>
  <c r="B93" i="10"/>
  <c r="O93" i="10"/>
  <c r="B94" i="10"/>
  <c r="O94" i="10"/>
  <c r="B95" i="10"/>
  <c r="O95" i="10"/>
  <c r="B96" i="10"/>
  <c r="O96" i="10"/>
  <c r="B97" i="10"/>
  <c r="O97" i="10"/>
  <c r="B98" i="10"/>
  <c r="O98" i="10"/>
  <c r="B99" i="10"/>
  <c r="O99" i="10"/>
  <c r="B100" i="10"/>
  <c r="O100" i="10"/>
  <c r="B101" i="10"/>
  <c r="O101" i="10"/>
  <c r="B102" i="10"/>
  <c r="O102" i="10"/>
  <c r="B103" i="10"/>
  <c r="O103" i="10"/>
  <c r="B104" i="10"/>
  <c r="O104" i="10"/>
  <c r="B105" i="10"/>
  <c r="O105" i="10"/>
  <c r="B106" i="10"/>
  <c r="O106" i="10"/>
  <c r="B107" i="10"/>
  <c r="O107" i="10"/>
  <c r="B108" i="10"/>
  <c r="O108" i="10"/>
  <c r="B109" i="10"/>
  <c r="O109" i="10"/>
  <c r="B110" i="10"/>
  <c r="O110" i="10"/>
  <c r="B111" i="10"/>
  <c r="O111" i="10"/>
  <c r="B112" i="10"/>
  <c r="O112" i="10"/>
  <c r="B113" i="10"/>
  <c r="O113" i="10"/>
  <c r="B114" i="10"/>
  <c r="O114" i="10"/>
  <c r="B115" i="10"/>
  <c r="O115" i="10"/>
  <c r="B116" i="10"/>
  <c r="O116" i="10"/>
  <c r="B117" i="10"/>
  <c r="O117" i="10"/>
  <c r="B118" i="10"/>
  <c r="O118" i="10"/>
  <c r="B119" i="10"/>
  <c r="O119" i="10"/>
  <c r="B120" i="10"/>
  <c r="O120" i="10"/>
  <c r="B121" i="10"/>
  <c r="O121" i="10"/>
  <c r="B122" i="10"/>
  <c r="O122" i="10"/>
  <c r="B123" i="10"/>
  <c r="O123" i="10"/>
  <c r="B124" i="10"/>
  <c r="O124" i="10"/>
  <c r="B125" i="10"/>
  <c r="O125" i="10"/>
  <c r="B126" i="10"/>
  <c r="O126" i="10"/>
  <c r="B127" i="10"/>
  <c r="O127" i="10"/>
  <c r="B128" i="10"/>
  <c r="O128" i="10"/>
  <c r="B129" i="10"/>
  <c r="O129" i="10"/>
  <c r="B130" i="10"/>
  <c r="O130" i="10"/>
  <c r="B131" i="10"/>
  <c r="O131" i="10"/>
  <c r="B132" i="10"/>
  <c r="O132" i="10"/>
  <c r="B133" i="10"/>
  <c r="O133" i="10"/>
  <c r="B134" i="10"/>
  <c r="O134" i="10"/>
  <c r="B135" i="10"/>
  <c r="O135" i="10"/>
  <c r="B136" i="10"/>
  <c r="O136" i="10"/>
  <c r="B137" i="10"/>
  <c r="O137" i="10"/>
  <c r="B138" i="10"/>
  <c r="O138" i="10"/>
  <c r="B139" i="10"/>
  <c r="O139" i="10"/>
  <c r="B140" i="10"/>
  <c r="O140" i="10"/>
  <c r="B141" i="10"/>
  <c r="O141" i="10"/>
  <c r="B142" i="10"/>
  <c r="O142" i="10"/>
  <c r="B143" i="10"/>
  <c r="O143" i="10"/>
  <c r="B144" i="10"/>
  <c r="O144" i="10"/>
  <c r="B145" i="10"/>
  <c r="O145" i="10"/>
  <c r="B146" i="10"/>
  <c r="O146" i="10"/>
  <c r="B147" i="10"/>
  <c r="O147" i="10"/>
  <c r="B148" i="10"/>
  <c r="O148" i="10"/>
  <c r="B149" i="10"/>
  <c r="O149" i="10"/>
  <c r="B150" i="10"/>
  <c r="O150" i="10"/>
  <c r="B151" i="10"/>
  <c r="O151" i="10"/>
  <c r="B152" i="10"/>
  <c r="O152" i="10"/>
  <c r="B153" i="10"/>
  <c r="O153" i="10"/>
  <c r="B154" i="10"/>
  <c r="O154" i="10"/>
  <c r="B155" i="10"/>
  <c r="O155" i="10"/>
  <c r="B156" i="10"/>
  <c r="O156" i="10"/>
  <c r="B157" i="10"/>
  <c r="O157" i="10"/>
  <c r="B158" i="10"/>
  <c r="O158" i="10"/>
  <c r="B159" i="10"/>
  <c r="O159" i="10"/>
  <c r="B160" i="10"/>
  <c r="O160" i="10"/>
  <c r="B161" i="10"/>
  <c r="O161" i="10"/>
  <c r="B162" i="10"/>
  <c r="O162" i="10"/>
  <c r="B163" i="10"/>
  <c r="O163" i="10"/>
  <c r="B164" i="10"/>
  <c r="O164" i="10"/>
  <c r="B165" i="10"/>
  <c r="O165" i="10"/>
  <c r="B166" i="10"/>
  <c r="O166" i="10"/>
  <c r="B167" i="10"/>
  <c r="O167" i="10"/>
  <c r="B168" i="10"/>
  <c r="O168" i="10"/>
  <c r="B169" i="10"/>
  <c r="O169" i="10"/>
  <c r="B170" i="10"/>
  <c r="O170" i="10"/>
  <c r="B171" i="10"/>
  <c r="O171" i="10"/>
  <c r="B172" i="10"/>
  <c r="O172" i="10"/>
  <c r="B173" i="10"/>
  <c r="O173" i="10"/>
  <c r="B174" i="10"/>
  <c r="O174" i="10"/>
  <c r="B175" i="10"/>
  <c r="O175" i="10"/>
  <c r="B176" i="10"/>
  <c r="O176" i="10"/>
  <c r="B177" i="10"/>
  <c r="O177" i="10"/>
  <c r="B178" i="10"/>
  <c r="O178" i="10"/>
  <c r="B179" i="10"/>
  <c r="O179" i="10"/>
  <c r="B180" i="10"/>
  <c r="O180" i="10"/>
  <c r="B181" i="10"/>
  <c r="O181" i="10"/>
  <c r="B182" i="10"/>
  <c r="O182" i="10"/>
  <c r="B183" i="10"/>
  <c r="O183" i="10"/>
  <c r="B184" i="10"/>
  <c r="O184" i="10"/>
  <c r="B185" i="10"/>
  <c r="O185" i="10"/>
  <c r="B186" i="10"/>
  <c r="O186" i="10"/>
  <c r="B187" i="10"/>
  <c r="O187" i="10"/>
  <c r="B188" i="10"/>
  <c r="O188" i="10"/>
  <c r="B189" i="10"/>
  <c r="O189" i="10"/>
  <c r="B190" i="10"/>
  <c r="O190" i="10"/>
  <c r="B191" i="10"/>
  <c r="O191" i="10"/>
  <c r="B192" i="10"/>
  <c r="O192" i="10"/>
  <c r="B193" i="10"/>
  <c r="O193" i="10"/>
  <c r="B194" i="10"/>
  <c r="O194" i="10"/>
  <c r="B195" i="10"/>
  <c r="O195" i="10"/>
  <c r="B196" i="10"/>
  <c r="O196" i="10"/>
  <c r="B197" i="10"/>
  <c r="O197" i="10"/>
  <c r="B198" i="10"/>
  <c r="O198" i="10"/>
  <c r="B199" i="10"/>
  <c r="O199" i="10"/>
  <c r="B200" i="10"/>
  <c r="O200" i="10"/>
  <c r="B201" i="10"/>
  <c r="O201" i="10"/>
  <c r="B202" i="10"/>
  <c r="O202" i="10"/>
  <c r="B203" i="10"/>
  <c r="O203" i="10"/>
  <c r="B204" i="10"/>
  <c r="O204" i="10"/>
  <c r="B205" i="10"/>
  <c r="O205" i="10"/>
  <c r="B206" i="10"/>
  <c r="O206" i="10"/>
  <c r="B207" i="10"/>
  <c r="O207" i="10"/>
  <c r="B208" i="10"/>
  <c r="O208" i="10"/>
  <c r="B5" i="10"/>
  <c r="P5" i="10"/>
  <c r="B6" i="10"/>
  <c r="P6" i="10"/>
  <c r="B7" i="10"/>
  <c r="P7" i="10"/>
  <c r="B8" i="10"/>
  <c r="P8" i="10"/>
  <c r="B9" i="10"/>
  <c r="P9" i="10"/>
  <c r="B10" i="10"/>
  <c r="P10" i="10"/>
  <c r="B11" i="10"/>
  <c r="P11" i="10"/>
  <c r="B12" i="10"/>
  <c r="P12" i="10"/>
  <c r="B13" i="10"/>
  <c r="P13" i="10"/>
  <c r="B14" i="10"/>
  <c r="P14" i="10"/>
  <c r="B15" i="10"/>
  <c r="P15" i="10"/>
  <c r="B16" i="10"/>
  <c r="P16" i="10"/>
  <c r="B17" i="10"/>
  <c r="P17" i="10"/>
  <c r="B18" i="10"/>
  <c r="P18" i="10"/>
  <c r="B19" i="10"/>
  <c r="P19" i="10"/>
  <c r="B20" i="10"/>
  <c r="P20" i="10"/>
  <c r="B4" i="10"/>
  <c r="O4" i="10"/>
  <c r="P136" i="10"/>
  <c r="P137" i="10"/>
  <c r="O14" i="10"/>
  <c r="Q139" i="10"/>
  <c r="Q138" i="10"/>
  <c r="Q137" i="10"/>
  <c r="F54" i="14"/>
  <c r="F53" i="14"/>
  <c r="F52" i="14"/>
  <c r="F51" i="14"/>
  <c r="F50" i="14"/>
  <c r="F49" i="14"/>
  <c r="F48" i="14"/>
  <c r="F47" i="14"/>
  <c r="F46" i="14"/>
  <c r="F45" i="14"/>
  <c r="F44" i="14"/>
  <c r="F43" i="14"/>
  <c r="F42" i="14"/>
  <c r="F41" i="14"/>
  <c r="F40" i="14"/>
  <c r="F39" i="14"/>
  <c r="F38" i="14"/>
  <c r="F37" i="14"/>
  <c r="F36" i="14"/>
  <c r="F35" i="14"/>
  <c r="F34" i="14"/>
  <c r="F33" i="14"/>
  <c r="F32" i="14"/>
  <c r="F31" i="14"/>
  <c r="F30" i="14"/>
  <c r="F29" i="14"/>
  <c r="F28" i="14"/>
  <c r="F27" i="14"/>
  <c r="F26" i="14"/>
  <c r="F25" i="14"/>
  <c r="F24" i="14"/>
  <c r="F23" i="14"/>
  <c r="F22" i="14"/>
  <c r="F21" i="14"/>
  <c r="F20" i="14"/>
  <c r="F19" i="14"/>
  <c r="F18" i="14"/>
  <c r="F17" i="14"/>
  <c r="F16" i="14"/>
  <c r="F15" i="14"/>
  <c r="F14" i="14"/>
  <c r="F13" i="14"/>
  <c r="F12" i="14"/>
  <c r="F11" i="14"/>
  <c r="F10" i="14"/>
  <c r="F9" i="14"/>
  <c r="F8" i="14"/>
  <c r="F7" i="14"/>
  <c r="F6" i="14"/>
  <c r="F5" i="14"/>
  <c r="F4" i="14"/>
  <c r="F4" i="23"/>
  <c r="G59" i="23"/>
  <c r="F59" i="23"/>
  <c r="G58" i="23"/>
  <c r="F58" i="23"/>
  <c r="G57" i="23"/>
  <c r="F57" i="23"/>
  <c r="G56" i="23"/>
  <c r="F56" i="23"/>
  <c r="G55" i="23"/>
  <c r="F55" i="23"/>
  <c r="G54" i="23"/>
  <c r="F54" i="23"/>
  <c r="G53" i="23"/>
  <c r="F53" i="23"/>
  <c r="G52" i="23"/>
  <c r="F52" i="23"/>
  <c r="G51" i="23"/>
  <c r="F51" i="23"/>
  <c r="G50" i="23"/>
  <c r="F50" i="23"/>
  <c r="G49" i="23"/>
  <c r="F49" i="23"/>
  <c r="G48" i="23"/>
  <c r="F48" i="23"/>
  <c r="G47" i="23"/>
  <c r="F47" i="23"/>
  <c r="G46" i="23"/>
  <c r="F46" i="23"/>
  <c r="G45" i="23"/>
  <c r="F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G15" i="23"/>
  <c r="F15" i="23"/>
  <c r="G14" i="23"/>
  <c r="F14" i="23"/>
  <c r="G13" i="23"/>
  <c r="F13" i="23"/>
  <c r="G12" i="23"/>
  <c r="F12" i="23"/>
  <c r="G11" i="23"/>
  <c r="F11" i="23"/>
  <c r="G10" i="23"/>
  <c r="F10" i="23"/>
  <c r="F8" i="23"/>
  <c r="G7" i="23"/>
  <c r="F7" i="23"/>
  <c r="G6" i="23"/>
  <c r="F6" i="23"/>
  <c r="G5" i="23"/>
  <c r="F5" i="23"/>
  <c r="G4" i="23"/>
  <c r="G3" i="23"/>
  <c r="F3" i="23"/>
  <c r="I4" i="25"/>
  <c r="Q505" i="10"/>
  <c r="P505" i="10"/>
  <c r="O505" i="10"/>
  <c r="Q504" i="10"/>
  <c r="P504" i="10"/>
  <c r="O504" i="10"/>
  <c r="Q503" i="10"/>
  <c r="P503" i="10"/>
  <c r="O503" i="10"/>
  <c r="Q502" i="10"/>
  <c r="P502" i="10"/>
  <c r="O502" i="10"/>
  <c r="Q501" i="10"/>
  <c r="P501" i="10"/>
  <c r="O501" i="10"/>
  <c r="Q500" i="10"/>
  <c r="P500" i="10"/>
  <c r="O500" i="10"/>
  <c r="Q499" i="10"/>
  <c r="P499" i="10"/>
  <c r="O499" i="10"/>
  <c r="Q498" i="10"/>
  <c r="P498" i="10"/>
  <c r="O498" i="10"/>
  <c r="Q497" i="10"/>
  <c r="P497" i="10"/>
  <c r="O497" i="10"/>
  <c r="Q496" i="10"/>
  <c r="P496" i="10"/>
  <c r="O496" i="10"/>
  <c r="Q495" i="10"/>
  <c r="P495" i="10"/>
  <c r="O495" i="10"/>
  <c r="Q494" i="10"/>
  <c r="P494" i="10"/>
  <c r="O494" i="10"/>
  <c r="Q493" i="10"/>
  <c r="P493" i="10"/>
  <c r="O493" i="10"/>
  <c r="Q492" i="10"/>
  <c r="P492" i="10"/>
  <c r="O492" i="10"/>
  <c r="Q491" i="10"/>
  <c r="P491" i="10"/>
  <c r="O491" i="10"/>
  <c r="Q490" i="10"/>
  <c r="P490" i="10"/>
  <c r="O490" i="10"/>
  <c r="Q489" i="10"/>
  <c r="P489" i="10"/>
  <c r="O489" i="10"/>
  <c r="Q488" i="10"/>
  <c r="P488" i="10"/>
  <c r="O488" i="10"/>
  <c r="Q487" i="10"/>
  <c r="P487" i="10"/>
  <c r="O487" i="10"/>
  <c r="Q486" i="10"/>
  <c r="P486" i="10"/>
  <c r="O486" i="10"/>
  <c r="Q485" i="10"/>
  <c r="P485" i="10"/>
  <c r="O485" i="10"/>
  <c r="Q484" i="10"/>
  <c r="P484" i="10"/>
  <c r="O484" i="10"/>
  <c r="Q483" i="10"/>
  <c r="P483" i="10"/>
  <c r="O483" i="10"/>
  <c r="Q482" i="10"/>
  <c r="P482" i="10"/>
  <c r="O482" i="10"/>
  <c r="Q481" i="10"/>
  <c r="P481" i="10"/>
  <c r="O481" i="10"/>
  <c r="Q480" i="10"/>
  <c r="P480" i="10"/>
  <c r="O480" i="10"/>
  <c r="Q479" i="10"/>
  <c r="P479" i="10"/>
  <c r="O479" i="10"/>
  <c r="Q478" i="10"/>
  <c r="P478" i="10"/>
  <c r="O478" i="10"/>
  <c r="Q477" i="10"/>
  <c r="P477" i="10"/>
  <c r="O477" i="10"/>
  <c r="Q476" i="10"/>
  <c r="P476" i="10"/>
  <c r="O476" i="10"/>
  <c r="Q475" i="10"/>
  <c r="P475" i="10"/>
  <c r="O475" i="10"/>
  <c r="Q474" i="10"/>
  <c r="P474" i="10"/>
  <c r="O474" i="10"/>
  <c r="Q473" i="10"/>
  <c r="P473" i="10"/>
  <c r="O473" i="10"/>
  <c r="Q472" i="10"/>
  <c r="P472" i="10"/>
  <c r="O472" i="10"/>
  <c r="Q471" i="10"/>
  <c r="P471" i="10"/>
  <c r="O471" i="10"/>
  <c r="Q470" i="10"/>
  <c r="P470" i="10"/>
  <c r="O470" i="10"/>
  <c r="Q469" i="10"/>
  <c r="P469" i="10"/>
  <c r="O469" i="10"/>
  <c r="Q468" i="10"/>
  <c r="P468" i="10"/>
  <c r="O468" i="10"/>
  <c r="Q467" i="10"/>
  <c r="P467" i="10"/>
  <c r="O467" i="10"/>
  <c r="Q466" i="10"/>
  <c r="P466" i="10"/>
  <c r="O466" i="10"/>
  <c r="Q465" i="10"/>
  <c r="P465" i="10"/>
  <c r="O465" i="10"/>
  <c r="Q464" i="10"/>
  <c r="P464" i="10"/>
  <c r="O464" i="10"/>
  <c r="Q463" i="10"/>
  <c r="P463" i="10"/>
  <c r="O463" i="10"/>
  <c r="Q462" i="10"/>
  <c r="P462" i="10"/>
  <c r="O462" i="10"/>
  <c r="Q461" i="10"/>
  <c r="P461" i="10"/>
  <c r="O461" i="10"/>
  <c r="Q460" i="10"/>
  <c r="P460" i="10"/>
  <c r="O460" i="10"/>
  <c r="Q459" i="10"/>
  <c r="P459" i="10"/>
  <c r="O459" i="10"/>
  <c r="Q458" i="10"/>
  <c r="P458" i="10"/>
  <c r="O458" i="10"/>
  <c r="Q457" i="10"/>
  <c r="P457" i="10"/>
  <c r="O457" i="10"/>
  <c r="Q456" i="10"/>
  <c r="P456" i="10"/>
  <c r="O456" i="10"/>
  <c r="Q455" i="10"/>
  <c r="P455" i="10"/>
  <c r="O455" i="10"/>
  <c r="Q454" i="10"/>
  <c r="P454" i="10"/>
  <c r="O454" i="10"/>
  <c r="Q453" i="10"/>
  <c r="P453" i="10"/>
  <c r="O453" i="10"/>
  <c r="Q452" i="10"/>
  <c r="P452" i="10"/>
  <c r="O452" i="10"/>
  <c r="Q451" i="10"/>
  <c r="P451" i="10"/>
  <c r="O451" i="10"/>
  <c r="Q450" i="10"/>
  <c r="P450" i="10"/>
  <c r="O450" i="10"/>
  <c r="Q449" i="10"/>
  <c r="P449" i="10"/>
  <c r="O449" i="10"/>
  <c r="Q448" i="10"/>
  <c r="P448" i="10"/>
  <c r="O448" i="10"/>
  <c r="Q447" i="10"/>
  <c r="P447" i="10"/>
  <c r="O447" i="10"/>
  <c r="Q446" i="10"/>
  <c r="P446" i="10"/>
  <c r="O446" i="10"/>
  <c r="Q445" i="10"/>
  <c r="P445" i="10"/>
  <c r="O445" i="10"/>
  <c r="Q444" i="10"/>
  <c r="P444" i="10"/>
  <c r="O444" i="10"/>
  <c r="Q443" i="10"/>
  <c r="P443" i="10"/>
  <c r="O443" i="10"/>
  <c r="Q442" i="10"/>
  <c r="P442" i="10"/>
  <c r="O442" i="10"/>
  <c r="Q441" i="10"/>
  <c r="P441" i="10"/>
  <c r="O441" i="10"/>
  <c r="Q440" i="10"/>
  <c r="P440" i="10"/>
  <c r="O440" i="10"/>
  <c r="Q439" i="10"/>
  <c r="P439" i="10"/>
  <c r="O439" i="10"/>
  <c r="Q438" i="10"/>
  <c r="P438" i="10"/>
  <c r="O438" i="10"/>
  <c r="Q437" i="10"/>
  <c r="P437" i="10"/>
  <c r="O437" i="10"/>
  <c r="Q436" i="10"/>
  <c r="P436" i="10"/>
  <c r="O436" i="10"/>
  <c r="Q435" i="10"/>
  <c r="P435" i="10"/>
  <c r="O435" i="10"/>
  <c r="Q434" i="10"/>
  <c r="P434" i="10"/>
  <c r="O434" i="10"/>
  <c r="Q433" i="10"/>
  <c r="P433" i="10"/>
  <c r="O433" i="10"/>
  <c r="Q432" i="10"/>
  <c r="P432" i="10"/>
  <c r="O432" i="10"/>
  <c r="Q431" i="10"/>
  <c r="P431" i="10"/>
  <c r="O431" i="10"/>
  <c r="Q430" i="10"/>
  <c r="P430" i="10"/>
  <c r="O430" i="10"/>
  <c r="Q429" i="10"/>
  <c r="P429" i="10"/>
  <c r="O429" i="10"/>
  <c r="Q428" i="10"/>
  <c r="P428" i="10"/>
  <c r="O428" i="10"/>
  <c r="Q427" i="10"/>
  <c r="P427" i="10"/>
  <c r="O427" i="10"/>
  <c r="Q426" i="10"/>
  <c r="P426" i="10"/>
  <c r="O426" i="10"/>
  <c r="Q425" i="10"/>
  <c r="P425" i="10"/>
  <c r="O425" i="10"/>
  <c r="Q424" i="10"/>
  <c r="P424" i="10"/>
  <c r="O424" i="10"/>
  <c r="Q423" i="10"/>
  <c r="P423" i="10"/>
  <c r="O423" i="10"/>
  <c r="Q422" i="10"/>
  <c r="P422" i="10"/>
  <c r="O422" i="10"/>
  <c r="Q421" i="10"/>
  <c r="P421" i="10"/>
  <c r="O421" i="10"/>
  <c r="Q420" i="10"/>
  <c r="P420" i="10"/>
  <c r="O420" i="10"/>
  <c r="Q419" i="10"/>
  <c r="P419" i="10"/>
  <c r="O419" i="10"/>
  <c r="Q418" i="10"/>
  <c r="P418" i="10"/>
  <c r="O418" i="10"/>
  <c r="Q417" i="10"/>
  <c r="P417" i="10"/>
  <c r="O417" i="10"/>
  <c r="Q416" i="10"/>
  <c r="P416" i="10"/>
  <c r="O416" i="10"/>
  <c r="Q415" i="10"/>
  <c r="P415" i="10"/>
  <c r="O415" i="10"/>
  <c r="Q414" i="10"/>
  <c r="P414" i="10"/>
  <c r="O414" i="10"/>
  <c r="Q413" i="10"/>
  <c r="P413" i="10"/>
  <c r="O413" i="10"/>
  <c r="Q412" i="10"/>
  <c r="P412" i="10"/>
  <c r="O412" i="10"/>
  <c r="Q411" i="10"/>
  <c r="P411" i="10"/>
  <c r="O411" i="10"/>
  <c r="Q410" i="10"/>
  <c r="P410" i="10"/>
  <c r="O410" i="10"/>
  <c r="Q409" i="10"/>
  <c r="P409" i="10"/>
  <c r="O409" i="10"/>
  <c r="Q408" i="10"/>
  <c r="P408" i="10"/>
  <c r="O408" i="10"/>
  <c r="Q407" i="10"/>
  <c r="P407" i="10"/>
  <c r="O407" i="10"/>
  <c r="Q406" i="10"/>
  <c r="P406" i="10"/>
  <c r="O406" i="10"/>
  <c r="Q405" i="10"/>
  <c r="P405" i="10"/>
  <c r="O405" i="10"/>
  <c r="Q404" i="10"/>
  <c r="P404" i="10"/>
  <c r="O404" i="10"/>
  <c r="Q403" i="10"/>
  <c r="P403" i="10"/>
  <c r="O403" i="10"/>
  <c r="Q402" i="10"/>
  <c r="P402" i="10"/>
  <c r="O402" i="10"/>
  <c r="Q401" i="10"/>
  <c r="P401" i="10"/>
  <c r="O401" i="10"/>
  <c r="Q400" i="10"/>
  <c r="P400" i="10"/>
  <c r="O400" i="10"/>
  <c r="Q399" i="10"/>
  <c r="P399" i="10"/>
  <c r="O399" i="10"/>
  <c r="Q398" i="10"/>
  <c r="P398" i="10"/>
  <c r="O398" i="10"/>
  <c r="Q397" i="10"/>
  <c r="P397" i="10"/>
  <c r="O397" i="10"/>
  <c r="Q396" i="10"/>
  <c r="P396" i="10"/>
  <c r="O396" i="10"/>
  <c r="Q395" i="10"/>
  <c r="P395" i="10"/>
  <c r="O395" i="10"/>
  <c r="Q394" i="10"/>
  <c r="P394" i="10"/>
  <c r="O394" i="10"/>
  <c r="Q393" i="10"/>
  <c r="P393" i="10"/>
  <c r="O393" i="10"/>
  <c r="Q392" i="10"/>
  <c r="P392" i="10"/>
  <c r="O392" i="10"/>
  <c r="Q391" i="10"/>
  <c r="P391" i="10"/>
  <c r="O391" i="10"/>
  <c r="Q390" i="10"/>
  <c r="P390" i="10"/>
  <c r="O390" i="10"/>
  <c r="Q389" i="10"/>
  <c r="P389" i="10"/>
  <c r="O389" i="10"/>
  <c r="Q388" i="10"/>
  <c r="P388" i="10"/>
  <c r="O388" i="10"/>
  <c r="Q387" i="10"/>
  <c r="P387" i="10"/>
  <c r="O387" i="10"/>
  <c r="Q386" i="10"/>
  <c r="P386" i="10"/>
  <c r="O386" i="10"/>
  <c r="Q385" i="10"/>
  <c r="P385" i="10"/>
  <c r="O385" i="10"/>
  <c r="Q384" i="10"/>
  <c r="P384" i="10"/>
  <c r="O384" i="10"/>
  <c r="Q383" i="10"/>
  <c r="P383" i="10"/>
  <c r="O383" i="10"/>
  <c r="Q382" i="10"/>
  <c r="P382" i="10"/>
  <c r="O382" i="10"/>
  <c r="Q381" i="10"/>
  <c r="P381" i="10"/>
  <c r="O381" i="10"/>
  <c r="Q380" i="10"/>
  <c r="P380" i="10"/>
  <c r="O380" i="10"/>
  <c r="Q379" i="10"/>
  <c r="P379" i="10"/>
  <c r="O379" i="10"/>
  <c r="Q378" i="10"/>
  <c r="P378" i="10"/>
  <c r="O378" i="10"/>
  <c r="Q377" i="10"/>
  <c r="P377" i="10"/>
  <c r="O377" i="10"/>
  <c r="Q376" i="10"/>
  <c r="P376" i="10"/>
  <c r="O376" i="10"/>
  <c r="Q375" i="10"/>
  <c r="P375" i="10"/>
  <c r="O375" i="10"/>
  <c r="Q374" i="10"/>
  <c r="P374" i="10"/>
  <c r="O374" i="10"/>
  <c r="Q373" i="10"/>
  <c r="P373" i="10"/>
  <c r="O373" i="10"/>
  <c r="Q372" i="10"/>
  <c r="P372" i="10"/>
  <c r="O372" i="10"/>
  <c r="Q371" i="10"/>
  <c r="P371" i="10"/>
  <c r="O371" i="10"/>
  <c r="Q370" i="10"/>
  <c r="P370" i="10"/>
  <c r="O370" i="10"/>
  <c r="Q369" i="10"/>
  <c r="P369" i="10"/>
  <c r="O369" i="10"/>
  <c r="Q368" i="10"/>
  <c r="P368" i="10"/>
  <c r="O368" i="10"/>
  <c r="Q367" i="10"/>
  <c r="P367" i="10"/>
  <c r="O367" i="10"/>
  <c r="Q366" i="10"/>
  <c r="P366" i="10"/>
  <c r="O366" i="10"/>
  <c r="Q365" i="10"/>
  <c r="P365" i="10"/>
  <c r="O365" i="10"/>
  <c r="Q364" i="10"/>
  <c r="P364" i="10"/>
  <c r="O364" i="10"/>
  <c r="Q363" i="10"/>
  <c r="P363" i="10"/>
  <c r="O363" i="10"/>
  <c r="Q362" i="10"/>
  <c r="P362" i="10"/>
  <c r="O362" i="10"/>
  <c r="Q361" i="10"/>
  <c r="P361" i="10"/>
  <c r="O361" i="10"/>
  <c r="Q360" i="10"/>
  <c r="P360" i="10"/>
  <c r="O360" i="10"/>
  <c r="Q359" i="10"/>
  <c r="P359" i="10"/>
  <c r="O359" i="10"/>
  <c r="Q358" i="10"/>
  <c r="P358" i="10"/>
  <c r="O358" i="10"/>
  <c r="Q357" i="10"/>
  <c r="P357" i="10"/>
  <c r="O357" i="10"/>
  <c r="Q356" i="10"/>
  <c r="P356" i="10"/>
  <c r="O356" i="10"/>
  <c r="Q355" i="10"/>
  <c r="P355" i="10"/>
  <c r="O355" i="10"/>
  <c r="Q354" i="10"/>
  <c r="P354" i="10"/>
  <c r="O354" i="10"/>
  <c r="Q353" i="10"/>
  <c r="P353" i="10"/>
  <c r="O353" i="10"/>
  <c r="Q352" i="10"/>
  <c r="P352" i="10"/>
  <c r="O352" i="10"/>
  <c r="Q351" i="10"/>
  <c r="P351" i="10"/>
  <c r="O351" i="10"/>
  <c r="Q350" i="10"/>
  <c r="P350" i="10"/>
  <c r="O350" i="10"/>
  <c r="Q349" i="10"/>
  <c r="P349" i="10"/>
  <c r="O349" i="10"/>
  <c r="Q348" i="10"/>
  <c r="P348" i="10"/>
  <c r="O348" i="10"/>
  <c r="Q347" i="10"/>
  <c r="P347" i="10"/>
  <c r="O347" i="10"/>
  <c r="Q346" i="10"/>
  <c r="P346" i="10"/>
  <c r="O346" i="10"/>
  <c r="Q345" i="10"/>
  <c r="P345" i="10"/>
  <c r="O345" i="10"/>
  <c r="Q344" i="10"/>
  <c r="P344" i="10"/>
  <c r="O344" i="10"/>
  <c r="Q343" i="10"/>
  <c r="P343" i="10"/>
  <c r="O343" i="10"/>
  <c r="Q342" i="10"/>
  <c r="P342" i="10"/>
  <c r="O342" i="10"/>
  <c r="Q341" i="10"/>
  <c r="P341" i="10"/>
  <c r="O341" i="10"/>
  <c r="Q340" i="10"/>
  <c r="P340" i="10"/>
  <c r="O340" i="10"/>
  <c r="Q339" i="10"/>
  <c r="P339" i="10"/>
  <c r="O339" i="10"/>
  <c r="Q338" i="10"/>
  <c r="P338" i="10"/>
  <c r="O338" i="10"/>
  <c r="Q337" i="10"/>
  <c r="P337" i="10"/>
  <c r="O337" i="10"/>
  <c r="Q336" i="10"/>
  <c r="P336" i="10"/>
  <c r="O336" i="10"/>
  <c r="Q335" i="10"/>
  <c r="P335" i="10"/>
  <c r="O335" i="10"/>
  <c r="Q334" i="10"/>
  <c r="P334" i="10"/>
  <c r="O334" i="10"/>
  <c r="Q333" i="10"/>
  <c r="P333" i="10"/>
  <c r="O333" i="10"/>
  <c r="Q332" i="10"/>
  <c r="P332" i="10"/>
  <c r="O332" i="10"/>
  <c r="Q331" i="10"/>
  <c r="P331" i="10"/>
  <c r="O331" i="10"/>
  <c r="Q330" i="10"/>
  <c r="P330" i="10"/>
  <c r="O330" i="10"/>
  <c r="Q329" i="10"/>
  <c r="P329" i="10"/>
  <c r="O329" i="10"/>
  <c r="Q328" i="10"/>
  <c r="P328" i="10"/>
  <c r="O328" i="10"/>
  <c r="Q327" i="10"/>
  <c r="P327" i="10"/>
  <c r="O327" i="10"/>
  <c r="Q326" i="10"/>
  <c r="P326" i="10"/>
  <c r="O326" i="10"/>
  <c r="Q325" i="10"/>
  <c r="P325" i="10"/>
  <c r="O325" i="10"/>
  <c r="Q324" i="10"/>
  <c r="P324" i="10"/>
  <c r="O324" i="10"/>
  <c r="Q323" i="10"/>
  <c r="P323" i="10"/>
  <c r="O323" i="10"/>
  <c r="Q322" i="10"/>
  <c r="P322" i="10"/>
  <c r="O322" i="10"/>
  <c r="Q321" i="10"/>
  <c r="P321" i="10"/>
  <c r="O321" i="10"/>
  <c r="Q320" i="10"/>
  <c r="P320" i="10"/>
  <c r="O320" i="10"/>
  <c r="Q319" i="10"/>
  <c r="P319" i="10"/>
  <c r="O319" i="10"/>
  <c r="Q318" i="10"/>
  <c r="P318" i="10"/>
  <c r="O318" i="10"/>
  <c r="Q317" i="10"/>
  <c r="P317" i="10"/>
  <c r="O317" i="10"/>
  <c r="Q316" i="10"/>
  <c r="P316" i="10"/>
  <c r="O316" i="10"/>
  <c r="Q315" i="10"/>
  <c r="P315" i="10"/>
  <c r="O315" i="10"/>
  <c r="Q314" i="10"/>
  <c r="P314" i="10"/>
  <c r="O314" i="10"/>
  <c r="Q313" i="10"/>
  <c r="P313" i="10"/>
  <c r="O313" i="10"/>
  <c r="Q312" i="10"/>
  <c r="P312" i="10"/>
  <c r="O312" i="10"/>
  <c r="Q311" i="10"/>
  <c r="P311" i="10"/>
  <c r="O311" i="10"/>
  <c r="Q310" i="10"/>
  <c r="P310" i="10"/>
  <c r="O310" i="10"/>
  <c r="Q309" i="10"/>
  <c r="P309" i="10"/>
  <c r="O309" i="10"/>
  <c r="Q308" i="10"/>
  <c r="P308" i="10"/>
  <c r="O308" i="10"/>
  <c r="Q307" i="10"/>
  <c r="P307" i="10"/>
  <c r="O307" i="10"/>
  <c r="Q306" i="10"/>
  <c r="P306" i="10"/>
  <c r="O306" i="10"/>
  <c r="Q305" i="10"/>
  <c r="P305" i="10"/>
  <c r="O305" i="10"/>
  <c r="Q304" i="10"/>
  <c r="P304" i="10"/>
  <c r="O304" i="10"/>
  <c r="Q303" i="10"/>
  <c r="P303" i="10"/>
  <c r="O303" i="10"/>
  <c r="Q302" i="10"/>
  <c r="P302" i="10"/>
  <c r="O302" i="10"/>
  <c r="Q301" i="10"/>
  <c r="P301" i="10"/>
  <c r="O301" i="10"/>
  <c r="Q300" i="10"/>
  <c r="P300" i="10"/>
  <c r="O300" i="10"/>
  <c r="Q299" i="10"/>
  <c r="P299" i="10"/>
  <c r="O299" i="10"/>
  <c r="Q298" i="10"/>
  <c r="P298" i="10"/>
  <c r="O298" i="10"/>
  <c r="Q297" i="10"/>
  <c r="P297" i="10"/>
  <c r="O297" i="10"/>
  <c r="Q296" i="10"/>
  <c r="P296" i="10"/>
  <c r="O296" i="10"/>
  <c r="Q295" i="10"/>
  <c r="P295" i="10"/>
  <c r="O295" i="10"/>
  <c r="Q294" i="10"/>
  <c r="P294" i="10"/>
  <c r="O294" i="10"/>
  <c r="Q293" i="10"/>
  <c r="P293" i="10"/>
  <c r="O293" i="10"/>
  <c r="Q292" i="10"/>
  <c r="P292" i="10"/>
  <c r="O292" i="10"/>
  <c r="Q291" i="10"/>
  <c r="P291" i="10"/>
  <c r="O291" i="10"/>
  <c r="Q290" i="10"/>
  <c r="P290" i="10"/>
  <c r="O290" i="10"/>
  <c r="Q289" i="10"/>
  <c r="P289" i="10"/>
  <c r="O289" i="10"/>
  <c r="Q288" i="10"/>
  <c r="P288" i="10"/>
  <c r="O288" i="10"/>
  <c r="Q287" i="10"/>
  <c r="P287" i="10"/>
  <c r="O287" i="10"/>
  <c r="Q286" i="10"/>
  <c r="P286" i="10"/>
  <c r="O286" i="10"/>
  <c r="Q285" i="10"/>
  <c r="P285" i="10"/>
  <c r="O285" i="10"/>
  <c r="Q284" i="10"/>
  <c r="P284" i="10"/>
  <c r="O284" i="10"/>
  <c r="Q283" i="10"/>
  <c r="P283" i="10"/>
  <c r="O283" i="10"/>
  <c r="Q282" i="10"/>
  <c r="P282" i="10"/>
  <c r="O282" i="10"/>
  <c r="Q281" i="10"/>
  <c r="P281" i="10"/>
  <c r="O281" i="10"/>
  <c r="Q280" i="10"/>
  <c r="P280" i="10"/>
  <c r="O280" i="10"/>
  <c r="Q279" i="10"/>
  <c r="P279" i="10"/>
  <c r="O279" i="10"/>
  <c r="Q278" i="10"/>
  <c r="P278" i="10"/>
  <c r="O278" i="10"/>
  <c r="Q277" i="10"/>
  <c r="P277" i="10"/>
  <c r="O277" i="10"/>
  <c r="Q276" i="10"/>
  <c r="P276" i="10"/>
  <c r="O276" i="10"/>
  <c r="Q275" i="10"/>
  <c r="P275" i="10"/>
  <c r="O275" i="10"/>
  <c r="Q274" i="10"/>
  <c r="P274" i="10"/>
  <c r="O274" i="10"/>
  <c r="Q273" i="10"/>
  <c r="P273" i="10"/>
  <c r="O273" i="10"/>
  <c r="Q272" i="10"/>
  <c r="P272" i="10"/>
  <c r="O272" i="10"/>
  <c r="Q271" i="10"/>
  <c r="P271" i="10"/>
  <c r="O271" i="10"/>
  <c r="Q270" i="10"/>
  <c r="P270" i="10"/>
  <c r="O270" i="10"/>
  <c r="Q269" i="10"/>
  <c r="P269" i="10"/>
  <c r="O269" i="10"/>
  <c r="Q268" i="10"/>
  <c r="P268" i="10"/>
  <c r="O268" i="10"/>
  <c r="Q267" i="10"/>
  <c r="P267" i="10"/>
  <c r="O267" i="10"/>
  <c r="Q266" i="10"/>
  <c r="P266" i="10"/>
  <c r="O266" i="10"/>
  <c r="Q265" i="10"/>
  <c r="P265" i="10"/>
  <c r="O265" i="10"/>
  <c r="Q264" i="10"/>
  <c r="P264" i="10"/>
  <c r="O264" i="10"/>
  <c r="Q263" i="10"/>
  <c r="P263" i="10"/>
  <c r="O263" i="10"/>
  <c r="Q262" i="10"/>
  <c r="P262" i="10"/>
  <c r="O262" i="10"/>
  <c r="Q261" i="10"/>
  <c r="P261" i="10"/>
  <c r="O261" i="10"/>
  <c r="Q260" i="10"/>
  <c r="P260" i="10"/>
  <c r="O260" i="10"/>
  <c r="Q259" i="10"/>
  <c r="P259" i="10"/>
  <c r="O259" i="10"/>
  <c r="Q258" i="10"/>
  <c r="P258" i="10"/>
  <c r="O258" i="10"/>
  <c r="Q257" i="10"/>
  <c r="P257" i="10"/>
  <c r="O257" i="10"/>
  <c r="Q256" i="10"/>
  <c r="P256" i="10"/>
  <c r="O256" i="10"/>
  <c r="Q255" i="10"/>
  <c r="P255" i="10"/>
  <c r="O255" i="10"/>
  <c r="Q254" i="10"/>
  <c r="P254" i="10"/>
  <c r="O254" i="10"/>
  <c r="Q253" i="10"/>
  <c r="P253" i="10"/>
  <c r="O253" i="10"/>
  <c r="Q252" i="10"/>
  <c r="P252" i="10"/>
  <c r="O252" i="10"/>
  <c r="Q251" i="10"/>
  <c r="P251" i="10"/>
  <c r="O251" i="10"/>
  <c r="Q250" i="10"/>
  <c r="P250" i="10"/>
  <c r="O250" i="10"/>
  <c r="Q249" i="10"/>
  <c r="P249" i="10"/>
  <c r="O249" i="10"/>
  <c r="Q248" i="10"/>
  <c r="P248" i="10"/>
  <c r="O248" i="10"/>
  <c r="Q247" i="10"/>
  <c r="P247" i="10"/>
  <c r="O247" i="10"/>
  <c r="Q246" i="10"/>
  <c r="P246" i="10"/>
  <c r="O246" i="10"/>
  <c r="Q245" i="10"/>
  <c r="P245" i="10"/>
  <c r="O245" i="10"/>
  <c r="Q244" i="10"/>
  <c r="P244" i="10"/>
  <c r="O244" i="10"/>
  <c r="Q243" i="10"/>
  <c r="P243" i="10"/>
  <c r="O243" i="10"/>
  <c r="Q242" i="10"/>
  <c r="P242" i="10"/>
  <c r="O242" i="10"/>
  <c r="Q241" i="10"/>
  <c r="P241" i="10"/>
  <c r="O241" i="10"/>
  <c r="Q240" i="10"/>
  <c r="P240" i="10"/>
  <c r="O240" i="10"/>
  <c r="Q239" i="10"/>
  <c r="P239" i="10"/>
  <c r="O239" i="10"/>
  <c r="Q238" i="10"/>
  <c r="P238" i="10"/>
  <c r="O238" i="10"/>
  <c r="Q237" i="10"/>
  <c r="P237" i="10"/>
  <c r="O237" i="10"/>
  <c r="Q236" i="10"/>
  <c r="P236" i="10"/>
  <c r="O236" i="10"/>
  <c r="Q235" i="10"/>
  <c r="P235" i="10"/>
  <c r="O235" i="10"/>
  <c r="Q234" i="10"/>
  <c r="P234" i="10"/>
  <c r="O234" i="10"/>
  <c r="Q233" i="10"/>
  <c r="P233" i="10"/>
  <c r="O233" i="10"/>
  <c r="Q232" i="10"/>
  <c r="P232" i="10"/>
  <c r="O232" i="10"/>
  <c r="Q231" i="10"/>
  <c r="P231" i="10"/>
  <c r="O231" i="10"/>
  <c r="Q230" i="10"/>
  <c r="P230" i="10"/>
  <c r="O230" i="10"/>
  <c r="Q229" i="10"/>
  <c r="P229" i="10"/>
  <c r="O229" i="10"/>
  <c r="Q228" i="10"/>
  <c r="P228" i="10"/>
  <c r="O228" i="10"/>
  <c r="Q227" i="10"/>
  <c r="P227" i="10"/>
  <c r="O227" i="10"/>
  <c r="Q226" i="10"/>
  <c r="P226" i="10"/>
  <c r="O226" i="10"/>
  <c r="Q225" i="10"/>
  <c r="P225" i="10"/>
  <c r="O225" i="10"/>
  <c r="Q224" i="10"/>
  <c r="P224" i="10"/>
  <c r="O224" i="10"/>
  <c r="Q223" i="10"/>
  <c r="P223" i="10"/>
  <c r="O223" i="10"/>
  <c r="Q222" i="10"/>
  <c r="P222" i="10"/>
  <c r="O222" i="10"/>
  <c r="Q221" i="10"/>
  <c r="P221" i="10"/>
  <c r="O221" i="10"/>
  <c r="Q220" i="10"/>
  <c r="P220" i="10"/>
  <c r="O220" i="10"/>
  <c r="Q219" i="10"/>
  <c r="P219" i="10"/>
  <c r="O219" i="10"/>
  <c r="Q218" i="10"/>
  <c r="P218" i="10"/>
  <c r="O218" i="10"/>
  <c r="Q217" i="10"/>
  <c r="P217" i="10"/>
  <c r="O217" i="10"/>
  <c r="Q216" i="10"/>
  <c r="P216" i="10"/>
  <c r="O216" i="10"/>
  <c r="Q215" i="10"/>
  <c r="P215" i="10"/>
  <c r="O215" i="10"/>
  <c r="Q214" i="10"/>
  <c r="P214" i="10"/>
  <c r="O214" i="10"/>
  <c r="Q213" i="10"/>
  <c r="P213" i="10"/>
  <c r="O213" i="10"/>
  <c r="Q212" i="10"/>
  <c r="P212" i="10"/>
  <c r="O212" i="10"/>
  <c r="Q211" i="10"/>
  <c r="P211" i="10"/>
  <c r="O211" i="10"/>
  <c r="Q210" i="10"/>
  <c r="P210" i="10"/>
  <c r="O210" i="10"/>
  <c r="Q209" i="10"/>
  <c r="P209" i="10"/>
  <c r="O209" i="10"/>
  <c r="Q208" i="10"/>
  <c r="P208" i="10"/>
  <c r="Q207" i="10"/>
  <c r="P207" i="10"/>
  <c r="Q206" i="10"/>
  <c r="P206" i="10"/>
  <c r="Q205" i="10"/>
  <c r="P205" i="10"/>
  <c r="Q204" i="10"/>
  <c r="P204" i="10"/>
  <c r="Q203" i="10"/>
  <c r="P203" i="10"/>
  <c r="Q202" i="10"/>
  <c r="P202" i="10"/>
  <c r="Q201" i="10"/>
  <c r="P201" i="10"/>
  <c r="Q200" i="10"/>
  <c r="P200" i="10"/>
  <c r="Q199" i="10"/>
  <c r="P199" i="10"/>
  <c r="Q198" i="10"/>
  <c r="P198" i="10"/>
  <c r="Q197" i="10"/>
  <c r="P197" i="10"/>
  <c r="Q196" i="10"/>
  <c r="P196" i="10"/>
  <c r="Q195" i="10"/>
  <c r="P195" i="10"/>
  <c r="Q194" i="10"/>
  <c r="P194" i="10"/>
  <c r="Q193" i="10"/>
  <c r="P193" i="10"/>
  <c r="Q192" i="10"/>
  <c r="P192" i="10"/>
  <c r="Q191" i="10"/>
  <c r="P191" i="10"/>
  <c r="Q190" i="10"/>
  <c r="P190" i="10"/>
  <c r="Q189" i="10"/>
  <c r="P189" i="10"/>
  <c r="Q188" i="10"/>
  <c r="P188" i="10"/>
  <c r="Q187" i="10"/>
  <c r="P187" i="10"/>
  <c r="Q186" i="10"/>
  <c r="P186" i="10"/>
  <c r="Q185" i="10"/>
  <c r="P185" i="10"/>
  <c r="Q184" i="10"/>
  <c r="P184" i="10"/>
  <c r="Q183" i="10"/>
  <c r="P183" i="10"/>
  <c r="Q182" i="10"/>
  <c r="P182" i="10"/>
  <c r="Q181" i="10"/>
  <c r="P181" i="10"/>
  <c r="Q180" i="10"/>
  <c r="P180" i="10"/>
  <c r="Q179" i="10"/>
  <c r="P179" i="10"/>
  <c r="Q178" i="10"/>
  <c r="P178" i="10"/>
  <c r="Q177" i="10"/>
  <c r="P177" i="10"/>
  <c r="Q176" i="10"/>
  <c r="P176" i="10"/>
  <c r="B67" i="10"/>
  <c r="B66" i="10"/>
  <c r="P66" i="10"/>
  <c r="B65" i="10"/>
  <c r="Q65" i="10"/>
  <c r="B64" i="10"/>
  <c r="O64" i="10"/>
  <c r="B63" i="10"/>
  <c r="B62" i="10"/>
  <c r="P62" i="10"/>
  <c r="B61" i="10"/>
  <c r="Q61" i="10"/>
  <c r="B60" i="10"/>
  <c r="O60" i="10"/>
  <c r="B59" i="10"/>
  <c r="B58" i="10"/>
  <c r="P58" i="10"/>
  <c r="B57" i="10"/>
  <c r="Q57" i="10"/>
  <c r="B56" i="10"/>
  <c r="O56" i="10"/>
  <c r="B55" i="10"/>
  <c r="B54" i="10"/>
  <c r="P54" i="10"/>
  <c r="B53" i="10"/>
  <c r="Q53" i="10"/>
  <c r="B52" i="10"/>
  <c r="O52" i="10"/>
  <c r="B51" i="10"/>
  <c r="B50" i="10"/>
  <c r="P50" i="10"/>
  <c r="B49" i="10"/>
  <c r="Q49" i="10"/>
  <c r="B48" i="10"/>
  <c r="O48" i="10"/>
  <c r="B47" i="10"/>
  <c r="B46" i="10"/>
  <c r="O46" i="10"/>
  <c r="B45" i="10"/>
  <c r="P45" i="10"/>
  <c r="B44" i="10"/>
  <c r="O44" i="10"/>
  <c r="B43" i="10"/>
  <c r="P43" i="10"/>
  <c r="B42" i="10"/>
  <c r="Q42" i="10"/>
  <c r="B41" i="10"/>
  <c r="P41" i="10"/>
  <c r="B40" i="10"/>
  <c r="O40" i="10"/>
  <c r="B39" i="10"/>
  <c r="P39" i="10"/>
  <c r="B38" i="10"/>
  <c r="Q38" i="10"/>
  <c r="B37" i="10"/>
  <c r="P37" i="10"/>
  <c r="B36" i="10"/>
  <c r="O36" i="10"/>
  <c r="B35" i="10"/>
  <c r="P35" i="10"/>
  <c r="B34" i="10"/>
  <c r="Q34" i="10"/>
  <c r="B33" i="10"/>
  <c r="P33" i="10"/>
  <c r="B32" i="10"/>
  <c r="O32" i="10"/>
  <c r="B31" i="10"/>
  <c r="P31" i="10"/>
  <c r="B30" i="10"/>
  <c r="Q30" i="10"/>
  <c r="B29" i="10"/>
  <c r="P29" i="10"/>
  <c r="B28" i="10"/>
  <c r="O28" i="10"/>
  <c r="B27" i="10"/>
  <c r="P27" i="10"/>
  <c r="B26" i="10"/>
  <c r="Q26" i="10"/>
  <c r="B25" i="10"/>
  <c r="P25" i="10"/>
  <c r="B24" i="10"/>
  <c r="O24" i="10"/>
  <c r="B23" i="10"/>
  <c r="P23" i="10"/>
  <c r="B22" i="10"/>
  <c r="Q22" i="10"/>
  <c r="B21" i="10"/>
  <c r="P21" i="10"/>
  <c r="Q20" i="10"/>
  <c r="Q19" i="10"/>
  <c r="Q18" i="10"/>
  <c r="Q17" i="10"/>
  <c r="Q16" i="10"/>
  <c r="Q15" i="10"/>
  <c r="Q14" i="10"/>
  <c r="Q4" i="10"/>
  <c r="N4" i="2"/>
  <c r="O4" i="2"/>
  <c r="P4" i="2"/>
  <c r="O47" i="10"/>
  <c r="P47" i="10"/>
  <c r="O49" i="10"/>
  <c r="P49" i="10"/>
  <c r="O51" i="10"/>
  <c r="P51" i="10"/>
  <c r="O53" i="10"/>
  <c r="P53" i="10"/>
  <c r="O55" i="10"/>
  <c r="P55" i="10"/>
  <c r="O57" i="10"/>
  <c r="P57" i="10"/>
  <c r="O59" i="10"/>
  <c r="P59" i="10"/>
  <c r="O61" i="10"/>
  <c r="P61" i="10"/>
  <c r="O63" i="10"/>
  <c r="P63" i="10"/>
  <c r="O65" i="10"/>
  <c r="P65" i="10"/>
  <c r="O67" i="10"/>
  <c r="P67" i="10"/>
  <c r="P69" i="10"/>
  <c r="P71" i="10"/>
  <c r="P73" i="10"/>
  <c r="P75" i="10"/>
  <c r="P77" i="10"/>
  <c r="P79" i="10"/>
  <c r="P81" i="10"/>
  <c r="P83" i="10"/>
  <c r="P85" i="10"/>
  <c r="P87" i="10"/>
  <c r="P89" i="10"/>
  <c r="P91" i="10"/>
  <c r="P93" i="10"/>
  <c r="P95" i="10"/>
  <c r="P97" i="10"/>
  <c r="P99" i="10"/>
  <c r="P101" i="10"/>
  <c r="P103" i="10"/>
  <c r="P105" i="10"/>
  <c r="P107" i="10"/>
  <c r="P109" i="10"/>
  <c r="P111" i="10"/>
  <c r="P113" i="10"/>
  <c r="P115" i="10"/>
  <c r="P117" i="10"/>
  <c r="P119" i="10"/>
  <c r="P121" i="10"/>
  <c r="P123" i="10"/>
  <c r="P125" i="10"/>
  <c r="P127" i="10"/>
  <c r="P129" i="10"/>
  <c r="P131" i="10"/>
  <c r="P133" i="10"/>
  <c r="P135" i="10"/>
  <c r="P142" i="10"/>
  <c r="P144" i="10"/>
  <c r="P146" i="10"/>
  <c r="P148" i="10"/>
  <c r="P150" i="10"/>
  <c r="P152" i="10"/>
  <c r="P154" i="10"/>
  <c r="P156" i="10"/>
  <c r="P158" i="10"/>
  <c r="P160" i="10"/>
  <c r="P162" i="10"/>
  <c r="P164" i="10"/>
  <c r="P166" i="10"/>
  <c r="P168" i="10"/>
  <c r="P170" i="10"/>
  <c r="P172" i="10"/>
  <c r="P174" i="10"/>
  <c r="P52" i="10"/>
  <c r="P68" i="10"/>
  <c r="P70" i="10"/>
  <c r="P72" i="10"/>
  <c r="P74" i="10"/>
  <c r="P76" i="10"/>
  <c r="P78" i="10"/>
  <c r="P80" i="10"/>
  <c r="P82" i="10"/>
  <c r="P84" i="10"/>
  <c r="P86" i="10"/>
  <c r="P88" i="10"/>
  <c r="P90" i="10"/>
  <c r="P92" i="10"/>
  <c r="P94" i="10"/>
  <c r="P96" i="10"/>
  <c r="P98" i="10"/>
  <c r="P100" i="10"/>
  <c r="P102" i="10"/>
  <c r="P104" i="10"/>
  <c r="P106" i="10"/>
  <c r="P108" i="10"/>
  <c r="P110" i="10"/>
  <c r="P112" i="10"/>
  <c r="P114" i="10"/>
  <c r="P116" i="10"/>
  <c r="P118" i="10"/>
  <c r="P120" i="10"/>
  <c r="P122" i="10"/>
  <c r="P124" i="10"/>
  <c r="P126" i="10"/>
  <c r="P128" i="10"/>
  <c r="P130" i="10"/>
  <c r="P132" i="10"/>
  <c r="P134" i="10"/>
  <c r="P141" i="10"/>
  <c r="P143" i="10"/>
  <c r="P145" i="10"/>
  <c r="P147" i="10"/>
  <c r="P149" i="10"/>
  <c r="P151" i="10"/>
  <c r="P153" i="10"/>
  <c r="P155" i="10"/>
  <c r="P157" i="10"/>
  <c r="P159" i="10"/>
  <c r="P161" i="10"/>
  <c r="P163" i="10"/>
  <c r="P165" i="10"/>
  <c r="P167" i="10"/>
  <c r="P169" i="10"/>
  <c r="P171" i="10"/>
  <c r="P173" i="10"/>
  <c r="P175" i="10"/>
  <c r="O22" i="10"/>
  <c r="O26" i="10"/>
  <c r="O30" i="10"/>
  <c r="O34" i="10"/>
  <c r="O38" i="10"/>
  <c r="O42" i="10"/>
  <c r="O21" i="10"/>
  <c r="Q23" i="10"/>
  <c r="O23" i="10"/>
  <c r="O25" i="10"/>
  <c r="Q27" i="10"/>
  <c r="O27" i="10"/>
  <c r="O29" i="10"/>
  <c r="Q31" i="10"/>
  <c r="O31" i="10"/>
  <c r="O33" i="10"/>
  <c r="Q35" i="10"/>
  <c r="O35" i="10"/>
  <c r="O37" i="10"/>
  <c r="Q39" i="10"/>
  <c r="O39" i="10"/>
  <c r="O41" i="10"/>
  <c r="Q43" i="10"/>
  <c r="O43" i="10"/>
  <c r="O45" i="10"/>
  <c r="Q12" i="10"/>
  <c r="O12" i="10"/>
  <c r="Q10" i="10"/>
  <c r="O10" i="10"/>
  <c r="Q8" i="10"/>
  <c r="O8" i="10"/>
  <c r="Q6" i="10"/>
  <c r="O6" i="10"/>
  <c r="Q13" i="10"/>
  <c r="O13" i="10"/>
  <c r="Q11" i="10"/>
  <c r="O11" i="10"/>
  <c r="Q9" i="10"/>
  <c r="O9" i="10"/>
  <c r="Q7" i="10"/>
  <c r="O7" i="10"/>
  <c r="Q5" i="10"/>
  <c r="O5" i="10"/>
  <c r="Q47" i="10"/>
  <c r="Q48" i="10"/>
  <c r="Q50" i="10"/>
  <c r="Q51" i="10"/>
  <c r="Q52" i="10"/>
  <c r="Q54" i="10"/>
  <c r="Q55" i="10"/>
  <c r="Q56" i="10"/>
  <c r="Q58" i="10"/>
  <c r="Q59" i="10"/>
  <c r="Q60" i="10"/>
  <c r="Q62" i="10"/>
  <c r="Q63" i="10"/>
  <c r="Q64" i="10"/>
  <c r="Q66" i="10"/>
  <c r="Q67" i="10"/>
  <c r="Q68" i="10"/>
  <c r="Q69" i="10"/>
  <c r="Q70" i="10"/>
  <c r="Q71" i="10"/>
  <c r="Q72" i="10"/>
  <c r="Q73" i="10"/>
  <c r="Q74" i="10"/>
  <c r="Q75" i="10"/>
  <c r="Q76" i="10"/>
  <c r="Q77" i="10"/>
  <c r="Q78" i="10"/>
  <c r="Q79" i="10"/>
  <c r="Q80" i="10"/>
  <c r="Q81" i="10"/>
  <c r="Q82" i="10"/>
  <c r="Q83" i="10"/>
  <c r="Q84" i="10"/>
  <c r="Q85" i="10"/>
  <c r="Q86" i="10"/>
  <c r="Q87" i="10"/>
  <c r="Q88" i="10"/>
  <c r="Q89" i="10"/>
  <c r="Q90" i="10"/>
  <c r="Q91" i="10"/>
  <c r="Q92" i="10"/>
  <c r="Q93" i="10"/>
  <c r="Q94" i="10"/>
  <c r="Q95" i="10"/>
  <c r="Q96" i="10"/>
  <c r="Q97" i="10"/>
  <c r="Q98" i="10"/>
  <c r="Q99" i="10"/>
  <c r="Q100" i="10"/>
  <c r="Q101" i="10"/>
  <c r="Q102" i="10"/>
  <c r="Q103" i="10"/>
  <c r="Q104" i="10"/>
  <c r="Q105" i="10"/>
  <c r="Q106" i="10"/>
  <c r="Q107" i="10"/>
  <c r="Q108" i="10"/>
  <c r="Q109" i="10"/>
  <c r="Q110" i="10"/>
  <c r="Q111" i="10"/>
  <c r="Q112" i="10"/>
  <c r="Q113" i="10"/>
  <c r="Q114" i="10"/>
  <c r="Q115" i="10"/>
  <c r="Q116" i="10"/>
  <c r="Q117" i="10"/>
  <c r="Q118" i="10"/>
  <c r="Q119" i="10"/>
  <c r="Q120" i="10"/>
  <c r="Q121" i="10"/>
  <c r="Q122" i="10"/>
  <c r="Q123" i="10"/>
  <c r="Q124" i="10"/>
  <c r="Q125" i="10"/>
  <c r="Q126" i="10"/>
  <c r="Q127" i="10"/>
  <c r="Q128" i="10"/>
  <c r="Q129" i="10"/>
  <c r="Q130" i="10"/>
  <c r="Q131" i="10"/>
  <c r="Q132" i="10"/>
  <c r="Q133" i="10"/>
  <c r="Q134" i="10"/>
  <c r="Q135" i="10"/>
  <c r="Q141" i="10"/>
  <c r="Q142" i="10"/>
  <c r="Q143" i="10"/>
  <c r="Q144" i="10"/>
  <c r="Q145" i="10"/>
  <c r="Q146" i="10"/>
  <c r="Q147" i="10"/>
  <c r="Q148" i="10"/>
  <c r="Q149" i="10"/>
  <c r="Q150" i="10"/>
  <c r="Q151" i="10"/>
  <c r="Q152" i="10"/>
  <c r="Q153" i="10"/>
  <c r="Q154" i="10"/>
  <c r="Q155" i="10"/>
  <c r="Q156" i="10"/>
  <c r="Q157" i="10"/>
  <c r="Q158" i="10"/>
  <c r="Q159" i="10"/>
  <c r="Q160" i="10"/>
  <c r="Q161" i="10"/>
  <c r="Q162" i="10"/>
  <c r="Q163" i="10"/>
  <c r="Q164" i="10"/>
  <c r="Q165" i="10"/>
  <c r="Q166" i="10"/>
  <c r="Q167" i="10"/>
  <c r="Q168" i="10"/>
  <c r="Q169" i="10"/>
  <c r="Q170" i="10"/>
  <c r="Q171" i="10"/>
  <c r="Q172" i="10"/>
  <c r="Q173" i="10"/>
  <c r="Q174" i="10"/>
  <c r="Q175" i="10"/>
  <c r="O18" i="10"/>
  <c r="P139" i="10"/>
  <c r="P56" i="10"/>
  <c r="P60" i="10"/>
  <c r="P64" i="10"/>
  <c r="P48" i="10"/>
  <c r="O16" i="10"/>
  <c r="O20" i="10"/>
  <c r="Q140" i="10"/>
  <c r="O17" i="10"/>
  <c r="P140" i="10"/>
  <c r="Q46" i="10"/>
  <c r="Q44" i="10"/>
  <c r="Q40" i="10"/>
  <c r="Q36" i="10"/>
  <c r="Q32" i="10"/>
  <c r="Q28" i="10"/>
  <c r="Q24" i="10"/>
  <c r="O66" i="10"/>
  <c r="O62" i="10"/>
  <c r="O58" i="10"/>
  <c r="O54" i="10"/>
  <c r="O50" i="10"/>
  <c r="P22" i="10"/>
  <c r="P24" i="10"/>
  <c r="P26" i="10"/>
  <c r="P28" i="10"/>
  <c r="P30" i="10"/>
  <c r="P32" i="10"/>
  <c r="P34" i="10"/>
  <c r="P36" i="10"/>
  <c r="P38" i="10"/>
  <c r="P40" i="10"/>
  <c r="P42" i="10"/>
  <c r="P44" i="10"/>
  <c r="P46" i="10"/>
  <c r="O19" i="10"/>
  <c r="O15" i="10"/>
  <c r="P4" i="10"/>
  <c r="Q45" i="10"/>
  <c r="Q41" i="10"/>
  <c r="Q37" i="10"/>
  <c r="Q33" i="10"/>
  <c r="Q29" i="10"/>
  <c r="Q25" i="10"/>
  <c r="Q21" i="10"/>
  <c r="Q136" i="10"/>
  <c r="P138" i="10"/>
  <c r="I6" i="3"/>
  <c r="J6" i="3"/>
  <c r="J5" i="3"/>
  <c r="I5" i="3"/>
  <c r="J7" i="3"/>
  <c r="I7" i="3"/>
  <c r="I8" i="3"/>
  <c r="J8" i="3"/>
  <c r="J32" i="3"/>
  <c r="J42" i="3"/>
  <c r="J54" i="3"/>
  <c r="J62" i="3"/>
  <c r="J70" i="3"/>
  <c r="I45" i="3"/>
  <c r="I53" i="3"/>
  <c r="I65" i="3"/>
  <c r="I73" i="3"/>
  <c r="J12" i="3"/>
  <c r="I17" i="3"/>
  <c r="I21" i="3"/>
  <c r="I15" i="3"/>
  <c r="J16" i="3"/>
  <c r="J24" i="3"/>
  <c r="J30" i="3"/>
  <c r="J34" i="3"/>
  <c r="I9" i="3"/>
  <c r="J18" i="3"/>
  <c r="I25" i="3"/>
  <c r="I29" i="3"/>
  <c r="I33" i="3"/>
  <c r="I37" i="3"/>
  <c r="J28" i="3"/>
  <c r="J40" i="3"/>
  <c r="J44" i="3"/>
  <c r="J48" i="3"/>
  <c r="J52" i="3"/>
  <c r="J56" i="3"/>
  <c r="J60" i="3"/>
  <c r="J64" i="3"/>
  <c r="J68" i="3"/>
  <c r="J72" i="3"/>
  <c r="I43" i="3"/>
  <c r="I47" i="3"/>
  <c r="I51" i="3"/>
  <c r="I55" i="3"/>
  <c r="I59" i="3"/>
  <c r="I63" i="3"/>
  <c r="I67" i="3"/>
  <c r="I71" i="3"/>
  <c r="J10" i="3"/>
  <c r="J14" i="3"/>
  <c r="I19" i="3"/>
  <c r="I23" i="3"/>
  <c r="I11" i="3"/>
  <c r="J20" i="3"/>
  <c r="J26" i="3"/>
  <c r="J38" i="3"/>
  <c r="I13" i="3"/>
  <c r="J22" i="3"/>
  <c r="I27" i="3"/>
  <c r="I31" i="3"/>
  <c r="I35" i="3"/>
  <c r="I39" i="3"/>
  <c r="J36" i="3"/>
  <c r="J46" i="3"/>
  <c r="J50" i="3"/>
  <c r="J58" i="3"/>
  <c r="J66" i="3"/>
  <c r="I41" i="3"/>
  <c r="I49" i="3"/>
  <c r="I57" i="3"/>
  <c r="I61" i="3"/>
  <c r="I69" i="3"/>
  <c r="J73" i="3"/>
  <c r="J71" i="3"/>
  <c r="J69" i="3"/>
  <c r="J67" i="3"/>
  <c r="J65" i="3"/>
  <c r="J63" i="3"/>
  <c r="J61" i="3"/>
  <c r="J59" i="3"/>
  <c r="J57" i="3"/>
  <c r="J55" i="3"/>
  <c r="J53" i="3"/>
  <c r="J51" i="3"/>
  <c r="J49" i="3"/>
  <c r="J47" i="3"/>
  <c r="J45" i="3"/>
  <c r="J43" i="3"/>
  <c r="J41" i="3"/>
  <c r="J39" i="3"/>
  <c r="J37" i="3"/>
  <c r="J35" i="3"/>
  <c r="J33" i="3"/>
  <c r="J31" i="3"/>
  <c r="J29" i="3"/>
  <c r="J27" i="3"/>
  <c r="J25" i="3"/>
  <c r="J23" i="3"/>
  <c r="J21" i="3"/>
  <c r="J19" i="3"/>
  <c r="J17" i="3"/>
  <c r="J15" i="3"/>
  <c r="J13" i="3"/>
  <c r="J11" i="3"/>
  <c r="J9" i="3"/>
  <c r="I72" i="3"/>
  <c r="I70" i="3"/>
  <c r="I68" i="3"/>
  <c r="I66" i="3"/>
  <c r="I64" i="3"/>
  <c r="I62" i="3"/>
  <c r="I60" i="3"/>
  <c r="I58" i="3"/>
  <c r="I56" i="3"/>
  <c r="I54" i="3"/>
  <c r="I52" i="3"/>
  <c r="I50" i="3"/>
  <c r="I48" i="3"/>
  <c r="I46" i="3"/>
  <c r="I44" i="3"/>
  <c r="I42" i="3"/>
  <c r="I40" i="3"/>
  <c r="I38" i="3"/>
  <c r="I36" i="3"/>
  <c r="I34" i="3"/>
  <c r="I32" i="3"/>
  <c r="I30" i="3"/>
  <c r="I28" i="3"/>
  <c r="I26" i="3"/>
  <c r="I24" i="3"/>
  <c r="I22" i="3"/>
  <c r="I20" i="3"/>
  <c r="I18" i="3"/>
  <c r="I16" i="3"/>
  <c r="I14" i="3"/>
  <c r="I12" i="3"/>
  <c r="I10" i="3"/>
  <c r="J86" i="3"/>
  <c r="I86" i="3"/>
  <c r="J82" i="3"/>
  <c r="I82" i="3"/>
  <c r="J85" i="3"/>
  <c r="I85" i="3"/>
  <c r="J88" i="3"/>
  <c r="I88" i="3"/>
  <c r="J84" i="3"/>
  <c r="I84" i="3"/>
  <c r="J83" i="3"/>
  <c r="I83" i="3"/>
  <c r="J89" i="3"/>
  <c r="I89" i="3"/>
  <c r="J87" i="3"/>
  <c r="I87" i="3"/>
  <c r="J76" i="3"/>
  <c r="I76" i="3"/>
  <c r="J78" i="3"/>
  <c r="I78" i="3"/>
  <c r="J81" i="3"/>
  <c r="I81" i="3"/>
  <c r="J75" i="3"/>
  <c r="I75" i="3"/>
  <c r="J80" i="3"/>
  <c r="I80" i="3"/>
  <c r="J79" i="3"/>
  <c r="I79" i="3"/>
  <c r="J77" i="3"/>
  <c r="I77" i="3"/>
  <c r="J74" i="3"/>
  <c r="I74" i="3"/>
</calcChain>
</file>

<file path=xl/connections.xml><?xml version="1.0" encoding="utf-8"?>
<connections xmlns="http://schemas.openxmlformats.org/spreadsheetml/2006/main">
  <connection id="1" name="INITIAL.txt" type="6" refreshedVersion="0" background="1" saveData="1">
    <textPr fileType="mac" sourceFile="Macintosh HD:opt:HDS:Telefonica:Scripts:horcms:INITIAL.txt">
      <textFields count="3">
        <textField type="text"/>
        <textField type="text"/>
        <textField type="text"/>
      </textFields>
    </textPr>
  </connection>
</connections>
</file>

<file path=xl/sharedStrings.xml><?xml version="1.0" encoding="utf-8"?>
<sst xmlns="http://schemas.openxmlformats.org/spreadsheetml/2006/main" count="9107" uniqueCount="1787">
  <si>
    <t>Y</t>
  </si>
  <si>
    <t>Script Location</t>
  </si>
  <si>
    <t>Description</t>
  </si>
  <si>
    <t>Author</t>
  </si>
  <si>
    <t>Dale Sides</t>
  </si>
  <si>
    <t>dale.sides@hds.com</t>
  </si>
  <si>
    <t>Date</t>
  </si>
  <si>
    <t>Configuration Info</t>
  </si>
  <si>
    <t>Variable</t>
  </si>
  <si>
    <t>Value</t>
  </si>
  <si>
    <t>Log file Location</t>
  </si>
  <si>
    <t>TABS</t>
  </si>
  <si>
    <t>Batch File</t>
  </si>
  <si>
    <t>Version</t>
  </si>
  <si>
    <t>DEC</t>
  </si>
  <si>
    <t>HEX</t>
  </si>
  <si>
    <t>This is the location where the the command will write its log files, make sure you have trailing backslash on path, the create folder function will only create one level deep.</t>
  </si>
  <si>
    <t>N</t>
  </si>
  <si>
    <t>Port</t>
  </si>
  <si>
    <t>Host Group Name</t>
  </si>
  <si>
    <t>ADD HSD</t>
  </si>
  <si>
    <t>Set Host Mode</t>
  </si>
  <si>
    <t>Set WWN Access</t>
  </si>
  <si>
    <t>Map LU Command</t>
  </si>
  <si>
    <t>Delete Host Group</t>
  </si>
  <si>
    <t>Remove WWN</t>
  </si>
  <si>
    <t>Unmap LU Command</t>
  </si>
  <si>
    <t>Use In Batch [Y|N]</t>
  </si>
  <si>
    <t>DEC2HEX Conversion</t>
  </si>
  <si>
    <t>AIX</t>
  </si>
  <si>
    <t>G</t>
  </si>
  <si>
    <t>Data Validation Section (Do not edit)</t>
  </si>
  <si>
    <t>Commands</t>
  </si>
  <si>
    <t>The commands generated by the spreadsheet can be cut and pasted in a batch file</t>
  </si>
  <si>
    <t>Expand V-Vols</t>
  </si>
  <si>
    <t>RAID0</t>
  </si>
  <si>
    <t>RAID1</t>
  </si>
  <si>
    <t>RAID5</t>
  </si>
  <si>
    <t>RAID6</t>
  </si>
  <si>
    <t>RAID10</t>
  </si>
  <si>
    <t>Pool #</t>
  </si>
  <si>
    <t>Revisions</t>
  </si>
  <si>
    <t>Brief Instructions</t>
  </si>
  <si>
    <t>See Instructions below</t>
  </si>
  <si>
    <t>Contains a Decimal to Hexidecimal conversion chart</t>
  </si>
  <si>
    <t>WWN Name (nickname)</t>
  </si>
  <si>
    <t>Define Fibre Ports</t>
  </si>
  <si>
    <t>Topology</t>
  </si>
  <si>
    <t>Speed</t>
  </si>
  <si>
    <t>Set Speed</t>
  </si>
  <si>
    <t>StripeSize</t>
  </si>
  <si>
    <t xml:space="preserve">WWN </t>
  </si>
  <si>
    <t>SAS</t>
  </si>
  <si>
    <t>SATA</t>
  </si>
  <si>
    <t>SSD</t>
  </si>
  <si>
    <t>SAS7K</t>
  </si>
  <si>
    <t>SAS_SED</t>
  </si>
  <si>
    <t xml:space="preserve">Required </t>
  </si>
  <si>
    <t>RCWB-1</t>
  </si>
  <si>
    <t>Array Serial Number</t>
  </si>
  <si>
    <t>Raidcom Directory</t>
  </si>
  <si>
    <t>Loop ID</t>
  </si>
  <si>
    <t>Security Switch</t>
  </si>
  <si>
    <t>Port Attribute</t>
  </si>
  <si>
    <t>Attribute</t>
  </si>
  <si>
    <t>TAR</t>
  </si>
  <si>
    <t>MCU</t>
  </si>
  <si>
    <t>RCU</t>
  </si>
  <si>
    <t>ELUN</t>
  </si>
  <si>
    <t>fl-port</t>
  </si>
  <si>
    <t>f-port</t>
  </si>
  <si>
    <t>nl-port</t>
  </si>
  <si>
    <t>n-port</t>
  </si>
  <si>
    <t>CL3-A</t>
  </si>
  <si>
    <t>Host Group Number (DOMAINID)</t>
  </si>
  <si>
    <t>VMWARE</t>
  </si>
  <si>
    <t>HP-UX</t>
  </si>
  <si>
    <t>OVMS</t>
  </si>
  <si>
    <t>TRU64</t>
  </si>
  <si>
    <t>SOLARIS</t>
  </si>
  <si>
    <t>NETWARE</t>
  </si>
  <si>
    <t>WIN</t>
  </si>
  <si>
    <t>VMWARE_EX</t>
  </si>
  <si>
    <t>WIN_EX</t>
  </si>
  <si>
    <t>UVM</t>
  </si>
  <si>
    <t>HOSTMODE</t>
  </si>
  <si>
    <t>HOSTMODEOPT</t>
  </si>
  <si>
    <t>PORTS</t>
  </si>
  <si>
    <t>HORCM Instance</t>
  </si>
  <si>
    <t>Pool Name</t>
  </si>
  <si>
    <t>Starting LDEV</t>
  </si>
  <si>
    <t>LDEV QTY</t>
  </si>
  <si>
    <t>Pool Type</t>
  </si>
  <si>
    <t>POOLTYPE</t>
  </si>
  <si>
    <t>snap_pool</t>
  </si>
  <si>
    <t>dp_pool</t>
  </si>
  <si>
    <t>CL2-G</t>
    <phoneticPr fontId="0" type="noConversion"/>
  </si>
  <si>
    <t>CL4-G</t>
    <phoneticPr fontId="0" type="noConversion"/>
  </si>
  <si>
    <t>CL6-G</t>
    <phoneticPr fontId="0" type="noConversion"/>
  </si>
  <si>
    <t>CL8-G</t>
    <phoneticPr fontId="0" type="noConversion"/>
  </si>
  <si>
    <t>CL2-H</t>
    <phoneticPr fontId="0" type="noConversion"/>
  </si>
  <si>
    <t>CL4-H</t>
    <phoneticPr fontId="0" type="noConversion"/>
  </si>
  <si>
    <t>CL6-H</t>
    <phoneticPr fontId="0" type="noConversion"/>
  </si>
  <si>
    <t>CL8-H</t>
    <phoneticPr fontId="0" type="noConversion"/>
  </si>
  <si>
    <t>CL2-C</t>
  </si>
  <si>
    <t>CL4-C</t>
  </si>
  <si>
    <t>CL6-C</t>
  </si>
  <si>
    <t>CL8-C</t>
  </si>
  <si>
    <t>CL2-D</t>
  </si>
  <si>
    <t>CL4-D</t>
  </si>
  <si>
    <t>CL6-D</t>
  </si>
  <si>
    <t>CL8-D</t>
  </si>
  <si>
    <t>CL2-E</t>
  </si>
  <si>
    <t>CL4-E</t>
  </si>
  <si>
    <t>CL6-E</t>
  </si>
  <si>
    <t>CL8-E</t>
  </si>
  <si>
    <t>CL2-F</t>
  </si>
  <si>
    <t>CL4-F</t>
  </si>
  <si>
    <t>CL6-F</t>
  </si>
  <si>
    <t>CL8-F</t>
    <phoneticPr fontId="0" type="noConversion"/>
  </si>
  <si>
    <t>CL2-A</t>
  </si>
  <si>
    <t>CL4-A</t>
  </si>
  <si>
    <t>CL6-A</t>
  </si>
  <si>
    <t>CL8-A</t>
  </si>
  <si>
    <t>CL2-B</t>
  </si>
  <si>
    <t>CL4-B</t>
  </si>
  <si>
    <t>CL6-B</t>
  </si>
  <si>
    <t>CL8-B</t>
  </si>
  <si>
    <t>CL1-C</t>
  </si>
  <si>
    <t>CL3-C</t>
  </si>
  <si>
    <t>CL5-C</t>
  </si>
  <si>
    <t>CL7-C</t>
  </si>
  <si>
    <t>CL1-D</t>
  </si>
  <si>
    <t>CL3-D</t>
  </si>
  <si>
    <t>CL5-D</t>
  </si>
  <si>
    <t>CL7-D</t>
    <phoneticPr fontId="0" type="noConversion"/>
  </si>
  <si>
    <t>CL1-A</t>
  </si>
  <si>
    <t>CL5-A</t>
  </si>
  <si>
    <t>CL7-A</t>
  </si>
  <si>
    <t>CL1-B</t>
  </si>
  <si>
    <t>CL3-B</t>
  </si>
  <si>
    <t>CL5-B</t>
  </si>
  <si>
    <t>CL7-B</t>
  </si>
  <si>
    <t>CL1-G</t>
  </si>
  <si>
    <t>CL3-G</t>
  </si>
  <si>
    <t>CL5-G</t>
  </si>
  <si>
    <t>CL7-G</t>
  </si>
  <si>
    <t>CL1-H</t>
  </si>
  <si>
    <t>CL3-H</t>
  </si>
  <si>
    <t>CL5-H</t>
  </si>
  <si>
    <t>CL7-H</t>
  </si>
  <si>
    <t>CL1-E</t>
  </si>
  <si>
    <t>CL3-E</t>
  </si>
  <si>
    <t>CL5-E</t>
  </si>
  <si>
    <t>CL7-E</t>
  </si>
  <si>
    <t>CL1-F</t>
  </si>
  <si>
    <t>CL3-F</t>
  </si>
  <si>
    <t>CL5-F</t>
  </si>
  <si>
    <t>CL7-F</t>
  </si>
  <si>
    <t>PORT1</t>
  </si>
  <si>
    <t>PORT2</t>
  </si>
  <si>
    <t>NAMEOPT</t>
  </si>
  <si>
    <t>PORT</t>
  </si>
  <si>
    <t>BYNAME</t>
  </si>
  <si>
    <t>PARITY</t>
  </si>
  <si>
    <t>RAIDTYPE</t>
  </si>
  <si>
    <t>DRIVETYPE</t>
  </si>
  <si>
    <t>DRIVECAP</t>
  </si>
  <si>
    <t>YN</t>
  </si>
  <si>
    <t>FORMATTYPE</t>
  </si>
  <si>
    <t>fmt</t>
  </si>
  <si>
    <t>qfmt</t>
  </si>
  <si>
    <t>shrd</t>
  </si>
  <si>
    <t>stop</t>
  </si>
  <si>
    <t>MPB</t>
  </si>
  <si>
    <t>AUTO</t>
  </si>
  <si>
    <t>EMULATION</t>
  </si>
  <si>
    <t>OPEN-V</t>
  </si>
  <si>
    <t>OPEN-E</t>
  </si>
  <si>
    <t>OPEN-L</t>
  </si>
  <si>
    <t>OPEN-3</t>
  </si>
  <si>
    <t>OPEN-8</t>
  </si>
  <si>
    <t>OPEN-9</t>
  </si>
  <si>
    <t>CAPTYPE</t>
  </si>
  <si>
    <t>BLOCK</t>
  </si>
  <si>
    <t>K</t>
  </si>
  <si>
    <t>M</t>
  </si>
  <si>
    <t>LISTTYPE</t>
  </si>
  <si>
    <t>defined</t>
  </si>
  <si>
    <t>undefined</t>
  </si>
  <si>
    <t>mapped</t>
  </si>
  <si>
    <t>unmapped</t>
  </si>
  <si>
    <t>journal</t>
  </si>
  <si>
    <t>pool</t>
  </si>
  <si>
    <t>parity_grp</t>
  </si>
  <si>
    <t>mp_blade</t>
  </si>
  <si>
    <t>LDEVKEY</t>
  </si>
  <si>
    <t>front_end</t>
  </si>
  <si>
    <t>external</t>
  </si>
  <si>
    <t>VOL_ATTR</t>
  </si>
  <si>
    <t>CMD</t>
  </si>
  <si>
    <t>CLUN</t>
  </si>
  <si>
    <t>CVS</t>
  </si>
  <si>
    <t>LUSE</t>
  </si>
  <si>
    <t>ALUN</t>
  </si>
  <si>
    <t>OLG</t>
  </si>
  <si>
    <t>VVOL</t>
  </si>
  <si>
    <t>HORC</t>
  </si>
  <si>
    <t>MRCF</t>
  </si>
  <si>
    <t>QS</t>
  </si>
  <si>
    <t>JNL</t>
  </si>
  <si>
    <t>HDP</t>
  </si>
  <si>
    <t>HDT</t>
  </si>
  <si>
    <t>POOL</t>
  </si>
  <si>
    <t>QRD</t>
  </si>
  <si>
    <t>ENCD</t>
  </si>
  <si>
    <t>SYS_D</t>
  </si>
  <si>
    <t>2D+2D</t>
  </si>
  <si>
    <t>2D+2DX2</t>
  </si>
  <si>
    <t>3D+1P</t>
  </si>
  <si>
    <t>7D+1P</t>
  </si>
  <si>
    <t>7D+1PX2</t>
  </si>
  <si>
    <t>7D+1PX4</t>
  </si>
  <si>
    <t>6D+2P</t>
  </si>
  <si>
    <t>Host Mode</t>
  </si>
  <si>
    <t>LDEV (HEX)</t>
  </si>
  <si>
    <t>LDEV(DEC)</t>
  </si>
  <si>
    <t>HSD LUN</t>
  </si>
  <si>
    <t>Host Domain ID</t>
  </si>
  <si>
    <t>HSD NickName</t>
  </si>
  <si>
    <t>LDEV (DEC)</t>
  </si>
  <si>
    <t>LDEV TYPE</t>
  </si>
  <si>
    <t>parity_grp_id</t>
  </si>
  <si>
    <t>external_grp_id</t>
  </si>
  <si>
    <t>LDEVFROM</t>
  </si>
  <si>
    <t>FROM ID</t>
  </si>
  <si>
    <t>Emulation</t>
  </si>
  <si>
    <t>MP BLADE</t>
  </si>
  <si>
    <t>CAPACITY</t>
  </si>
  <si>
    <t>CAPACITY TYPE</t>
  </si>
  <si>
    <t>snap</t>
  </si>
  <si>
    <t>Command Device</t>
  </si>
  <si>
    <t>Create LDEV</t>
  </si>
  <si>
    <t>Initialize Operation</t>
  </si>
  <si>
    <t>Shred Pattern</t>
  </si>
  <si>
    <t>0x55aa55aa</t>
  </si>
  <si>
    <t>Shred LDEV? [Y|N]</t>
  </si>
  <si>
    <t>Status</t>
  </si>
  <si>
    <t>LDEV Name</t>
  </si>
  <si>
    <t>LDEVSTATUS</t>
  </si>
  <si>
    <t>nml</t>
  </si>
  <si>
    <t>blk</t>
  </si>
  <si>
    <t>disable_reallocation</t>
  </si>
  <si>
    <t>discard_zero_page</t>
  </si>
  <si>
    <t>CMDSECURITY</t>
  </si>
  <si>
    <t>Modify LDEV</t>
  </si>
  <si>
    <t>GRPOPTION</t>
  </si>
  <si>
    <t>LDEV</t>
  </si>
  <si>
    <t>Group Option</t>
  </si>
  <si>
    <t>Device Group Name</t>
  </si>
  <si>
    <t>HDP Threshold1 and Threshold2</t>
  </si>
  <si>
    <t xml:space="preserve">Modify Pool </t>
  </si>
  <si>
    <t>POOLSTATUS</t>
  </si>
  <si>
    <t>POOLTIER</t>
  </si>
  <si>
    <t>POOLATTR</t>
  </si>
  <si>
    <t>dt_manual</t>
  </si>
  <si>
    <t>dp</t>
  </si>
  <si>
    <t>Pool Status</t>
  </si>
  <si>
    <t>Tier</t>
  </si>
  <si>
    <t>Pool Attribute</t>
  </si>
  <si>
    <t>Pool # or Name</t>
  </si>
  <si>
    <t>Tier Reallocation</t>
  </si>
  <si>
    <t>STARTSTOP</t>
  </si>
  <si>
    <t>start</t>
  </si>
  <si>
    <t>Device Name</t>
  </si>
  <si>
    <t>Resource Name</t>
  </si>
  <si>
    <t>Resource Type</t>
  </si>
  <si>
    <t>Resource ID</t>
  </si>
  <si>
    <t>RESOURCETYPE</t>
  </si>
  <si>
    <t>ldev</t>
  </si>
  <si>
    <t>port</t>
  </si>
  <si>
    <t>external_grp</t>
  </si>
  <si>
    <t>ORACLEPROD</t>
  </si>
  <si>
    <t>Resource Group</t>
  </si>
  <si>
    <t>ORAPRD</t>
  </si>
  <si>
    <t>The HORCM Instance that the commands will be run against</t>
  </si>
  <si>
    <t>The VSP array serial number</t>
  </si>
  <si>
    <t>Directory containing the Raidcom CCI binaries</t>
  </si>
  <si>
    <t>Add Device Groups</t>
  </si>
  <si>
    <t>Add Resource Groups</t>
  </si>
  <si>
    <t>Create or Add Pool</t>
  </si>
  <si>
    <t>Label LDEV</t>
  </si>
  <si>
    <t>Add WWN</t>
  </si>
  <si>
    <t>HSD Operations</t>
  </si>
  <si>
    <t>LUN Operations</t>
  </si>
  <si>
    <t>Modify Pool</t>
  </si>
  <si>
    <t>Delete LDEV from Pool</t>
  </si>
  <si>
    <t>Delete Device Group</t>
  </si>
  <si>
    <t>Create Device Group</t>
  </si>
  <si>
    <t>Delete LDEV</t>
  </si>
  <si>
    <t>Add ResourceGroup</t>
  </si>
  <si>
    <t>Delete Resource Group</t>
  </si>
  <si>
    <t>Create or Add to Pool</t>
  </si>
  <si>
    <t>Modify LDEVs</t>
  </si>
  <si>
    <t>Initialize LDEVs</t>
  </si>
  <si>
    <t>Creation of Device Groups</t>
  </si>
  <si>
    <t>Creation of Resource Groups</t>
  </si>
  <si>
    <t>Creates a new Pool or adds LDEVS to a Pool</t>
  </si>
  <si>
    <t>Change the Tier of a Pool, change thresholds</t>
  </si>
  <si>
    <t>Expand HDP LDEV</t>
  </si>
  <si>
    <t>Expansion of HDP LDEVS</t>
  </si>
  <si>
    <t>Logical Units - Standard LDEV</t>
  </si>
  <si>
    <t>Note: LDEV # 0 will be ignored</t>
  </si>
  <si>
    <t>Optional</t>
  </si>
  <si>
    <t>50 100</t>
  </si>
  <si>
    <t>Delete Entire Pool</t>
  </si>
  <si>
    <t>Host Storage Domain</t>
  </si>
  <si>
    <t>Page for HSD functions</t>
  </si>
  <si>
    <t>Map LDEVs to Existing HSD</t>
  </si>
  <si>
    <t>Assign LDEVs to a HSD</t>
  </si>
  <si>
    <t>Commands for creating LDEVs</t>
  </si>
  <si>
    <t>Commands for modification of LDEVs</t>
  </si>
  <si>
    <t>Change Port Attributes</t>
  </si>
  <si>
    <t>Commands for formatting or shredding of LDEVs</t>
  </si>
  <si>
    <t xml:space="preserve">Fill in the columns with the required variables and choose the Y option for include in batch for commands that are to be used in a batch file. For 1 off commands simply copy the command(s) from the desired command column and paste them either on the command line or into your own script file. Click the Launch CLI Creation Form button below in order to create the batch/script files. </t>
  </si>
  <si>
    <t>List all Mapped LDEVs by FRONT END Port</t>
  </si>
  <si>
    <t>raidcom get ldev -ldev_list mapped -key front_end</t>
  </si>
  <si>
    <t>List all internal PG LDEVs</t>
  </si>
  <si>
    <t>raidcom get ldev -ldev_list defined -key parity_grp</t>
  </si>
  <si>
    <t>raidcom get ldev -ldev_list defined -key external</t>
  </si>
  <si>
    <t>List Port information</t>
  </si>
  <si>
    <t>raidcom get port</t>
  </si>
  <si>
    <t>List all External Ports</t>
  </si>
  <si>
    <t>List all RCU paths</t>
  </si>
  <si>
    <t>raidcom get rcu</t>
  </si>
  <si>
    <t xml:space="preserve">List HSD WWNs </t>
  </si>
  <si>
    <t>raidcom get port -port CL4-A</t>
  </si>
  <si>
    <t>List HDP Pools</t>
  </si>
  <si>
    <t>raidcom get dp_pool</t>
  </si>
  <si>
    <t>List HDP Pool Volumes</t>
  </si>
  <si>
    <t>List all LDEVs assigned to an MP</t>
  </si>
  <si>
    <t>raidcom get ldev -ldev_list mp_blade -mp_blade_id [MPNumber] -key front_end</t>
  </si>
  <si>
    <t>List luns for an HSD</t>
  </si>
  <si>
    <t>raidcom get lun -port CL4-A</t>
  </si>
  <si>
    <t>List all Parity Groups</t>
  </si>
  <si>
    <t>raidcom get parity_grp</t>
  </si>
  <si>
    <t>List all LDEVs/Partitions in Parity Group</t>
  </si>
  <si>
    <t>raidcom get parity_grp -parity_grp_id 33-26</t>
  </si>
  <si>
    <t>List Journal Information</t>
  </si>
  <si>
    <t>raidcom get journal -key opt</t>
  </si>
  <si>
    <t>List HSDs on Port</t>
  </si>
  <si>
    <t>raidcom get host_grp -port CL4-A</t>
  </si>
  <si>
    <t>List Device Groups</t>
  </si>
  <si>
    <t>raidcom get device_grp</t>
  </si>
  <si>
    <t>List details of Device Group</t>
  </si>
  <si>
    <t>raidcom get device_grp -device_grp_name [Device Group Name]</t>
  </si>
  <si>
    <t>List External Paths</t>
  </si>
  <si>
    <t>raidcom get path</t>
  </si>
  <si>
    <t>raidcom get ldev -ldev_list dp_pool -pool_id [PID] -key front_end | grep POOL</t>
  </si>
  <si>
    <t>BS101-102-201-202</t>
  </si>
  <si>
    <t>BS103-114</t>
  </si>
  <si>
    <t>AIXTRONWEB</t>
  </si>
  <si>
    <t>AIXMAPFRE</t>
  </si>
  <si>
    <t>AIXTRON</t>
  </si>
  <si>
    <t>AIXNEXT</t>
  </si>
  <si>
    <t>AIXTWQA</t>
  </si>
  <si>
    <t>c:\horcm\etc</t>
  </si>
  <si>
    <t>0500</t>
  </si>
  <si>
    <t>0501</t>
  </si>
  <si>
    <t>0502</t>
  </si>
  <si>
    <t>0503</t>
  </si>
  <si>
    <t>0504</t>
  </si>
  <si>
    <t>0505</t>
  </si>
  <si>
    <t>0506</t>
  </si>
  <si>
    <t>0507</t>
  </si>
  <si>
    <t>0508</t>
  </si>
  <si>
    <t>0509</t>
  </si>
  <si>
    <t>050A</t>
  </si>
  <si>
    <t>050B</t>
  </si>
  <si>
    <t>050C</t>
  </si>
  <si>
    <t>050D</t>
  </si>
  <si>
    <t>050E</t>
  </si>
  <si>
    <t>050F</t>
  </si>
  <si>
    <t>0510</t>
  </si>
  <si>
    <t>0511</t>
  </si>
  <si>
    <t>0512</t>
  </si>
  <si>
    <t>0513</t>
  </si>
  <si>
    <t>0514</t>
  </si>
  <si>
    <t>0515</t>
  </si>
  <si>
    <t>0516</t>
  </si>
  <si>
    <t>0517</t>
  </si>
  <si>
    <t>0518</t>
  </si>
  <si>
    <t>0519</t>
  </si>
  <si>
    <t>051A</t>
  </si>
  <si>
    <t>051B</t>
  </si>
  <si>
    <t>051C</t>
  </si>
  <si>
    <t>051D</t>
  </si>
  <si>
    <t>051E</t>
  </si>
  <si>
    <t>051F</t>
  </si>
  <si>
    <t>0520</t>
  </si>
  <si>
    <t>0521</t>
  </si>
  <si>
    <t>0522</t>
  </si>
  <si>
    <t>0523</t>
  </si>
  <si>
    <t>0524</t>
  </si>
  <si>
    <t>0525</t>
  </si>
  <si>
    <t>0526</t>
  </si>
  <si>
    <t>0527</t>
  </si>
  <si>
    <t>0528</t>
  </si>
  <si>
    <t>0529</t>
  </si>
  <si>
    <t>052A</t>
  </si>
  <si>
    <t>052B</t>
  </si>
  <si>
    <t>052C</t>
  </si>
  <si>
    <t>052D</t>
  </si>
  <si>
    <t>052E</t>
  </si>
  <si>
    <t>052F</t>
  </si>
  <si>
    <t>0530</t>
  </si>
  <si>
    <t>0531</t>
  </si>
  <si>
    <t>0532</t>
  </si>
  <si>
    <t>0533</t>
  </si>
  <si>
    <t>0534</t>
  </si>
  <si>
    <t>0535</t>
  </si>
  <si>
    <t>0536</t>
  </si>
  <si>
    <t>0537</t>
  </si>
  <si>
    <t>0538</t>
  </si>
  <si>
    <t>0539</t>
  </si>
  <si>
    <t>053A</t>
  </si>
  <si>
    <t>053B</t>
  </si>
  <si>
    <t>053C</t>
  </si>
  <si>
    <t>053D</t>
  </si>
  <si>
    <t>053E</t>
  </si>
  <si>
    <t>053F</t>
  </si>
  <si>
    <t>0540</t>
  </si>
  <si>
    <t>0541</t>
  </si>
  <si>
    <t>0542</t>
  </si>
  <si>
    <t>0543</t>
  </si>
  <si>
    <t>0544</t>
  </si>
  <si>
    <t>0545</t>
  </si>
  <si>
    <t>0546</t>
  </si>
  <si>
    <t>0547</t>
  </si>
  <si>
    <t>0548</t>
  </si>
  <si>
    <t>0549</t>
  </si>
  <si>
    <t>054A</t>
  </si>
  <si>
    <t>054B</t>
  </si>
  <si>
    <t>054C</t>
  </si>
  <si>
    <t>054D</t>
  </si>
  <si>
    <t>054E</t>
  </si>
  <si>
    <t>054F</t>
  </si>
  <si>
    <t>0550</t>
  </si>
  <si>
    <t>0551</t>
  </si>
  <si>
    <t>0552</t>
  </si>
  <si>
    <t>0553</t>
  </si>
  <si>
    <t>0554</t>
  </si>
  <si>
    <t>0555</t>
  </si>
  <si>
    <t>0556</t>
  </si>
  <si>
    <t>0557</t>
  </si>
  <si>
    <t>0558</t>
  </si>
  <si>
    <t>0559</t>
  </si>
  <si>
    <t>055A</t>
  </si>
  <si>
    <t>055B</t>
  </si>
  <si>
    <t>055C</t>
  </si>
  <si>
    <t>055D</t>
  </si>
  <si>
    <t>055E</t>
  </si>
  <si>
    <t>055F</t>
  </si>
  <si>
    <t>0560</t>
  </si>
  <si>
    <t>0561</t>
  </si>
  <si>
    <t>0562</t>
  </si>
  <si>
    <t>0563</t>
  </si>
  <si>
    <t>0564</t>
  </si>
  <si>
    <t>0565</t>
  </si>
  <si>
    <t>0566</t>
  </si>
  <si>
    <t>0567</t>
  </si>
  <si>
    <t>0568</t>
  </si>
  <si>
    <t>0569</t>
  </si>
  <si>
    <t>056A</t>
  </si>
  <si>
    <t>056B</t>
  </si>
  <si>
    <t>056C</t>
  </si>
  <si>
    <t>056D</t>
  </si>
  <si>
    <t>056E</t>
  </si>
  <si>
    <t>056F</t>
  </si>
  <si>
    <t>0570</t>
  </si>
  <si>
    <t>0571</t>
  </si>
  <si>
    <t>0572</t>
  </si>
  <si>
    <t>0573</t>
  </si>
  <si>
    <t>0574</t>
  </si>
  <si>
    <t>0575</t>
  </si>
  <si>
    <t>0576</t>
  </si>
  <si>
    <t>0577</t>
  </si>
  <si>
    <t>0578</t>
  </si>
  <si>
    <t>0579</t>
  </si>
  <si>
    <t>057A</t>
  </si>
  <si>
    <t>057B</t>
  </si>
  <si>
    <t>057C</t>
  </si>
  <si>
    <t>057D</t>
  </si>
  <si>
    <t>057E</t>
  </si>
  <si>
    <t>057F</t>
  </si>
  <si>
    <t>0580</t>
  </si>
  <si>
    <t>0581</t>
  </si>
  <si>
    <t>0582</t>
  </si>
  <si>
    <t>0583</t>
  </si>
  <si>
    <t>0584</t>
  </si>
  <si>
    <t>0585</t>
  </si>
  <si>
    <t>0586</t>
  </si>
  <si>
    <t>0587</t>
  </si>
  <si>
    <t>0588</t>
  </si>
  <si>
    <t>0589</t>
  </si>
  <si>
    <t>058A</t>
  </si>
  <si>
    <t>058B</t>
  </si>
  <si>
    <t>058C</t>
  </si>
  <si>
    <t>058D</t>
  </si>
  <si>
    <t>058E</t>
  </si>
  <si>
    <t>058F</t>
  </si>
  <si>
    <t>0590</t>
  </si>
  <si>
    <t>0591</t>
  </si>
  <si>
    <t>0592</t>
  </si>
  <si>
    <t>0593</t>
  </si>
  <si>
    <t>0594</t>
  </si>
  <si>
    <t>0595</t>
  </si>
  <si>
    <t>0596</t>
  </si>
  <si>
    <t>0597</t>
  </si>
  <si>
    <t>0598</t>
  </si>
  <si>
    <t>0599</t>
  </si>
  <si>
    <t>059A</t>
  </si>
  <si>
    <t>059B</t>
  </si>
  <si>
    <t>059C</t>
  </si>
  <si>
    <t>059D</t>
  </si>
  <si>
    <t>059E</t>
  </si>
  <si>
    <t>059F</t>
  </si>
  <si>
    <t>05A0</t>
  </si>
  <si>
    <t>05A1</t>
  </si>
  <si>
    <t>05A2</t>
  </si>
  <si>
    <t>05A3</t>
  </si>
  <si>
    <t>05A4</t>
  </si>
  <si>
    <t>05A5</t>
  </si>
  <si>
    <t>05A6</t>
  </si>
  <si>
    <t>05A7</t>
  </si>
  <si>
    <t>05A8</t>
  </si>
  <si>
    <t>05A9</t>
  </si>
  <si>
    <t>05AA</t>
  </si>
  <si>
    <t>05AB</t>
  </si>
  <si>
    <t>05AC</t>
  </si>
  <si>
    <t>05AD</t>
  </si>
  <si>
    <t>05AE</t>
  </si>
  <si>
    <t>05AF</t>
  </si>
  <si>
    <t>05B0</t>
  </si>
  <si>
    <t>05B1</t>
  </si>
  <si>
    <t>05B2</t>
  </si>
  <si>
    <t>05B3</t>
  </si>
  <si>
    <t>05B4</t>
  </si>
  <si>
    <t>05B5</t>
  </si>
  <si>
    <t>05B6</t>
  </si>
  <si>
    <t>05B7</t>
  </si>
  <si>
    <t>05B8</t>
  </si>
  <si>
    <t>05B9</t>
  </si>
  <si>
    <t>05BA</t>
  </si>
  <si>
    <t>05BB</t>
  </si>
  <si>
    <t>05BC</t>
  </si>
  <si>
    <t>05BD</t>
  </si>
  <si>
    <t>05BE</t>
  </si>
  <si>
    <t>05BF</t>
  </si>
  <si>
    <t>05C0</t>
  </si>
  <si>
    <t>05C1</t>
  </si>
  <si>
    <t>05C2</t>
  </si>
  <si>
    <t>05C3</t>
  </si>
  <si>
    <t>05C4</t>
  </si>
  <si>
    <t>05C5</t>
  </si>
  <si>
    <t>05C6</t>
  </si>
  <si>
    <t>05C7</t>
  </si>
  <si>
    <t>05C8</t>
  </si>
  <si>
    <t>05C9</t>
  </si>
  <si>
    <t>05CA</t>
  </si>
  <si>
    <t>05CB</t>
  </si>
  <si>
    <t>05CC</t>
  </si>
  <si>
    <t>AIXTWDES</t>
  </si>
  <si>
    <t>Discover External Luns</t>
  </si>
  <si>
    <t>raidcom discover lun -port CL4-B -external_wwn 50060e8005273c30</t>
  </si>
  <si>
    <t>Discover External WWNs</t>
  </si>
  <si>
    <t>raidcom discover external_storage -port CL4-B</t>
  </si>
  <si>
    <t>Path Grp #</t>
  </si>
  <si>
    <t>Add External Lun(s) Operations</t>
  </si>
  <si>
    <t>External Grp ID #</t>
  </si>
  <si>
    <t>LUN ID #</t>
  </si>
  <si>
    <t>ADD External Lun</t>
  </si>
  <si>
    <t>Delete External Group</t>
  </si>
  <si>
    <t>Cache Mode</t>
  </si>
  <si>
    <t>Cache Inflow</t>
  </si>
  <si>
    <t>Disable Cache Inflow</t>
  </si>
  <si>
    <t>Add Additional Path</t>
  </si>
  <si>
    <t>Pri Port #</t>
  </si>
  <si>
    <t xml:space="preserve">Sec External WWN </t>
  </si>
  <si>
    <t>Disconnect External LUN ID</t>
  </si>
  <si>
    <t>Disconnect External Group</t>
  </si>
  <si>
    <t>Delete Path</t>
  </si>
  <si>
    <t>Disable Cache Mode</t>
  </si>
  <si>
    <t>enable_reallocation [&lt;level&gt;]</t>
  </si>
  <si>
    <t>Modify Cache Settings Operations</t>
  </si>
  <si>
    <t>List all external LDEVs</t>
  </si>
  <si>
    <t>HORCM0 (copy the text below to C:\Windows\horcm0.conf on the SRC CCI)</t>
  </si>
  <si>
    <t>HORCM1 (copy the text below to C:\Windows\horcm1.conf on the TGT CCI)</t>
  </si>
  <si>
    <t>HORCM_MON</t>
  </si>
  <si>
    <t>IPADDRESS</t>
  </si>
  <si>
    <t>HORCM_CMD</t>
  </si>
  <si>
    <t>SERIAL NUMS</t>
  </si>
  <si>
    <t>HORCM_LDEV</t>
  </si>
  <si>
    <t>Consistency Group</t>
  </si>
  <si>
    <t>Server Name</t>
  </si>
  <si>
    <t>Source</t>
  </si>
  <si>
    <t>Target</t>
  </si>
  <si>
    <t>#DEV_GRP</t>
  </si>
  <si>
    <t>DEV_NAME</t>
  </si>
  <si>
    <t>SERIAL#</t>
  </si>
  <si>
    <t>CU:LDEV</t>
  </si>
  <si>
    <t>MU</t>
  </si>
  <si>
    <t>MIGRATE1</t>
  </si>
  <si>
    <t>00:01:90</t>
  </si>
  <si>
    <t>05:A6</t>
  </si>
  <si>
    <t>h1</t>
  </si>
  <si>
    <t>00:01:91</t>
  </si>
  <si>
    <t>05:A7</t>
  </si>
  <si>
    <t>00:01:92</t>
  </si>
  <si>
    <t>05:A8</t>
  </si>
  <si>
    <t>00:01:93</t>
  </si>
  <si>
    <t>05:A9</t>
  </si>
  <si>
    <t>00:01:94</t>
  </si>
  <si>
    <t>05:AA</t>
  </si>
  <si>
    <t>00:01:95</t>
  </si>
  <si>
    <t>05:AB</t>
  </si>
  <si>
    <t>00:01:80</t>
  </si>
  <si>
    <t>05:A3</t>
  </si>
  <si>
    <t>00:01:81</t>
  </si>
  <si>
    <t>05:A4</t>
  </si>
  <si>
    <t>00:01:82</t>
  </si>
  <si>
    <t>05:A5</t>
  </si>
  <si>
    <t>00:01:71</t>
  </si>
  <si>
    <t>05:9A</t>
  </si>
  <si>
    <t>00:01:72</t>
  </si>
  <si>
    <t>05:9B</t>
  </si>
  <si>
    <t>00:01:73</t>
  </si>
  <si>
    <t>05:9C</t>
  </si>
  <si>
    <t>00:01:74</t>
  </si>
  <si>
    <t>05:9D</t>
  </si>
  <si>
    <t>00:01:75</t>
  </si>
  <si>
    <t>05:9E</t>
  </si>
  <si>
    <t>00:01:76</t>
  </si>
  <si>
    <t>05:9F</t>
  </si>
  <si>
    <t>00:01:77</t>
  </si>
  <si>
    <t>05:A0</t>
  </si>
  <si>
    <t>00:01:78</t>
  </si>
  <si>
    <t>05:A1</t>
  </si>
  <si>
    <t>00:01:79</t>
  </si>
  <si>
    <t>05:A2</t>
  </si>
  <si>
    <t>00:01:30</t>
  </si>
  <si>
    <t>05:62</t>
  </si>
  <si>
    <t>00:01:31</t>
  </si>
  <si>
    <t>05:63</t>
  </si>
  <si>
    <t>00:01:32</t>
  </si>
  <si>
    <t>05:64</t>
  </si>
  <si>
    <t>00:01:33</t>
  </si>
  <si>
    <t>05:65</t>
  </si>
  <si>
    <t>00:01:34</t>
  </si>
  <si>
    <t>05:66</t>
  </si>
  <si>
    <t>00:01:35</t>
  </si>
  <si>
    <t>05:67</t>
  </si>
  <si>
    <t>00:01:36</t>
  </si>
  <si>
    <t>05:68</t>
  </si>
  <si>
    <t>00:01:37</t>
  </si>
  <si>
    <t>05:69</t>
  </si>
  <si>
    <t>00:01:38</t>
  </si>
  <si>
    <t>05:6A</t>
  </si>
  <si>
    <t>00:01:39</t>
  </si>
  <si>
    <t>05:6B</t>
  </si>
  <si>
    <t>00:01:3A</t>
  </si>
  <si>
    <t>05:6C</t>
  </si>
  <si>
    <t>00:01:3B</t>
  </si>
  <si>
    <t>05:6D</t>
  </si>
  <si>
    <t>00:01:3C</t>
  </si>
  <si>
    <t>05:6E</t>
  </si>
  <si>
    <t>00:01:3D</t>
  </si>
  <si>
    <t>05:6F</t>
  </si>
  <si>
    <t>00:01:3E</t>
  </si>
  <si>
    <t>05:70</t>
  </si>
  <si>
    <t>00:01:3F</t>
  </si>
  <si>
    <t>05:71</t>
  </si>
  <si>
    <t>00:01:40</t>
  </si>
  <si>
    <t>05:72</t>
  </si>
  <si>
    <t>00:01:41</t>
  </si>
  <si>
    <t>05:73</t>
  </si>
  <si>
    <t>00:01:42</t>
  </si>
  <si>
    <t>05:74</t>
  </si>
  <si>
    <t>00:01:43</t>
  </si>
  <si>
    <t>05:75</t>
  </si>
  <si>
    <t>00:01:44</t>
  </si>
  <si>
    <t>05:76</t>
  </si>
  <si>
    <t>00:01:45</t>
  </si>
  <si>
    <t>05:77</t>
  </si>
  <si>
    <t>00:01:46</t>
  </si>
  <si>
    <t>05:78</t>
  </si>
  <si>
    <t>00:01:47</t>
  </si>
  <si>
    <t>05:79</t>
  </si>
  <si>
    <t>00:01:48</t>
  </si>
  <si>
    <t>05:7A</t>
  </si>
  <si>
    <t>00:01:49</t>
  </si>
  <si>
    <t>05:7B</t>
  </si>
  <si>
    <t>00:01:4A</t>
  </si>
  <si>
    <t>05:7C</t>
  </si>
  <si>
    <t>00:01:4B</t>
  </si>
  <si>
    <t>05:7D</t>
  </si>
  <si>
    <t>00:01:4C</t>
  </si>
  <si>
    <t>05:7E</t>
  </si>
  <si>
    <t>00:01:4D</t>
  </si>
  <si>
    <t>05:7F</t>
  </si>
  <si>
    <t>00:01:4E</t>
  </si>
  <si>
    <t>05:80</t>
  </si>
  <si>
    <t>00:01:4F</t>
  </si>
  <si>
    <t>05:81</t>
  </si>
  <si>
    <t>00:01:50</t>
  </si>
  <si>
    <t>05:82</t>
  </si>
  <si>
    <t>00:01:51</t>
  </si>
  <si>
    <t>05:83</t>
  </si>
  <si>
    <t>00:01:52</t>
  </si>
  <si>
    <t>05:84</t>
  </si>
  <si>
    <t>00:01:53</t>
  </si>
  <si>
    <t>05:85</t>
  </si>
  <si>
    <t>00:01:54</t>
  </si>
  <si>
    <t>05:86</t>
  </si>
  <si>
    <t>00:01:55</t>
  </si>
  <si>
    <t>05:87</t>
  </si>
  <si>
    <t>00:01:60</t>
  </si>
  <si>
    <t>05:89</t>
  </si>
  <si>
    <t>00:01:61</t>
  </si>
  <si>
    <t>05:8A</t>
  </si>
  <si>
    <t>00:01:62</t>
  </si>
  <si>
    <t>05:8B</t>
  </si>
  <si>
    <t>00:01:63</t>
  </si>
  <si>
    <t>05:8C</t>
  </si>
  <si>
    <t>00:01:64</t>
  </si>
  <si>
    <t>05:8D</t>
  </si>
  <si>
    <t>00:01:65</t>
  </si>
  <si>
    <t>05:8E</t>
  </si>
  <si>
    <t>00:01:66</t>
  </si>
  <si>
    <t>05:8F</t>
  </si>
  <si>
    <t>00:01:67</t>
  </si>
  <si>
    <t>05:90</t>
  </si>
  <si>
    <t>00:01:68</t>
  </si>
  <si>
    <t>05:91</t>
  </si>
  <si>
    <t>00:01:69</t>
  </si>
  <si>
    <t>05:92</t>
  </si>
  <si>
    <t>00:01:6A</t>
  </si>
  <si>
    <t>05:93</t>
  </si>
  <si>
    <t>00:01:6B</t>
  </si>
  <si>
    <t>05:94</t>
  </si>
  <si>
    <t>00:01:6C</t>
  </si>
  <si>
    <t>05:95</t>
  </si>
  <si>
    <t>00:01:6D</t>
  </si>
  <si>
    <t>05:96</t>
  </si>
  <si>
    <t>00:01:6E</t>
  </si>
  <si>
    <t>05:97</t>
  </si>
  <si>
    <t>00:01:6F</t>
  </si>
  <si>
    <t>05:98</t>
  </si>
  <si>
    <t>00:01:70</t>
  </si>
  <si>
    <t>05:99</t>
  </si>
  <si>
    <t>00:01:5f</t>
  </si>
  <si>
    <t>05:88</t>
  </si>
  <si>
    <t>00:01:00</t>
  </si>
  <si>
    <t>05:40</t>
  </si>
  <si>
    <t>00:01:01</t>
  </si>
  <si>
    <t>05:41</t>
  </si>
  <si>
    <t>00:01:02</t>
  </si>
  <si>
    <t>05:42</t>
  </si>
  <si>
    <t>00:01:03</t>
  </si>
  <si>
    <t>05:43</t>
  </si>
  <si>
    <t>00:01:04</t>
  </si>
  <si>
    <t>05:44</t>
  </si>
  <si>
    <t>00:01:05</t>
  </si>
  <si>
    <t>05:45</t>
  </si>
  <si>
    <t>00:01:06</t>
  </si>
  <si>
    <t>05:46</t>
  </si>
  <si>
    <t>00:01:07</t>
  </si>
  <si>
    <t>05:47</t>
  </si>
  <si>
    <t>00:01:08</t>
  </si>
  <si>
    <t>05:48</t>
  </si>
  <si>
    <t>00:01:09</t>
  </si>
  <si>
    <t>05:49</t>
  </si>
  <si>
    <t>00:01:0A</t>
  </si>
  <si>
    <t>05:4A</t>
  </si>
  <si>
    <t>00:01:0B</t>
  </si>
  <si>
    <t>05:4B</t>
  </si>
  <si>
    <t>00:01:0C</t>
  </si>
  <si>
    <t>05:4C</t>
  </si>
  <si>
    <t>00:01:0D</t>
  </si>
  <si>
    <t>05:4D</t>
  </si>
  <si>
    <t>00:01:0E</t>
  </si>
  <si>
    <t>05:4E</t>
  </si>
  <si>
    <t>00:01:0F</t>
  </si>
  <si>
    <t>05:4F</t>
  </si>
  <si>
    <t>00:01:10</t>
  </si>
  <si>
    <t>05:50</t>
  </si>
  <si>
    <t>00:01:11</t>
  </si>
  <si>
    <t>05:51</t>
  </si>
  <si>
    <t>00:01:12</t>
  </si>
  <si>
    <t>05:52</t>
  </si>
  <si>
    <t>00:01:13</t>
  </si>
  <si>
    <t>05:53</t>
  </si>
  <si>
    <t>00:01:14</t>
  </si>
  <si>
    <t>05:54</t>
  </si>
  <si>
    <t>00:01:15</t>
  </si>
  <si>
    <t>05:55</t>
  </si>
  <si>
    <t>00:01:16</t>
  </si>
  <si>
    <t>05:56</t>
  </si>
  <si>
    <t>00:01:17</t>
  </si>
  <si>
    <t>05:57</t>
  </si>
  <si>
    <t>00:01:18</t>
  </si>
  <si>
    <t>05:58</t>
  </si>
  <si>
    <t>00:01:19</t>
  </si>
  <si>
    <t>05:59</t>
  </si>
  <si>
    <t>00:01:1A</t>
  </si>
  <si>
    <t>05:5A</t>
  </si>
  <si>
    <t>00:01:1B</t>
  </si>
  <si>
    <t>05:5B</t>
  </si>
  <si>
    <t>00:01:1C</t>
  </si>
  <si>
    <t>05:5C</t>
  </si>
  <si>
    <t>00:01:1D</t>
  </si>
  <si>
    <t>05:5D</t>
  </si>
  <si>
    <t>00:01:1E</t>
  </si>
  <si>
    <t>05:5E</t>
  </si>
  <si>
    <t>00:01:1F</t>
  </si>
  <si>
    <t>05:5F</t>
  </si>
  <si>
    <t>00:01:20</t>
  </si>
  <si>
    <t>05:60</t>
  </si>
  <si>
    <t>00:01:21</t>
  </si>
  <si>
    <t>05:61</t>
  </si>
  <si>
    <t>00:00:10</t>
  </si>
  <si>
    <t>05:0B</t>
  </si>
  <si>
    <t>00:00:11</t>
  </si>
  <si>
    <t>05:0C</t>
  </si>
  <si>
    <t>00:00:12</t>
  </si>
  <si>
    <t>05:0D</t>
  </si>
  <si>
    <t>00:00:13</t>
  </si>
  <si>
    <t>05:0E</t>
  </si>
  <si>
    <t>00:00:14</t>
  </si>
  <si>
    <t>05:0F</t>
  </si>
  <si>
    <t>00:00:15</t>
  </si>
  <si>
    <t>05:10</t>
  </si>
  <si>
    <t>00:00:16</t>
  </si>
  <si>
    <t>05:11</t>
  </si>
  <si>
    <t>00:00:17</t>
  </si>
  <si>
    <t>05:12</t>
  </si>
  <si>
    <t>00:00:18</t>
  </si>
  <si>
    <t>05:13</t>
  </si>
  <si>
    <t>00:00:19</t>
  </si>
  <si>
    <t>05:14</t>
  </si>
  <si>
    <t>00:00:1A</t>
  </si>
  <si>
    <t>05:15</t>
  </si>
  <si>
    <t>00:00:1B</t>
  </si>
  <si>
    <t>05:16</t>
  </si>
  <si>
    <t>00:00:1C</t>
  </si>
  <si>
    <t>05:17</t>
  </si>
  <si>
    <t>00:00:1D</t>
  </si>
  <si>
    <t>05:18</t>
  </si>
  <si>
    <t>00:00:1E</t>
  </si>
  <si>
    <t>05:19</t>
  </si>
  <si>
    <t>00:00:1F</t>
  </si>
  <si>
    <t>05:1A</t>
  </si>
  <si>
    <t>00:00:20</t>
  </si>
  <si>
    <t>05:1B</t>
  </si>
  <si>
    <t>00:00:21</t>
  </si>
  <si>
    <t>05:1C</t>
  </si>
  <si>
    <t>00:00:22</t>
  </si>
  <si>
    <t>05:1D</t>
  </si>
  <si>
    <t>00:00:23</t>
  </si>
  <si>
    <t>05:1E</t>
  </si>
  <si>
    <t>00:00:24</t>
  </si>
  <si>
    <t>05:1F</t>
  </si>
  <si>
    <t>00:00:25</t>
  </si>
  <si>
    <t>05:20</t>
  </si>
  <si>
    <t>00:00:26</t>
  </si>
  <si>
    <t>05:21</t>
  </si>
  <si>
    <t>00:00:27</t>
  </si>
  <si>
    <t>05:22</t>
  </si>
  <si>
    <t>00:00:28</t>
  </si>
  <si>
    <t>05:23</t>
  </si>
  <si>
    <t>00:00:29</t>
  </si>
  <si>
    <t>05:24</t>
  </si>
  <si>
    <t>00:00:2A</t>
  </si>
  <si>
    <t>05:25</t>
  </si>
  <si>
    <t>00:00:2B</t>
  </si>
  <si>
    <t>05:26</t>
  </si>
  <si>
    <t>00:00:2C</t>
  </si>
  <si>
    <t>05:27</t>
  </si>
  <si>
    <t>00:00:2D</t>
  </si>
  <si>
    <t>05:28</t>
  </si>
  <si>
    <t>00:00:2E</t>
  </si>
  <si>
    <t>05:29</t>
  </si>
  <si>
    <t>00:00:2F</t>
  </si>
  <si>
    <t>05:2A</t>
  </si>
  <si>
    <t>00:00:30</t>
  </si>
  <si>
    <t>05:2B</t>
  </si>
  <si>
    <t>00:00:31</t>
  </si>
  <si>
    <t>05:2C</t>
  </si>
  <si>
    <t>00:00:32</t>
  </si>
  <si>
    <t>05:2D</t>
  </si>
  <si>
    <t>00:00:33</t>
  </si>
  <si>
    <t>05:2E</t>
  </si>
  <si>
    <t>00:00:34</t>
  </si>
  <si>
    <t>05:2F</t>
  </si>
  <si>
    <t>00:00:35</t>
  </si>
  <si>
    <t>05:30</t>
  </si>
  <si>
    <t>00:00:36</t>
  </si>
  <si>
    <t>05:31</t>
  </si>
  <si>
    <t>00:00:37</t>
  </si>
  <si>
    <t>05:32</t>
  </si>
  <si>
    <t>00:00:38</t>
  </si>
  <si>
    <t>05:33</t>
  </si>
  <si>
    <t>00:00:39</t>
  </si>
  <si>
    <t>05:34</t>
  </si>
  <si>
    <t>00:00:3A</t>
  </si>
  <si>
    <t>05:35</t>
  </si>
  <si>
    <t>00:00:3B</t>
  </si>
  <si>
    <t>05:36</t>
  </si>
  <si>
    <t>00:00:3C</t>
  </si>
  <si>
    <t>05:37</t>
  </si>
  <si>
    <t>00:00:3D</t>
  </si>
  <si>
    <t>05:38</t>
  </si>
  <si>
    <t>00:00:3E</t>
  </si>
  <si>
    <t>05:39</t>
  </si>
  <si>
    <t>00:00:3F</t>
  </si>
  <si>
    <t>05:3A</t>
  </si>
  <si>
    <t>00:00:40</t>
  </si>
  <si>
    <t>05:3B</t>
  </si>
  <si>
    <t>00:00:41</t>
  </si>
  <si>
    <t>05:3C</t>
  </si>
  <si>
    <t>00:00:42</t>
  </si>
  <si>
    <t>05:3D</t>
  </si>
  <si>
    <t>00:00:43</t>
  </si>
  <si>
    <t>05:3E</t>
  </si>
  <si>
    <t>00:00:44</t>
  </si>
  <si>
    <t>05:3F</t>
  </si>
  <si>
    <t>00:00:01</t>
  </si>
  <si>
    <t>05:00</t>
  </si>
  <si>
    <t>00:00:02</t>
  </si>
  <si>
    <t>05:01</t>
  </si>
  <si>
    <t>00:00:03</t>
  </si>
  <si>
    <t>05:02</t>
  </si>
  <si>
    <t>00:00:04</t>
  </si>
  <si>
    <t>05:03</t>
  </si>
  <si>
    <t>00:00:05</t>
  </si>
  <si>
    <t>05:04</t>
  </si>
  <si>
    <t>00:00:06</t>
  </si>
  <si>
    <t>05:05</t>
  </si>
  <si>
    <t>00:00:07</t>
  </si>
  <si>
    <t>05:06</t>
  </si>
  <si>
    <t>00:00:08</t>
  </si>
  <si>
    <t>05:07</t>
  </si>
  <si>
    <t>00:00:09</t>
  </si>
  <si>
    <t>05:08</t>
  </si>
  <si>
    <t>00:00:0A</t>
  </si>
  <si>
    <t>05:09</t>
  </si>
  <si>
    <t>00:00:0B</t>
  </si>
  <si>
    <t>05:0A</t>
  </si>
  <si>
    <t>00:00:45</t>
  </si>
  <si>
    <t>05:AC</t>
  </si>
  <si>
    <t>00:00:46</t>
  </si>
  <si>
    <t>05:AD</t>
  </si>
  <si>
    <t>00:00:47</t>
  </si>
  <si>
    <t>05:AE</t>
  </si>
  <si>
    <t>00:00:48</t>
  </si>
  <si>
    <t>05:AF</t>
  </si>
  <si>
    <t>00:00:49</t>
  </si>
  <si>
    <t>05:B0</t>
  </si>
  <si>
    <t>00:00:4A</t>
  </si>
  <si>
    <t>05:B1</t>
  </si>
  <si>
    <t>00:00:4B</t>
  </si>
  <si>
    <t>05:B2</t>
  </si>
  <si>
    <t>00:00:4C</t>
  </si>
  <si>
    <t>05:B3</t>
  </si>
  <si>
    <t>00:00:4D</t>
  </si>
  <si>
    <t>05:B4</t>
  </si>
  <si>
    <t>00:00:4E</t>
  </si>
  <si>
    <t>05:B5</t>
  </si>
  <si>
    <t>00:00:4F</t>
  </si>
  <si>
    <t>05:B6</t>
  </si>
  <si>
    <t>00:01:83</t>
  </si>
  <si>
    <t>05:B7</t>
  </si>
  <si>
    <t>00:01:84</t>
  </si>
  <si>
    <t>05:B8</t>
  </si>
  <si>
    <t>00:01:85</t>
  </si>
  <si>
    <t>05:B9</t>
  </si>
  <si>
    <t>00:01:86</t>
  </si>
  <si>
    <t>05:BA</t>
  </si>
  <si>
    <t>00:01:87</t>
  </si>
  <si>
    <t>05:BB</t>
  </si>
  <si>
    <t>00:01:5E</t>
  </si>
  <si>
    <t>05:BC</t>
  </si>
  <si>
    <t>00:01:5D</t>
  </si>
  <si>
    <t>05:BD</t>
  </si>
  <si>
    <t>00:00:50</t>
  </si>
  <si>
    <t>05:BE</t>
  </si>
  <si>
    <t>00:00:51</t>
  </si>
  <si>
    <t>05:BF</t>
  </si>
  <si>
    <t>00:00:52</t>
  </si>
  <si>
    <t>05:C0</t>
  </si>
  <si>
    <t>00:00:53</t>
  </si>
  <si>
    <t>05:C1</t>
  </si>
  <si>
    <t>00:00:54</t>
  </si>
  <si>
    <t>05:C2</t>
  </si>
  <si>
    <t>00:01:22</t>
  </si>
  <si>
    <t>05:C3</t>
  </si>
  <si>
    <t>00:01:23</t>
  </si>
  <si>
    <t>05:C4</t>
  </si>
  <si>
    <t>00:01:24</t>
  </si>
  <si>
    <t>05:C5</t>
  </si>
  <si>
    <t>00:01:56</t>
  </si>
  <si>
    <t>05:C6</t>
  </si>
  <si>
    <t>00:01:57</t>
  </si>
  <si>
    <t>05:C7</t>
  </si>
  <si>
    <t>00:01:58</t>
  </si>
  <si>
    <t>05:C8</t>
  </si>
  <si>
    <t>00:01:59</t>
  </si>
  <si>
    <t>05:C9</t>
  </si>
  <si>
    <t>00:01:5A</t>
  </si>
  <si>
    <t>05:CA</t>
  </si>
  <si>
    <t>00:01:96</t>
  </si>
  <si>
    <t>05:CB</t>
  </si>
  <si>
    <t>00:01:97</t>
  </si>
  <si>
    <t>05:CC</t>
  </si>
  <si>
    <t>00:00:55</t>
  </si>
  <si>
    <t>05:CD</t>
  </si>
  <si>
    <t>00:00:56</t>
  </si>
  <si>
    <t>05:CE</t>
  </si>
  <si>
    <t>HORCM_INST</t>
  </si>
  <si>
    <t>#DEVGRP</t>
  </si>
  <si>
    <t>IPADDRESS OF TARGET CCI SERVER</t>
  </si>
  <si>
    <t>PORT of TGT</t>
  </si>
  <si>
    <t>List Command Status</t>
  </si>
  <si>
    <t xml:space="preserve">raidcom get command_status </t>
  </si>
  <si>
    <t>Login to Array</t>
  </si>
  <si>
    <t>raidcom -login [USERNAME] [PASSWORD] -s [serial]</t>
  </si>
  <si>
    <t>Co-Author</t>
  </si>
  <si>
    <t>Tim Valdes</t>
  </si>
  <si>
    <t>Email</t>
  </si>
  <si>
    <t>tim.valdes@hds.com</t>
  </si>
  <si>
    <t>Get the last available Host Group Number</t>
  </si>
  <si>
    <t>raidcom get host_grp -port  CL4-B | awk 'END{print $2}'</t>
  </si>
  <si>
    <t>Create HORCM Files for Rep</t>
  </si>
  <si>
    <t>Discover Ext WWNs &amp; LUNs</t>
  </si>
  <si>
    <t>Externalize LUNs</t>
  </si>
  <si>
    <t>Modify Ext Cache</t>
  </si>
  <si>
    <t>Add Additional Ext Path</t>
  </si>
  <si>
    <t>Discover External WWNs and LUNs</t>
  </si>
  <si>
    <t>Commands to Externalize LUNs</t>
  </si>
  <si>
    <t>Commands for disabling cache mode and inflow</t>
  </si>
  <si>
    <t>Command to add a secondary path to External Path Group</t>
  </si>
  <si>
    <t>Create HORCM Files for Replication of Two Sites</t>
  </si>
  <si>
    <t>Beta 1.7a</t>
  </si>
  <si>
    <t>Modify Host Group (Host Mode Options)</t>
  </si>
  <si>
    <t>13: SIM report in link failure</t>
  </si>
  <si>
    <t>14: HPTruCluster in the TrueCopy function</t>
  </si>
  <si>
    <t>15: HACMP</t>
  </si>
  <si>
    <t>22: Veritas Cluster Server</t>
  </si>
  <si>
    <t>23: REC command support</t>
  </si>
  <si>
    <t>33: Invalidating setting and reporting of device identifiers</t>
  </si>
  <si>
    <t>40: V-Vol extension</t>
  </si>
  <si>
    <t>41: Prioritized device recognition command</t>
  </si>
  <si>
    <t>42: Inhibiting "OHUB PCIretry"</t>
  </si>
  <si>
    <t>43: Queue Full Response</t>
  </si>
  <si>
    <t>48: HAM Svol Read Option</t>
  </si>
  <si>
    <t>54: Support Option for the EXTENDED COPY command</t>
  </si>
  <si>
    <t>12: Ghost LUN undisplaying function</t>
  </si>
  <si>
    <t>2 : VERITAS Database Edition/Advanced Cluster</t>
  </si>
  <si>
    <t>6 : TPRLO</t>
  </si>
  <si>
    <t>7 : LUN automatic recognition function</t>
  </si>
  <si>
    <t>Host Mode OPT 1</t>
  </si>
  <si>
    <t>Host Mode OPT 2</t>
  </si>
  <si>
    <t>Host Mode OPT 3</t>
  </si>
  <si>
    <t>Host Mode OPT 4</t>
  </si>
  <si>
    <t>Count</t>
  </si>
  <si>
    <t>Added Externalization tabs, added HORCM Tab, updated old code and existing tabs.</t>
  </si>
  <si>
    <t>Mapping Device Group Operations</t>
  </si>
  <si>
    <t>Map Device Group Command</t>
  </si>
  <si>
    <t>Unmap Device Group Command</t>
  </si>
  <si>
    <t>raidcom get resource</t>
  </si>
  <si>
    <t>List Locking Resources</t>
  </si>
  <si>
    <t>raidcom lock resource -resource_name meta_resource  -time 60</t>
  </si>
  <si>
    <t xml:space="preserve">Lock Free Resource </t>
  </si>
  <si>
    <t>raidcom get resource -s 53004</t>
  </si>
  <si>
    <t>List Owner of Locked Resource</t>
  </si>
  <si>
    <t>Unlock Resource</t>
  </si>
  <si>
    <t>raidcom unlock resource -resource_name meta_resource</t>
  </si>
  <si>
    <t>Map Device Grps to Existing HSD</t>
  </si>
  <si>
    <t>Assign Device Groups to a HSD</t>
  </si>
  <si>
    <t>Test</t>
  </si>
  <si>
    <t>Additional External Paths Operations</t>
  </si>
  <si>
    <t>Added GUI options and output code for externalization and removal.  Added Data Validation to all input data for all Tabs.</t>
  </si>
  <si>
    <t>Beta 1.7b</t>
  </si>
  <si>
    <t>CL3-A Host</t>
  </si>
  <si>
    <t>CL1-A-0</t>
  </si>
  <si>
    <t>01-02</t>
  </si>
  <si>
    <t>3-16</t>
  </si>
  <si>
    <t>Tim</t>
  </si>
  <si>
    <t>51 100</t>
  </si>
  <si>
    <t>52 100</t>
  </si>
  <si>
    <t>Command to Initialize LDEV</t>
  </si>
  <si>
    <t>Command to Expand Volume</t>
  </si>
  <si>
    <t>Enhanced all Tabs with data validation and labels where needed.  Enhanced formulas on all tabs.</t>
  </si>
  <si>
    <t>Eric Morton</t>
  </si>
  <si>
    <t>eric.morton@hds.com</t>
  </si>
  <si>
    <t xml:space="preserve">This is the location where the generated batch scripts will be placed, make sure you have trailing backslash on path, the create folder function will only create one level deep. </t>
  </si>
  <si>
    <t>VSP Resource Group</t>
  </si>
  <si>
    <t>The resource group that will be utilized to process the commands so the VSP can be locked</t>
  </si>
  <si>
    <t>meta_resource</t>
  </si>
  <si>
    <t>Discover External WWN's</t>
  </si>
  <si>
    <t>Internal LDEV</t>
  </si>
  <si>
    <t>Create a new Pool or Add Pool Volumes to Existing Pool</t>
  </si>
  <si>
    <t>Map External Devices to Internal LDEV's</t>
  </si>
  <si>
    <t>Capacity</t>
  </si>
  <si>
    <t>Starting Internal LDEV</t>
  </si>
  <si>
    <t>Map External</t>
  </si>
  <si>
    <t>Commands to Map new external LUNS in group to internal CU:LDEV numbers</t>
  </si>
  <si>
    <t>Fixed some bugs in the code, added the ability to do resource locking in the RaidCom Ouput. Made serveral changes to the externalization tabs. Added HyperLinks.</t>
  </si>
  <si>
    <t>AIXTRONWEB_1A</t>
  </si>
  <si>
    <t>AIXTRON_3A</t>
  </si>
  <si>
    <t>AIXMAPFRE_5A</t>
  </si>
  <si>
    <t>AIXNEXT_7A</t>
  </si>
  <si>
    <t>AIXTWQA_5A</t>
  </si>
  <si>
    <t>AIXTWDES_7A</t>
  </si>
  <si>
    <t>BS101_1C</t>
  </si>
  <si>
    <t>BS102_3C</t>
  </si>
  <si>
    <t>BS103_1C</t>
  </si>
  <si>
    <t>BS201_1C</t>
  </si>
  <si>
    <t>BS104_3C</t>
  </si>
  <si>
    <t>BS202_3C</t>
  </si>
  <si>
    <t>BS105_5C</t>
  </si>
  <si>
    <t>BS106_7C</t>
  </si>
  <si>
    <t>BS107_5C</t>
  </si>
  <si>
    <t>BS108_7C</t>
  </si>
  <si>
    <t>BS109_5C</t>
  </si>
  <si>
    <t>BS110_7C</t>
  </si>
  <si>
    <t>BS111_1C</t>
  </si>
  <si>
    <t>BS112_3C</t>
  </si>
  <si>
    <t>BS113_5C</t>
  </si>
  <si>
    <t>BS114_7C</t>
  </si>
  <si>
    <t>AIXTRONWEB_2A</t>
  </si>
  <si>
    <t>AIXTRON_4A</t>
  </si>
  <si>
    <t>AIXMAPFRE_6A</t>
  </si>
  <si>
    <t>AIXNEXT_8A</t>
  </si>
  <si>
    <t>AIXTWQA_6A</t>
  </si>
  <si>
    <t>AIXTWDES_8A</t>
  </si>
  <si>
    <t>BS101_2C</t>
  </si>
  <si>
    <t>BS102_4C</t>
  </si>
  <si>
    <t>BS103_2C</t>
  </si>
  <si>
    <t>BS201_2C</t>
  </si>
  <si>
    <t>BS104_4C</t>
  </si>
  <si>
    <t>BS202_4C</t>
  </si>
  <si>
    <t>BS105_6C</t>
  </si>
  <si>
    <t>BS106_8C</t>
  </si>
  <si>
    <t>BS107_6C</t>
  </si>
  <si>
    <t>BS108_8C</t>
  </si>
  <si>
    <t>BS109_6C</t>
  </si>
  <si>
    <t>BS110_8C</t>
  </si>
  <si>
    <t>BS111_2C</t>
  </si>
  <si>
    <t>BS112_4C</t>
  </si>
  <si>
    <t>BS113_6C</t>
  </si>
  <si>
    <t>BS114_8C</t>
  </si>
  <si>
    <t>DYNIX</t>
  </si>
  <si>
    <t>0D40</t>
  </si>
  <si>
    <t>0D41</t>
  </si>
  <si>
    <t>0D42</t>
  </si>
  <si>
    <t>0D43</t>
  </si>
  <si>
    <t>0D44</t>
  </si>
  <si>
    <t>0D45</t>
  </si>
  <si>
    <t>0D46</t>
  </si>
  <si>
    <t>0D47</t>
  </si>
  <si>
    <t>0D48</t>
  </si>
  <si>
    <t>0D49</t>
  </si>
  <si>
    <t>0D50</t>
  </si>
  <si>
    <t>0D51</t>
  </si>
  <si>
    <t>0D52</t>
  </si>
  <si>
    <t>0D53</t>
  </si>
  <si>
    <t>0D54</t>
  </si>
  <si>
    <t>0D55</t>
  </si>
  <si>
    <t>0D56</t>
  </si>
  <si>
    <t>0D57</t>
  </si>
  <si>
    <t>0D58</t>
  </si>
  <si>
    <t>0D59</t>
  </si>
  <si>
    <t>0D60</t>
  </si>
  <si>
    <t>0D61</t>
  </si>
  <si>
    <t>0D4A</t>
  </si>
  <si>
    <t>0D4B</t>
  </si>
  <si>
    <t>0D4C</t>
  </si>
  <si>
    <t>0D4D</t>
  </si>
  <si>
    <t>0D4E</t>
  </si>
  <si>
    <t>0D4F</t>
  </si>
  <si>
    <t>0D5A</t>
  </si>
  <si>
    <t>0D5B</t>
  </si>
  <si>
    <t>0D5C</t>
  </si>
  <si>
    <t>0D5D</t>
  </si>
  <si>
    <t>0D5E</t>
  </si>
  <si>
    <t>0D5F</t>
  </si>
  <si>
    <t>0DC3</t>
  </si>
  <si>
    <t>0DC4</t>
  </si>
  <si>
    <t>0DC5</t>
  </si>
  <si>
    <t>0D62</t>
  </si>
  <si>
    <t>0D63</t>
  </si>
  <si>
    <t>0D64</t>
  </si>
  <si>
    <t>0D65</t>
  </si>
  <si>
    <t>0D66</t>
  </si>
  <si>
    <t>0D67</t>
  </si>
  <si>
    <t>0D68</t>
  </si>
  <si>
    <t>0D69</t>
  </si>
  <si>
    <t>0D70</t>
  </si>
  <si>
    <t>0D71</t>
  </si>
  <si>
    <t>0D72</t>
  </si>
  <si>
    <t>0D73</t>
  </si>
  <si>
    <t>0D74</t>
  </si>
  <si>
    <t>0D75</t>
  </si>
  <si>
    <t>0D76</t>
  </si>
  <si>
    <t>0D77</t>
  </si>
  <si>
    <t>0D78</t>
  </si>
  <si>
    <t>0D79</t>
  </si>
  <si>
    <t>0D80</t>
  </si>
  <si>
    <t>0D81</t>
  </si>
  <si>
    <t>0D82</t>
  </si>
  <si>
    <t>0D83</t>
  </si>
  <si>
    <t>0D84</t>
  </si>
  <si>
    <t>0D85</t>
  </si>
  <si>
    <t>0D86</t>
  </si>
  <si>
    <t>0D87</t>
  </si>
  <si>
    <t>0D6A</t>
  </si>
  <si>
    <t>0D6B</t>
  </si>
  <si>
    <t>0D6C</t>
  </si>
  <si>
    <t>0D6D</t>
  </si>
  <si>
    <t>0D6E</t>
  </si>
  <si>
    <t>0D6F</t>
  </si>
  <si>
    <t>0D7A</t>
  </si>
  <si>
    <t>0D7B</t>
  </si>
  <si>
    <t>0D7C</t>
  </si>
  <si>
    <t>0D7D</t>
  </si>
  <si>
    <t>0D7E</t>
  </si>
  <si>
    <t>0D7F</t>
  </si>
  <si>
    <t>0DC6</t>
  </si>
  <si>
    <t>0DC7</t>
  </si>
  <si>
    <t>0DC8</t>
  </si>
  <si>
    <t>0DC9</t>
  </si>
  <si>
    <t>0DCA</t>
  </si>
  <si>
    <t>0D9A</t>
  </si>
  <si>
    <t>0D9B</t>
  </si>
  <si>
    <t>0D9C</t>
  </si>
  <si>
    <t>0D9D</t>
  </si>
  <si>
    <t>0D9E</t>
  </si>
  <si>
    <t>0D9F</t>
  </si>
  <si>
    <t>0DA0</t>
  </si>
  <si>
    <t>0DA1</t>
  </si>
  <si>
    <t>0DA2</t>
  </si>
  <si>
    <t>0D88</t>
  </si>
  <si>
    <t>0D89</t>
  </si>
  <si>
    <t>0D90</t>
  </si>
  <si>
    <t>0D91</t>
  </si>
  <si>
    <t>0D92</t>
  </si>
  <si>
    <t>0D93</t>
  </si>
  <si>
    <t>0D94</t>
  </si>
  <si>
    <t>0D95</t>
  </si>
  <si>
    <t>0D96</t>
  </si>
  <si>
    <t>0D97</t>
  </si>
  <si>
    <t>0D98</t>
  </si>
  <si>
    <t>0D99</t>
  </si>
  <si>
    <t>0D8A</t>
  </si>
  <si>
    <t>0D8B</t>
  </si>
  <si>
    <t>0D8C</t>
  </si>
  <si>
    <t>0D8D</t>
  </si>
  <si>
    <t>0D8E</t>
  </si>
  <si>
    <t>0D8F</t>
  </si>
  <si>
    <t>0DBC</t>
  </si>
  <si>
    <t>0DBD</t>
  </si>
  <si>
    <t>0DE2</t>
  </si>
  <si>
    <t>0DE3</t>
  </si>
  <si>
    <t>0DEE</t>
  </si>
  <si>
    <t>0DE0</t>
  </si>
  <si>
    <t>0DE1</t>
  </si>
  <si>
    <t>0DEA</t>
  </si>
  <si>
    <t>0DEB</t>
  </si>
  <si>
    <t>0DEC</t>
  </si>
  <si>
    <t>0DD9</t>
  </si>
  <si>
    <t>0DDA</t>
  </si>
  <si>
    <t>0DDB</t>
  </si>
  <si>
    <t>0DDC</t>
  </si>
  <si>
    <t>0DDD</t>
  </si>
  <si>
    <t>0DDE</t>
  </si>
  <si>
    <t>0DED</t>
  </si>
  <si>
    <t>0DDF</t>
  </si>
  <si>
    <t>0D00</t>
  </si>
  <si>
    <t>0D01</t>
  </si>
  <si>
    <t>0D02</t>
  </si>
  <si>
    <t>0D03</t>
  </si>
  <si>
    <t>0D04</t>
  </si>
  <si>
    <t>0D05</t>
  </si>
  <si>
    <t>0D06</t>
  </si>
  <si>
    <t>0D07</t>
  </si>
  <si>
    <t>0D08</t>
  </si>
  <si>
    <t>0D09</t>
  </si>
  <si>
    <t>0D0A</t>
  </si>
  <si>
    <t>0D10</t>
  </si>
  <si>
    <t>0D11</t>
  </si>
  <si>
    <t>0D12</t>
  </si>
  <si>
    <t>0D13</t>
  </si>
  <si>
    <t>0DE4</t>
  </si>
  <si>
    <t>0DE5</t>
  </si>
  <si>
    <t>0DE6</t>
  </si>
  <si>
    <t>0DE7</t>
  </si>
  <si>
    <t>0DE8</t>
  </si>
  <si>
    <t>0DE9</t>
  </si>
  <si>
    <t>0D20</t>
  </si>
  <si>
    <t>0D21</t>
  </si>
  <si>
    <t>0D22</t>
  </si>
  <si>
    <t>0D23</t>
  </si>
  <si>
    <t>0D24</t>
  </si>
  <si>
    <t>0D25</t>
  </si>
  <si>
    <t>0D26</t>
  </si>
  <si>
    <t>0D27</t>
  </si>
  <si>
    <t>0D28</t>
  </si>
  <si>
    <t>0D29</t>
  </si>
  <si>
    <t>0D30</t>
  </si>
  <si>
    <t>0D31</t>
  </si>
  <si>
    <t>0D32</t>
  </si>
  <si>
    <t>0D33</t>
  </si>
  <si>
    <t>0D34</t>
  </si>
  <si>
    <t>0D35</t>
  </si>
  <si>
    <t>0D36</t>
  </si>
  <si>
    <t>0D37</t>
  </si>
  <si>
    <t>0D38</t>
  </si>
  <si>
    <t>0D39</t>
  </si>
  <si>
    <t>0DEF</t>
  </si>
  <si>
    <t>0DF1</t>
  </si>
  <si>
    <t>0DF2</t>
  </si>
  <si>
    <t>0DF3</t>
  </si>
  <si>
    <t>0D0F</t>
  </si>
  <si>
    <t>0D1A</t>
  </si>
  <si>
    <t>0D1B</t>
  </si>
  <si>
    <t>0D1C</t>
  </si>
  <si>
    <t>0D1D</t>
  </si>
  <si>
    <t>0D1E</t>
  </si>
  <si>
    <t>0D1F</t>
  </si>
  <si>
    <t>0D2A</t>
  </si>
  <si>
    <t>0D2B</t>
  </si>
  <si>
    <t>0D2C</t>
  </si>
  <si>
    <t>0D2D</t>
  </si>
  <si>
    <t>0D2E</t>
  </si>
  <si>
    <t>0D2F</t>
  </si>
  <si>
    <t>0D3A</t>
  </si>
  <si>
    <t>0D3B</t>
  </si>
  <si>
    <t>0D3C</t>
  </si>
  <si>
    <t>0D3D</t>
  </si>
  <si>
    <t>0D3E</t>
  </si>
  <si>
    <t>0D3F</t>
  </si>
  <si>
    <t>0DAC</t>
  </si>
  <si>
    <t>0DAD</t>
  </si>
  <si>
    <t>0DAE</t>
  </si>
  <si>
    <t>0DAF</t>
  </si>
  <si>
    <t>0DB0</t>
  </si>
  <si>
    <t>0DB1</t>
  </si>
  <si>
    <t>0DB2</t>
  </si>
  <si>
    <t>0DB3</t>
  </si>
  <si>
    <t>0DB4</t>
  </si>
  <si>
    <t>0DB5</t>
  </si>
  <si>
    <t>0DB6</t>
  </si>
  <si>
    <t>0DBE</t>
  </si>
  <si>
    <t>0DBF</t>
  </si>
  <si>
    <t>0DC0</t>
  </si>
  <si>
    <t>0DC1</t>
  </si>
  <si>
    <t>0DC2</t>
  </si>
  <si>
    <t>0DCD</t>
  </si>
  <si>
    <t>0DCE</t>
  </si>
  <si>
    <t>0DF0</t>
  </si>
  <si>
    <t>0DD0</t>
  </si>
  <si>
    <t>0DD1</t>
  </si>
  <si>
    <t>0DD2</t>
  </si>
  <si>
    <t>0DD3</t>
  </si>
  <si>
    <t>0DD4</t>
  </si>
  <si>
    <t>0DD5</t>
  </si>
  <si>
    <t>0DD6</t>
  </si>
  <si>
    <t>0DD7</t>
  </si>
  <si>
    <t>0DD8</t>
  </si>
  <si>
    <t>Beta 1.8b</t>
  </si>
  <si>
    <t>Added another menu item for Mapping Dev Groups as well as fixed formulas in the HSD, map dev grp, and add device grp TABS.</t>
  </si>
  <si>
    <t>Beta 1.8c</t>
  </si>
  <si>
    <t>Added options in the creation form to run commands asynchronously</t>
  </si>
  <si>
    <t>Beta 1.7</t>
  </si>
  <si>
    <t>Griffin Hernandez</t>
  </si>
  <si>
    <t>griffin.hernandez@hds.com</t>
  </si>
  <si>
    <t>Extensive changes to the code used to generate the command files</t>
  </si>
  <si>
    <t>Beta 1.0 - 1.6</t>
  </si>
  <si>
    <t>Initial Versions</t>
  </si>
  <si>
    <t>Beta 1.8a</t>
  </si>
  <si>
    <t>Put new command menu on this screen. Also put in code to write in check command status after every break in the type of commands</t>
  </si>
  <si>
    <t>Beta 1.9</t>
  </si>
  <si>
    <t>Dale Sides, Tim Valdes, Eric Morton and Griffin Hernandez</t>
  </si>
  <si>
    <t>Beta 1.9a</t>
  </si>
  <si>
    <t>Removed references for ckAsync in the code behind of the CLICreationForm.  Corrected the title bar for the CLICreationForm to say "RAIDCOM" instead of HDvM</t>
  </si>
  <si>
    <t>Set WWN Nickname</t>
  </si>
  <si>
    <t>Beta 1.9b</t>
  </si>
  <si>
    <t>C:\scripts\raidcom\</t>
  </si>
  <si>
    <t>Remove Nickname</t>
  </si>
  <si>
    <t xml:space="preserve">Fixed mistake in command "add hba_wwn" on "Host Storage Domain" Tab.  Added missing code in reader code for checked boxes = true.  Added a column to SET the wwn_nickname, update menu, and reader code. </t>
  </si>
  <si>
    <t>Fixed Add WWN Column formula, missing host grp.  Added Remove Nickname column.</t>
  </si>
  <si>
    <t>Beta 1.9c</t>
  </si>
  <si>
    <t>Beta 1.9d</t>
  </si>
  <si>
    <t>Added Device Name column in "Map Device Grps to Existing HSD" Tab and updated formula in "Map Device Group Command" column.  Concatenated device to Device name in "Add DeviceGroups" Tab.  If Device name is not to be used, delete the values in that column.</t>
  </si>
  <si>
    <t>To generate the batch file either run the LaunchCLICreationForm macro from the View --&gt; Macros menu, click the Launch CLI Creation click box above or you can press CTRL &lt;g&gt; to bring up the form shown below.</t>
  </si>
  <si>
    <t>External Array Serial Number</t>
  </si>
  <si>
    <t>The serial number of the external array to virtualize</t>
  </si>
  <si>
    <t>External Array Type</t>
  </si>
  <si>
    <t>AMS2500</t>
  </si>
  <si>
    <t>ExternalArrayType</t>
  </si>
  <si>
    <t>AMS2100</t>
  </si>
  <si>
    <t>AMS2300</t>
  </si>
  <si>
    <t>R500</t>
  </si>
  <si>
    <t>R600</t>
  </si>
  <si>
    <t>R700</t>
  </si>
  <si>
    <t>Other</t>
  </si>
  <si>
    <t>HDS External Array Port</t>
  </si>
  <si>
    <t xml:space="preserve">HDS Calculated External WWN </t>
  </si>
  <si>
    <t>Non HDS External Array  or Older HDS array WWN</t>
  </si>
  <si>
    <t>Added ability to calculate the WWN's for HDS arrays. Added two rows on the Instructions tab to allow input array serial number and array type. Only support R500, R600, R700, and AMS2100, 2300, and 2500. Non HDS arrays and older HDS arrays will need to manually input the WWN.</t>
  </si>
  <si>
    <t>Raidcom Workbook. Allows mass production of raidcom commands.</t>
  </si>
  <si>
    <t> http://loop.hds.com/docs/DOC-8541</t>
  </si>
  <si>
    <t>ID for Resource Type</t>
  </si>
  <si>
    <t>c:\temp\raidcom\</t>
  </si>
  <si>
    <t>Set Port Attribute</t>
  </si>
  <si>
    <t>Set Port Topology</t>
  </si>
  <si>
    <t>CL7-D</t>
  </si>
  <si>
    <t>CL1-J</t>
  </si>
  <si>
    <t>CL5-J</t>
  </si>
  <si>
    <t>CL7-J</t>
  </si>
  <si>
    <t>CL1-K</t>
  </si>
  <si>
    <t>CL3-K</t>
  </si>
  <si>
    <t>CL5-K</t>
  </si>
  <si>
    <t>CL7-K</t>
  </si>
  <si>
    <t>CL1-N</t>
  </si>
  <si>
    <t>CL3-N</t>
  </si>
  <si>
    <t>CL5-N</t>
  </si>
  <si>
    <t>CL7-N</t>
  </si>
  <si>
    <t>CL1-P</t>
  </si>
  <si>
    <t>CL3-P</t>
  </si>
  <si>
    <t>CL5-P</t>
  </si>
  <si>
    <t>CL7-P</t>
  </si>
  <si>
    <t>CL1-L</t>
  </si>
  <si>
    <t>CL3-L</t>
  </si>
  <si>
    <t>CL5-L</t>
  </si>
  <si>
    <t>CL7-L</t>
  </si>
  <si>
    <t>CL1-M</t>
  </si>
  <si>
    <t>CL3-M</t>
  </si>
  <si>
    <t>CL5-M</t>
  </si>
  <si>
    <t>CL7-M</t>
  </si>
  <si>
    <t>CL1-Q</t>
  </si>
  <si>
    <t>CL3-Q</t>
  </si>
  <si>
    <t>CL5-Q</t>
  </si>
  <si>
    <t>CL7-Q</t>
  </si>
  <si>
    <t>CL1-R</t>
  </si>
  <si>
    <t>CL3-R</t>
  </si>
  <si>
    <t>CL5-R</t>
  </si>
  <si>
    <t>CL7-R</t>
  </si>
  <si>
    <t>CL9-L</t>
  </si>
  <si>
    <t>CLB-L</t>
  </si>
  <si>
    <t>CLD-L</t>
  </si>
  <si>
    <t>CLF-L</t>
  </si>
  <si>
    <t>CL9-M</t>
  </si>
  <si>
    <t>CLB-M</t>
  </si>
  <si>
    <t>CLD-M</t>
  </si>
  <si>
    <t>CLF-M</t>
  </si>
  <si>
    <t>CL8-F</t>
  </si>
  <si>
    <t>CL2-G</t>
  </si>
  <si>
    <t>CL4-G</t>
  </si>
  <si>
    <t>CL6-G</t>
  </si>
  <si>
    <t>CL8-G</t>
  </si>
  <si>
    <t>CL2-H</t>
  </si>
  <si>
    <t>CL4-H</t>
  </si>
  <si>
    <t>CL6-H</t>
  </si>
  <si>
    <t>CL8-H</t>
  </si>
  <si>
    <t>CL2-J</t>
  </si>
  <si>
    <t>CL4-J</t>
  </si>
  <si>
    <t>CL6-J</t>
  </si>
  <si>
    <t>CL8-J</t>
  </si>
  <si>
    <t>CL2-K</t>
  </si>
  <si>
    <t>CL4-K</t>
  </si>
  <si>
    <t>CL6-K</t>
  </si>
  <si>
    <t>CL8-K</t>
  </si>
  <si>
    <t>CL2-N</t>
  </si>
  <si>
    <t>CL4-N</t>
  </si>
  <si>
    <t>CL6-N</t>
  </si>
  <si>
    <t>CL8-N</t>
  </si>
  <si>
    <t>CL2-P</t>
  </si>
  <si>
    <t>CL4-P</t>
  </si>
  <si>
    <t>CL6-P</t>
  </si>
  <si>
    <t>CL8-P</t>
  </si>
  <si>
    <t>CL2-L</t>
  </si>
  <si>
    <t>CL4-L</t>
  </si>
  <si>
    <t>CL6-L</t>
  </si>
  <si>
    <t>CL8-L</t>
  </si>
  <si>
    <t>CL2-M</t>
  </si>
  <si>
    <t>CL4-M</t>
  </si>
  <si>
    <t>CL6-M</t>
  </si>
  <si>
    <t>CL8-M</t>
  </si>
  <si>
    <t>CL2-Q</t>
  </si>
  <si>
    <t>CL4-Q</t>
  </si>
  <si>
    <t>CL6-Q</t>
  </si>
  <si>
    <t>CL8-Q</t>
  </si>
  <si>
    <t>CL2-R</t>
  </si>
  <si>
    <t>CL4-R</t>
  </si>
  <si>
    <t>CL6-R</t>
  </si>
  <si>
    <t>CL8-R</t>
  </si>
  <si>
    <t>CLA-L</t>
  </si>
  <si>
    <t>CLC-L</t>
  </si>
  <si>
    <t>CLE-L</t>
  </si>
  <si>
    <t>CLG-L</t>
  </si>
  <si>
    <t>CLA-M</t>
  </si>
  <si>
    <t>CLC-M</t>
  </si>
  <si>
    <t>CLE-M</t>
  </si>
  <si>
    <t>CLG-M</t>
  </si>
  <si>
    <t>1.10</t>
  </si>
  <si>
    <t>Fixed issue with the Fibre Port tab and expanded the port validation section</t>
  </si>
  <si>
    <t>Use HEX or Decimal in Mapping [H|D]</t>
  </si>
  <si>
    <t>HEXORDEC</t>
  </si>
  <si>
    <t>H</t>
  </si>
  <si>
    <t>D</t>
  </si>
  <si>
    <t>y</t>
  </si>
  <si>
    <t>1.11</t>
  </si>
  <si>
    <t>1.12</t>
  </si>
  <si>
    <t>The type of the external array USP (R500), USP-V (R600), VSP (R700), AMS (2100, 230, 2500) . Other will be non HDS array or older style HDS Array (AMS500, AMS100)</t>
  </si>
  <si>
    <t>LOWERYN</t>
  </si>
  <si>
    <t>n</t>
  </si>
  <si>
    <t>LINUX</t>
  </si>
  <si>
    <t>Fixed issue when generating modifying external cache setting with spreadsheet. Gave option to map devices to existing HSD to use either HSN nickname or domain ID. Added code to calculate the WWN for USP.  Made some additional adjustments to the LUN Operations table dealing with hex or decimal mapping. Fixed host mode option in the LKVALS tab. Removed Linux/Irix and made it LINUX.</t>
  </si>
  <si>
    <t>Allow the use of Hex or Decimal when mapping luns to HSD. Also changed VB code to output commands if there is a lower case "y" in the Use in Batch column.</t>
  </si>
  <si>
    <t>Fixed issue with generating WWN's when the Port letter "CL1-G" is greater than "F"</t>
  </si>
  <si>
    <t>External Sec Port #</t>
  </si>
  <si>
    <t>Internal Sec Port #</t>
  </si>
  <si>
    <t>Internal Pri Port #</t>
  </si>
  <si>
    <t>5002-01</t>
  </si>
  <si>
    <t>5001-01</t>
  </si>
  <si>
    <t>50060E8003A83C09</t>
  </si>
  <si>
    <t>1945624320</t>
  </si>
  <si>
    <t>YKDIMS3</t>
  </si>
  <si>
    <t>10:00:00:00:c9:43:03:94</t>
  </si>
  <si>
    <t>10:00:00:00:c9:43:03:95</t>
  </si>
  <si>
    <t>99</t>
  </si>
  <si>
    <t>53958</t>
  </si>
  <si>
    <t>1258329600</t>
  </si>
  <si>
    <t>BACKUP1</t>
  </si>
  <si>
    <t>10:00:00:00:c9:51:fb:2e</t>
  </si>
  <si>
    <t>10:00:00:00:c9:51:e0:be</t>
  </si>
  <si>
    <t>1.13b</t>
  </si>
  <si>
    <t>1.13a</t>
  </si>
  <si>
    <t>Added a check box for Discovering LUNs and updated macros.  Fixed the "Discover Ext WWNs &amp; LUNs" Tab logic to take either Column C or D if one or the other is blank and not fed by the WWN conversion table.</t>
  </si>
  <si>
    <t>DG-QA</t>
  </si>
  <si>
    <t>SRE-PROD</t>
  </si>
  <si>
    <t>SRE-QA</t>
  </si>
  <si>
    <t>SRE-UNIT</t>
  </si>
  <si>
    <t>SYBASE-3</t>
  </si>
  <si>
    <t>YKASCSD</t>
  </si>
  <si>
    <t>YKCABS1</t>
  </si>
  <si>
    <t>YKCABS2</t>
  </si>
  <si>
    <t>YKCABS3</t>
  </si>
  <si>
    <t>YKCABS4</t>
  </si>
  <si>
    <t>YKCABS5</t>
  </si>
  <si>
    <t>YKCABS6</t>
  </si>
  <si>
    <t>YKCABS7</t>
  </si>
  <si>
    <t>YKCABS8</t>
  </si>
  <si>
    <t>YKCABS9</t>
  </si>
  <si>
    <t>YKCABSA</t>
  </si>
  <si>
    <t>YKCABSB</t>
  </si>
  <si>
    <t>YKCABSC</t>
  </si>
  <si>
    <t>YKCABSD</t>
  </si>
  <si>
    <t>YKCAPS6</t>
  </si>
  <si>
    <t>YKCAPS7</t>
  </si>
  <si>
    <t>YKCICS1</t>
  </si>
  <si>
    <t>YKCLNSE</t>
  </si>
  <si>
    <t>YKCM1SW</t>
  </si>
  <si>
    <t>YKCMOSX</t>
  </si>
  <si>
    <t>YKDAVSA</t>
  </si>
  <si>
    <t>YKDAVSB</t>
  </si>
  <si>
    <t>YKDAVSC</t>
  </si>
  <si>
    <t>YKDAVSD</t>
  </si>
  <si>
    <t>YKDAVSE</t>
  </si>
  <si>
    <t>YKDAVSF</t>
  </si>
  <si>
    <t>YKDAVSG</t>
  </si>
  <si>
    <t>YKDAVSH</t>
  </si>
  <si>
    <t>YKDENS1</t>
  </si>
  <si>
    <t>YKDENS2</t>
  </si>
  <si>
    <t>YKDENS7</t>
  </si>
  <si>
    <t>YKDIMSA</t>
  </si>
  <si>
    <t>YKDIMSB</t>
  </si>
  <si>
    <t>YKDOIS5</t>
  </si>
  <si>
    <t>YKDOMS7</t>
  </si>
  <si>
    <t>YKDOMS8</t>
  </si>
  <si>
    <t>YKDSPS1</t>
  </si>
  <si>
    <t>YKEH1S4</t>
  </si>
  <si>
    <t>YKEH1S6</t>
  </si>
  <si>
    <t>YKEH1S7</t>
  </si>
  <si>
    <t>YKEH1S8</t>
  </si>
  <si>
    <t>YKEH1S9</t>
  </si>
  <si>
    <t>YKEHTSP</t>
  </si>
  <si>
    <t>YKIDXSC</t>
  </si>
  <si>
    <t>YKIMCS1</t>
  </si>
  <si>
    <t>YKIMCS2</t>
  </si>
  <si>
    <t>YKIMCS3</t>
  </si>
  <si>
    <t>YKIMCS4</t>
  </si>
  <si>
    <t>YKIMCS5</t>
  </si>
  <si>
    <t>YKIMCS6</t>
  </si>
  <si>
    <t>YKIMCS8</t>
  </si>
  <si>
    <t>YKIMCS9</t>
  </si>
  <si>
    <t>YKIMCSA</t>
  </si>
  <si>
    <t>YKIMCSB</t>
  </si>
  <si>
    <t>YKIMCSC</t>
  </si>
  <si>
    <t>YKIMCSF</t>
  </si>
  <si>
    <t>YKIMCSG</t>
  </si>
  <si>
    <t>YKINGS1</t>
  </si>
  <si>
    <t>YKINGS2</t>
  </si>
  <si>
    <t>YKKTASJ</t>
  </si>
  <si>
    <t>YKKTASK</t>
  </si>
  <si>
    <t>YKKTASL</t>
  </si>
  <si>
    <t>YKKTASM</t>
  </si>
  <si>
    <t>YKMMNS2</t>
  </si>
  <si>
    <t>YKMMNS3</t>
  </si>
  <si>
    <t>YKMRSS1</t>
  </si>
  <si>
    <t>YKMSES3</t>
  </si>
  <si>
    <t>YKMYSS1</t>
  </si>
  <si>
    <t>YKMYSS2</t>
  </si>
  <si>
    <t>YKMYSS3</t>
  </si>
  <si>
    <t>YKMYSS4</t>
  </si>
  <si>
    <t>YKNUTS3</t>
  </si>
  <si>
    <t>YKNUTS4</t>
  </si>
  <si>
    <t>YKPEPS1</t>
  </si>
  <si>
    <t>YKPEPS2</t>
  </si>
  <si>
    <t>YKPEPS3</t>
  </si>
  <si>
    <t>YKPEPS4</t>
  </si>
  <si>
    <t>YKPEPS5</t>
  </si>
  <si>
    <t>YKPEPS8</t>
  </si>
  <si>
    <t>YKPEPS9</t>
  </si>
  <si>
    <t>YKPEPSA</t>
  </si>
  <si>
    <t>YKPIASV</t>
  </si>
  <si>
    <t>YKPIASW</t>
  </si>
  <si>
    <t>YKRONS4</t>
  </si>
  <si>
    <t>YKRONS5</t>
  </si>
  <si>
    <t>YKRONS6</t>
  </si>
  <si>
    <t>YKSANS1</t>
  </si>
  <si>
    <t>YKWRDS1</t>
  </si>
  <si>
    <t>YKWRDS2</t>
  </si>
  <si>
    <t>BACKUP2</t>
  </si>
  <si>
    <t>DG-PROD</t>
  </si>
  <si>
    <t>EAIL</t>
  </si>
  <si>
    <t>EAIR</t>
  </si>
  <si>
    <t>EURSERV4</t>
  </si>
  <si>
    <t>EURSERV5</t>
  </si>
  <si>
    <t>EURSERV6</t>
  </si>
  <si>
    <t>VIOCEMR1</t>
  </si>
  <si>
    <t>VIOCEMR2</t>
  </si>
  <si>
    <t>VIOCLNT1</t>
  </si>
  <si>
    <t>Y1F1P0E0</t>
  </si>
  <si>
    <t>Y1F1P1E0</t>
  </si>
  <si>
    <t>Y1F2P0E0</t>
  </si>
  <si>
    <t>Y1F2P1E0</t>
  </si>
  <si>
    <t>Y1F2P3E0</t>
  </si>
  <si>
    <t>Y1F2P4E0</t>
  </si>
  <si>
    <t>Y1F3P1E0</t>
  </si>
  <si>
    <t>Y1F3P3E0</t>
  </si>
  <si>
    <t>Y1F3P4E0</t>
  </si>
  <si>
    <t>YAIXNIM1</t>
  </si>
  <si>
    <t>YKDENS3</t>
  </si>
  <si>
    <t>YKDENS4</t>
  </si>
  <si>
    <t>YKKTASE</t>
  </si>
  <si>
    <t>YKKTASF</t>
  </si>
  <si>
    <t>YKKTASG</t>
  </si>
  <si>
    <t>YKLABSF</t>
  </si>
  <si>
    <t>YKLABSO</t>
  </si>
  <si>
    <t>YKLABSQ</t>
  </si>
  <si>
    <t>YKLABSR</t>
  </si>
  <si>
    <t>YKLABST</t>
  </si>
  <si>
    <t>YKLABSU</t>
  </si>
  <si>
    <t>YKLABSW</t>
  </si>
  <si>
    <t>50060E8003A83C19</t>
  </si>
  <si>
    <t>1.13c</t>
  </si>
  <si>
    <t>Minor Changes in some formulas that need to carry over to the next versions.</t>
  </si>
  <si>
    <t>HBA Position</t>
  </si>
  <si>
    <t>HBAPOS</t>
  </si>
  <si>
    <t>10:00:00:00:c9:50:ae:a4</t>
  </si>
  <si>
    <t>10:00:00:00:c9:4c:d4:42</t>
  </si>
  <si>
    <t>40961280</t>
  </si>
  <si>
    <t>41944320</t>
  </si>
  <si>
    <t>03-01</t>
  </si>
  <si>
    <t>03-02</t>
  </si>
  <si>
    <t>03-03</t>
  </si>
  <si>
    <t>03-04</t>
  </si>
  <si>
    <t>03-05</t>
  </si>
  <si>
    <t>03-06</t>
  </si>
  <si>
    <t>03-07</t>
  </si>
  <si>
    <t>03-08</t>
  </si>
  <si>
    <t>03-09</t>
  </si>
  <si>
    <t>03-10</t>
  </si>
  <si>
    <t>03-11</t>
  </si>
  <si>
    <t>03-12</t>
  </si>
  <si>
    <t>03-13</t>
  </si>
  <si>
    <t>03-14</t>
  </si>
  <si>
    <t>03-15</t>
  </si>
  <si>
    <t>03-16</t>
  </si>
  <si>
    <t>03-17</t>
  </si>
  <si>
    <t>03-18</t>
  </si>
  <si>
    <t>03-19</t>
  </si>
  <si>
    <t>03-20</t>
  </si>
  <si>
    <t>03-21</t>
  </si>
  <si>
    <t>03-22</t>
  </si>
  <si>
    <t>03-23</t>
  </si>
  <si>
    <t>03-24</t>
  </si>
  <si>
    <t>03-25</t>
  </si>
  <si>
    <t>03-26</t>
  </si>
  <si>
    <t>raidcom get port | grep ELUN</t>
  </si>
  <si>
    <t>03-27</t>
  </si>
  <si>
    <t>03-28</t>
  </si>
  <si>
    <t>03-29</t>
  </si>
  <si>
    <t>03-30</t>
  </si>
  <si>
    <t>03-31</t>
  </si>
  <si>
    <t>03-32</t>
  </si>
  <si>
    <t>03-33</t>
  </si>
  <si>
    <t>10:00:00:00:c9:50:b1:ca</t>
  </si>
  <si>
    <t>10:00:00:00:c9:50:b0:53</t>
  </si>
  <si>
    <t>10:00:00:00:c9:4e:64:14</t>
  </si>
  <si>
    <t>10:00:00:00:c9:4e:c5:5b</t>
  </si>
  <si>
    <t>04-01</t>
  </si>
  <si>
    <t>04-02</t>
  </si>
  <si>
    <t>04-03</t>
  </si>
  <si>
    <t>04-04</t>
  </si>
  <si>
    <t>04-05</t>
  </si>
  <si>
    <t>04-06</t>
  </si>
  <si>
    <t>04-07</t>
  </si>
  <si>
    <t>04-08</t>
  </si>
  <si>
    <t>05-01</t>
  </si>
  <si>
    <t>05-02</t>
  </si>
  <si>
    <t>05-03</t>
  </si>
  <si>
    <t>05-04</t>
  </si>
  <si>
    <t>05-05</t>
  </si>
  <si>
    <t>05-06</t>
  </si>
  <si>
    <t>05-07</t>
  </si>
  <si>
    <t>05-08</t>
  </si>
  <si>
    <t>05-09</t>
  </si>
  <si>
    <t>05-10</t>
  </si>
  <si>
    <t>05-11</t>
  </si>
  <si>
    <t>05-12</t>
  </si>
  <si>
    <t>05-13</t>
  </si>
  <si>
    <t>05-14</t>
  </si>
  <si>
    <t>05-15</t>
  </si>
  <si>
    <t>05-16</t>
  </si>
  <si>
    <t>05-17</t>
  </si>
  <si>
    <t>05-18</t>
  </si>
  <si>
    <t>05-19</t>
  </si>
  <si>
    <t>05-20</t>
  </si>
  <si>
    <t>05-21</t>
  </si>
  <si>
    <t>05-22</t>
  </si>
  <si>
    <t>05-23</t>
  </si>
  <si>
    <t>05-24</t>
  </si>
  <si>
    <t>05-25</t>
  </si>
  <si>
    <t>05-26</t>
  </si>
  <si>
    <t>05-27</t>
  </si>
  <si>
    <t>05-28</t>
  </si>
  <si>
    <t>05-29</t>
  </si>
  <si>
    <t>05-30</t>
  </si>
  <si>
    <t>05-31</t>
  </si>
  <si>
    <t>05-32</t>
  </si>
  <si>
    <t>05-33</t>
  </si>
  <si>
    <t>05-34</t>
  </si>
  <si>
    <t>05-35</t>
  </si>
  <si>
    <t>ADD External Group</t>
  </si>
  <si>
    <t>122880</t>
  </si>
  <si>
    <t>1.13d</t>
  </si>
  <si>
    <t xml:space="preserve">Updated the DEC2HEX conversions so the colon is present in the HEX CU:LDEV on "Map LDEVS to Existing HSD" and "DEC2HEX" Tabs.  Rearranged the order of the output commands in the script so that they were chronological in nature.  Utilized the "External Luns" Tab to disable cache mode and inflow control when producing your scripts.  Add automatic WWN_Nickname generation based on odd/even ports (customizable based on client needs).  </t>
  </si>
  <si>
    <t>1.13e</t>
  </si>
  <si>
    <t>Enter LDEV Decimal Value</t>
  </si>
  <si>
    <t>Removed a column in the "Externalize Luns" Tab.  Updated the CreationFormCLI code to point to correct deletion of LDEV.  Added columns for decimal LDEV value to compute the CU:LDEV value.  i.e.  80:01 = 32769</t>
  </si>
  <si>
    <t>Required (At Least One  of Three Variables in dark Grey)</t>
  </si>
  <si>
    <t>Host Name</t>
  </si>
  <si>
    <t>1.14</t>
  </si>
  <si>
    <t>Updated the "Modify Ldev" Tab.  Changed some calculations in the formulas.  Added host name column.  Switched the DEC to HEX column conversions. Enter a decimal value and calculate the HEX value.  It is easier to increment a decimal value than a HEX value in excel.  LDEV name now concatenates the HSD in the host column with the HEX value fo the LDEV.</t>
  </si>
  <si>
    <t>Raidcom Workbook</t>
  </si>
  <si>
    <t>1.14a</t>
  </si>
  <si>
    <t>The link from the Instructions tab to Add or Create Pools did not work properly. Also on the Ass or Create Pool Tab, the LDEV # column had the incorrect format and would not allow one to enter data in the column.</t>
  </si>
  <si>
    <t>test</t>
  </si>
  <si>
    <t>eric</t>
  </si>
  <si>
    <t>1.14b</t>
  </si>
  <si>
    <t>Fixed a bug on the Create or Add to Pool tab. The code would not allow us of LDEV_id and CNT if pool name was set. Put in code section to be sure that grp_opt and device_grp_name is not used with ldev)id and cnt</t>
  </si>
  <si>
    <t>1.15</t>
  </si>
  <si>
    <t>- Added 2 macros. 1. clearSampleData (clears the sample data from the currently selected worksheet) 2. clearAllSamples (cleans all sample data from all worksheets). - Added a button to the instructions sheet that will run the clearAllSamples macro -Changed data validation on the create ldev tab. -Removed the WWN_Nickname formula on the Host Storage Doman tab.</t>
  </si>
</sst>
</file>

<file path=xl/styles.xml><?xml version="1.0" encoding="utf-8"?>
<styleSheet xmlns="http://schemas.openxmlformats.org/spreadsheetml/2006/main" xmlns:mc="http://schemas.openxmlformats.org/markup-compatibility/2006" xmlns:x14ac="http://schemas.microsoft.com/office/spreadsheetml/2009/9/ac" mc:Ignorable="x14ac">
  <fonts count="49" x14ac:knownFonts="1">
    <font>
      <sz val="11"/>
      <color theme="1"/>
      <name val="Calibri"/>
      <family val="2"/>
      <scheme val="minor"/>
    </font>
    <font>
      <b/>
      <sz val="11"/>
      <color theme="1"/>
      <name val="Calibri"/>
      <family val="2"/>
      <scheme val="minor"/>
    </font>
    <font>
      <b/>
      <sz val="16"/>
      <color theme="1"/>
      <name val="Calibri"/>
      <family val="2"/>
      <scheme val="minor"/>
    </font>
    <font>
      <u/>
      <sz val="11"/>
      <color theme="10"/>
      <name val="Calibri"/>
      <family val="2"/>
    </font>
    <font>
      <i/>
      <sz val="11"/>
      <color theme="1"/>
      <name val="Calibri"/>
      <family val="2"/>
      <scheme val="minor"/>
    </font>
    <font>
      <b/>
      <sz val="18"/>
      <color theme="1"/>
      <name val="Calibri"/>
      <family val="2"/>
      <scheme val="minor"/>
    </font>
    <font>
      <sz val="11"/>
      <color indexed="8"/>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17"/>
      <name val="Calibri"/>
      <family val="2"/>
    </font>
    <font>
      <sz val="11"/>
      <color indexed="20"/>
      <name val="Calibri"/>
      <family val="2"/>
    </font>
    <font>
      <sz val="11"/>
      <color indexed="60"/>
      <name val="Calibri"/>
      <family val="2"/>
    </font>
    <font>
      <sz val="11"/>
      <color indexed="62"/>
      <name val="Calibri"/>
      <family val="2"/>
    </font>
    <font>
      <b/>
      <sz val="11"/>
      <color indexed="63"/>
      <name val="Calibri"/>
      <family val="2"/>
    </font>
    <font>
      <b/>
      <sz val="11"/>
      <color indexed="52"/>
      <name val="Calibri"/>
      <family val="2"/>
    </font>
    <font>
      <sz val="11"/>
      <color indexed="52"/>
      <name val="Calibri"/>
      <family val="2"/>
    </font>
    <font>
      <b/>
      <sz val="11"/>
      <color indexed="9"/>
      <name val="Calibri"/>
      <family val="2"/>
    </font>
    <font>
      <sz val="11"/>
      <color indexed="10"/>
      <name val="Calibri"/>
      <family val="2"/>
    </font>
    <font>
      <i/>
      <sz val="11"/>
      <color indexed="23"/>
      <name val="Calibri"/>
      <family val="2"/>
    </font>
    <font>
      <b/>
      <sz val="11"/>
      <color indexed="8"/>
      <name val="Calibri"/>
      <family val="2"/>
    </font>
    <font>
      <sz val="11"/>
      <color indexed="9"/>
      <name val="Calibri"/>
      <family val="2"/>
    </font>
    <font>
      <sz val="10"/>
      <name val="Arial"/>
      <family val="2"/>
    </font>
    <font>
      <sz val="10"/>
      <name val="Times New Roman"/>
      <family val="1"/>
    </font>
    <font>
      <i/>
      <sz val="11"/>
      <color rgb="FFFF0000"/>
      <name val="Calibri"/>
      <family val="2"/>
      <scheme val="minor"/>
    </font>
    <font>
      <b/>
      <i/>
      <sz val="11"/>
      <color rgb="FFFF0000"/>
      <name val="Calibri"/>
      <family val="2"/>
      <scheme val="minor"/>
    </font>
    <font>
      <b/>
      <i/>
      <sz val="11"/>
      <color theme="1"/>
      <name val="Calibri"/>
      <family val="2"/>
      <scheme val="minor"/>
    </font>
    <font>
      <sz val="11"/>
      <color theme="1"/>
      <name val="Calibri"/>
      <family val="2"/>
      <scheme val="minor"/>
    </font>
    <font>
      <b/>
      <sz val="11"/>
      <color rgb="FF3F3F3F"/>
      <name val="Calibri"/>
      <family val="2"/>
      <scheme val="minor"/>
    </font>
    <font>
      <b/>
      <sz val="11"/>
      <color rgb="FFFA7D00"/>
      <name val="Calibri"/>
      <family val="2"/>
      <scheme val="minor"/>
    </font>
    <font>
      <sz val="11"/>
      <color rgb="FFFF0000"/>
      <name val="Calibri"/>
      <family val="2"/>
      <scheme val="minor"/>
    </font>
    <font>
      <b/>
      <sz val="11"/>
      <color theme="0"/>
      <name val="Calibri"/>
      <family val="2"/>
      <scheme val="minor"/>
    </font>
    <font>
      <b/>
      <sz val="11"/>
      <color rgb="FFFF0000"/>
      <name val="Calibri"/>
      <family val="2"/>
      <scheme val="minor"/>
    </font>
    <font>
      <u/>
      <sz val="11"/>
      <color theme="11"/>
      <name val="Calibri"/>
      <family val="2"/>
      <scheme val="minor"/>
    </font>
    <font>
      <b/>
      <sz val="10"/>
      <name val="Arial"/>
      <family val="2"/>
    </font>
    <font>
      <b/>
      <sz val="28"/>
      <color rgb="FFFF0000"/>
      <name val="Calibri"/>
      <family val="2"/>
      <scheme val="minor"/>
    </font>
    <font>
      <b/>
      <i/>
      <sz val="28"/>
      <color rgb="FFFF0000"/>
      <name val="Calibri"/>
      <family val="2"/>
      <scheme val="minor"/>
    </font>
    <font>
      <b/>
      <sz val="18"/>
      <color theme="0"/>
      <name val="Calibri"/>
      <family val="2"/>
      <scheme val="minor"/>
    </font>
    <font>
      <u/>
      <sz val="10"/>
      <color indexed="12"/>
      <name val="Arial"/>
      <family val="2"/>
    </font>
    <font>
      <b/>
      <sz val="13"/>
      <color theme="3"/>
      <name val="Calibri"/>
      <family val="2"/>
      <scheme val="minor"/>
    </font>
    <font>
      <sz val="12"/>
      <color rgb="FF3F3F76"/>
      <name val="Calibri"/>
      <family val="2"/>
      <scheme val="minor"/>
    </font>
    <font>
      <b/>
      <sz val="24"/>
      <color theme="3"/>
      <name val="Calibri"/>
      <family val="2"/>
      <scheme val="minor"/>
    </font>
    <font>
      <sz val="11"/>
      <name val="Calibri"/>
      <family val="2"/>
    </font>
    <font>
      <sz val="11"/>
      <name val="Calibri"/>
      <family val="2"/>
      <scheme val="minor"/>
    </font>
    <font>
      <sz val="11"/>
      <color rgb="FF000000"/>
      <name val="Calibri"/>
      <family val="2"/>
      <scheme val="minor"/>
    </font>
    <font>
      <sz val="10"/>
      <name val="Tahoma"/>
      <family val="2"/>
    </font>
    <font>
      <sz val="12"/>
      <color theme="1"/>
      <name val="Calibri"/>
      <family val="2"/>
      <scheme val="minor"/>
    </font>
    <font>
      <sz val="12"/>
      <color indexed="72"/>
      <name val="Lucida Grande"/>
    </font>
  </fonts>
  <fills count="54">
    <fill>
      <patternFill patternType="none"/>
    </fill>
    <fill>
      <patternFill patternType="gray125"/>
    </fill>
    <fill>
      <patternFill patternType="solid">
        <fgColor theme="0" tint="-0.149998474074526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FFCC99"/>
      </patternFill>
    </fill>
    <fill>
      <patternFill patternType="solid">
        <fgColor rgb="FFF2F2F2"/>
      </patternFill>
    </fill>
    <fill>
      <patternFill patternType="solid">
        <fgColor rgb="FFFFFFCC"/>
      </patternFill>
    </fill>
    <fill>
      <patternFill patternType="solid">
        <fgColor rgb="FFA5A5A5"/>
      </patternFill>
    </fill>
    <fill>
      <patternFill patternType="solid">
        <fgColor theme="0" tint="-0.34998626667073579"/>
        <bgColor indexed="64"/>
      </patternFill>
    </fill>
    <fill>
      <patternFill patternType="solid">
        <fgColor rgb="FFFFFFCC"/>
        <bgColor indexed="64"/>
      </patternFill>
    </fill>
    <fill>
      <patternFill patternType="solid">
        <fgColor theme="0" tint="-0.24994659260841701"/>
        <bgColor indexed="64"/>
      </patternFill>
    </fill>
    <fill>
      <patternFill patternType="solid">
        <fgColor indexed="47"/>
        <bgColor indexed="64"/>
      </patternFill>
    </fill>
    <fill>
      <patternFill patternType="solid">
        <fgColor indexed="10"/>
        <bgColor indexed="64"/>
      </patternFill>
    </fill>
    <fill>
      <patternFill patternType="solid">
        <fgColor indexed="13"/>
        <bgColor indexed="64"/>
      </patternFill>
    </fill>
    <fill>
      <patternFill patternType="solid">
        <fgColor indexed="14"/>
        <bgColor indexed="64"/>
      </patternFill>
    </fill>
    <fill>
      <patternFill patternType="solid">
        <fgColor rgb="FFFFBDBD"/>
        <bgColor indexed="64"/>
      </patternFill>
    </fill>
    <fill>
      <patternFill patternType="solid">
        <fgColor theme="1"/>
        <bgColor indexed="64"/>
      </patternFill>
    </fill>
    <fill>
      <patternFill patternType="solid">
        <fgColor rgb="FF008000"/>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
      <patternFill patternType="solid">
        <fgColor rgb="FFCCFFCC"/>
        <bgColor indexed="64"/>
      </patternFill>
    </fill>
    <fill>
      <patternFill patternType="solid">
        <fgColor theme="3" tint="0.59996337778862885"/>
        <bgColor indexed="64"/>
      </patternFill>
    </fill>
    <fill>
      <patternFill patternType="solid">
        <fgColor rgb="FF92D050"/>
        <bgColor indexed="64"/>
      </patternFill>
    </fill>
    <fill>
      <patternFill patternType="solid">
        <fgColor theme="6" tint="0.39994506668294322"/>
        <bgColor indexed="64"/>
      </patternFill>
    </fill>
    <fill>
      <patternFill patternType="solid">
        <fgColor rgb="FFF2F2F2"/>
        <bgColor indexed="64"/>
      </patternFill>
    </fill>
    <fill>
      <patternFill patternType="solid">
        <fgColor rgb="FFFFCC99"/>
        <bgColor indexed="64"/>
      </patternFill>
    </fill>
    <fill>
      <patternFill patternType="solid">
        <fgColor theme="9" tint="0.79998168889431442"/>
        <bgColor indexed="64"/>
      </patternFill>
    </fill>
    <fill>
      <patternFill patternType="solid">
        <fgColor rgb="FFFFFFFF"/>
        <bgColor indexed="64"/>
      </patternFill>
    </fill>
    <fill>
      <patternFill patternType="solid">
        <fgColor theme="7" tint="0.79998168889431442"/>
        <bgColor indexed="64"/>
      </patternFill>
    </fill>
    <fill>
      <patternFill patternType="solid">
        <fgColor rgb="FF7030A0"/>
        <bgColor indexed="64"/>
      </patternFill>
    </fill>
    <fill>
      <patternFill patternType="solid">
        <fgColor theme="0"/>
        <bgColor indexed="64"/>
      </patternFill>
    </fill>
    <fill>
      <patternFill patternType="solid">
        <fgColor theme="0" tint="-0.14996795556505021"/>
        <bgColor indexed="64"/>
      </patternFill>
    </fill>
  </fills>
  <borders count="8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double">
        <color rgb="FF3F3F3F"/>
      </left>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top/>
      <bottom/>
      <diagonal/>
    </border>
    <border>
      <left style="double">
        <color rgb="FF3F3F3F"/>
      </left>
      <right/>
      <top style="thin">
        <color rgb="FF7F7F7F"/>
      </top>
      <bottom style="thin">
        <color rgb="FF7F7F7F"/>
      </bottom>
      <diagonal/>
    </border>
    <border>
      <left/>
      <right style="thin">
        <color rgb="FF7F7F7F"/>
      </right>
      <top style="thin">
        <color rgb="FF7F7F7F"/>
      </top>
      <bottom style="thin">
        <color rgb="FF7F7F7F"/>
      </bottom>
      <diagonal/>
    </border>
    <border>
      <left/>
      <right/>
      <top style="double">
        <color rgb="FF3F3F3F"/>
      </top>
      <bottom/>
      <diagonal/>
    </border>
    <border>
      <left/>
      <right style="thin">
        <color rgb="FF7F7F7F"/>
      </right>
      <top style="double">
        <color rgb="FF3F3F3F"/>
      </top>
      <bottom/>
      <diagonal/>
    </border>
    <border>
      <left/>
      <right style="thin">
        <color rgb="FF7F7F7F"/>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double">
        <color auto="1"/>
      </left>
      <right style="double">
        <color auto="1"/>
      </right>
      <top style="double">
        <color auto="1"/>
      </top>
      <bottom style="double">
        <color auto="1"/>
      </bottom>
      <diagonal/>
    </border>
    <border>
      <left/>
      <right style="thin">
        <color auto="1"/>
      </right>
      <top style="thin">
        <color auto="1"/>
      </top>
      <bottom/>
      <diagonal/>
    </border>
    <border>
      <left style="thin">
        <color rgb="FF7F7F7F"/>
      </left>
      <right/>
      <top style="thin">
        <color rgb="FF7F7F7F"/>
      </top>
      <bottom style="thin">
        <color rgb="FF7F7F7F"/>
      </bottom>
      <diagonal/>
    </border>
    <border>
      <left style="double">
        <color auto="1"/>
      </left>
      <right/>
      <top style="double">
        <color auto="1"/>
      </top>
      <bottom style="double">
        <color auto="1"/>
      </bottom>
      <diagonal/>
    </border>
    <border>
      <left style="thin">
        <color rgb="FF3F3F3F"/>
      </left>
      <right/>
      <top style="thin">
        <color rgb="FF3F3F3F"/>
      </top>
      <bottom style="thin">
        <color rgb="FF3F3F3F"/>
      </bottom>
      <diagonal/>
    </border>
    <border>
      <left style="double">
        <color rgb="FF3F3F3F"/>
      </left>
      <right/>
      <top/>
      <bottom style="thin">
        <color rgb="FF7F7F7F"/>
      </bottom>
      <diagonal/>
    </border>
    <border>
      <left/>
      <right/>
      <top/>
      <bottom style="thin">
        <color rgb="FF7F7F7F"/>
      </bottom>
      <diagonal/>
    </border>
    <border>
      <left/>
      <right style="thin">
        <color rgb="FF7F7F7F"/>
      </right>
      <top/>
      <bottom style="thin">
        <color rgb="FF7F7F7F"/>
      </bottom>
      <diagonal/>
    </border>
    <border>
      <left style="thin">
        <color indexed="63"/>
      </left>
      <right style="thin">
        <color indexed="63"/>
      </right>
      <top style="thin">
        <color indexed="63"/>
      </top>
      <bottom style="thin">
        <color indexed="63"/>
      </bottom>
      <diagonal/>
    </border>
    <border>
      <left style="thin">
        <color auto="1"/>
      </left>
      <right style="thin">
        <color auto="1"/>
      </right>
      <top style="thin">
        <color auto="1"/>
      </top>
      <bottom style="thin">
        <color auto="1"/>
      </bottom>
      <diagonal/>
    </border>
    <border>
      <left style="thin">
        <color rgb="FFB2B2B2"/>
      </left>
      <right/>
      <top style="thin">
        <color rgb="FFB2B2B2"/>
      </top>
      <bottom/>
      <diagonal/>
    </border>
    <border>
      <left/>
      <right/>
      <top style="thin">
        <color rgb="FFB2B2B2"/>
      </top>
      <bottom/>
      <diagonal/>
    </border>
    <border>
      <left/>
      <right style="thin">
        <color rgb="FFB2B2B2"/>
      </right>
      <top style="thin">
        <color rgb="FFB2B2B2"/>
      </top>
      <bottom/>
      <diagonal/>
    </border>
    <border>
      <left/>
      <right/>
      <top style="thin">
        <color rgb="FFB2B2B2"/>
      </top>
      <bottom style="thin">
        <color auto="1"/>
      </bottom>
      <diagonal/>
    </border>
    <border>
      <left/>
      <right style="thin">
        <color rgb="FFB2B2B2"/>
      </right>
      <top style="thin">
        <color rgb="FFB2B2B2"/>
      </top>
      <bottom style="thin">
        <color auto="1"/>
      </bottom>
      <diagonal/>
    </border>
    <border>
      <left style="medium">
        <color auto="1"/>
      </left>
      <right style="medium">
        <color auto="1"/>
      </right>
      <top style="medium">
        <color auto="1"/>
      </top>
      <bottom style="medium">
        <color auto="1"/>
      </bottom>
      <diagonal/>
    </border>
    <border>
      <left style="double">
        <color auto="1"/>
      </left>
      <right style="double">
        <color auto="1"/>
      </right>
      <top/>
      <bottom/>
      <diagonal/>
    </border>
    <border>
      <left style="double">
        <color auto="1"/>
      </left>
      <right style="double">
        <color auto="1"/>
      </right>
      <top/>
      <bottom style="double">
        <color auto="1"/>
      </bottom>
      <diagonal/>
    </border>
    <border>
      <left/>
      <right/>
      <top/>
      <bottom style="thin">
        <color rgb="FFB2B2B2"/>
      </bottom>
      <diagonal/>
    </border>
    <border>
      <left style="thin">
        <color rgb="FFB2B2B2"/>
      </left>
      <right/>
      <top/>
      <bottom/>
      <diagonal/>
    </border>
    <border>
      <left style="thin">
        <color rgb="FFB2B2B2"/>
      </left>
      <right/>
      <top style="thin">
        <color rgb="FFB2B2B2"/>
      </top>
      <bottom style="thin">
        <color rgb="FFB2B2B2"/>
      </bottom>
      <diagonal/>
    </border>
    <border>
      <left style="thin">
        <color rgb="FF7F7F7F"/>
      </left>
      <right style="thin">
        <color theme="1"/>
      </right>
      <top style="thin">
        <color auto="1"/>
      </top>
      <bottom style="thin">
        <color rgb="FF7F7F7F"/>
      </bottom>
      <diagonal/>
    </border>
    <border>
      <left/>
      <right/>
      <top style="thin">
        <color auto="1"/>
      </top>
      <bottom/>
      <diagonal/>
    </border>
    <border>
      <left style="thick">
        <color theme="4" tint="0.499984740745262"/>
      </left>
      <right style="thick">
        <color theme="4" tint="0.499984740745262"/>
      </right>
      <top style="thick">
        <color theme="4" tint="0.499984740745262"/>
      </top>
      <bottom style="thick">
        <color theme="4" tint="0.499984740745262"/>
      </bottom>
      <diagonal/>
    </border>
    <border>
      <left/>
      <right/>
      <top/>
      <bottom style="thick">
        <color theme="4"/>
      </bottom>
      <diagonal/>
    </border>
    <border>
      <left style="thin">
        <color rgb="FF3F3F3F"/>
      </left>
      <right style="thin">
        <color rgb="FF3F3F3F"/>
      </right>
      <top style="thin">
        <color rgb="FF3F3F3F"/>
      </top>
      <bottom/>
      <diagonal/>
    </border>
    <border>
      <left style="thin">
        <color auto="1"/>
      </left>
      <right style="thin">
        <color auto="1"/>
      </right>
      <top style="thin">
        <color auto="1"/>
      </top>
      <bottom style="thin">
        <color auto="1"/>
      </bottom>
      <diagonal/>
    </border>
    <border>
      <left style="thin">
        <color rgb="FFB2B2B2"/>
      </left>
      <right style="thin">
        <color auto="1"/>
      </right>
      <top style="thin">
        <color rgb="FFB2B2B2"/>
      </top>
      <bottom style="thin">
        <color rgb="FFB2B2B2"/>
      </bottom>
      <diagonal/>
    </border>
    <border>
      <left style="thin">
        <color rgb="FF7F7F7F"/>
      </left>
      <right/>
      <top/>
      <bottom/>
      <diagonal/>
    </border>
    <border>
      <left/>
      <right/>
      <top style="thick">
        <color theme="4"/>
      </top>
      <bottom style="thin">
        <color auto="1"/>
      </bottom>
      <diagonal/>
    </border>
    <border>
      <left style="thin">
        <color rgb="FF7F7F7F"/>
      </left>
      <right style="thin">
        <color auto="1"/>
      </right>
      <top style="thin">
        <color rgb="FF7F7F7F"/>
      </top>
      <bottom style="thin">
        <color rgb="FF7F7F7F"/>
      </bottom>
      <diagonal/>
    </border>
    <border>
      <left style="thin">
        <color rgb="FF7F7F7F"/>
      </left>
      <right style="thin">
        <color rgb="FF7F7F7F"/>
      </right>
      <top/>
      <bottom style="thin">
        <color rgb="FF7F7F7F"/>
      </bottom>
      <diagonal/>
    </border>
    <border>
      <left style="thin">
        <color rgb="FF3F3F3F"/>
      </left>
      <right style="thin">
        <color auto="1"/>
      </right>
      <top style="thin">
        <color auto="1"/>
      </top>
      <bottom style="thin">
        <color rgb="FF3F3F3F"/>
      </bottom>
      <diagonal/>
    </border>
    <border>
      <left style="thin">
        <color indexed="63"/>
      </left>
      <right/>
      <top style="thin">
        <color indexed="63"/>
      </top>
      <bottom style="thin">
        <color indexed="63"/>
      </bottom>
      <diagonal/>
    </border>
    <border>
      <left/>
      <right style="thin">
        <color indexed="63"/>
      </right>
      <top style="thin">
        <color indexed="63"/>
      </top>
      <bottom style="thin">
        <color indexed="63"/>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rgb="FF7F7F7F"/>
      </bottom>
      <diagonal/>
    </border>
    <border>
      <left style="thin">
        <color auto="1"/>
      </left>
      <right style="thin">
        <color auto="1"/>
      </right>
      <top style="thin">
        <color rgb="FF7F7F7F"/>
      </top>
      <bottom style="thin">
        <color rgb="FF7F7F7F"/>
      </bottom>
      <diagonal/>
    </border>
    <border>
      <left style="thin">
        <color auto="1"/>
      </left>
      <right style="thin">
        <color auto="1"/>
      </right>
      <top style="thin">
        <color rgb="FF7F7F7F"/>
      </top>
      <bottom style="thin">
        <color auto="1"/>
      </bottom>
      <diagonal/>
    </border>
    <border>
      <left/>
      <right/>
      <top style="double">
        <color rgb="FF3F3F3F"/>
      </top>
      <bottom style="double">
        <color rgb="FF3F3F3F"/>
      </bottom>
      <diagonal/>
    </border>
    <border>
      <left/>
      <right style="thin">
        <color rgb="FF7F7F7F"/>
      </right>
      <top style="double">
        <color rgb="FF3F3F3F"/>
      </top>
      <bottom style="double">
        <color rgb="FF3F3F3F"/>
      </bottom>
      <diagonal/>
    </border>
    <border>
      <left style="thin">
        <color rgb="FFB2B2B2"/>
      </left>
      <right/>
      <top style="thick">
        <color theme="4"/>
      </top>
      <bottom style="thin">
        <color indexed="63"/>
      </bottom>
      <diagonal/>
    </border>
    <border>
      <left/>
      <right/>
      <top style="thick">
        <color theme="4"/>
      </top>
      <bottom style="thin">
        <color indexed="63"/>
      </bottom>
      <diagonal/>
    </border>
    <border>
      <left/>
      <right style="thin">
        <color rgb="FFB2B2B2"/>
      </right>
      <top style="thick">
        <color theme="4"/>
      </top>
      <bottom style="thin">
        <color indexed="63"/>
      </bottom>
      <diagonal/>
    </border>
    <border>
      <left style="double">
        <color auto="1"/>
      </left>
      <right style="double">
        <color auto="1"/>
      </right>
      <top style="double">
        <color auto="1"/>
      </top>
      <bottom/>
      <diagonal/>
    </border>
    <border>
      <left style="thin">
        <color rgb="FFB2B2B2"/>
      </left>
      <right/>
      <top style="thin">
        <color rgb="FFB2B2B2"/>
      </top>
      <bottom style="thin">
        <color auto="1"/>
      </bottom>
      <diagonal/>
    </border>
    <border>
      <left style="thin">
        <color rgb="FF7F7F7F"/>
      </left>
      <right style="thin">
        <color rgb="FF7F7F7F"/>
      </right>
      <top style="thin">
        <color auto="1"/>
      </top>
      <bottom style="thin">
        <color rgb="FF7F7F7F"/>
      </bottom>
      <diagonal/>
    </border>
    <border>
      <left style="thin">
        <color auto="1"/>
      </left>
      <right style="thin">
        <color auto="1"/>
      </right>
      <top style="thin">
        <color auto="1"/>
      </top>
      <bottom style="thin">
        <color auto="1"/>
      </bottom>
      <diagonal/>
    </border>
  </borders>
  <cellStyleXfs count="406">
    <xf numFmtId="0" fontId="0" fillId="0" borderId="0"/>
    <xf numFmtId="0" fontId="3" fillId="0" borderId="0" applyNumberFormat="0" applyFill="0" applyBorder="0" applyAlignment="0" applyProtection="0">
      <alignment vertical="top"/>
      <protection locked="0"/>
    </xf>
    <xf numFmtId="0" fontId="6" fillId="0" borderId="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9" borderId="0" applyNumberFormat="0" applyBorder="0" applyAlignment="0" applyProtection="0"/>
    <xf numFmtId="0" fontId="6" fillId="12" borderId="0" applyNumberFormat="0" applyBorder="0" applyAlignment="0" applyProtection="0"/>
    <xf numFmtId="0" fontId="22" fillId="13" borderId="0" applyNumberFormat="0" applyBorder="0" applyAlignment="0" applyProtection="0"/>
    <xf numFmtId="0" fontId="22" fillId="10" borderId="0" applyNumberFormat="0" applyBorder="0" applyAlignment="0" applyProtection="0"/>
    <xf numFmtId="0" fontId="22" fillId="11"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19"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22" fillId="20" borderId="0" applyNumberFormat="0" applyBorder="0" applyAlignment="0" applyProtection="0"/>
    <xf numFmtId="0" fontId="12" fillId="4" borderId="0" applyNumberFormat="0" applyBorder="0" applyAlignment="0" applyProtection="0"/>
    <xf numFmtId="0" fontId="16" fillId="21" borderId="3" applyNumberFormat="0" applyAlignment="0" applyProtection="0"/>
    <xf numFmtId="0" fontId="18" fillId="22" borderId="4" applyNumberFormat="0" applyAlignment="0" applyProtection="0"/>
    <xf numFmtId="0" fontId="20" fillId="0" borderId="0" applyNumberFormat="0" applyFill="0" applyBorder="0" applyAlignment="0" applyProtection="0"/>
    <xf numFmtId="0" fontId="11" fillId="5" borderId="0" applyNumberFormat="0" applyBorder="0" applyAlignment="0" applyProtection="0"/>
    <xf numFmtId="0" fontId="8" fillId="0" borderId="5" applyNumberFormat="0" applyFill="0" applyAlignment="0" applyProtection="0"/>
    <xf numFmtId="0" fontId="9" fillId="0" borderId="6" applyNumberFormat="0" applyFill="0" applyAlignment="0" applyProtection="0"/>
    <xf numFmtId="0" fontId="10" fillId="0" borderId="7" applyNumberFormat="0" applyFill="0" applyAlignment="0" applyProtection="0"/>
    <xf numFmtId="0" fontId="10" fillId="0" borderId="0" applyNumberFormat="0" applyFill="0" applyBorder="0" applyAlignment="0" applyProtection="0"/>
    <xf numFmtId="0" fontId="14" fillId="8" borderId="3" applyNumberFormat="0" applyAlignment="0" applyProtection="0"/>
    <xf numFmtId="0" fontId="17" fillId="0" borderId="8" applyNumberFormat="0" applyFill="0" applyAlignment="0" applyProtection="0"/>
    <xf numFmtId="0" fontId="13" fillId="23" borderId="0" applyNumberFormat="0" applyBorder="0" applyAlignment="0" applyProtection="0"/>
    <xf numFmtId="0" fontId="24" fillId="0" borderId="0"/>
    <xf numFmtId="0" fontId="24" fillId="0" borderId="0"/>
    <xf numFmtId="0" fontId="24" fillId="0" borderId="0"/>
    <xf numFmtId="0" fontId="23" fillId="0" borderId="0"/>
    <xf numFmtId="0" fontId="23" fillId="0" borderId="0"/>
    <xf numFmtId="0" fontId="23" fillId="0" borderId="0"/>
    <xf numFmtId="0" fontId="23" fillId="0" borderId="0"/>
    <xf numFmtId="0" fontId="6" fillId="24" borderId="9" applyNumberFormat="0" applyFont="0" applyAlignment="0" applyProtection="0"/>
    <xf numFmtId="0" fontId="15" fillId="21" borderId="10" applyNumberFormat="0" applyAlignment="0" applyProtection="0"/>
    <xf numFmtId="0" fontId="7" fillId="0" borderId="0" applyNumberFormat="0" applyFill="0" applyBorder="0" applyAlignment="0" applyProtection="0"/>
    <xf numFmtId="0" fontId="21" fillId="0" borderId="11" applyNumberFormat="0" applyFill="0" applyAlignment="0" applyProtection="0"/>
    <xf numFmtId="0" fontId="19" fillId="0" borderId="0" applyNumberFormat="0" applyFill="0" applyBorder="0" applyAlignment="0" applyProtection="0"/>
    <xf numFmtId="49" fontId="41" fillId="25" borderId="18" applyProtection="0">
      <alignment horizontal="center" vertical="center"/>
    </xf>
    <xf numFmtId="0" fontId="29" fillId="26" borderId="19" applyNumberFormat="0" applyAlignment="0" applyProtection="0"/>
    <xf numFmtId="0" fontId="30" fillId="26" borderId="18" applyNumberFormat="0" applyAlignment="0" applyProtection="0"/>
    <xf numFmtId="0" fontId="31" fillId="0" borderId="0" applyNumberFormat="0" applyFill="0" applyBorder="0" applyAlignment="0" applyProtection="0"/>
    <xf numFmtId="0" fontId="28" fillId="27" borderId="20" applyNumberFormat="0" applyFont="0" applyAlignment="0" applyProtection="0"/>
    <xf numFmtId="0" fontId="32" fillId="28" borderId="21" applyNumberFormat="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9" fillId="0" borderId="0" applyNumberFormat="0" applyFill="0" applyBorder="0" applyAlignment="0" applyProtection="0">
      <alignment vertical="top"/>
      <protection locked="0"/>
    </xf>
    <xf numFmtId="0" fontId="23" fillId="0" borderId="0"/>
    <xf numFmtId="0" fontId="23" fillId="0" borderId="0"/>
    <xf numFmtId="0" fontId="23" fillId="0" borderId="0"/>
    <xf numFmtId="0" fontId="23" fillId="0" borderId="0"/>
    <xf numFmtId="0" fontId="40" fillId="0" borderId="58" applyNumberFormat="0" applyFill="0" applyProtection="0">
      <alignment horizontal="center" vertical="center" wrapText="1"/>
    </xf>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42" fillId="0" borderId="59" applyNumberFormat="0" applyFill="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23" fillId="0" borderId="0"/>
    <xf numFmtId="0" fontId="15" fillId="21" borderId="43" applyNumberFormat="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cellStyleXfs>
  <cellXfs count="341">
    <xf numFmtId="0" fontId="0" fillId="0" borderId="0" xfId="0"/>
    <xf numFmtId="0" fontId="2" fillId="0" borderId="0" xfId="0" applyFont="1"/>
    <xf numFmtId="0" fontId="3" fillId="0" borderId="0" xfId="1" applyAlignment="1" applyProtection="1"/>
    <xf numFmtId="0" fontId="1" fillId="2" borderId="1" xfId="0" applyFont="1" applyFill="1" applyBorder="1"/>
    <xf numFmtId="0" fontId="0" fillId="0" borderId="0" xfId="0" applyAlignment="1">
      <alignment wrapText="1"/>
    </xf>
    <xf numFmtId="0" fontId="1" fillId="2" borderId="1" xfId="0" applyFont="1" applyFill="1" applyBorder="1" applyAlignment="1">
      <alignment horizontal="center"/>
    </xf>
    <xf numFmtId="0" fontId="0" fillId="0" borderId="0" xfId="0" applyAlignment="1">
      <alignment horizontal="center"/>
    </xf>
    <xf numFmtId="0" fontId="1" fillId="2" borderId="1" xfId="0" applyFont="1" applyFill="1" applyBorder="1" applyAlignment="1">
      <alignment horizontal="center" wrapText="1"/>
    </xf>
    <xf numFmtId="0" fontId="0" fillId="0" borderId="0" xfId="0"/>
    <xf numFmtId="0" fontId="25" fillId="0" borderId="0" xfId="0" applyFont="1" applyAlignment="1">
      <alignment horizontal="left"/>
    </xf>
    <xf numFmtId="0" fontId="0" fillId="0" borderId="0" xfId="0" applyAlignment="1">
      <alignment horizontal="right"/>
    </xf>
    <xf numFmtId="0" fontId="1" fillId="0" borderId="12" xfId="0" applyFont="1" applyBorder="1" applyAlignment="1">
      <alignment horizontal="right"/>
    </xf>
    <xf numFmtId="0" fontId="1" fillId="2" borderId="13" xfId="0" applyFont="1" applyFill="1" applyBorder="1" applyAlignment="1">
      <alignment horizontal="right"/>
    </xf>
    <xf numFmtId="0" fontId="0" fillId="0" borderId="14" xfId="0" applyBorder="1"/>
    <xf numFmtId="0" fontId="0" fillId="2" borderId="15" xfId="0" applyFill="1" applyBorder="1" applyAlignment="1">
      <alignment horizontal="right"/>
    </xf>
    <xf numFmtId="0" fontId="0" fillId="0" borderId="16" xfId="0" applyBorder="1"/>
    <xf numFmtId="0" fontId="0" fillId="2" borderId="17" xfId="0" applyFill="1" applyBorder="1" applyAlignment="1">
      <alignment horizontal="right"/>
    </xf>
    <xf numFmtId="0" fontId="0" fillId="0" borderId="14" xfId="0" applyBorder="1" applyAlignment="1">
      <alignment horizontal="right"/>
    </xf>
    <xf numFmtId="0" fontId="0" fillId="0" borderId="16" xfId="0" applyBorder="1" applyAlignment="1">
      <alignment horizontal="right"/>
    </xf>
    <xf numFmtId="0" fontId="25" fillId="0" borderId="2" xfId="0" applyFont="1" applyBorder="1" applyAlignment="1"/>
    <xf numFmtId="49" fontId="41" fillId="25" borderId="18" xfId="51" applyAlignment="1">
      <alignment horizontal="center"/>
    </xf>
    <xf numFmtId="49" fontId="41" fillId="25" borderId="18" xfId="51">
      <alignment horizontal="center" vertical="center"/>
    </xf>
    <xf numFmtId="0" fontId="15" fillId="21" borderId="10" xfId="47" applyAlignment="1">
      <alignment horizontal="center" wrapText="1"/>
    </xf>
    <xf numFmtId="0" fontId="15" fillId="21" borderId="10" xfId="47" applyAlignment="1">
      <alignment horizontal="center"/>
    </xf>
    <xf numFmtId="0" fontId="30" fillId="26" borderId="18" xfId="53"/>
    <xf numFmtId="0" fontId="29" fillId="26" borderId="19" xfId="52"/>
    <xf numFmtId="11" fontId="41" fillId="25" borderId="18" xfId="51" applyNumberFormat="1" applyAlignment="1">
      <alignment horizontal="center"/>
    </xf>
    <xf numFmtId="0" fontId="26" fillId="0" borderId="0" xfId="54" applyFont="1" applyAlignment="1">
      <alignment horizontal="left"/>
    </xf>
    <xf numFmtId="1" fontId="41" fillId="25" borderId="18" xfId="51" applyNumberFormat="1">
      <alignment horizontal="center" vertical="center"/>
    </xf>
    <xf numFmtId="1" fontId="41" fillId="25" borderId="18" xfId="51" applyNumberFormat="1" applyAlignment="1">
      <alignment horizontal="center"/>
    </xf>
    <xf numFmtId="49" fontId="41" fillId="25" borderId="18" xfId="51" applyNumberFormat="1" applyAlignment="1">
      <alignment horizontal="center"/>
    </xf>
    <xf numFmtId="0" fontId="32" fillId="28" borderId="22" xfId="56" applyBorder="1" applyAlignment="1"/>
    <xf numFmtId="49" fontId="41" fillId="25" borderId="18" xfId="51" applyAlignment="1"/>
    <xf numFmtId="0" fontId="32" fillId="28" borderId="23" xfId="56" applyBorder="1" applyAlignment="1"/>
    <xf numFmtId="49" fontId="32" fillId="28" borderId="21" xfId="56" applyNumberFormat="1" applyAlignment="1"/>
    <xf numFmtId="49" fontId="3" fillId="25" borderId="26" xfId="1" applyNumberFormat="1" applyFill="1" applyBorder="1" applyAlignment="1" applyProtection="1"/>
    <xf numFmtId="14" fontId="41" fillId="25" borderId="26" xfId="51" applyNumberFormat="1" applyBorder="1" applyAlignment="1"/>
    <xf numFmtId="49" fontId="41" fillId="25" borderId="25" xfId="51" applyNumberFormat="1" applyBorder="1" applyAlignment="1"/>
    <xf numFmtId="0" fontId="0" fillId="0" borderId="0" xfId="0" applyFill="1"/>
    <xf numFmtId="0" fontId="0" fillId="30" borderId="30" xfId="0" applyFill="1" applyBorder="1"/>
    <xf numFmtId="49" fontId="41" fillId="25" borderId="18" xfId="51" applyAlignment="1">
      <alignment horizontal="left"/>
    </xf>
    <xf numFmtId="0" fontId="0" fillId="30" borderId="34" xfId="0" applyFill="1" applyBorder="1"/>
    <xf numFmtId="14" fontId="0" fillId="30" borderId="33" xfId="0" applyNumberFormat="1" applyFill="1" applyBorder="1" applyAlignment="1">
      <alignment horizontal="left"/>
    </xf>
    <xf numFmtId="0" fontId="0" fillId="30" borderId="36" xfId="0" applyFill="1" applyBorder="1"/>
    <xf numFmtId="0" fontId="1" fillId="31" borderId="35" xfId="0" applyFont="1" applyFill="1" applyBorder="1"/>
    <xf numFmtId="0" fontId="2" fillId="31" borderId="35" xfId="0" applyFont="1" applyFill="1" applyBorder="1"/>
    <xf numFmtId="0" fontId="27" fillId="30" borderId="33" xfId="0" applyFont="1" applyFill="1" applyBorder="1"/>
    <xf numFmtId="1" fontId="27" fillId="30" borderId="33" xfId="0" applyNumberFormat="1" applyFont="1" applyFill="1" applyBorder="1"/>
    <xf numFmtId="0" fontId="0" fillId="29" borderId="35" xfId="0" applyFill="1" applyBorder="1"/>
    <xf numFmtId="0" fontId="31" fillId="0" borderId="0" xfId="0" applyFont="1"/>
    <xf numFmtId="0" fontId="31" fillId="0" borderId="0" xfId="0" applyFont="1" applyFill="1" applyBorder="1"/>
    <xf numFmtId="0" fontId="1" fillId="2" borderId="31" xfId="0" applyFont="1" applyFill="1" applyBorder="1"/>
    <xf numFmtId="0" fontId="30" fillId="26" borderId="37" xfId="53" applyBorder="1"/>
    <xf numFmtId="0" fontId="33" fillId="2" borderId="35" xfId="0" applyFont="1" applyFill="1" applyBorder="1"/>
    <xf numFmtId="0" fontId="31" fillId="0" borderId="35" xfId="0" applyFont="1" applyBorder="1"/>
    <xf numFmtId="0" fontId="31" fillId="0" borderId="35" xfId="0" applyFont="1" applyFill="1" applyBorder="1"/>
    <xf numFmtId="0" fontId="29" fillId="26" borderId="39" xfId="52" applyBorder="1"/>
    <xf numFmtId="49" fontId="41" fillId="25" borderId="18" xfId="51" applyNumberFormat="1">
      <alignment horizontal="center" vertical="center"/>
    </xf>
    <xf numFmtId="0" fontId="25" fillId="27" borderId="20" xfId="55" applyFont="1" applyAlignment="1">
      <alignment horizontal="center"/>
    </xf>
    <xf numFmtId="0" fontId="0" fillId="0" borderId="0" xfId="0" applyFill="1" applyBorder="1" applyAlignment="1"/>
    <xf numFmtId="0" fontId="15" fillId="21" borderId="10" xfId="47" applyAlignment="1">
      <alignment horizontal="center" vertical="center" wrapText="1"/>
    </xf>
    <xf numFmtId="1" fontId="41" fillId="25" borderId="18" xfId="51" applyNumberFormat="1" applyAlignment="1">
      <alignment horizontal="center" vertical="center"/>
    </xf>
    <xf numFmtId="0" fontId="15" fillId="21" borderId="43" xfId="47" applyBorder="1" applyAlignment="1">
      <alignment horizontal="center" wrapText="1"/>
    </xf>
    <xf numFmtId="0" fontId="1" fillId="2" borderId="44" xfId="0" applyFont="1" applyFill="1" applyBorder="1"/>
    <xf numFmtId="0" fontId="25" fillId="0" borderId="20" xfId="55" applyFont="1" applyFill="1" applyAlignment="1">
      <alignment horizontal="center"/>
    </xf>
    <xf numFmtId="0" fontId="0" fillId="0" borderId="46" xfId="0" applyBorder="1" applyAlignment="1">
      <alignment horizontal="center"/>
    </xf>
    <xf numFmtId="0" fontId="0" fillId="0" borderId="47" xfId="0" applyBorder="1" applyAlignment="1">
      <alignment horizontal="center"/>
    </xf>
    <xf numFmtId="0" fontId="0" fillId="0" borderId="46" xfId="0" applyFill="1" applyBorder="1" applyAlignment="1">
      <alignment horizontal="center"/>
    </xf>
    <xf numFmtId="0" fontId="0" fillId="0" borderId="47" xfId="0" applyFill="1" applyBorder="1" applyAlignment="1">
      <alignment horizontal="center"/>
    </xf>
    <xf numFmtId="0" fontId="0" fillId="0" borderId="48" xfId="0" applyBorder="1" applyAlignment="1">
      <alignment horizontal="center"/>
    </xf>
    <xf numFmtId="49" fontId="41" fillId="25" borderId="18" xfId="51" applyNumberFormat="1">
      <alignment horizontal="center" vertical="center"/>
    </xf>
    <xf numFmtId="49" fontId="27" fillId="30" borderId="33" xfId="0" applyNumberFormat="1" applyFont="1" applyFill="1" applyBorder="1"/>
    <xf numFmtId="0" fontId="35" fillId="32" borderId="50" xfId="0" applyFont="1" applyFill="1" applyBorder="1" applyAlignment="1">
      <alignment horizontal="center"/>
    </xf>
    <xf numFmtId="0" fontId="35" fillId="33" borderId="50" xfId="0" applyFont="1" applyFill="1" applyBorder="1" applyAlignment="1">
      <alignment horizontal="center"/>
    </xf>
    <xf numFmtId="0" fontId="35" fillId="34" borderId="50" xfId="0" applyFont="1" applyFill="1" applyBorder="1" applyAlignment="1">
      <alignment horizontal="center"/>
    </xf>
    <xf numFmtId="0" fontId="35" fillId="35" borderId="50" xfId="0" applyFont="1" applyFill="1" applyBorder="1" applyAlignment="1">
      <alignment horizontal="center"/>
    </xf>
    <xf numFmtId="49" fontId="33" fillId="2" borderId="51" xfId="0" applyNumberFormat="1" applyFont="1" applyFill="1" applyBorder="1"/>
    <xf numFmtId="49" fontId="31" fillId="0" borderId="35" xfId="0" applyNumberFormat="1" applyFont="1" applyBorder="1"/>
    <xf numFmtId="49" fontId="0" fillId="0" borderId="0" xfId="0" applyNumberFormat="1"/>
    <xf numFmtId="49" fontId="33" fillId="2" borderId="35" xfId="0" applyNumberFormat="1" applyFont="1" applyFill="1" applyBorder="1"/>
    <xf numFmtId="49" fontId="31" fillId="0" borderId="52" xfId="0" applyNumberFormat="1" applyFont="1" applyBorder="1"/>
    <xf numFmtId="49" fontId="31" fillId="0" borderId="35" xfId="0" quotePrefix="1" applyNumberFormat="1" applyFont="1" applyBorder="1"/>
    <xf numFmtId="0" fontId="31" fillId="0" borderId="52" xfId="0" applyFont="1" applyFill="1" applyBorder="1"/>
    <xf numFmtId="49" fontId="41" fillId="25" borderId="18" xfId="51" applyAlignment="1">
      <alignment horizontal="center" wrapText="1"/>
    </xf>
    <xf numFmtId="0" fontId="31" fillId="0" borderId="52" xfId="0" applyFont="1" applyBorder="1"/>
    <xf numFmtId="49" fontId="1" fillId="2" borderId="1" xfId="0" applyNumberFormat="1" applyFont="1" applyFill="1" applyBorder="1" applyAlignment="1">
      <alignment horizontal="center" wrapText="1"/>
    </xf>
    <xf numFmtId="49" fontId="15" fillId="21" borderId="10" xfId="47" applyNumberFormat="1" applyAlignment="1">
      <alignment horizontal="center" wrapText="1"/>
    </xf>
    <xf numFmtId="49" fontId="0" fillId="0" borderId="0" xfId="0" applyNumberFormat="1" applyAlignment="1">
      <alignment horizontal="center"/>
    </xf>
    <xf numFmtId="0" fontId="37" fillId="0" borderId="0" xfId="54" applyFont="1" applyAlignment="1">
      <alignment horizontal="left"/>
    </xf>
    <xf numFmtId="0" fontId="36" fillId="0" borderId="0" xfId="0" applyFont="1"/>
    <xf numFmtId="0" fontId="0" fillId="0" borderId="46" xfId="0" applyBorder="1" applyAlignment="1">
      <alignment horizontal="center"/>
    </xf>
    <xf numFmtId="0" fontId="25" fillId="27" borderId="20" xfId="55" applyFont="1" applyAlignment="1">
      <alignment horizontal="center"/>
    </xf>
    <xf numFmtId="0" fontId="0" fillId="0" borderId="0" xfId="0" applyAlignment="1">
      <alignment horizontal="center" vertical="center"/>
    </xf>
    <xf numFmtId="0" fontId="0" fillId="0" borderId="47" xfId="0" applyBorder="1" applyAlignment="1"/>
    <xf numFmtId="0" fontId="36" fillId="0" borderId="53" xfId="0" applyFont="1" applyBorder="1" applyAlignment="1"/>
    <xf numFmtId="0" fontId="5" fillId="0" borderId="2" xfId="0" applyFont="1" applyBorder="1" applyAlignment="1"/>
    <xf numFmtId="0" fontId="25" fillId="27" borderId="55" xfId="55" applyFont="1" applyBorder="1" applyAlignment="1">
      <alignment horizontal="center"/>
    </xf>
    <xf numFmtId="0" fontId="0" fillId="36" borderId="44" xfId="0" applyFill="1" applyBorder="1" applyAlignment="1">
      <alignment wrapText="1"/>
    </xf>
    <xf numFmtId="0" fontId="0" fillId="0" borderId="44" xfId="0" applyBorder="1"/>
    <xf numFmtId="0" fontId="0" fillId="36" borderId="56" xfId="0" applyFill="1" applyBorder="1" applyAlignment="1">
      <alignment wrapText="1"/>
    </xf>
    <xf numFmtId="0" fontId="27" fillId="30" borderId="33" xfId="0" applyFont="1" applyFill="1" applyBorder="1" applyAlignment="1">
      <alignment horizontal="center"/>
    </xf>
    <xf numFmtId="0" fontId="2" fillId="31" borderId="38" xfId="0" applyFont="1" applyFill="1" applyBorder="1" applyAlignment="1">
      <alignment vertical="center"/>
    </xf>
    <xf numFmtId="0" fontId="5" fillId="0" borderId="53" xfId="0" applyFont="1" applyBorder="1" applyAlignment="1"/>
    <xf numFmtId="0" fontId="0" fillId="39" borderId="33" xfId="0" applyFill="1" applyBorder="1"/>
    <xf numFmtId="49" fontId="43" fillId="30" borderId="30" xfId="1" applyNumberFormat="1" applyFont="1" applyFill="1" applyBorder="1" applyAlignment="1" applyProtection="1"/>
    <xf numFmtId="0" fontId="40" fillId="27" borderId="20" xfId="55" applyFont="1" applyAlignment="1">
      <alignment horizontal="center" vertical="center" wrapText="1"/>
    </xf>
    <xf numFmtId="49" fontId="41" fillId="25" borderId="18" xfId="51" applyNumberFormat="1">
      <alignment horizontal="center" vertical="center"/>
    </xf>
    <xf numFmtId="49" fontId="41" fillId="25" borderId="18" xfId="51" applyNumberFormat="1">
      <alignment horizontal="center" vertical="center"/>
    </xf>
    <xf numFmtId="0" fontId="25" fillId="27" borderId="46" xfId="55" applyFont="1" applyBorder="1" applyAlignment="1">
      <alignment horizontal="center"/>
    </xf>
    <xf numFmtId="0" fontId="29" fillId="26" borderId="60" xfId="52" applyBorder="1"/>
    <xf numFmtId="0" fontId="29" fillId="26" borderId="61" xfId="52" applyBorder="1"/>
    <xf numFmtId="0" fontId="41" fillId="25" borderId="18" xfId="51" applyNumberFormat="1" applyAlignment="1">
      <alignment horizontal="center"/>
    </xf>
    <xf numFmtId="0" fontId="1" fillId="2" borderId="44" xfId="0" applyFont="1" applyFill="1" applyBorder="1" applyAlignment="1">
      <alignment horizontal="center" wrapText="1"/>
    </xf>
    <xf numFmtId="0" fontId="40" fillId="27" borderId="45" xfId="55" applyFont="1" applyBorder="1" applyAlignment="1">
      <alignment horizontal="center" vertical="center" wrapText="1"/>
    </xf>
    <xf numFmtId="0" fontId="40" fillId="27" borderId="62" xfId="55" applyFont="1" applyBorder="1" applyAlignment="1">
      <alignment horizontal="center" vertical="center" wrapText="1"/>
    </xf>
    <xf numFmtId="49" fontId="0" fillId="0" borderId="0" xfId="0" applyNumberFormat="1" applyAlignment="1">
      <alignment horizontal="left"/>
    </xf>
    <xf numFmtId="49" fontId="44" fillId="25" borderId="18" xfId="51" applyFont="1" applyAlignment="1">
      <alignment horizontal="left"/>
    </xf>
    <xf numFmtId="0" fontId="0" fillId="43" borderId="0" xfId="0" applyFill="1"/>
    <xf numFmtId="49" fontId="0" fillId="43" borderId="0" xfId="0" applyNumberFormat="1" applyFill="1"/>
    <xf numFmtId="0" fontId="0" fillId="44" borderId="0" xfId="0" applyFill="1"/>
    <xf numFmtId="49" fontId="0" fillId="44" borderId="0" xfId="0" applyNumberFormat="1" applyFill="1"/>
    <xf numFmtId="0" fontId="0" fillId="43" borderId="0" xfId="0" applyFill="1" applyAlignment="1">
      <alignment horizontal="left"/>
    </xf>
    <xf numFmtId="49" fontId="0" fillId="43" borderId="0" xfId="0" applyNumberFormat="1" applyFill="1" applyAlignment="1">
      <alignment horizontal="left"/>
    </xf>
    <xf numFmtId="0" fontId="0" fillId="0" borderId="0" xfId="0" applyAlignment="1">
      <alignment horizontal="left"/>
    </xf>
    <xf numFmtId="0" fontId="0" fillId="44" borderId="0" xfId="0" applyFill="1" applyAlignment="1">
      <alignment horizontal="left"/>
    </xf>
    <xf numFmtId="49" fontId="0" fillId="44" borderId="0" xfId="0" applyNumberFormat="1" applyFill="1" applyAlignment="1">
      <alignment horizontal="left"/>
    </xf>
    <xf numFmtId="0" fontId="1" fillId="45" borderId="33" xfId="0" applyFont="1" applyFill="1" applyBorder="1" applyAlignment="1">
      <alignment horizontal="left"/>
    </xf>
    <xf numFmtId="0" fontId="1" fillId="45" borderId="31" xfId="0" applyFont="1" applyFill="1" applyBorder="1" applyAlignment="1">
      <alignment horizontal="left"/>
    </xf>
    <xf numFmtId="0" fontId="1" fillId="45" borderId="32" xfId="0" applyFont="1" applyFill="1" applyBorder="1" applyAlignment="1">
      <alignment horizontal="left"/>
    </xf>
    <xf numFmtId="0" fontId="0" fillId="2" borderId="0" xfId="0" applyFill="1" applyAlignment="1">
      <alignment wrapText="1"/>
    </xf>
    <xf numFmtId="49" fontId="0" fillId="2" borderId="0" xfId="0" applyNumberFormat="1" applyFill="1"/>
    <xf numFmtId="0" fontId="0" fillId="0" borderId="0" xfId="0" applyAlignment="1">
      <alignment horizontal="center"/>
    </xf>
    <xf numFmtId="0" fontId="1" fillId="38" borderId="31" xfId="0" applyFont="1" applyFill="1" applyBorder="1" applyAlignment="1">
      <alignment horizontal="left"/>
    </xf>
    <xf numFmtId="0" fontId="1" fillId="38" borderId="32" xfId="0" applyFont="1" applyFill="1" applyBorder="1" applyAlignment="1">
      <alignment horizontal="left"/>
    </xf>
    <xf numFmtId="0" fontId="1" fillId="38" borderId="33" xfId="0" applyFont="1" applyFill="1" applyBorder="1" applyAlignment="1">
      <alignment horizontal="left"/>
    </xf>
    <xf numFmtId="0" fontId="0" fillId="0" borderId="0" xfId="0" applyAlignment="1">
      <alignment horizontal="center"/>
    </xf>
    <xf numFmtId="0" fontId="30" fillId="26" borderId="18" xfId="53" applyNumberFormat="1"/>
    <xf numFmtId="49" fontId="41" fillId="25" borderId="18" xfId="51" applyAlignment="1">
      <alignment horizontal="left" shrinkToFit="1"/>
    </xf>
    <xf numFmtId="0" fontId="1" fillId="2" borderId="61" xfId="0" applyFont="1" applyFill="1" applyBorder="1"/>
    <xf numFmtId="0" fontId="30" fillId="26" borderId="65" xfId="53" applyBorder="1"/>
    <xf numFmtId="0" fontId="1" fillId="2" borderId="61" xfId="0" applyFont="1" applyFill="1" applyBorder="1" applyAlignment="1">
      <alignment horizontal="center" wrapText="1"/>
    </xf>
    <xf numFmtId="0" fontId="30" fillId="26" borderId="66" xfId="53" applyBorder="1"/>
    <xf numFmtId="0" fontId="0" fillId="0" borderId="0" xfId="0" applyAlignment="1">
      <alignment horizontal="center"/>
    </xf>
    <xf numFmtId="0" fontId="29" fillId="26" borderId="67" xfId="52" applyBorder="1"/>
    <xf numFmtId="49" fontId="41" fillId="25" borderId="18" xfId="51" applyNumberFormat="1" applyAlignment="1">
      <alignment horizontal="center" wrapText="1"/>
    </xf>
    <xf numFmtId="0" fontId="15" fillId="21" borderId="68" xfId="47" applyBorder="1" applyAlignment="1">
      <alignment horizontal="center" wrapText="1"/>
    </xf>
    <xf numFmtId="0" fontId="15" fillId="21" borderId="69" xfId="47" applyBorder="1" applyAlignment="1">
      <alignment horizontal="center" wrapText="1"/>
    </xf>
    <xf numFmtId="1" fontId="41" fillId="25" borderId="66" xfId="51" applyNumberFormat="1" applyBorder="1" applyAlignment="1">
      <alignment horizontal="center"/>
    </xf>
    <xf numFmtId="0" fontId="15" fillId="21" borderId="61" xfId="47" applyBorder="1" applyAlignment="1">
      <alignment horizontal="center" wrapText="1"/>
    </xf>
    <xf numFmtId="0" fontId="0" fillId="36" borderId="56" xfId="0" applyFill="1" applyBorder="1" applyAlignment="1">
      <alignment horizontal="left" wrapText="1"/>
    </xf>
    <xf numFmtId="0" fontId="30" fillId="26" borderId="71" xfId="53" applyBorder="1"/>
    <xf numFmtId="0" fontId="30" fillId="26" borderId="72" xfId="53" applyBorder="1"/>
    <xf numFmtId="0" fontId="30" fillId="26" borderId="73" xfId="53" applyBorder="1"/>
    <xf numFmtId="49" fontId="41" fillId="25" borderId="66" xfId="51" applyNumberFormat="1" applyBorder="1" applyAlignment="1">
      <alignment horizontal="center"/>
    </xf>
    <xf numFmtId="0" fontId="41" fillId="25" borderId="66" xfId="51" applyNumberFormat="1" applyBorder="1" applyAlignment="1">
      <alignment horizontal="center"/>
    </xf>
    <xf numFmtId="0" fontId="1" fillId="2" borderId="70" xfId="0" applyFont="1" applyFill="1" applyBorder="1" applyAlignment="1">
      <alignment horizontal="center"/>
    </xf>
    <xf numFmtId="0" fontId="15" fillId="21" borderId="70" xfId="47" applyBorder="1" applyAlignment="1">
      <alignment horizontal="center" wrapText="1"/>
    </xf>
    <xf numFmtId="0" fontId="1" fillId="2" borderId="31" xfId="0" applyFont="1" applyFill="1" applyBorder="1" applyAlignment="1">
      <alignment horizontal="center"/>
    </xf>
    <xf numFmtId="0" fontId="1" fillId="2" borderId="44" xfId="0" applyFont="1" applyFill="1" applyBorder="1" applyAlignment="1">
      <alignment horizontal="center"/>
    </xf>
    <xf numFmtId="0" fontId="42" fillId="0" borderId="0" xfId="347" applyBorder="1" applyAlignment="1">
      <alignment horizontal="left"/>
    </xf>
    <xf numFmtId="0" fontId="0" fillId="31" borderId="0" xfId="0" applyFill="1" applyAlignment="1"/>
    <xf numFmtId="0" fontId="0" fillId="0" borderId="0" xfId="0" applyAlignment="1"/>
    <xf numFmtId="0" fontId="0" fillId="0" borderId="0" xfId="0" applyAlignment="1">
      <alignment horizontal="center"/>
    </xf>
    <xf numFmtId="0" fontId="0" fillId="0" borderId="0" xfId="0" applyAlignment="1"/>
    <xf numFmtId="0" fontId="0" fillId="0" borderId="0" xfId="0" applyAlignment="1">
      <alignment horizontal="center"/>
    </xf>
    <xf numFmtId="0" fontId="42" fillId="0" borderId="59" xfId="347" applyFont="1" applyAlignment="1">
      <alignment horizontal="left"/>
    </xf>
    <xf numFmtId="0" fontId="1" fillId="38" borderId="31" xfId="0" applyFont="1" applyFill="1" applyBorder="1" applyAlignment="1">
      <alignment horizontal="left"/>
    </xf>
    <xf numFmtId="0" fontId="1" fillId="38" borderId="32" xfId="0" applyFont="1" applyFill="1" applyBorder="1" applyAlignment="1">
      <alignment horizontal="left"/>
    </xf>
    <xf numFmtId="0" fontId="1" fillId="38" borderId="33" xfId="0" applyFont="1" applyFill="1" applyBorder="1" applyAlignment="1">
      <alignment horizontal="left"/>
    </xf>
    <xf numFmtId="0" fontId="42" fillId="0" borderId="59" xfId="347" applyFont="1" applyAlignment="1">
      <alignment horizontal="left"/>
    </xf>
    <xf numFmtId="0" fontId="3" fillId="45" borderId="33" xfId="1" applyFill="1" applyBorder="1" applyAlignment="1" applyProtection="1">
      <alignment horizontal="left"/>
    </xf>
    <xf numFmtId="0" fontId="3" fillId="38" borderId="33" xfId="1" applyFill="1" applyBorder="1" applyAlignment="1" applyProtection="1">
      <alignment horizontal="left"/>
    </xf>
    <xf numFmtId="0" fontId="3" fillId="42" borderId="33" xfId="1" applyFill="1" applyBorder="1" applyAlignment="1" applyProtection="1"/>
    <xf numFmtId="0" fontId="3" fillId="41" borderId="33" xfId="1" applyFill="1" applyBorder="1" applyAlignment="1" applyProtection="1"/>
    <xf numFmtId="0" fontId="3" fillId="40" borderId="33" xfId="1" applyFill="1" applyBorder="1" applyAlignment="1" applyProtection="1"/>
    <xf numFmtId="0" fontId="1" fillId="2" borderId="70" xfId="0" applyFont="1" applyFill="1" applyBorder="1" applyAlignment="1">
      <alignment horizontal="center" wrapText="1"/>
    </xf>
    <xf numFmtId="0" fontId="0" fillId="0" borderId="0" xfId="0" applyAlignment="1">
      <alignment horizontal="center"/>
    </xf>
    <xf numFmtId="0" fontId="0" fillId="0" borderId="48" xfId="0" applyBorder="1"/>
    <xf numFmtId="0" fontId="1" fillId="2" borderId="70" xfId="0" applyFont="1" applyFill="1" applyBorder="1"/>
    <xf numFmtId="1" fontId="27" fillId="30" borderId="33" xfId="0" applyNumberFormat="1" applyFont="1" applyFill="1" applyBorder="1" applyAlignment="1">
      <alignment horizontal="left"/>
    </xf>
    <xf numFmtId="0" fontId="0" fillId="0" borderId="0" xfId="0" applyAlignment="1">
      <alignment horizontal="center"/>
    </xf>
    <xf numFmtId="0" fontId="31" fillId="0" borderId="51" xfId="0" applyFont="1" applyFill="1" applyBorder="1"/>
    <xf numFmtId="0" fontId="31" fillId="0" borderId="79" xfId="0" applyFont="1" applyFill="1" applyBorder="1"/>
    <xf numFmtId="49" fontId="27" fillId="30" borderId="33" xfId="0" applyNumberFormat="1" applyFont="1" applyFill="1" applyBorder="1" applyAlignment="1">
      <alignment horizontal="left"/>
    </xf>
    <xf numFmtId="0" fontId="1" fillId="2" borderId="34" xfId="0" applyFont="1" applyFill="1" applyBorder="1" applyAlignment="1">
      <alignment horizontal="center" wrapText="1"/>
    </xf>
    <xf numFmtId="0" fontId="0" fillId="46" borderId="18" xfId="0" applyFill="1" applyBorder="1"/>
    <xf numFmtId="0" fontId="0" fillId="47" borderId="18" xfId="0" applyFill="1" applyBorder="1" applyAlignment="1">
      <alignment horizontal="center"/>
    </xf>
    <xf numFmtId="0" fontId="0" fillId="0" borderId="0" xfId="0" applyAlignment="1">
      <alignment horizontal="center"/>
    </xf>
    <xf numFmtId="0" fontId="42" fillId="0" borderId="59" xfId="347" applyFont="1" applyAlignment="1">
      <alignment horizontal="left"/>
    </xf>
    <xf numFmtId="0" fontId="25" fillId="27" borderId="46" xfId="55" applyFont="1" applyBorder="1" applyAlignment="1">
      <alignment horizontal="center"/>
    </xf>
    <xf numFmtId="0" fontId="41" fillId="25" borderId="18" xfId="51" applyNumberFormat="1">
      <alignment horizontal="center" vertical="center"/>
    </xf>
    <xf numFmtId="0" fontId="3" fillId="30" borderId="0" xfId="1" applyFill="1" applyAlignment="1" applyProtection="1"/>
    <xf numFmtId="0" fontId="46" fillId="50" borderId="50" xfId="401" applyFont="1" applyFill="1" applyBorder="1" applyAlignment="1" applyProtection="1">
      <alignment vertical="top" wrapText="1" readingOrder="1"/>
      <protection locked="0"/>
    </xf>
    <xf numFmtId="0" fontId="46" fillId="0" borderId="50" xfId="401" applyFont="1" applyBorder="1" applyAlignment="1" applyProtection="1">
      <alignment vertical="top" wrapText="1" readingOrder="1"/>
      <protection locked="0"/>
    </xf>
    <xf numFmtId="0" fontId="46" fillId="48" borderId="50" xfId="401" applyFont="1" applyFill="1" applyBorder="1" applyAlignment="1" applyProtection="1">
      <alignment vertical="top" wrapText="1" readingOrder="1"/>
      <protection locked="0"/>
    </xf>
    <xf numFmtId="0" fontId="46" fillId="49" borderId="50" xfId="401" applyFont="1" applyFill="1" applyBorder="1" applyAlignment="1" applyProtection="1">
      <alignment vertical="top" wrapText="1" readingOrder="1"/>
      <protection locked="0"/>
    </xf>
    <xf numFmtId="0" fontId="35" fillId="48" borderId="50" xfId="0" applyFont="1" applyFill="1" applyBorder="1" applyAlignment="1">
      <alignment horizontal="center"/>
    </xf>
    <xf numFmtId="0" fontId="46" fillId="51" borderId="50" xfId="401" applyFont="1" applyFill="1" applyBorder="1" applyAlignment="1" applyProtection="1">
      <alignment vertical="top" wrapText="1" readingOrder="1"/>
      <protection locked="0"/>
    </xf>
    <xf numFmtId="0" fontId="46" fillId="0" borderId="50" xfId="401" applyFont="1" applyFill="1" applyBorder="1" applyAlignment="1" applyProtection="1">
      <alignment vertical="top" wrapText="1" readingOrder="1"/>
      <protection locked="0"/>
    </xf>
    <xf numFmtId="0" fontId="44" fillId="0" borderId="0" xfId="0" applyFont="1" applyFill="1"/>
    <xf numFmtId="0" fontId="46" fillId="52" borderId="50" xfId="401" applyFont="1" applyFill="1" applyBorder="1" applyAlignment="1" applyProtection="1">
      <alignment vertical="top" wrapText="1" readingOrder="1"/>
      <protection locked="0"/>
    </xf>
    <xf numFmtId="0" fontId="0" fillId="47" borderId="81" xfId="0" applyFill="1" applyBorder="1" applyAlignment="1">
      <alignment horizontal="center" vertical="center"/>
    </xf>
    <xf numFmtId="0" fontId="0" fillId="47" borderId="18" xfId="0" applyFill="1" applyBorder="1" applyAlignment="1">
      <alignment horizontal="center" vertical="center"/>
    </xf>
    <xf numFmtId="49" fontId="41" fillId="25" borderId="18" xfId="51" applyAlignment="1">
      <alignment horizontal="center"/>
    </xf>
    <xf numFmtId="1" fontId="41" fillId="25" borderId="18" xfId="51" applyNumberFormat="1" applyAlignment="1">
      <alignment horizontal="center"/>
    </xf>
    <xf numFmtId="0" fontId="32" fillId="28" borderId="27" xfId="56" applyBorder="1" applyAlignment="1">
      <alignment horizontal="left" vertical="center"/>
    </xf>
    <xf numFmtId="0" fontId="32" fillId="28" borderId="28" xfId="56" applyBorder="1" applyAlignment="1">
      <alignment horizontal="left" vertical="center"/>
    </xf>
    <xf numFmtId="0" fontId="32" fillId="28" borderId="27" xfId="56" applyBorder="1" applyAlignment="1">
      <alignment horizontal="left" vertical="center"/>
    </xf>
    <xf numFmtId="0" fontId="32" fillId="28" borderId="28" xfId="56" applyBorder="1" applyAlignment="1">
      <alignment horizontal="left" vertical="center"/>
    </xf>
    <xf numFmtId="0" fontId="0" fillId="0" borderId="0" xfId="0" applyAlignment="1">
      <alignment horizontal="center"/>
    </xf>
    <xf numFmtId="0" fontId="25" fillId="27" borderId="46" xfId="55" applyFont="1" applyBorder="1" applyAlignment="1">
      <alignment horizontal="center"/>
    </xf>
    <xf numFmtId="0" fontId="32" fillId="28" borderId="27" xfId="56" applyBorder="1" applyAlignment="1">
      <alignment horizontal="left" vertical="center"/>
    </xf>
    <xf numFmtId="0" fontId="32" fillId="28" borderId="28" xfId="56" applyBorder="1" applyAlignment="1">
      <alignment horizontal="left" vertical="center"/>
    </xf>
    <xf numFmtId="11" fontId="0" fillId="46" borderId="18" xfId="0" applyNumberFormat="1" applyFill="1" applyBorder="1"/>
    <xf numFmtId="0" fontId="32" fillId="28" borderId="27" xfId="56" applyBorder="1" applyAlignment="1">
      <alignment horizontal="left" vertical="center"/>
    </xf>
    <xf numFmtId="0" fontId="32" fillId="28" borderId="28" xfId="56" applyBorder="1" applyAlignment="1">
      <alignment horizontal="left" vertical="center"/>
    </xf>
    <xf numFmtId="0" fontId="0" fillId="0" borderId="0" xfId="0" applyAlignment="1">
      <alignment horizontal="center"/>
    </xf>
    <xf numFmtId="11" fontId="0" fillId="47" borderId="18" xfId="0" applyNumberFormat="1" applyFill="1" applyBorder="1" applyAlignment="1">
      <alignment horizontal="center"/>
    </xf>
    <xf numFmtId="0" fontId="41" fillId="25" borderId="18" xfId="51" applyNumberFormat="1" applyAlignment="1">
      <alignment horizontal="center" shrinkToFit="1"/>
    </xf>
    <xf numFmtId="0" fontId="0" fillId="30" borderId="33" xfId="0" applyFill="1" applyBorder="1" applyAlignment="1">
      <alignment wrapText="1"/>
    </xf>
    <xf numFmtId="0" fontId="32" fillId="28" borderId="27" xfId="56" applyBorder="1" applyAlignment="1">
      <alignment horizontal="left" vertical="center"/>
    </xf>
    <xf numFmtId="0" fontId="32" fillId="28" borderId="28" xfId="56" applyBorder="1" applyAlignment="1">
      <alignment horizontal="left" vertical="center"/>
    </xf>
    <xf numFmtId="0" fontId="33" fillId="2" borderId="31" xfId="0" applyFont="1" applyFill="1" applyBorder="1"/>
    <xf numFmtId="0" fontId="42" fillId="0" borderId="53" xfId="347" applyFont="1" applyBorder="1" applyAlignment="1"/>
    <xf numFmtId="0" fontId="32" fillId="28" borderId="27" xfId="56" applyBorder="1" applyAlignment="1">
      <alignment horizontal="left" vertical="center"/>
    </xf>
    <xf numFmtId="0" fontId="32" fillId="28" borderId="28" xfId="56" applyBorder="1" applyAlignment="1">
      <alignment horizontal="left" vertical="center"/>
    </xf>
    <xf numFmtId="0" fontId="0" fillId="0" borderId="0" xfId="0" applyAlignment="1">
      <alignment horizontal="center"/>
    </xf>
    <xf numFmtId="0" fontId="42" fillId="0" borderId="59" xfId="347" applyFont="1" applyAlignment="1">
      <alignment horizontal="left"/>
    </xf>
    <xf numFmtId="0" fontId="25" fillId="27" borderId="46" xfId="55" applyFont="1" applyBorder="1" applyAlignment="1">
      <alignment horizontal="center"/>
    </xf>
    <xf numFmtId="0" fontId="32" fillId="28" borderId="27" xfId="56" applyBorder="1" applyAlignment="1">
      <alignment horizontal="left" vertical="center"/>
    </xf>
    <xf numFmtId="0" fontId="32" fillId="28" borderId="28" xfId="56" applyBorder="1" applyAlignment="1">
      <alignment horizontal="left" vertical="center"/>
    </xf>
    <xf numFmtId="0" fontId="15" fillId="21" borderId="69" xfId="47" applyBorder="1" applyAlignment="1">
      <alignment horizontal="center"/>
    </xf>
    <xf numFmtId="0" fontId="41" fillId="25" borderId="18" xfId="51" applyNumberFormat="1" applyAlignment="1">
      <alignment horizontal="center" wrapText="1"/>
    </xf>
    <xf numFmtId="0" fontId="1" fillId="31" borderId="82" xfId="0" applyFont="1" applyFill="1" applyBorder="1" applyAlignment="1">
      <alignment horizontal="center" wrapText="1"/>
    </xf>
    <xf numFmtId="0" fontId="15" fillId="53" borderId="10" xfId="47" applyFill="1" applyAlignment="1">
      <alignment horizontal="center"/>
    </xf>
    <xf numFmtId="0" fontId="32" fillId="28" borderId="27" xfId="56" applyBorder="1" applyAlignment="1">
      <alignment horizontal="left" vertical="center"/>
    </xf>
    <xf numFmtId="0" fontId="32" fillId="28" borderId="28" xfId="56" applyBorder="1" applyAlignment="1">
      <alignment horizontal="left" vertical="center"/>
    </xf>
    <xf numFmtId="0" fontId="32" fillId="28" borderId="27" xfId="56" applyBorder="1" applyAlignment="1">
      <alignment horizontal="left" vertical="center"/>
    </xf>
    <xf numFmtId="0" fontId="32" fillId="28" borderId="28" xfId="56" applyBorder="1" applyAlignment="1">
      <alignment horizontal="left" vertical="center"/>
    </xf>
    <xf numFmtId="0" fontId="41" fillId="25" borderId="40" xfId="51" applyNumberFormat="1" applyFont="1" applyBorder="1" applyAlignment="1">
      <alignment horizontal="left" vertical="center" wrapText="1"/>
    </xf>
    <xf numFmtId="0" fontId="47" fillId="0" borderId="41" xfId="0" applyNumberFormat="1" applyFont="1" applyBorder="1" applyAlignment="1">
      <alignment wrapText="1"/>
    </xf>
    <xf numFmtId="0" fontId="47" fillId="0" borderId="42" xfId="0" applyNumberFormat="1" applyFont="1" applyBorder="1" applyAlignment="1">
      <alignment wrapText="1"/>
    </xf>
    <xf numFmtId="0" fontId="47" fillId="0" borderId="41" xfId="0" applyNumberFormat="1" applyFont="1" applyBorder="1"/>
    <xf numFmtId="0" fontId="47" fillId="0" borderId="42" xfId="0" applyNumberFormat="1" applyFont="1" applyBorder="1"/>
    <xf numFmtId="0" fontId="32" fillId="28" borderId="27" xfId="56" applyBorder="1" applyAlignment="1">
      <alignment horizontal="left" vertical="center"/>
    </xf>
    <xf numFmtId="0" fontId="32" fillId="28" borderId="28" xfId="56" applyBorder="1" applyAlignment="1">
      <alignment horizontal="left" vertical="center"/>
    </xf>
    <xf numFmtId="49" fontId="41" fillId="25" borderId="40" xfId="51" applyNumberFormat="1" applyBorder="1" applyAlignment="1">
      <alignment horizontal="left" vertical="center" wrapText="1"/>
    </xf>
    <xf numFmtId="49" fontId="41" fillId="25" borderId="41" xfId="51" applyNumberFormat="1" applyBorder="1" applyAlignment="1">
      <alignment horizontal="left" vertical="center" wrapText="1"/>
    </xf>
    <xf numFmtId="49" fontId="41" fillId="25" borderId="42" xfId="51" applyNumberFormat="1" applyBorder="1" applyAlignment="1">
      <alignment horizontal="left" vertical="center" wrapText="1"/>
    </xf>
    <xf numFmtId="0" fontId="0" fillId="30" borderId="31" xfId="0" applyFill="1" applyBorder="1" applyAlignment="1">
      <alignment horizontal="left"/>
    </xf>
    <xf numFmtId="0" fontId="0" fillId="30" borderId="32" xfId="0" applyFill="1" applyBorder="1" applyAlignment="1">
      <alignment horizontal="left"/>
    </xf>
    <xf numFmtId="0" fontId="0" fillId="30" borderId="33" xfId="0" applyFill="1" applyBorder="1" applyAlignment="1">
      <alignment horizontal="left"/>
    </xf>
    <xf numFmtId="0" fontId="41" fillId="25" borderId="40" xfId="51" applyNumberFormat="1" applyBorder="1" applyAlignment="1">
      <alignment horizontal="left" vertical="center" wrapText="1"/>
    </xf>
    <xf numFmtId="0" fontId="41" fillId="25" borderId="41" xfId="51" applyNumberFormat="1" applyBorder="1" applyAlignment="1">
      <alignment horizontal="left" vertical="center" wrapText="1"/>
    </xf>
    <xf numFmtId="0" fontId="41" fillId="25" borderId="42" xfId="51" applyNumberFormat="1" applyBorder="1" applyAlignment="1">
      <alignment horizontal="left" vertical="center" wrapText="1"/>
    </xf>
    <xf numFmtId="49" fontId="41" fillId="25" borderId="40" xfId="51" applyNumberFormat="1" applyFont="1" applyBorder="1" applyAlignment="1">
      <alignment horizontal="left" vertical="center" wrapText="1"/>
    </xf>
    <xf numFmtId="0" fontId="47" fillId="0" borderId="41" xfId="0" applyFont="1" applyBorder="1"/>
    <xf numFmtId="0" fontId="47" fillId="0" borderId="42" xfId="0" applyFont="1" applyBorder="1"/>
    <xf numFmtId="0" fontId="27" fillId="30" borderId="30" xfId="0" applyFont="1" applyFill="1" applyBorder="1" applyAlignment="1">
      <alignment horizontal="center" wrapText="1"/>
    </xf>
    <xf numFmtId="0" fontId="0" fillId="31" borderId="0" xfId="0" applyFill="1" applyAlignment="1"/>
    <xf numFmtId="0" fontId="0" fillId="0" borderId="0" xfId="0" applyAlignment="1"/>
    <xf numFmtId="0" fontId="0" fillId="31" borderId="0" xfId="0" applyFill="1" applyAlignment="1">
      <alignment wrapText="1"/>
    </xf>
    <xf numFmtId="0" fontId="1" fillId="38" borderId="31" xfId="0" applyFont="1" applyFill="1" applyBorder="1" applyAlignment="1">
      <alignment horizontal="left"/>
    </xf>
    <xf numFmtId="0" fontId="1" fillId="38" borderId="32" xfId="0" applyFont="1" applyFill="1" applyBorder="1" applyAlignment="1">
      <alignment horizontal="left"/>
    </xf>
    <xf numFmtId="0" fontId="1" fillId="38" borderId="33" xfId="0" applyFont="1" applyFill="1" applyBorder="1" applyAlignment="1">
      <alignment horizontal="left"/>
    </xf>
    <xf numFmtId="0" fontId="38" fillId="37" borderId="31" xfId="0" applyFont="1" applyFill="1" applyBorder="1" applyAlignment="1">
      <alignment horizontal="center"/>
    </xf>
    <xf numFmtId="0" fontId="38" fillId="37" borderId="32" xfId="0" applyFont="1" applyFill="1" applyBorder="1" applyAlignment="1">
      <alignment horizontal="center"/>
    </xf>
    <xf numFmtId="0" fontId="38" fillId="37" borderId="33" xfId="0" applyFont="1" applyFill="1" applyBorder="1" applyAlignment="1">
      <alignment horizontal="center"/>
    </xf>
    <xf numFmtId="0" fontId="4" fillId="30" borderId="31" xfId="0" applyFont="1" applyFill="1" applyBorder="1" applyAlignment="1">
      <alignment horizontal="left"/>
    </xf>
    <xf numFmtId="0" fontId="4" fillId="30" borderId="32" xfId="0" applyFont="1" applyFill="1" applyBorder="1" applyAlignment="1">
      <alignment horizontal="left"/>
    </xf>
    <xf numFmtId="0" fontId="4" fillId="30" borderId="33" xfId="0" applyFont="1" applyFill="1" applyBorder="1" applyAlignment="1">
      <alignment horizontal="left"/>
    </xf>
    <xf numFmtId="0" fontId="0" fillId="30" borderId="31" xfId="0" applyFill="1" applyBorder="1" applyAlignment="1">
      <alignment horizontal="left" vertical="distributed"/>
    </xf>
    <xf numFmtId="0" fontId="0" fillId="30" borderId="32" xfId="0" applyFill="1" applyBorder="1" applyAlignment="1">
      <alignment horizontal="left" vertical="distributed"/>
    </xf>
    <xf numFmtId="0" fontId="0" fillId="30" borderId="33" xfId="0" applyFill="1" applyBorder="1" applyAlignment="1">
      <alignment horizontal="left" vertical="distributed"/>
    </xf>
    <xf numFmtId="0" fontId="0" fillId="30" borderId="31" xfId="0" applyFill="1" applyBorder="1" applyAlignment="1">
      <alignment horizontal="center" vertical="center" wrapText="1"/>
    </xf>
    <xf numFmtId="0" fontId="0" fillId="30" borderId="32" xfId="0" applyFill="1" applyBorder="1" applyAlignment="1">
      <alignment horizontal="center" vertical="center" wrapText="1"/>
    </xf>
    <xf numFmtId="0" fontId="0" fillId="30" borderId="33" xfId="0" applyFill="1" applyBorder="1" applyAlignment="1">
      <alignment horizontal="center" vertical="center" wrapText="1"/>
    </xf>
    <xf numFmtId="0" fontId="27" fillId="30" borderId="31" xfId="0" applyFont="1" applyFill="1" applyBorder="1" applyAlignment="1">
      <alignment horizontal="center"/>
    </xf>
    <xf numFmtId="0" fontId="27" fillId="30" borderId="32" xfId="0" applyFont="1" applyFill="1" applyBorder="1" applyAlignment="1">
      <alignment horizontal="center"/>
    </xf>
    <xf numFmtId="0" fontId="27" fillId="30" borderId="33" xfId="0" applyFont="1" applyFill="1" applyBorder="1" applyAlignment="1">
      <alignment horizontal="center"/>
    </xf>
    <xf numFmtId="0" fontId="0" fillId="0" borderId="2" xfId="0" applyFill="1" applyBorder="1" applyAlignment="1">
      <alignment horizontal="center"/>
    </xf>
    <xf numFmtId="0" fontId="0" fillId="42" borderId="31" xfId="0" applyFont="1" applyFill="1" applyBorder="1" applyAlignment="1">
      <alignment horizontal="left"/>
    </xf>
    <xf numFmtId="0" fontId="0" fillId="42" borderId="32" xfId="0" applyFont="1" applyFill="1" applyBorder="1" applyAlignment="1">
      <alignment horizontal="left"/>
    </xf>
    <xf numFmtId="0" fontId="0" fillId="42" borderId="33" xfId="0" applyFont="1" applyFill="1" applyBorder="1" applyAlignment="1">
      <alignment horizontal="left"/>
    </xf>
    <xf numFmtId="0" fontId="0" fillId="42" borderId="31" xfId="0" applyFill="1" applyBorder="1" applyAlignment="1">
      <alignment horizontal="left"/>
    </xf>
    <xf numFmtId="0" fontId="0" fillId="42" borderId="32" xfId="0" applyFill="1" applyBorder="1" applyAlignment="1">
      <alignment horizontal="left"/>
    </xf>
    <xf numFmtId="0" fontId="0" fillId="42" borderId="33" xfId="0" applyFill="1" applyBorder="1" applyAlignment="1">
      <alignment horizontal="left"/>
    </xf>
    <xf numFmtId="0" fontId="1" fillId="40" borderId="31" xfId="0" applyFont="1" applyFill="1" applyBorder="1" applyAlignment="1">
      <alignment horizontal="left" wrapText="1"/>
    </xf>
    <xf numFmtId="0" fontId="1" fillId="40" borderId="32" xfId="0" applyFont="1" applyFill="1" applyBorder="1" applyAlignment="1">
      <alignment horizontal="left" wrapText="1"/>
    </xf>
    <xf numFmtId="0" fontId="1" fillId="40" borderId="33" xfId="0" applyFont="1" applyFill="1" applyBorder="1" applyAlignment="1">
      <alignment horizontal="left" wrapText="1"/>
    </xf>
    <xf numFmtId="0" fontId="0" fillId="42" borderId="31" xfId="0" applyFill="1" applyBorder="1" applyAlignment="1">
      <alignment horizontal="left" wrapText="1"/>
    </xf>
    <xf numFmtId="0" fontId="0" fillId="42" borderId="32" xfId="0" applyFill="1" applyBorder="1" applyAlignment="1">
      <alignment horizontal="left" wrapText="1"/>
    </xf>
    <xf numFmtId="0" fontId="0" fillId="42" borderId="33" xfId="0" applyFill="1" applyBorder="1" applyAlignment="1">
      <alignment horizontal="left" wrapText="1"/>
    </xf>
    <xf numFmtId="49" fontId="41" fillId="25" borderId="63" xfId="51" applyNumberFormat="1" applyBorder="1" applyAlignment="1">
      <alignment horizontal="left" vertical="center" wrapText="1"/>
    </xf>
    <xf numFmtId="49" fontId="41" fillId="25" borderId="0" xfId="51" applyNumberFormat="1" applyBorder="1" applyAlignment="1">
      <alignment horizontal="left" vertical="center" wrapText="1"/>
    </xf>
    <xf numFmtId="49" fontId="41" fillId="25" borderId="29" xfId="51" applyNumberFormat="1" applyBorder="1" applyAlignment="1">
      <alignment horizontal="left" vertical="center" wrapText="1"/>
    </xf>
    <xf numFmtId="0" fontId="1" fillId="41" borderId="31" xfId="0" applyFont="1" applyFill="1" applyBorder="1" applyAlignment="1">
      <alignment horizontal="left"/>
    </xf>
    <xf numFmtId="0" fontId="1" fillId="41" borderId="32" xfId="0" applyFont="1" applyFill="1" applyBorder="1" applyAlignment="1">
      <alignment horizontal="left"/>
    </xf>
    <xf numFmtId="0" fontId="1" fillId="41" borderId="33" xfId="0" applyFont="1" applyFill="1" applyBorder="1" applyAlignment="1">
      <alignment horizontal="left"/>
    </xf>
    <xf numFmtId="49" fontId="41" fillId="25" borderId="24" xfId="51" applyNumberFormat="1" applyBorder="1" applyAlignment="1">
      <alignment horizontal="left" vertical="center"/>
    </xf>
    <xf numFmtId="49" fontId="41" fillId="25" borderId="0" xfId="51" applyNumberFormat="1" applyBorder="1" applyAlignment="1">
      <alignment horizontal="left" vertical="center"/>
    </xf>
    <xf numFmtId="49" fontId="41" fillId="25" borderId="29" xfId="51" applyNumberFormat="1" applyBorder="1" applyAlignment="1">
      <alignment horizontal="left" vertical="center"/>
    </xf>
    <xf numFmtId="0" fontId="2" fillId="0" borderId="57" xfId="0" applyFont="1" applyBorder="1" applyAlignment="1">
      <alignment horizontal="center"/>
    </xf>
    <xf numFmtId="0" fontId="2" fillId="0" borderId="0" xfId="0" applyFont="1" applyAlignment="1">
      <alignment horizontal="center"/>
    </xf>
    <xf numFmtId="0" fontId="32" fillId="28" borderId="21" xfId="56"/>
    <xf numFmtId="0" fontId="0" fillId="39" borderId="31" xfId="0" applyFill="1" applyBorder="1" applyAlignment="1">
      <alignment horizontal="left"/>
    </xf>
    <xf numFmtId="0" fontId="0" fillId="39" borderId="32" xfId="0" applyFill="1" applyBorder="1" applyAlignment="1">
      <alignment horizontal="left"/>
    </xf>
    <xf numFmtId="0" fontId="0" fillId="39" borderId="33" xfId="0" applyFill="1" applyBorder="1" applyAlignment="1">
      <alignment horizontal="left"/>
    </xf>
    <xf numFmtId="49" fontId="41" fillId="25" borderId="24" xfId="51" applyNumberFormat="1" applyBorder="1" applyAlignment="1">
      <alignment horizontal="left" vertical="center" wrapText="1"/>
    </xf>
    <xf numFmtId="0" fontId="32" fillId="28" borderId="74" xfId="56" applyBorder="1" applyAlignment="1">
      <alignment horizontal="left" vertical="center"/>
    </xf>
    <xf numFmtId="0" fontId="32" fillId="28" borderId="75" xfId="56" applyBorder="1" applyAlignment="1">
      <alignment horizontal="left" vertical="center"/>
    </xf>
    <xf numFmtId="49" fontId="41" fillId="25" borderId="40" xfId="51" applyNumberFormat="1" applyBorder="1" applyAlignment="1">
      <alignment horizontal="left" vertical="center"/>
    </xf>
    <xf numFmtId="49" fontId="41" fillId="25" borderId="41" xfId="51" applyNumberFormat="1" applyBorder="1" applyAlignment="1">
      <alignment horizontal="left" vertical="center"/>
    </xf>
    <xf numFmtId="49" fontId="41" fillId="25" borderId="42" xfId="51" applyNumberFormat="1" applyBorder="1" applyAlignment="1">
      <alignment horizontal="left" vertical="center"/>
    </xf>
    <xf numFmtId="0" fontId="0" fillId="2" borderId="0" xfId="0" applyFill="1" applyAlignment="1">
      <alignment horizontal="center"/>
    </xf>
    <xf numFmtId="0" fontId="0" fillId="0" borderId="0" xfId="0" applyAlignment="1">
      <alignment horizontal="center"/>
    </xf>
    <xf numFmtId="0" fontId="25" fillId="27" borderId="64" xfId="55" applyFont="1" applyBorder="1" applyAlignment="1">
      <alignment horizontal="center"/>
    </xf>
    <xf numFmtId="0" fontId="42" fillId="0" borderId="0" xfId="347" applyFont="1" applyBorder="1" applyAlignment="1"/>
    <xf numFmtId="0" fontId="42" fillId="0" borderId="59" xfId="347" applyFont="1" applyAlignment="1">
      <alignment horizontal="left"/>
    </xf>
    <xf numFmtId="0" fontId="25" fillId="27" borderId="48" xfId="55" applyFont="1" applyBorder="1" applyAlignment="1">
      <alignment horizontal="center"/>
    </xf>
    <xf numFmtId="0" fontId="42" fillId="0" borderId="53" xfId="347" applyFont="1" applyBorder="1" applyAlignment="1"/>
    <xf numFmtId="0" fontId="0" fillId="0" borderId="53" xfId="0" applyBorder="1" applyAlignment="1"/>
    <xf numFmtId="0" fontId="25" fillId="27" borderId="49" xfId="55" applyFont="1" applyBorder="1" applyAlignment="1">
      <alignment horizontal="center"/>
    </xf>
    <xf numFmtId="0" fontId="42" fillId="0" borderId="59" xfId="347" applyFont="1" applyAlignment="1">
      <alignment horizontal="center"/>
    </xf>
    <xf numFmtId="0" fontId="0" fillId="0" borderId="48" xfId="0" applyBorder="1"/>
    <xf numFmtId="0" fontId="42" fillId="0" borderId="59" xfId="347" applyAlignment="1">
      <alignment horizontal="center"/>
    </xf>
    <xf numFmtId="0" fontId="42" fillId="0" borderId="59" xfId="347" applyAlignment="1"/>
    <xf numFmtId="0" fontId="25" fillId="27" borderId="20" xfId="55" applyFont="1" applyAlignment="1">
      <alignment horizontal="center"/>
    </xf>
    <xf numFmtId="0" fontId="42" fillId="0" borderId="53" xfId="347" applyBorder="1" applyAlignment="1">
      <alignment horizontal="left"/>
    </xf>
    <xf numFmtId="0" fontId="25" fillId="27" borderId="80" xfId="55" applyFont="1" applyBorder="1" applyAlignment="1">
      <alignment horizontal="center"/>
    </xf>
    <xf numFmtId="0" fontId="42" fillId="0" borderId="59" xfId="347" applyAlignment="1">
      <alignment horizontal="left"/>
    </xf>
    <xf numFmtId="0" fontId="25" fillId="27" borderId="45" xfId="55" applyFont="1" applyBorder="1" applyAlignment="1">
      <alignment horizontal="center"/>
    </xf>
    <xf numFmtId="0" fontId="25" fillId="27" borderId="46" xfId="55" applyFont="1" applyBorder="1" applyAlignment="1">
      <alignment horizontal="center"/>
    </xf>
    <xf numFmtId="0" fontId="0" fillId="0" borderId="46" xfId="0" applyBorder="1" applyAlignment="1">
      <alignment horizontal="center"/>
    </xf>
    <xf numFmtId="0" fontId="0" fillId="0" borderId="47" xfId="0" applyBorder="1" applyAlignment="1">
      <alignment horizontal="center"/>
    </xf>
    <xf numFmtId="0" fontId="25" fillId="27" borderId="47" xfId="55" applyFont="1" applyBorder="1" applyAlignment="1">
      <alignment horizontal="center"/>
    </xf>
    <xf numFmtId="0" fontId="25" fillId="27" borderId="76" xfId="55" applyFont="1" applyBorder="1" applyAlignment="1">
      <alignment horizontal="center"/>
    </xf>
    <xf numFmtId="0" fontId="0" fillId="0" borderId="77" xfId="0" applyBorder="1" applyAlignment="1">
      <alignment horizontal="center"/>
    </xf>
    <xf numFmtId="0" fontId="0" fillId="0" borderId="78" xfId="0" applyBorder="1" applyAlignment="1">
      <alignment horizontal="center"/>
    </xf>
    <xf numFmtId="0" fontId="25" fillId="27" borderId="54" xfId="55" applyFont="1" applyBorder="1" applyAlignment="1">
      <alignment horizontal="center"/>
    </xf>
    <xf numFmtId="0" fontId="25" fillId="27" borderId="0" xfId="55" applyFont="1" applyBorder="1" applyAlignment="1">
      <alignment horizontal="center"/>
    </xf>
  </cellXfs>
  <cellStyles count="406">
    <cellStyle name="20% - Accent1 2" xfId="3"/>
    <cellStyle name="20% - Accent2 2" xfId="4"/>
    <cellStyle name="20% - Accent3 2" xfId="5"/>
    <cellStyle name="20% - Accent4 2" xfId="6"/>
    <cellStyle name="20% - Accent5 2" xfId="7"/>
    <cellStyle name="20% - Accent6 2" xfId="8"/>
    <cellStyle name="40% - Accent1 2" xfId="9"/>
    <cellStyle name="40% - Accent2 2" xfId="10"/>
    <cellStyle name="40% - Accent3 2" xfId="11"/>
    <cellStyle name="40% - Accent4 2" xfId="12"/>
    <cellStyle name="40% - Accent5 2" xfId="13"/>
    <cellStyle name="40% - Accent6 2" xfId="14"/>
    <cellStyle name="60% - Accent1 2" xfId="15"/>
    <cellStyle name="60% - Accent2 2" xfId="16"/>
    <cellStyle name="60% - Accent3 2" xfId="17"/>
    <cellStyle name="60% - Accent4 2" xfId="18"/>
    <cellStyle name="60% - Accent5 2" xfId="19"/>
    <cellStyle name="60% - Accent6 2" xfId="20"/>
    <cellStyle name="Accent1 2" xfId="21"/>
    <cellStyle name="Accent2 2" xfId="22"/>
    <cellStyle name="Accent3 2" xfId="23"/>
    <cellStyle name="Accent4 2" xfId="24"/>
    <cellStyle name="Accent5 2" xfId="25"/>
    <cellStyle name="Accent6 2" xfId="26"/>
    <cellStyle name="Bad 2" xfId="27"/>
    <cellStyle name="Calculation" xfId="53" builtinId="22"/>
    <cellStyle name="Calculation 2" xfId="28"/>
    <cellStyle name="Check Cell" xfId="56" builtinId="23"/>
    <cellStyle name="Check Cell 2" xfId="29"/>
    <cellStyle name="Explanatory Text 2" xfId="30"/>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Followed Hyperlink" xfId="164" builtinId="9" hidden="1"/>
    <cellStyle name="Followed Hyperlink" xfId="165" builtinId="9" hidden="1"/>
    <cellStyle name="Followed Hyperlink" xfId="166" builtinId="9" hidden="1"/>
    <cellStyle name="Followed Hyperlink" xfId="167" builtinId="9" hidden="1"/>
    <cellStyle name="Followed Hyperlink" xfId="168" builtinId="9" hidden="1"/>
    <cellStyle name="Followed Hyperlink" xfId="169" builtinId="9" hidden="1"/>
    <cellStyle name="Followed Hyperlink" xfId="170" builtinId="9" hidden="1"/>
    <cellStyle name="Followed Hyperlink" xfId="171" builtinId="9" hidden="1"/>
    <cellStyle name="Followed Hyperlink" xfId="172" builtinId="9" hidden="1"/>
    <cellStyle name="Followed Hyperlink" xfId="173" builtinId="9" hidden="1"/>
    <cellStyle name="Followed Hyperlink" xfId="174" builtinId="9" hidden="1"/>
    <cellStyle name="Followed Hyperlink" xfId="175" builtinId="9" hidden="1"/>
    <cellStyle name="Followed Hyperlink" xfId="176" builtinId="9" hidden="1"/>
    <cellStyle name="Followed Hyperlink" xfId="177" builtinId="9" hidden="1"/>
    <cellStyle name="Followed Hyperlink" xfId="178" builtinId="9" hidden="1"/>
    <cellStyle name="Followed Hyperlink" xfId="179" builtinId="9" hidden="1"/>
    <cellStyle name="Followed Hyperlink" xfId="180" builtinId="9" hidden="1"/>
    <cellStyle name="Followed Hyperlink" xfId="181" builtinId="9" hidden="1"/>
    <cellStyle name="Followed Hyperlink" xfId="182" builtinId="9" hidden="1"/>
    <cellStyle name="Followed Hyperlink" xfId="183" builtinId="9" hidden="1"/>
    <cellStyle name="Followed Hyperlink" xfId="184" builtinId="9" hidden="1"/>
    <cellStyle name="Followed Hyperlink" xfId="185" builtinId="9" hidden="1"/>
    <cellStyle name="Followed Hyperlink" xfId="186" builtinId="9" hidden="1"/>
    <cellStyle name="Followed Hyperlink" xfId="187" builtinId="9" hidden="1"/>
    <cellStyle name="Followed Hyperlink" xfId="188" builtinId="9" hidden="1"/>
    <cellStyle name="Followed Hyperlink" xfId="189" builtinId="9" hidden="1"/>
    <cellStyle name="Followed Hyperlink" xfId="190" builtinId="9" hidden="1"/>
    <cellStyle name="Followed Hyperlink" xfId="191" builtinId="9" hidden="1"/>
    <cellStyle name="Followed Hyperlink" xfId="192" builtinId="9" hidden="1"/>
    <cellStyle name="Followed Hyperlink" xfId="193" builtinId="9" hidden="1"/>
    <cellStyle name="Followed Hyperlink" xfId="194" builtinId="9" hidden="1"/>
    <cellStyle name="Followed Hyperlink" xfId="195" builtinId="9" hidden="1"/>
    <cellStyle name="Followed Hyperlink" xfId="196" builtinId="9" hidden="1"/>
    <cellStyle name="Followed Hyperlink" xfId="197" builtinId="9" hidden="1"/>
    <cellStyle name="Followed Hyperlink" xfId="198" builtinId="9" hidden="1"/>
    <cellStyle name="Followed Hyperlink" xfId="199" builtinId="9" hidden="1"/>
    <cellStyle name="Followed Hyperlink" xfId="200" builtinId="9" hidden="1"/>
    <cellStyle name="Followed Hyperlink" xfId="201" builtinId="9" hidden="1"/>
    <cellStyle name="Followed Hyperlink" xfId="202" builtinId="9" hidden="1"/>
    <cellStyle name="Followed Hyperlink" xfId="203" builtinId="9" hidden="1"/>
    <cellStyle name="Followed Hyperlink" xfId="204" builtinId="9" hidden="1"/>
    <cellStyle name="Followed Hyperlink" xfId="205" builtinId="9" hidden="1"/>
    <cellStyle name="Followed Hyperlink" xfId="206" builtinId="9" hidden="1"/>
    <cellStyle name="Followed Hyperlink" xfId="207" builtinId="9" hidden="1"/>
    <cellStyle name="Followed Hyperlink" xfId="208" builtinId="9" hidden="1"/>
    <cellStyle name="Followed Hyperlink" xfId="209" builtinId="9" hidden="1"/>
    <cellStyle name="Followed Hyperlink" xfId="210" builtinId="9" hidden="1"/>
    <cellStyle name="Followed Hyperlink" xfId="211" builtinId="9" hidden="1"/>
    <cellStyle name="Followed Hyperlink" xfId="212" builtinId="9" hidden="1"/>
    <cellStyle name="Followed Hyperlink" xfId="213" builtinId="9" hidden="1"/>
    <cellStyle name="Followed Hyperlink" xfId="214" builtinId="9" hidden="1"/>
    <cellStyle name="Followed Hyperlink" xfId="215" builtinId="9" hidden="1"/>
    <cellStyle name="Followed Hyperlink" xfId="216" builtinId="9" hidden="1"/>
    <cellStyle name="Followed Hyperlink" xfId="217" builtinId="9" hidden="1"/>
    <cellStyle name="Followed Hyperlink" xfId="218" builtinId="9" hidden="1"/>
    <cellStyle name="Followed Hyperlink" xfId="219" builtinId="9" hidden="1"/>
    <cellStyle name="Followed Hyperlink" xfId="220" builtinId="9" hidden="1"/>
    <cellStyle name="Followed Hyperlink" xfId="221" builtinId="9" hidden="1"/>
    <cellStyle name="Followed Hyperlink" xfId="222" builtinId="9" hidden="1"/>
    <cellStyle name="Followed Hyperlink" xfId="223" builtinId="9" hidden="1"/>
    <cellStyle name="Followed Hyperlink" xfId="224" builtinId="9" hidden="1"/>
    <cellStyle name="Followed Hyperlink" xfId="225" builtinId="9" hidden="1"/>
    <cellStyle name="Followed Hyperlink" xfId="226" builtinId="9" hidden="1"/>
    <cellStyle name="Followed Hyperlink" xfId="227" builtinId="9" hidden="1"/>
    <cellStyle name="Followed Hyperlink" xfId="228" builtinId="9" hidden="1"/>
    <cellStyle name="Followed Hyperlink" xfId="229" builtinId="9" hidden="1"/>
    <cellStyle name="Followed Hyperlink" xfId="230" builtinId="9" hidden="1"/>
    <cellStyle name="Followed Hyperlink" xfId="231" builtinId="9" hidden="1"/>
    <cellStyle name="Followed Hyperlink" xfId="232" builtinId="9" hidden="1"/>
    <cellStyle name="Followed Hyperlink" xfId="233" builtinId="9" hidden="1"/>
    <cellStyle name="Followed Hyperlink" xfId="234" builtinId="9" hidden="1"/>
    <cellStyle name="Followed Hyperlink" xfId="235" builtinId="9" hidden="1"/>
    <cellStyle name="Followed Hyperlink" xfId="236" builtinId="9" hidden="1"/>
    <cellStyle name="Followed Hyperlink" xfId="237" builtinId="9" hidden="1"/>
    <cellStyle name="Followed Hyperlink" xfId="238" builtinId="9" hidden="1"/>
    <cellStyle name="Followed Hyperlink" xfId="239" builtinId="9" hidden="1"/>
    <cellStyle name="Followed Hyperlink" xfId="240" builtinId="9" hidden="1"/>
    <cellStyle name="Followed Hyperlink" xfId="241" builtinId="9" hidden="1"/>
    <cellStyle name="Followed Hyperlink" xfId="242" builtinId="9" hidden="1"/>
    <cellStyle name="Followed Hyperlink" xfId="243" builtinId="9" hidden="1"/>
    <cellStyle name="Followed Hyperlink" xfId="250" builtinId="9" hidden="1"/>
    <cellStyle name="Followed Hyperlink" xfId="251" builtinId="9" hidden="1"/>
    <cellStyle name="Followed Hyperlink" xfId="252" builtinId="9" hidden="1"/>
    <cellStyle name="Followed Hyperlink" xfId="253" builtinId="9" hidden="1"/>
    <cellStyle name="Followed Hyperlink" xfId="254" builtinId="9" hidden="1"/>
    <cellStyle name="Followed Hyperlink" xfId="255" builtinId="9" hidden="1"/>
    <cellStyle name="Followed Hyperlink" xfId="256" builtinId="9" hidden="1"/>
    <cellStyle name="Followed Hyperlink" xfId="257" builtinId="9" hidden="1"/>
    <cellStyle name="Followed Hyperlink" xfId="258" builtinId="9" hidden="1"/>
    <cellStyle name="Followed Hyperlink" xfId="259" builtinId="9" hidden="1"/>
    <cellStyle name="Followed Hyperlink" xfId="260" builtinId="9" hidden="1"/>
    <cellStyle name="Followed Hyperlink" xfId="261" builtinId="9" hidden="1"/>
    <cellStyle name="Followed Hyperlink" xfId="262" builtinId="9" hidden="1"/>
    <cellStyle name="Followed Hyperlink" xfId="263" builtinId="9" hidden="1"/>
    <cellStyle name="Followed Hyperlink" xfId="264" builtinId="9" hidden="1"/>
    <cellStyle name="Followed Hyperlink" xfId="265" builtinId="9" hidden="1"/>
    <cellStyle name="Followed Hyperlink" xfId="266" builtinId="9" hidden="1"/>
    <cellStyle name="Followed Hyperlink" xfId="267" builtinId="9" hidden="1"/>
    <cellStyle name="Followed Hyperlink" xfId="268" builtinId="9" hidden="1"/>
    <cellStyle name="Followed Hyperlink" xfId="269" builtinId="9" hidden="1"/>
    <cellStyle name="Followed Hyperlink" xfId="270" builtinId="9" hidden="1"/>
    <cellStyle name="Followed Hyperlink" xfId="271" builtinId="9" hidden="1"/>
    <cellStyle name="Followed Hyperlink" xfId="272" builtinId="9" hidden="1"/>
    <cellStyle name="Followed Hyperlink" xfId="273" builtinId="9" hidden="1"/>
    <cellStyle name="Followed Hyperlink" xfId="274" builtinId="9" hidden="1"/>
    <cellStyle name="Followed Hyperlink" xfId="275" builtinId="9" hidden="1"/>
    <cellStyle name="Followed Hyperlink" xfId="276" builtinId="9" hidden="1"/>
    <cellStyle name="Followed Hyperlink" xfId="277" builtinId="9" hidden="1"/>
    <cellStyle name="Followed Hyperlink" xfId="278" builtinId="9" hidden="1"/>
    <cellStyle name="Followed Hyperlink" xfId="279" builtinId="9" hidden="1"/>
    <cellStyle name="Followed Hyperlink" xfId="280" builtinId="9" hidden="1"/>
    <cellStyle name="Followed Hyperlink" xfId="281" builtinId="9" hidden="1"/>
    <cellStyle name="Followed Hyperlink" xfId="282" builtinId="9" hidden="1"/>
    <cellStyle name="Followed Hyperlink" xfId="283" builtinId="9" hidden="1"/>
    <cellStyle name="Followed Hyperlink" xfId="284" builtinId="9" hidden="1"/>
    <cellStyle name="Followed Hyperlink" xfId="285" builtinId="9" hidden="1"/>
    <cellStyle name="Followed Hyperlink" xfId="286" builtinId="9" hidden="1"/>
    <cellStyle name="Followed Hyperlink" xfId="287" builtinId="9" hidden="1"/>
    <cellStyle name="Followed Hyperlink" xfId="288" builtinId="9" hidden="1"/>
    <cellStyle name="Followed Hyperlink" xfId="289" builtinId="9" hidden="1"/>
    <cellStyle name="Followed Hyperlink" xfId="290" builtinId="9" hidden="1"/>
    <cellStyle name="Followed Hyperlink" xfId="291" builtinId="9" hidden="1"/>
    <cellStyle name="Followed Hyperlink" xfId="292" builtinId="9" hidden="1"/>
    <cellStyle name="Followed Hyperlink" xfId="293" builtinId="9" hidden="1"/>
    <cellStyle name="Followed Hyperlink" xfId="294" builtinId="9" hidden="1"/>
    <cellStyle name="Followed Hyperlink" xfId="295" builtinId="9" hidden="1"/>
    <cellStyle name="Followed Hyperlink" xfId="296" builtinId="9" hidden="1"/>
    <cellStyle name="Followed Hyperlink" xfId="297" builtinId="9" hidden="1"/>
    <cellStyle name="Followed Hyperlink" xfId="298" builtinId="9" hidden="1"/>
    <cellStyle name="Followed Hyperlink" xfId="299" builtinId="9" hidden="1"/>
    <cellStyle name="Followed Hyperlink" xfId="300" builtinId="9" hidden="1"/>
    <cellStyle name="Followed Hyperlink" xfId="301" builtinId="9" hidden="1"/>
    <cellStyle name="Followed Hyperlink" xfId="302" builtinId="9" hidden="1"/>
    <cellStyle name="Followed Hyperlink" xfId="303" builtinId="9" hidden="1"/>
    <cellStyle name="Followed Hyperlink" xfId="304" builtinId="9" hidden="1"/>
    <cellStyle name="Followed Hyperlink" xfId="305" builtinId="9" hidden="1"/>
    <cellStyle name="Followed Hyperlink" xfId="306" builtinId="9" hidden="1"/>
    <cellStyle name="Followed Hyperlink" xfId="307" builtinId="9" hidden="1"/>
    <cellStyle name="Followed Hyperlink" xfId="308" builtinId="9" hidden="1"/>
    <cellStyle name="Followed Hyperlink" xfId="309" builtinId="9" hidden="1"/>
    <cellStyle name="Followed Hyperlink" xfId="310" builtinId="9" hidden="1"/>
    <cellStyle name="Followed Hyperlink" xfId="311" builtinId="9" hidden="1"/>
    <cellStyle name="Followed Hyperlink" xfId="312" builtinId="9" hidden="1"/>
    <cellStyle name="Followed Hyperlink" xfId="313" builtinId="9" hidden="1"/>
    <cellStyle name="Followed Hyperlink" xfId="314" builtinId="9" hidden="1"/>
    <cellStyle name="Followed Hyperlink" xfId="315" builtinId="9" hidden="1"/>
    <cellStyle name="Followed Hyperlink" xfId="316" builtinId="9" hidden="1"/>
    <cellStyle name="Followed Hyperlink" xfId="317" builtinId="9" hidden="1"/>
    <cellStyle name="Followed Hyperlink" xfId="318" builtinId="9" hidden="1"/>
    <cellStyle name="Followed Hyperlink" xfId="319" builtinId="9" hidden="1"/>
    <cellStyle name="Followed Hyperlink" xfId="320" builtinId="9" hidden="1"/>
    <cellStyle name="Followed Hyperlink" xfId="321" builtinId="9" hidden="1"/>
    <cellStyle name="Followed Hyperlink" xfId="322" builtinId="9" hidden="1"/>
    <cellStyle name="Followed Hyperlink" xfId="323" builtinId="9" hidden="1"/>
    <cellStyle name="Followed Hyperlink" xfId="324" builtinId="9" hidden="1"/>
    <cellStyle name="Followed Hyperlink" xfId="325" builtinId="9" hidden="1"/>
    <cellStyle name="Followed Hyperlink" xfId="326" builtinId="9" hidden="1"/>
    <cellStyle name="Followed Hyperlink" xfId="327" builtinId="9" hidden="1"/>
    <cellStyle name="Followed Hyperlink" xfId="328" builtinId="9" hidden="1"/>
    <cellStyle name="Followed Hyperlink" xfId="329" builtinId="9" hidden="1"/>
    <cellStyle name="Followed Hyperlink" xfId="330" builtinId="9" hidden="1"/>
    <cellStyle name="Followed Hyperlink" xfId="331" builtinId="9" hidden="1"/>
    <cellStyle name="Followed Hyperlink" xfId="332" builtinId="9" hidden="1"/>
    <cellStyle name="Followed Hyperlink" xfId="333" builtinId="9" hidden="1"/>
    <cellStyle name="Followed Hyperlink" xfId="334" builtinId="9" hidden="1"/>
    <cellStyle name="Followed Hyperlink" xfId="335" builtinId="9" hidden="1"/>
    <cellStyle name="Followed Hyperlink" xfId="336" builtinId="9" hidden="1"/>
    <cellStyle name="Followed Hyperlink" xfId="337" builtinId="9" hidden="1"/>
    <cellStyle name="Followed Hyperlink" xfId="338" builtinId="9" hidden="1"/>
    <cellStyle name="Followed Hyperlink" xfId="339" builtinId="9" hidden="1"/>
    <cellStyle name="Followed Hyperlink" xfId="340" builtinId="9" hidden="1"/>
    <cellStyle name="Followed Hyperlink" xfId="341" builtinId="9" hidden="1"/>
    <cellStyle name="Followed Hyperlink" xfId="342" builtinId="9" hidden="1"/>
    <cellStyle name="Followed Hyperlink" xfId="343" builtinId="9" hidden="1"/>
    <cellStyle name="Followed Hyperlink" xfId="344" builtinId="9" hidden="1"/>
    <cellStyle name="Followed Hyperlink" xfId="345" builtinId="9" hidden="1"/>
    <cellStyle name="Followed Hyperlink" xfId="346" builtinId="9" hidden="1"/>
    <cellStyle name="Followed Hyperlink" xfId="348" builtinId="9" hidden="1"/>
    <cellStyle name="Followed Hyperlink" xfId="349" builtinId="9" hidden="1"/>
    <cellStyle name="Followed Hyperlink" xfId="350" builtinId="9" hidden="1"/>
    <cellStyle name="Followed Hyperlink" xfId="351" builtinId="9" hidden="1"/>
    <cellStyle name="Followed Hyperlink" xfId="352" builtinId="9" hidden="1"/>
    <cellStyle name="Followed Hyperlink" xfId="353" builtinId="9" hidden="1"/>
    <cellStyle name="Followed Hyperlink" xfId="354" builtinId="9" hidden="1"/>
    <cellStyle name="Followed Hyperlink" xfId="355" builtinId="9" hidden="1"/>
    <cellStyle name="Followed Hyperlink" xfId="356" builtinId="9" hidden="1"/>
    <cellStyle name="Followed Hyperlink" xfId="357" builtinId="9" hidden="1"/>
    <cellStyle name="Followed Hyperlink" xfId="358" builtinId="9" hidden="1"/>
    <cellStyle name="Followed Hyperlink" xfId="359" builtinId="9" hidden="1"/>
    <cellStyle name="Followed Hyperlink" xfId="360" builtinId="9" hidden="1"/>
    <cellStyle name="Followed Hyperlink" xfId="361" builtinId="9" hidden="1"/>
    <cellStyle name="Followed Hyperlink" xfId="362" builtinId="9" hidden="1"/>
    <cellStyle name="Followed Hyperlink" xfId="363" builtinId="9" hidden="1"/>
    <cellStyle name="Followed Hyperlink" xfId="364" builtinId="9" hidden="1"/>
    <cellStyle name="Followed Hyperlink" xfId="365" builtinId="9" hidden="1"/>
    <cellStyle name="Followed Hyperlink" xfId="366" builtinId="9" hidden="1"/>
    <cellStyle name="Followed Hyperlink" xfId="367" builtinId="9" hidden="1"/>
    <cellStyle name="Followed Hyperlink" xfId="368" builtinId="9" hidden="1"/>
    <cellStyle name="Followed Hyperlink" xfId="369" builtinId="9" hidden="1"/>
    <cellStyle name="Followed Hyperlink" xfId="370" builtinId="9" hidden="1"/>
    <cellStyle name="Followed Hyperlink" xfId="371" builtinId="9" hidden="1"/>
    <cellStyle name="Followed Hyperlink" xfId="372" builtinId="9" hidden="1"/>
    <cellStyle name="Followed Hyperlink" xfId="373" builtinId="9" hidden="1"/>
    <cellStyle name="Followed Hyperlink" xfId="374" builtinId="9" hidden="1"/>
    <cellStyle name="Followed Hyperlink" xfId="375" builtinId="9" hidden="1"/>
    <cellStyle name="Followed Hyperlink" xfId="376" builtinId="9" hidden="1"/>
    <cellStyle name="Followed Hyperlink" xfId="377" builtinId="9" hidden="1"/>
    <cellStyle name="Followed Hyperlink" xfId="378" builtinId="9" hidden="1"/>
    <cellStyle name="Followed Hyperlink" xfId="379" builtinId="9" hidden="1"/>
    <cellStyle name="Followed Hyperlink" xfId="380" builtinId="9" hidden="1"/>
    <cellStyle name="Followed Hyperlink" xfId="381" builtinId="9" hidden="1"/>
    <cellStyle name="Followed Hyperlink" xfId="382" builtinId="9" hidden="1"/>
    <cellStyle name="Followed Hyperlink" xfId="383" builtinId="9" hidden="1"/>
    <cellStyle name="Followed Hyperlink" xfId="384" builtinId="9" hidden="1"/>
    <cellStyle name="Followed Hyperlink" xfId="385" builtinId="9" hidden="1"/>
    <cellStyle name="Followed Hyperlink" xfId="386" builtinId="9" hidden="1"/>
    <cellStyle name="Followed Hyperlink" xfId="387" builtinId="9" hidden="1"/>
    <cellStyle name="Followed Hyperlink" xfId="388" builtinId="9" hidden="1"/>
    <cellStyle name="Followed Hyperlink" xfId="389" builtinId="9" hidden="1"/>
    <cellStyle name="Followed Hyperlink" xfId="390" builtinId="9" hidden="1"/>
    <cellStyle name="Followed Hyperlink" xfId="391" builtinId="9" hidden="1"/>
    <cellStyle name="Followed Hyperlink" xfId="392" builtinId="9" hidden="1"/>
    <cellStyle name="Followed Hyperlink" xfId="393" builtinId="9" hidden="1"/>
    <cellStyle name="Followed Hyperlink" xfId="394" builtinId="9" hidden="1"/>
    <cellStyle name="Followed Hyperlink" xfId="395" builtinId="9" hidden="1"/>
    <cellStyle name="Followed Hyperlink" xfId="396" builtinId="9" hidden="1"/>
    <cellStyle name="Followed Hyperlink" xfId="397" builtinId="9" hidden="1"/>
    <cellStyle name="Followed Hyperlink" xfId="398" builtinId="9" hidden="1"/>
    <cellStyle name="Followed Hyperlink" xfId="399" builtinId="9" hidden="1"/>
    <cellStyle name="Followed Hyperlink" xfId="400" builtinId="9" hidden="1"/>
    <cellStyle name="Followed Hyperlink" xfId="403" builtinId="9" hidden="1"/>
    <cellStyle name="Followed Hyperlink" xfId="404" builtinId="9" hidden="1"/>
    <cellStyle name="Followed Hyperlink" xfId="405" builtinId="9" hidden="1"/>
    <cellStyle name="Good 2" xfId="31"/>
    <cellStyle name="Heading 1" xfId="347" builtinId="16" customBuiltin="1"/>
    <cellStyle name="Heading 1 2" xfId="32"/>
    <cellStyle name="Heading 2" xfId="249" builtinId="17" customBuiltin="1"/>
    <cellStyle name="Heading 2 2" xfId="33"/>
    <cellStyle name="Heading 3 2" xfId="34"/>
    <cellStyle name="Heading 4 2" xfId="35"/>
    <cellStyle name="Hyperlink" xfId="1" builtinId="8"/>
    <cellStyle name="Hyperlink 2" xfId="244"/>
    <cellStyle name="Input" xfId="51" builtinId="20" customBuiltin="1"/>
    <cellStyle name="Input 2" xfId="36"/>
    <cellStyle name="Linked Cell 2" xfId="37"/>
    <cellStyle name="Neutral 2" xfId="38"/>
    <cellStyle name="Normal" xfId="0" builtinId="0"/>
    <cellStyle name="Normal 10" xfId="245"/>
    <cellStyle name="Normal 11" xfId="246"/>
    <cellStyle name="Normal 2" xfId="39"/>
    <cellStyle name="Normal 2 2" xfId="40"/>
    <cellStyle name="Normal 2_AIG_score_cards-2" xfId="41"/>
    <cellStyle name="Normal 3" xfId="42"/>
    <cellStyle name="Normal 4" xfId="43"/>
    <cellStyle name="Normal 5" xfId="44"/>
    <cellStyle name="Normal 6" xfId="2"/>
    <cellStyle name="Normal 7" xfId="45"/>
    <cellStyle name="Normal 8" xfId="247"/>
    <cellStyle name="Normal 9" xfId="248"/>
    <cellStyle name="Normal 9 3" xfId="401"/>
    <cellStyle name="Note" xfId="55" builtinId="10"/>
    <cellStyle name="Note 2" xfId="46"/>
    <cellStyle name="Output" xfId="52" builtinId="21"/>
    <cellStyle name="Output 2" xfId="47"/>
    <cellStyle name="Output 2 2" xfId="402"/>
    <cellStyle name="Title 2" xfId="48"/>
    <cellStyle name="Total 2" xfId="49"/>
    <cellStyle name="Warning Text" xfId="54" builtinId="11"/>
    <cellStyle name="Warning Text 2" xfId="50"/>
  </cellStyles>
  <dxfs count="44">
    <dxf>
      <font>
        <condense val="0"/>
        <extend val="0"/>
        <color rgb="FF006100"/>
      </font>
      <fill>
        <patternFill>
          <bgColor rgb="FFC6EFCE"/>
        </patternFill>
      </fill>
    </dxf>
    <dxf>
      <font>
        <strike val="0"/>
        <color rgb="FFC00000"/>
      </font>
      <fill>
        <patternFill>
          <bgColor rgb="FFFFB3B3"/>
        </patternFill>
      </fill>
    </dxf>
    <dxf>
      <font>
        <condense val="0"/>
        <extend val="0"/>
        <color rgb="FF006100"/>
      </font>
      <fill>
        <patternFill>
          <bgColor rgb="FFC6EFCE"/>
        </patternFill>
      </fill>
    </dxf>
    <dxf>
      <font>
        <strike val="0"/>
        <color rgb="FFC00000"/>
      </font>
      <fill>
        <patternFill>
          <bgColor rgb="FFFFB3B3"/>
        </patternFill>
      </fill>
    </dxf>
    <dxf>
      <font>
        <condense val="0"/>
        <extend val="0"/>
        <color rgb="FF006100"/>
      </font>
      <fill>
        <patternFill>
          <bgColor rgb="FFC6EFCE"/>
        </patternFill>
      </fill>
    </dxf>
    <dxf>
      <font>
        <strike val="0"/>
        <color rgb="FFC00000"/>
      </font>
      <fill>
        <patternFill>
          <bgColor rgb="FFFFB3B3"/>
        </patternFill>
      </fill>
    </dxf>
    <dxf>
      <font>
        <condense val="0"/>
        <extend val="0"/>
        <color rgb="FF006100"/>
      </font>
      <fill>
        <patternFill>
          <bgColor rgb="FFC6EFCE"/>
        </patternFill>
      </fill>
    </dxf>
    <dxf>
      <font>
        <strike val="0"/>
        <color rgb="FFC00000"/>
      </font>
      <fill>
        <patternFill>
          <bgColor rgb="FFFFB3B3"/>
        </patternFill>
      </fill>
    </dxf>
    <dxf>
      <font>
        <condense val="0"/>
        <extend val="0"/>
        <color rgb="FF006100"/>
      </font>
      <fill>
        <patternFill>
          <bgColor rgb="FFC6EFCE"/>
        </patternFill>
      </fill>
    </dxf>
    <dxf>
      <font>
        <strike val="0"/>
        <color rgb="FFC00000"/>
      </font>
      <fill>
        <patternFill>
          <bgColor rgb="FFFFB3B3"/>
        </patternFill>
      </fill>
    </dxf>
    <dxf>
      <font>
        <condense val="0"/>
        <extend val="0"/>
        <color rgb="FF006100"/>
      </font>
      <fill>
        <patternFill>
          <bgColor rgb="FFC6EFCE"/>
        </patternFill>
      </fill>
    </dxf>
    <dxf>
      <font>
        <strike val="0"/>
        <color rgb="FFC00000"/>
      </font>
      <fill>
        <patternFill>
          <bgColor rgb="FFFFB3B3"/>
        </patternFill>
      </fill>
    </dxf>
    <dxf>
      <font>
        <condense val="0"/>
        <extend val="0"/>
        <color rgb="FF006100"/>
      </font>
      <fill>
        <patternFill>
          <bgColor rgb="FFC6EFCE"/>
        </patternFill>
      </fill>
    </dxf>
    <dxf>
      <font>
        <strike val="0"/>
        <color rgb="FFC00000"/>
      </font>
      <fill>
        <patternFill>
          <bgColor rgb="FFFFB3B3"/>
        </patternFill>
      </fill>
    </dxf>
    <dxf>
      <font>
        <condense val="0"/>
        <extend val="0"/>
        <color rgb="FF006100"/>
      </font>
      <fill>
        <patternFill>
          <bgColor rgb="FFC6EFCE"/>
        </patternFill>
      </fill>
    </dxf>
    <dxf>
      <font>
        <strike val="0"/>
        <color rgb="FFC00000"/>
      </font>
      <fill>
        <patternFill>
          <bgColor rgb="FFFFB3B3"/>
        </patternFill>
      </fill>
    </dxf>
    <dxf>
      <font>
        <condense val="0"/>
        <extend val="0"/>
        <color rgb="FF006100"/>
      </font>
      <fill>
        <patternFill>
          <bgColor rgb="FFC6EFCE"/>
        </patternFill>
      </fill>
    </dxf>
    <dxf>
      <font>
        <strike val="0"/>
        <color rgb="FFC00000"/>
      </font>
      <fill>
        <patternFill>
          <bgColor rgb="FFFFB3B3"/>
        </patternFill>
      </fill>
    </dxf>
    <dxf>
      <font>
        <condense val="0"/>
        <extend val="0"/>
        <color rgb="FF006100"/>
      </font>
      <fill>
        <patternFill>
          <bgColor rgb="FFC6EFCE"/>
        </patternFill>
      </fill>
    </dxf>
    <dxf>
      <font>
        <strike val="0"/>
        <color rgb="FFC00000"/>
      </font>
      <fill>
        <patternFill>
          <bgColor rgb="FFFFB3B3"/>
        </patternFill>
      </fill>
    </dxf>
    <dxf>
      <font>
        <condense val="0"/>
        <extend val="0"/>
        <color rgb="FF006100"/>
      </font>
      <fill>
        <patternFill>
          <bgColor rgb="FFC6EFCE"/>
        </patternFill>
      </fill>
    </dxf>
    <dxf>
      <font>
        <strike val="0"/>
        <color rgb="FFC00000"/>
      </font>
      <fill>
        <patternFill>
          <bgColor rgb="FFFFB3B3"/>
        </patternFill>
      </fill>
    </dxf>
    <dxf>
      <font>
        <condense val="0"/>
        <extend val="0"/>
        <color rgb="FF006100"/>
      </font>
      <fill>
        <patternFill>
          <bgColor rgb="FFC6EFCE"/>
        </patternFill>
      </fill>
    </dxf>
    <dxf>
      <font>
        <strike val="0"/>
        <color rgb="FFC00000"/>
      </font>
      <fill>
        <patternFill>
          <bgColor rgb="FFFFB3B3"/>
        </patternFill>
      </fill>
    </dxf>
    <dxf>
      <font>
        <condense val="0"/>
        <extend val="0"/>
        <color rgb="FF006100"/>
      </font>
      <fill>
        <patternFill>
          <bgColor rgb="FFC6EFCE"/>
        </patternFill>
      </fill>
    </dxf>
    <dxf>
      <font>
        <strike val="0"/>
        <color rgb="FFC00000"/>
      </font>
      <fill>
        <patternFill>
          <bgColor rgb="FFFFB3B3"/>
        </patternFill>
      </fill>
    </dxf>
    <dxf>
      <font>
        <condense val="0"/>
        <extend val="0"/>
        <color rgb="FF006100"/>
      </font>
      <fill>
        <patternFill>
          <bgColor rgb="FFC6EFCE"/>
        </patternFill>
      </fill>
    </dxf>
    <dxf>
      <font>
        <strike val="0"/>
        <color rgb="FFC00000"/>
      </font>
      <fill>
        <patternFill>
          <bgColor rgb="FFFFB3B3"/>
        </patternFill>
      </fill>
    </dxf>
    <dxf>
      <font>
        <condense val="0"/>
        <extend val="0"/>
        <color rgb="FF006100"/>
      </font>
      <fill>
        <patternFill>
          <bgColor rgb="FFC6EFCE"/>
        </patternFill>
      </fill>
    </dxf>
    <dxf>
      <font>
        <strike val="0"/>
        <color rgb="FFC00000"/>
      </font>
      <fill>
        <patternFill>
          <bgColor rgb="FFFFB3B3"/>
        </patternFill>
      </fill>
    </dxf>
    <dxf>
      <font>
        <condense val="0"/>
        <extend val="0"/>
        <color rgb="FF006100"/>
      </font>
      <fill>
        <patternFill>
          <bgColor rgb="FFC6EFCE"/>
        </patternFill>
      </fill>
    </dxf>
    <dxf>
      <font>
        <strike val="0"/>
        <color rgb="FFC00000"/>
      </font>
      <fill>
        <patternFill>
          <bgColor rgb="FFFFB3B3"/>
        </patternFill>
      </fill>
    </dxf>
    <dxf>
      <font>
        <condense val="0"/>
        <extend val="0"/>
        <color rgb="FF006100"/>
      </font>
      <fill>
        <patternFill>
          <bgColor rgb="FFC6EFCE"/>
        </patternFill>
      </fill>
    </dxf>
    <dxf>
      <font>
        <strike val="0"/>
        <color rgb="FFC00000"/>
      </font>
      <fill>
        <patternFill>
          <bgColor rgb="FFFFB3B3"/>
        </patternFill>
      </fill>
    </dxf>
    <dxf>
      <font>
        <condense val="0"/>
        <extend val="0"/>
        <color rgb="FF006100"/>
      </font>
      <fill>
        <patternFill>
          <bgColor rgb="FFC6EFCE"/>
        </patternFill>
      </fill>
    </dxf>
    <dxf>
      <font>
        <strike val="0"/>
        <color rgb="FFC00000"/>
      </font>
      <fill>
        <patternFill>
          <bgColor rgb="FFFFB3B3"/>
        </patternFill>
      </fill>
    </dxf>
    <dxf>
      <font>
        <condense val="0"/>
        <extend val="0"/>
        <color rgb="FF006100"/>
      </font>
      <fill>
        <patternFill>
          <bgColor rgb="FFC6EFCE"/>
        </patternFill>
      </fill>
    </dxf>
    <dxf>
      <font>
        <strike val="0"/>
        <color rgb="FFC00000"/>
      </font>
      <fill>
        <patternFill>
          <bgColor rgb="FFFFB3B3"/>
        </patternFill>
      </fill>
    </dxf>
    <dxf>
      <font>
        <condense val="0"/>
        <extend val="0"/>
        <color rgb="FF006100"/>
      </font>
      <fill>
        <patternFill>
          <bgColor rgb="FFC6EFCE"/>
        </patternFill>
      </fill>
    </dxf>
    <dxf>
      <font>
        <strike val="0"/>
        <color rgb="FFC00000"/>
      </font>
      <fill>
        <patternFill>
          <bgColor rgb="FFFFB3B3"/>
        </patternFill>
      </fill>
    </dxf>
    <dxf>
      <font>
        <condense val="0"/>
        <extend val="0"/>
        <color rgb="FF006100"/>
      </font>
      <fill>
        <patternFill>
          <bgColor rgb="FFC6EFCE"/>
        </patternFill>
      </fill>
    </dxf>
    <dxf>
      <font>
        <strike val="0"/>
        <color rgb="FFC00000"/>
      </font>
      <fill>
        <patternFill>
          <bgColor rgb="FFFFB3B3"/>
        </patternFill>
      </fill>
    </dxf>
    <dxf>
      <font>
        <condense val="0"/>
        <extend val="0"/>
        <color rgb="FF006100"/>
      </font>
      <fill>
        <patternFill>
          <bgColor rgb="FFC6EFCE"/>
        </patternFill>
      </fill>
    </dxf>
    <dxf>
      <font>
        <strike val="0"/>
        <color rgb="FFC00000"/>
      </font>
      <fill>
        <patternFill>
          <bgColor rgb="FFFFB3B3"/>
        </patternFill>
      </fill>
    </dxf>
  </dxfs>
  <tableStyles count="0" defaultTableStyle="TableStyleMedium9" defaultPivotStyle="PivotStyleLight16"/>
  <colors>
    <mruColors>
      <color rgb="FFFFCC99"/>
      <color rgb="FFFFCCCC"/>
      <color rgb="FFFFFFCC"/>
      <color rgb="FFF2F2F2"/>
      <color rgb="FFFFFFFF"/>
    </mruColors>
  </colors>
</styleSheet>
</file>

<file path=xl/_rels/workbook.xml.rels><?xml version="1.0" encoding="UTF-8" standalone="yes"?>
<Relationships xmlns="http://schemas.openxmlformats.org/package/2006/relationships"><Relationship Id="rId26" Type="http://schemas.openxmlformats.org/officeDocument/2006/relationships/styles" Target="styles.xml"/><Relationship Id="rId13" Type="http://schemas.openxmlformats.org/officeDocument/2006/relationships/worksheet" Target="worksheets/sheet13.xml"/><Relationship Id="rId18" Type="http://schemas.openxmlformats.org/officeDocument/2006/relationships/worksheet" Target="worksheets/sheet18.xml"/><Relationship Id="rId8" Type="http://schemas.openxmlformats.org/officeDocument/2006/relationships/worksheet" Target="worksheets/sheet8.xml"/><Relationship Id="rId21" Type="http://schemas.openxmlformats.org/officeDocument/2006/relationships/worksheet" Target="worksheets/sheet21.xml"/><Relationship Id="rId3" Type="http://schemas.openxmlformats.org/officeDocument/2006/relationships/worksheet" Target="worksheets/sheet3.xml"/><Relationship Id="rId25" Type="http://schemas.openxmlformats.org/officeDocument/2006/relationships/connections" Target="connections.xml"/><Relationship Id="rId12" Type="http://schemas.openxmlformats.org/officeDocument/2006/relationships/worksheet" Target="worksheets/sheet12.xml"/><Relationship Id="rId17" Type="http://schemas.openxmlformats.org/officeDocument/2006/relationships/worksheet" Target="worksheets/sheet17.xml"/><Relationship Id="rId7" Type="http://schemas.openxmlformats.org/officeDocument/2006/relationships/worksheet" Target="worksheets/sheet7.xml"/><Relationship Id="rId20" Type="http://schemas.openxmlformats.org/officeDocument/2006/relationships/worksheet" Target="worksheets/sheet20.xml"/><Relationship Id="rId29" Type="http://schemas.microsoft.com/office/2006/relationships/vbaProject" Target="vbaProject.bin"/><Relationship Id="rId16" Type="http://schemas.openxmlformats.org/officeDocument/2006/relationships/worksheet" Target="worksheets/sheet16.xml"/><Relationship Id="rId2" Type="http://schemas.openxmlformats.org/officeDocument/2006/relationships/worksheet" Target="worksheets/sheet2.xml"/><Relationship Id="rId24" Type="http://schemas.openxmlformats.org/officeDocument/2006/relationships/theme" Target="theme/theme1.xml"/><Relationship Id="rId11" Type="http://schemas.openxmlformats.org/officeDocument/2006/relationships/worksheet" Target="worksheets/sheet11.xml"/><Relationship Id="rId1" Type="http://schemas.openxmlformats.org/officeDocument/2006/relationships/worksheet" Target="worksheets/sheet1.xml"/><Relationship Id="rId6" Type="http://schemas.openxmlformats.org/officeDocument/2006/relationships/worksheet" Target="worksheets/sheet6.xml"/><Relationship Id="rId32" Type="http://schemas.openxmlformats.org/officeDocument/2006/relationships/customXml" Target="../customXml/item3.xml"/><Relationship Id="rId23" Type="http://schemas.openxmlformats.org/officeDocument/2006/relationships/externalLink" Target="externalLinks/externalLink1.xml"/><Relationship Id="rId28" Type="http://schemas.openxmlformats.org/officeDocument/2006/relationships/calcChain" Target="calcChain.xml"/><Relationship Id="rId15" Type="http://schemas.openxmlformats.org/officeDocument/2006/relationships/worksheet" Target="worksheets/sheet15.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2.xml"/><Relationship Id="rId9" Type="http://schemas.openxmlformats.org/officeDocument/2006/relationships/worksheet" Target="worksheets/sheet9.xml"/><Relationship Id="rId22" Type="http://schemas.openxmlformats.org/officeDocument/2006/relationships/worksheet" Target="worksheets/sheet22.xml"/><Relationship Id="rId27" Type="http://schemas.openxmlformats.org/officeDocument/2006/relationships/sharedStrings" Target="sharedStrings.xml"/><Relationship Id="rId14" Type="http://schemas.openxmlformats.org/officeDocument/2006/relationships/worksheet" Target="worksheets/sheet14.xml"/><Relationship Id="rId4" Type="http://schemas.openxmlformats.org/officeDocument/2006/relationships/worksheet" Target="worksheets/sheet4.xml"/><Relationship Id="rId30"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95250</xdr:colOff>
      <xdr:row>43</xdr:row>
      <xdr:rowOff>0</xdr:rowOff>
    </xdr:from>
    <xdr:to>
      <xdr:col>4</xdr:col>
      <xdr:colOff>1304925</xdr:colOff>
      <xdr:row>64</xdr:row>
      <xdr:rowOff>114300</xdr:rowOff>
    </xdr:to>
    <xdr:pic>
      <xdr:nvPicPr>
        <xdr:cNvPr id="12290" name="Picture 2"/>
        <xdr:cNvPicPr>
          <a:picLocks noChangeAspect="1" noChangeArrowheads="1"/>
        </xdr:cNvPicPr>
      </xdr:nvPicPr>
      <xdr:blipFill>
        <a:blip xmlns:r="http://schemas.openxmlformats.org/officeDocument/2006/relationships" r:embed="rId1"/>
        <a:srcRect/>
        <a:stretch>
          <a:fillRect/>
        </a:stretch>
      </xdr:blipFill>
      <xdr:spPr bwMode="auto">
        <a:xfrm>
          <a:off x="95250" y="11439525"/>
          <a:ext cx="8686800" cy="4114800"/>
        </a:xfrm>
        <a:prstGeom prst="rect">
          <a:avLst/>
        </a:prstGeom>
        <a:noFill/>
        <a:ln w="1">
          <a:noFill/>
          <a:miter lim="800000"/>
          <a:headEnd/>
          <a:tailEnd type="none" w="med" len="med"/>
        </a:ln>
        <a:effectLst/>
      </xdr:spPr>
    </xdr:pic>
    <xdr:clientData/>
  </xdr:twoCellAnchor>
  <mc:AlternateContent xmlns:mc="http://schemas.openxmlformats.org/markup-compatibility/2006">
    <mc:Choice xmlns:a14="http://schemas.microsoft.com/office/drawing/2010/main" Requires="a14">
      <xdr:twoCellAnchor>
        <xdr:from>
          <xdr:col>3</xdr:col>
          <xdr:colOff>0</xdr:colOff>
          <xdr:row>4</xdr:row>
          <xdr:rowOff>190500</xdr:rowOff>
        </xdr:from>
        <xdr:to>
          <xdr:col>4</xdr:col>
          <xdr:colOff>127000</xdr:colOff>
          <xdr:row>5</xdr:row>
          <xdr:rowOff>0</xdr:rowOff>
        </xdr:to>
        <xdr:sp macro="" textlink="">
          <xdr:nvSpPr>
            <xdr:cNvPr id="12289" name="Button 1" hidden="1">
              <a:extLst>
                <a:ext uri="{63B3BB69-23CF-44E3-9099-C40C66FF867C}">
                  <a14:compatExt spid="_x0000_s1228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Launch CLI Creation Form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622300</xdr:colOff>
          <xdr:row>4</xdr:row>
          <xdr:rowOff>241300</xdr:rowOff>
        </xdr:from>
        <xdr:to>
          <xdr:col>2</xdr:col>
          <xdr:colOff>1181100</xdr:colOff>
          <xdr:row>4</xdr:row>
          <xdr:rowOff>977900</xdr:rowOff>
        </xdr:to>
        <xdr:sp macro="" textlink="">
          <xdr:nvSpPr>
            <xdr:cNvPr id="12291" name="Button 3" hidden="1">
              <a:extLst>
                <a:ext uri="{63B3BB69-23CF-44E3-9099-C40C66FF867C}">
                  <a14:compatExt spid="_x0000_s1229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200" b="0" i="0" u="none" strike="noStrike" baseline="0">
                  <a:solidFill>
                    <a:srgbClr val="000000"/>
                  </a:solidFill>
                  <a:latin typeface="Lucida Grande"/>
                  <a:ea typeface="Lucida Grande"/>
                  <a:cs typeface="Lucida Grande"/>
                </a:rPr>
                <a:t>Clear All Sample Data</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morton/My%20Documents/HDS/Technical/AMS2X/AMS2000-SMS_WWN_calculator_v31%201.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alculator"/>
      <sheetName val="DropdownSelections"/>
      <sheetName val="ToolNameVersion"/>
    </sheetNames>
    <sheetDataSet>
      <sheetData sheetId="0">
        <row r="4">
          <cell r="A4" t="str">
            <v>87041751</v>
          </cell>
        </row>
      </sheetData>
      <sheetData sheetId="1" refreshError="1"/>
      <sheetData sheetId="2" refreshError="1"/>
    </sheetDataSet>
  </externalBook>
</externalLink>
</file>

<file path=xl/queryTables/queryTable1.xml><?xml version="1.0" encoding="utf-8"?>
<queryTable xmlns="http://schemas.openxmlformats.org/spreadsheetml/2006/main" name="INITIAL" connectionId="1" autoFormatId="0"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9" Type="http://schemas.openxmlformats.org/officeDocument/2006/relationships/hyperlink" Target="mailto:dale.sides@hds.com" TargetMode="External"/><Relationship Id="rId20" Type="http://schemas.openxmlformats.org/officeDocument/2006/relationships/hyperlink" Target="mailto:tim.valdes@hds.com" TargetMode="External"/><Relationship Id="rId21" Type="http://schemas.openxmlformats.org/officeDocument/2006/relationships/hyperlink" Target="mailto:tim.valdes@hds.com" TargetMode="External"/><Relationship Id="rId22" Type="http://schemas.openxmlformats.org/officeDocument/2006/relationships/hyperlink" Target="mailto:tim.valdes@hds.com" TargetMode="External"/><Relationship Id="rId23" Type="http://schemas.openxmlformats.org/officeDocument/2006/relationships/hyperlink" Target="mailto:tim.valdes@hds.com" TargetMode="External"/><Relationship Id="rId24" Type="http://schemas.openxmlformats.org/officeDocument/2006/relationships/hyperlink" Target="mailto:eric.morton@hds.com" TargetMode="External"/><Relationship Id="rId25" Type="http://schemas.openxmlformats.org/officeDocument/2006/relationships/hyperlink" Target="mailto:eric.morton@hds.com" TargetMode="External"/><Relationship Id="rId26" Type="http://schemas.openxmlformats.org/officeDocument/2006/relationships/hyperlink" Target="mailto:dale.sides@hds.com" TargetMode="External"/><Relationship Id="rId27" Type="http://schemas.openxmlformats.org/officeDocument/2006/relationships/drawing" Target="../drawings/drawing1.xml"/><Relationship Id="rId28" Type="http://schemas.openxmlformats.org/officeDocument/2006/relationships/vmlDrawing" Target="../drawings/vmlDrawing1.vml"/><Relationship Id="rId29" Type="http://schemas.openxmlformats.org/officeDocument/2006/relationships/ctrlProp" Target="../ctrlProps/ctrlProp1.xml"/><Relationship Id="rId30" Type="http://schemas.openxmlformats.org/officeDocument/2006/relationships/ctrlProp" Target="../ctrlProps/ctrlProp2.xml"/><Relationship Id="rId10" Type="http://schemas.openxmlformats.org/officeDocument/2006/relationships/hyperlink" Target="mailto:tim.valdes@hds.com" TargetMode="External"/><Relationship Id="rId11" Type="http://schemas.openxmlformats.org/officeDocument/2006/relationships/hyperlink" Target="mailto:tim.valdes@hds.com" TargetMode="External"/><Relationship Id="rId12" Type="http://schemas.openxmlformats.org/officeDocument/2006/relationships/hyperlink" Target="mailto:tim.valdes@hds.com" TargetMode="External"/><Relationship Id="rId13" Type="http://schemas.openxmlformats.org/officeDocument/2006/relationships/hyperlink" Target="mailto:eric.morton@hds.com" TargetMode="External"/><Relationship Id="rId14" Type="http://schemas.openxmlformats.org/officeDocument/2006/relationships/hyperlink" Target="http://loop.hds.com/docs/DOC-8541" TargetMode="External"/><Relationship Id="rId15" Type="http://schemas.openxmlformats.org/officeDocument/2006/relationships/hyperlink" Target="mailto:eric.morton@hds.com" TargetMode="External"/><Relationship Id="rId16" Type="http://schemas.openxmlformats.org/officeDocument/2006/relationships/hyperlink" Target="mailto:eric.morton@hds.com" TargetMode="External"/><Relationship Id="rId17" Type="http://schemas.openxmlformats.org/officeDocument/2006/relationships/hyperlink" Target="mailto:eric.morton@hds.com" TargetMode="External"/><Relationship Id="rId18" Type="http://schemas.openxmlformats.org/officeDocument/2006/relationships/hyperlink" Target="mailto:eric.morton@hds.com" TargetMode="External"/><Relationship Id="rId19" Type="http://schemas.openxmlformats.org/officeDocument/2006/relationships/hyperlink" Target="mailto:tim.valdes@hds.com" TargetMode="External"/><Relationship Id="rId1" Type="http://schemas.openxmlformats.org/officeDocument/2006/relationships/hyperlink" Target="mailto:dale.sides@hds.com" TargetMode="External"/><Relationship Id="rId2" Type="http://schemas.openxmlformats.org/officeDocument/2006/relationships/hyperlink" Target="mailto:tim.valdes@hds.com" TargetMode="External"/><Relationship Id="rId3" Type="http://schemas.openxmlformats.org/officeDocument/2006/relationships/hyperlink" Target="mailto:tim.valdes@hds.com" TargetMode="External"/><Relationship Id="rId4" Type="http://schemas.openxmlformats.org/officeDocument/2006/relationships/hyperlink" Target="mailto:eric.morton@hds.com" TargetMode="External"/><Relationship Id="rId5" Type="http://schemas.openxmlformats.org/officeDocument/2006/relationships/hyperlink" Target="mailto:tim.valdes@hds.com" TargetMode="External"/><Relationship Id="rId6" Type="http://schemas.openxmlformats.org/officeDocument/2006/relationships/hyperlink" Target="mailto:dale.sides@hds.com" TargetMode="External"/><Relationship Id="rId7" Type="http://schemas.openxmlformats.org/officeDocument/2006/relationships/hyperlink" Target="mailto:griffin.hernandez@hds.com" TargetMode="External"/><Relationship Id="rId8" Type="http://schemas.openxmlformats.org/officeDocument/2006/relationships/hyperlink" Target="mailto:eric.morton@hds.com" TargetMode="External"/></Relationships>
</file>

<file path=xl/worksheets/_rels/sheet4.xml.rels><?xml version="1.0" encoding="UTF-8" standalone="yes"?>
<Relationships xmlns="http://schemas.openxmlformats.org/package/2006/relationships"><Relationship Id="rId1" Type="http://schemas.openxmlformats.org/officeDocument/2006/relationships/queryTable" Target="../queryTables/query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tabColor rgb="FFFF0000"/>
  </sheetPr>
  <dimension ref="A1:AK161"/>
  <sheetViews>
    <sheetView topLeftCell="P1" workbookViewId="0">
      <selection activeCell="AK1" sqref="AK1"/>
    </sheetView>
  </sheetViews>
  <sheetFormatPr baseColWidth="10" defaultColWidth="9.1640625" defaultRowHeight="14" x14ac:dyDescent="0"/>
  <cols>
    <col min="4" max="4" width="11.5" customWidth="1"/>
    <col min="5" max="5" width="9.1640625" style="8"/>
    <col min="9" max="9" width="15.83203125" bestFit="1" customWidth="1"/>
    <col min="10" max="10" width="15.83203125" style="8" customWidth="1"/>
    <col min="12" max="12" width="9.1640625" customWidth="1"/>
    <col min="13" max="13" width="11.5" customWidth="1"/>
    <col min="14" max="14" width="14.33203125" customWidth="1"/>
    <col min="15" max="15" width="52.5" customWidth="1"/>
    <col min="19" max="19" width="9.1640625" style="78"/>
    <col min="25" max="25" width="28.5" customWidth="1"/>
    <col min="26" max="26" width="13.83203125" bestFit="1" customWidth="1"/>
    <col min="27" max="27" width="13.83203125" style="8" bestFit="1" customWidth="1"/>
    <col min="33" max="33" width="16.33203125" bestFit="1" customWidth="1"/>
    <col min="34" max="34" width="16.83203125" customWidth="1"/>
  </cols>
  <sheetData>
    <row r="1" spans="1:37" ht="16" thickTop="1" thickBot="1">
      <c r="A1" s="53" t="s">
        <v>87</v>
      </c>
      <c r="B1" s="53" t="s">
        <v>159</v>
      </c>
      <c r="C1" s="53" t="s">
        <v>160</v>
      </c>
      <c r="D1" s="53" t="s">
        <v>93</v>
      </c>
      <c r="E1" s="53" t="s">
        <v>168</v>
      </c>
      <c r="F1" s="53" t="s">
        <v>48</v>
      </c>
      <c r="G1" s="53" t="s">
        <v>47</v>
      </c>
      <c r="H1" s="53" t="s">
        <v>64</v>
      </c>
      <c r="I1" s="53" t="s">
        <v>165</v>
      </c>
      <c r="J1" s="53" t="s">
        <v>234</v>
      </c>
      <c r="K1" s="53" t="s">
        <v>164</v>
      </c>
      <c r="L1" s="53" t="s">
        <v>166</v>
      </c>
      <c r="M1" s="53" t="s">
        <v>167</v>
      </c>
      <c r="N1" s="53" t="s">
        <v>85</v>
      </c>
      <c r="O1" s="53" t="s">
        <v>86</v>
      </c>
      <c r="P1" s="53" t="s">
        <v>161</v>
      </c>
      <c r="Q1" s="53" t="s">
        <v>50</v>
      </c>
      <c r="R1" s="53" t="s">
        <v>169</v>
      </c>
      <c r="S1" s="79" t="s">
        <v>174</v>
      </c>
      <c r="T1" s="53" t="s">
        <v>176</v>
      </c>
      <c r="U1" s="76" t="s">
        <v>183</v>
      </c>
      <c r="V1" s="79" t="s">
        <v>187</v>
      </c>
      <c r="W1" s="76" t="s">
        <v>196</v>
      </c>
      <c r="X1" s="79" t="s">
        <v>199</v>
      </c>
      <c r="Y1" s="76" t="s">
        <v>249</v>
      </c>
      <c r="Z1" s="76" t="s">
        <v>254</v>
      </c>
      <c r="AA1" s="76" t="s">
        <v>1681</v>
      </c>
      <c r="AB1" s="76" t="s">
        <v>256</v>
      </c>
      <c r="AC1" s="76" t="s">
        <v>262</v>
      </c>
      <c r="AD1" s="76" t="s">
        <v>263</v>
      </c>
      <c r="AE1" s="76" t="s">
        <v>264</v>
      </c>
      <c r="AF1" s="76" t="s">
        <v>272</v>
      </c>
      <c r="AG1" s="76" t="s">
        <v>278</v>
      </c>
      <c r="AH1" s="76" t="s">
        <v>1410</v>
      </c>
      <c r="AI1" s="76" t="s">
        <v>1519</v>
      </c>
      <c r="AJ1" s="53" t="s">
        <v>1526</v>
      </c>
      <c r="AK1" s="53" t="s">
        <v>256</v>
      </c>
    </row>
    <row r="2" spans="1:37" ht="15" customHeight="1" thickTop="1" thickBot="1">
      <c r="A2" s="74" t="s">
        <v>136</v>
      </c>
      <c r="B2" s="74" t="s">
        <v>136</v>
      </c>
      <c r="C2" s="73" t="s">
        <v>120</v>
      </c>
      <c r="D2" s="54" t="s">
        <v>94</v>
      </c>
      <c r="E2" s="54" t="s">
        <v>17</v>
      </c>
      <c r="F2" s="54">
        <v>0</v>
      </c>
      <c r="G2" s="54" t="s">
        <v>69</v>
      </c>
      <c r="H2" s="54" t="s">
        <v>65</v>
      </c>
      <c r="I2" s="54" t="s">
        <v>35</v>
      </c>
      <c r="J2" s="54" t="s">
        <v>232</v>
      </c>
      <c r="K2" s="81" t="s">
        <v>217</v>
      </c>
      <c r="L2" s="54" t="s">
        <v>52</v>
      </c>
      <c r="M2" s="54">
        <v>100</v>
      </c>
      <c r="N2" s="54" t="s">
        <v>1528</v>
      </c>
      <c r="O2" s="54"/>
      <c r="P2" s="54" t="s">
        <v>162</v>
      </c>
      <c r="Q2" s="54"/>
      <c r="R2" s="54"/>
      <c r="S2" s="77" t="s">
        <v>175</v>
      </c>
      <c r="T2" s="54"/>
      <c r="U2" s="77" t="s">
        <v>184</v>
      </c>
      <c r="V2" s="77" t="s">
        <v>188</v>
      </c>
      <c r="W2" s="77"/>
      <c r="X2" s="77" t="s">
        <v>200</v>
      </c>
      <c r="Y2" s="54"/>
      <c r="Z2" s="54">
        <v>0</v>
      </c>
      <c r="AA2" s="54">
        <v>0</v>
      </c>
      <c r="AB2" s="54"/>
      <c r="AC2" s="54"/>
      <c r="AD2" s="54"/>
      <c r="AE2" s="54"/>
      <c r="AF2" s="54"/>
      <c r="AG2" s="54" t="s">
        <v>279</v>
      </c>
      <c r="AH2" s="54" t="s">
        <v>1413</v>
      </c>
      <c r="AI2" s="54" t="s">
        <v>1520</v>
      </c>
      <c r="AJ2" s="54" t="s">
        <v>1522</v>
      </c>
      <c r="AK2" s="54" t="s">
        <v>279</v>
      </c>
    </row>
    <row r="3" spans="1:37" ht="16" thickTop="1" thickBot="1">
      <c r="A3" s="74" t="s">
        <v>73</v>
      </c>
      <c r="B3" s="74" t="s">
        <v>73</v>
      </c>
      <c r="C3" s="73" t="s">
        <v>121</v>
      </c>
      <c r="D3" s="54" t="s">
        <v>95</v>
      </c>
      <c r="E3" s="54" t="s">
        <v>0</v>
      </c>
      <c r="F3" s="54">
        <v>1</v>
      </c>
      <c r="G3" s="54" t="s">
        <v>70</v>
      </c>
      <c r="H3" s="54" t="s">
        <v>66</v>
      </c>
      <c r="I3" s="54" t="s">
        <v>36</v>
      </c>
      <c r="J3" s="54" t="s">
        <v>233</v>
      </c>
      <c r="K3" s="77" t="s">
        <v>218</v>
      </c>
      <c r="L3" s="54" t="s">
        <v>53</v>
      </c>
      <c r="M3" s="54">
        <v>146</v>
      </c>
      <c r="N3" s="54" t="s">
        <v>75</v>
      </c>
      <c r="O3" s="54" t="s">
        <v>1067</v>
      </c>
      <c r="P3" s="54" t="s">
        <v>163</v>
      </c>
      <c r="Q3" s="54">
        <v>64</v>
      </c>
      <c r="R3" s="54" t="s">
        <v>170</v>
      </c>
      <c r="S3" s="77">
        <v>0</v>
      </c>
      <c r="T3" s="54" t="s">
        <v>177</v>
      </c>
      <c r="U3" s="77" t="s">
        <v>185</v>
      </c>
      <c r="V3" s="77" t="s">
        <v>189</v>
      </c>
      <c r="W3" s="77" t="s">
        <v>197</v>
      </c>
      <c r="X3" s="77" t="s">
        <v>201</v>
      </c>
      <c r="Y3" s="54" t="s">
        <v>250</v>
      </c>
      <c r="Z3" s="54">
        <v>1</v>
      </c>
      <c r="AA3" s="54">
        <v>1</v>
      </c>
      <c r="AB3" s="54" t="s">
        <v>257</v>
      </c>
      <c r="AC3" s="54" t="s">
        <v>250</v>
      </c>
      <c r="AD3" s="84">
        <v>0</v>
      </c>
      <c r="AE3" s="84" t="s">
        <v>265</v>
      </c>
      <c r="AF3" s="84" t="s">
        <v>273</v>
      </c>
      <c r="AG3" s="54" t="s">
        <v>280</v>
      </c>
      <c r="AH3" s="54" t="s">
        <v>1414</v>
      </c>
      <c r="AI3" s="54" t="s">
        <v>1521</v>
      </c>
      <c r="AJ3" s="54" t="s">
        <v>1527</v>
      </c>
      <c r="AK3" s="54"/>
    </row>
    <row r="4" spans="1:37" ht="16" thickTop="1" thickBot="1">
      <c r="A4" s="74" t="s">
        <v>137</v>
      </c>
      <c r="B4" s="74" t="s">
        <v>137</v>
      </c>
      <c r="C4" s="73" t="s">
        <v>122</v>
      </c>
      <c r="D4" s="54"/>
      <c r="E4" s="54"/>
      <c r="F4" s="54">
        <v>2</v>
      </c>
      <c r="G4" s="54" t="s">
        <v>71</v>
      </c>
      <c r="H4" s="54" t="s">
        <v>67</v>
      </c>
      <c r="I4" s="55" t="s">
        <v>37</v>
      </c>
      <c r="J4" s="55" t="s">
        <v>193</v>
      </c>
      <c r="K4" s="77" t="s">
        <v>219</v>
      </c>
      <c r="L4" s="54" t="s">
        <v>54</v>
      </c>
      <c r="M4" s="54">
        <v>200</v>
      </c>
      <c r="N4" s="54" t="s">
        <v>76</v>
      </c>
      <c r="O4" s="54" t="s">
        <v>1068</v>
      </c>
      <c r="P4" s="54"/>
      <c r="Q4" s="54">
        <v>256</v>
      </c>
      <c r="R4" s="54" t="s">
        <v>171</v>
      </c>
      <c r="S4" s="77">
        <v>1</v>
      </c>
      <c r="T4" s="54" t="s">
        <v>178</v>
      </c>
      <c r="U4" s="77" t="s">
        <v>186</v>
      </c>
      <c r="V4" s="77" t="s">
        <v>190</v>
      </c>
      <c r="W4" s="77" t="s">
        <v>194</v>
      </c>
      <c r="X4" s="77" t="s">
        <v>202</v>
      </c>
      <c r="Y4" s="54" t="s">
        <v>251</v>
      </c>
      <c r="Z4" s="54">
        <v>2</v>
      </c>
      <c r="AA4" s="54">
        <v>2</v>
      </c>
      <c r="AB4" s="54"/>
      <c r="AC4" s="54"/>
      <c r="AD4" s="84">
        <v>1</v>
      </c>
      <c r="AE4" s="84" t="s">
        <v>266</v>
      </c>
      <c r="AF4" s="84" t="s">
        <v>173</v>
      </c>
      <c r="AG4" s="54" t="s">
        <v>194</v>
      </c>
      <c r="AH4" s="181" t="s">
        <v>1415</v>
      </c>
      <c r="AJ4" s="54"/>
    </row>
    <row r="5" spans="1:37" ht="16" thickTop="1" thickBot="1">
      <c r="A5" s="74" t="s">
        <v>138</v>
      </c>
      <c r="B5" s="74" t="s">
        <v>138</v>
      </c>
      <c r="C5" s="73" t="s">
        <v>123</v>
      </c>
      <c r="D5" s="54"/>
      <c r="E5" s="54"/>
      <c r="F5" s="54">
        <v>4</v>
      </c>
      <c r="G5" s="54" t="s">
        <v>72</v>
      </c>
      <c r="H5" s="54" t="s">
        <v>68</v>
      </c>
      <c r="I5" s="55" t="s">
        <v>38</v>
      </c>
      <c r="J5" s="55" t="s">
        <v>240</v>
      </c>
      <c r="K5" s="77" t="s">
        <v>220</v>
      </c>
      <c r="L5" s="54" t="s">
        <v>55</v>
      </c>
      <c r="M5" s="54">
        <v>300</v>
      </c>
      <c r="N5" s="54" t="s">
        <v>77</v>
      </c>
      <c r="O5" s="54" t="s">
        <v>1069</v>
      </c>
      <c r="P5" s="54"/>
      <c r="Q5" s="54">
        <v>512</v>
      </c>
      <c r="R5" s="54" t="s">
        <v>172</v>
      </c>
      <c r="S5" s="77">
        <v>2</v>
      </c>
      <c r="T5" s="54" t="s">
        <v>179</v>
      </c>
      <c r="U5" s="77" t="s">
        <v>30</v>
      </c>
      <c r="V5" s="77" t="s">
        <v>191</v>
      </c>
      <c r="W5" s="77" t="s">
        <v>198</v>
      </c>
      <c r="X5" s="77" t="s">
        <v>203</v>
      </c>
      <c r="Y5" s="54" t="s">
        <v>593</v>
      </c>
      <c r="Z5" s="54">
        <v>3</v>
      </c>
      <c r="AA5" s="54">
        <v>3</v>
      </c>
      <c r="AB5" s="54"/>
      <c r="AC5" s="54"/>
      <c r="AD5" s="84">
        <v>2</v>
      </c>
      <c r="AE5" s="84"/>
      <c r="AF5" s="84"/>
      <c r="AG5" s="54" t="s">
        <v>281</v>
      </c>
      <c r="AH5" s="54" t="s">
        <v>1411</v>
      </c>
      <c r="AJ5" s="54"/>
    </row>
    <row r="6" spans="1:37" ht="16" thickTop="1" thickBot="1">
      <c r="A6" s="74" t="s">
        <v>139</v>
      </c>
      <c r="B6" s="74" t="s">
        <v>139</v>
      </c>
      <c r="C6" s="73" t="s">
        <v>124</v>
      </c>
      <c r="D6" s="54"/>
      <c r="E6" s="54"/>
      <c r="F6" s="54">
        <v>8</v>
      </c>
      <c r="G6" s="54"/>
      <c r="H6" s="54"/>
      <c r="I6" s="55" t="s">
        <v>39</v>
      </c>
      <c r="J6" s="82"/>
      <c r="K6" s="80" t="s">
        <v>221</v>
      </c>
      <c r="L6" s="54" t="s">
        <v>56</v>
      </c>
      <c r="M6" s="54">
        <v>400</v>
      </c>
      <c r="N6" s="54" t="s">
        <v>78</v>
      </c>
      <c r="O6" s="54" t="s">
        <v>1066</v>
      </c>
      <c r="Q6" s="54"/>
      <c r="R6" s="54" t="s">
        <v>173</v>
      </c>
      <c r="S6" s="77">
        <v>3</v>
      </c>
      <c r="T6" s="54" t="s">
        <v>180</v>
      </c>
      <c r="U6" s="77"/>
      <c r="V6" s="77" t="s">
        <v>192</v>
      </c>
      <c r="W6" s="77"/>
      <c r="X6" s="77" t="s">
        <v>204</v>
      </c>
      <c r="Y6" s="54" t="s">
        <v>252</v>
      </c>
      <c r="Z6" s="54">
        <v>4</v>
      </c>
      <c r="AA6" s="54">
        <v>4</v>
      </c>
      <c r="AG6" s="54"/>
      <c r="AH6" s="182" t="s">
        <v>1412</v>
      </c>
      <c r="AJ6" s="54"/>
    </row>
    <row r="7" spans="1:37" ht="16" thickTop="1" thickBot="1">
      <c r="A7" s="74" t="s">
        <v>140</v>
      </c>
      <c r="B7" s="74" t="s">
        <v>140</v>
      </c>
      <c r="C7" s="73" t="s">
        <v>125</v>
      </c>
      <c r="D7" s="54"/>
      <c r="E7" s="54"/>
      <c r="F7" s="54">
        <v>10</v>
      </c>
      <c r="G7" s="54"/>
      <c r="H7" s="54"/>
      <c r="I7" s="8"/>
      <c r="K7" s="80" t="s">
        <v>222</v>
      </c>
      <c r="L7" s="54"/>
      <c r="M7" s="55">
        <v>450</v>
      </c>
      <c r="N7" s="54" t="s">
        <v>79</v>
      </c>
      <c r="O7" s="54" t="s">
        <v>1054</v>
      </c>
      <c r="Q7" s="54"/>
      <c r="R7" s="54"/>
      <c r="S7" s="77">
        <v>4</v>
      </c>
      <c r="T7" s="54" t="s">
        <v>181</v>
      </c>
      <c r="U7" s="77"/>
      <c r="V7" s="77" t="s">
        <v>193</v>
      </c>
      <c r="W7" s="77"/>
      <c r="X7" s="77" t="s">
        <v>68</v>
      </c>
      <c r="Y7" s="54" t="s">
        <v>253</v>
      </c>
      <c r="Z7" s="54">
        <v>5</v>
      </c>
      <c r="AA7" s="54">
        <v>5</v>
      </c>
      <c r="AG7" s="54"/>
      <c r="AH7" s="82" t="s">
        <v>1409</v>
      </c>
      <c r="AJ7" s="54"/>
    </row>
    <row r="8" spans="1:37" ht="16" thickTop="1" thickBot="1">
      <c r="A8" s="74" t="s">
        <v>141</v>
      </c>
      <c r="B8" s="74" t="s">
        <v>141</v>
      </c>
      <c r="C8" s="73" t="s">
        <v>126</v>
      </c>
      <c r="I8" s="8"/>
      <c r="K8" s="80" t="s">
        <v>223</v>
      </c>
      <c r="L8" s="8"/>
      <c r="M8" s="55">
        <v>500</v>
      </c>
      <c r="N8" s="54" t="s">
        <v>80</v>
      </c>
      <c r="O8" s="54" t="s">
        <v>1055</v>
      </c>
      <c r="Q8" s="54"/>
      <c r="R8" s="54"/>
      <c r="S8" s="77">
        <v>5</v>
      </c>
      <c r="T8" s="54" t="s">
        <v>182</v>
      </c>
      <c r="U8" s="77"/>
      <c r="V8" s="77" t="s">
        <v>194</v>
      </c>
      <c r="W8" s="77"/>
      <c r="X8" s="77" t="s">
        <v>205</v>
      </c>
      <c r="Y8" s="54"/>
      <c r="Z8" s="54">
        <v>6</v>
      </c>
      <c r="AA8" s="54">
        <v>6</v>
      </c>
      <c r="AG8" s="54"/>
      <c r="AH8" s="82" t="s">
        <v>1416</v>
      </c>
    </row>
    <row r="9" spans="1:37" ht="16" thickTop="1" thickBot="1">
      <c r="A9" s="74" t="s">
        <v>142</v>
      </c>
      <c r="B9" s="74" t="s">
        <v>142</v>
      </c>
      <c r="C9" s="73" t="s">
        <v>127</v>
      </c>
      <c r="I9" s="8"/>
      <c r="K9" s="77"/>
      <c r="L9" s="8"/>
      <c r="M9" s="55">
        <v>600</v>
      </c>
      <c r="N9" s="54" t="s">
        <v>82</v>
      </c>
      <c r="O9" s="54" t="s">
        <v>1056</v>
      </c>
      <c r="Q9" s="54"/>
      <c r="R9" s="54"/>
      <c r="S9" s="77">
        <v>6</v>
      </c>
      <c r="T9" s="54"/>
      <c r="U9" s="77"/>
      <c r="V9" s="77" t="s">
        <v>195</v>
      </c>
      <c r="W9" s="77"/>
      <c r="X9" s="77" t="s">
        <v>206</v>
      </c>
      <c r="Y9" s="54"/>
      <c r="Z9" s="54">
        <v>7</v>
      </c>
      <c r="AA9" s="54">
        <v>7</v>
      </c>
      <c r="AG9" s="54"/>
    </row>
    <row r="10" spans="1:37" ht="16" thickTop="1" thickBot="1">
      <c r="A10" s="73" t="s">
        <v>120</v>
      </c>
      <c r="B10" s="74" t="s">
        <v>128</v>
      </c>
      <c r="C10" s="73" t="s">
        <v>104</v>
      </c>
      <c r="K10" s="77"/>
      <c r="L10" s="8"/>
      <c r="M10" s="55">
        <v>750</v>
      </c>
      <c r="N10" s="54" t="s">
        <v>83</v>
      </c>
      <c r="O10" s="54" t="s">
        <v>1057</v>
      </c>
      <c r="S10" s="77">
        <v>7</v>
      </c>
      <c r="T10" s="54"/>
      <c r="V10" s="77"/>
      <c r="X10" s="77" t="s">
        <v>207</v>
      </c>
      <c r="Y10" s="54"/>
      <c r="Z10" s="54"/>
      <c r="AA10" s="54"/>
      <c r="AG10" s="54"/>
    </row>
    <row r="11" spans="1:37" ht="16" thickTop="1" thickBot="1">
      <c r="A11" s="73" t="s">
        <v>121</v>
      </c>
      <c r="B11" s="74" t="s">
        <v>129</v>
      </c>
      <c r="C11" s="73" t="s">
        <v>105</v>
      </c>
      <c r="K11" s="77"/>
      <c r="L11" s="8"/>
      <c r="M11" s="55">
        <v>1000</v>
      </c>
      <c r="N11" s="54" t="s">
        <v>84</v>
      </c>
      <c r="O11" s="54" t="s">
        <v>1058</v>
      </c>
      <c r="S11" s="77">
        <v>8</v>
      </c>
      <c r="T11" s="54"/>
      <c r="V11" s="77"/>
      <c r="X11" s="77" t="s">
        <v>208</v>
      </c>
      <c r="Y11" s="54"/>
      <c r="Z11" s="54"/>
      <c r="AA11" s="54"/>
      <c r="AG11" s="54"/>
    </row>
    <row r="12" spans="1:37" ht="16" thickTop="1" thickBot="1">
      <c r="A12" s="73" t="s">
        <v>122</v>
      </c>
      <c r="B12" s="74" t="s">
        <v>130</v>
      </c>
      <c r="C12" s="73" t="s">
        <v>106</v>
      </c>
      <c r="K12" s="80"/>
      <c r="L12" s="8"/>
      <c r="M12" s="55">
        <v>2000</v>
      </c>
      <c r="N12" s="54" t="s">
        <v>81</v>
      </c>
      <c r="O12" s="54" t="s">
        <v>1059</v>
      </c>
      <c r="S12" s="77">
        <v>9</v>
      </c>
      <c r="T12" s="54"/>
      <c r="V12" s="77"/>
      <c r="X12" s="77" t="s">
        <v>209</v>
      </c>
      <c r="Y12" s="54"/>
      <c r="Z12" s="54"/>
      <c r="AA12" s="54"/>
      <c r="AG12" s="54"/>
    </row>
    <row r="13" spans="1:37" ht="16" thickTop="1" thickBot="1">
      <c r="A13" s="73" t="s">
        <v>123</v>
      </c>
      <c r="B13" s="74" t="s">
        <v>131</v>
      </c>
      <c r="C13" s="73" t="s">
        <v>107</v>
      </c>
      <c r="K13" s="80"/>
      <c r="N13" s="54" t="s">
        <v>29</v>
      </c>
      <c r="O13" s="54" t="s">
        <v>1060</v>
      </c>
      <c r="S13" s="77">
        <v>10</v>
      </c>
      <c r="T13" s="54"/>
      <c r="V13" s="77"/>
      <c r="X13" s="77" t="s">
        <v>210</v>
      </c>
      <c r="Y13" s="54"/>
      <c r="Z13" s="54"/>
      <c r="AA13" s="54"/>
      <c r="AG13" s="54"/>
    </row>
    <row r="14" spans="1:37" ht="16" thickTop="1" thickBot="1">
      <c r="A14" s="73" t="s">
        <v>124</v>
      </c>
      <c r="B14" s="74" t="s">
        <v>132</v>
      </c>
      <c r="C14" s="73" t="s">
        <v>108</v>
      </c>
      <c r="K14" s="80"/>
      <c r="N14" s="54" t="s">
        <v>75</v>
      </c>
      <c r="O14" s="54" t="s">
        <v>1061</v>
      </c>
      <c r="S14" s="77">
        <v>11</v>
      </c>
      <c r="V14" s="77"/>
      <c r="X14" s="77" t="s">
        <v>211</v>
      </c>
    </row>
    <row r="15" spans="1:37" ht="16" thickTop="1" thickBot="1">
      <c r="A15" s="73" t="s">
        <v>125</v>
      </c>
      <c r="B15" s="74" t="s">
        <v>133</v>
      </c>
      <c r="C15" s="73" t="s">
        <v>109</v>
      </c>
      <c r="K15" s="80"/>
      <c r="N15" s="54" t="s">
        <v>1162</v>
      </c>
      <c r="O15" s="54" t="s">
        <v>1062</v>
      </c>
      <c r="S15" s="80">
        <v>12</v>
      </c>
      <c r="V15" s="80"/>
      <c r="X15" s="80" t="s">
        <v>212</v>
      </c>
    </row>
    <row r="16" spans="1:37" ht="16" thickTop="1" thickBot="1">
      <c r="A16" s="73" t="s">
        <v>126</v>
      </c>
      <c r="B16" s="74" t="s">
        <v>134</v>
      </c>
      <c r="C16" s="73" t="s">
        <v>110</v>
      </c>
      <c r="K16" s="80"/>
      <c r="O16" s="54" t="s">
        <v>1063</v>
      </c>
      <c r="S16" s="80">
        <v>13</v>
      </c>
      <c r="V16" s="80"/>
      <c r="X16" s="80" t="s">
        <v>213</v>
      </c>
    </row>
    <row r="17" spans="1:24" ht="16" thickTop="1" thickBot="1">
      <c r="A17" s="73" t="s">
        <v>127</v>
      </c>
      <c r="B17" s="74" t="s">
        <v>135</v>
      </c>
      <c r="C17" s="73" t="s">
        <v>111</v>
      </c>
      <c r="O17" s="54" t="s">
        <v>1064</v>
      </c>
      <c r="S17" s="80">
        <v>14</v>
      </c>
      <c r="V17" s="80"/>
      <c r="X17" s="80" t="s">
        <v>214</v>
      </c>
    </row>
    <row r="18" spans="1:24" ht="16" thickTop="1" thickBot="1">
      <c r="A18" s="74" t="s">
        <v>128</v>
      </c>
      <c r="B18" s="75" t="s">
        <v>151</v>
      </c>
      <c r="C18" s="72" t="s">
        <v>112</v>
      </c>
      <c r="O18" s="54" t="s">
        <v>1065</v>
      </c>
      <c r="S18" s="80">
        <v>15</v>
      </c>
      <c r="V18" s="80"/>
      <c r="X18" s="80" t="s">
        <v>215</v>
      </c>
    </row>
    <row r="19" spans="1:24" ht="15" thickBot="1">
      <c r="A19" s="74" t="s">
        <v>129</v>
      </c>
      <c r="B19" s="75" t="s">
        <v>152</v>
      </c>
      <c r="C19" s="72" t="s">
        <v>113</v>
      </c>
      <c r="S19" s="80"/>
      <c r="V19" s="80"/>
      <c r="X19" s="80" t="s">
        <v>216</v>
      </c>
    </row>
    <row r="20" spans="1:24" ht="16" thickTop="1" thickBot="1">
      <c r="A20" s="74" t="s">
        <v>130</v>
      </c>
      <c r="B20" s="75" t="s">
        <v>153</v>
      </c>
      <c r="C20" s="72" t="s">
        <v>114</v>
      </c>
      <c r="X20" s="77"/>
    </row>
    <row r="21" spans="1:24" ht="16" thickTop="1" thickBot="1">
      <c r="A21" s="74" t="s">
        <v>131</v>
      </c>
      <c r="B21" s="75" t="s">
        <v>154</v>
      </c>
      <c r="C21" s="72" t="s">
        <v>115</v>
      </c>
      <c r="X21" s="77"/>
    </row>
    <row r="22" spans="1:24" ht="16" thickTop="1" thickBot="1">
      <c r="A22" s="74" t="s">
        <v>132</v>
      </c>
      <c r="B22" s="75" t="s">
        <v>155</v>
      </c>
      <c r="C22" s="72" t="s">
        <v>116</v>
      </c>
      <c r="X22" s="77"/>
    </row>
    <row r="23" spans="1:24" ht="16" thickTop="1" thickBot="1">
      <c r="A23" s="74" t="s">
        <v>133</v>
      </c>
      <c r="B23" s="75" t="s">
        <v>156</v>
      </c>
      <c r="C23" s="72" t="s">
        <v>117</v>
      </c>
      <c r="X23" s="77"/>
    </row>
    <row r="24" spans="1:24" ht="16" thickTop="1" thickBot="1">
      <c r="A24" s="74" t="s">
        <v>134</v>
      </c>
      <c r="B24" s="75" t="s">
        <v>157</v>
      </c>
      <c r="C24" s="72" t="s">
        <v>118</v>
      </c>
      <c r="X24" s="77"/>
    </row>
    <row r="25" spans="1:24" ht="15" thickBot="1">
      <c r="A25" s="74" t="s">
        <v>1427</v>
      </c>
      <c r="B25" s="75" t="s">
        <v>158</v>
      </c>
      <c r="C25" s="72" t="s">
        <v>119</v>
      </c>
      <c r="X25" s="80"/>
    </row>
    <row r="26" spans="1:24" ht="15" thickBot="1">
      <c r="A26" s="73" t="s">
        <v>104</v>
      </c>
      <c r="B26" s="75" t="s">
        <v>143</v>
      </c>
      <c r="C26" s="72" t="s">
        <v>96</v>
      </c>
      <c r="X26" s="80"/>
    </row>
    <row r="27" spans="1:24" ht="15" thickBot="1">
      <c r="A27" s="73" t="s">
        <v>105</v>
      </c>
      <c r="B27" s="75" t="s">
        <v>144</v>
      </c>
      <c r="C27" s="72" t="s">
        <v>97</v>
      </c>
      <c r="X27" s="80"/>
    </row>
    <row r="28" spans="1:24" ht="15" thickBot="1">
      <c r="A28" s="73" t="s">
        <v>106</v>
      </c>
      <c r="B28" s="75" t="s">
        <v>145</v>
      </c>
      <c r="C28" s="72" t="s">
        <v>98</v>
      </c>
      <c r="X28" s="80"/>
    </row>
    <row r="29" spans="1:24" ht="15" thickBot="1">
      <c r="A29" s="73" t="s">
        <v>107</v>
      </c>
      <c r="B29" s="75" t="s">
        <v>146</v>
      </c>
      <c r="C29" s="72" t="s">
        <v>99</v>
      </c>
      <c r="X29" s="80"/>
    </row>
    <row r="30" spans="1:24" ht="15" thickBot="1">
      <c r="A30" s="73" t="s">
        <v>108</v>
      </c>
      <c r="B30" s="75" t="s">
        <v>147</v>
      </c>
      <c r="C30" s="72" t="s">
        <v>100</v>
      </c>
    </row>
    <row r="31" spans="1:24" ht="15" thickBot="1">
      <c r="A31" s="73" t="s">
        <v>109</v>
      </c>
      <c r="B31" s="75" t="s">
        <v>148</v>
      </c>
      <c r="C31" s="72" t="s">
        <v>101</v>
      </c>
    </row>
    <row r="32" spans="1:24" ht="15" thickBot="1">
      <c r="A32" s="73" t="s">
        <v>110</v>
      </c>
      <c r="B32" s="75" t="s">
        <v>149</v>
      </c>
      <c r="C32" s="72" t="s">
        <v>102</v>
      </c>
    </row>
    <row r="33" spans="1:19" ht="15" thickBot="1">
      <c r="A33" s="73" t="s">
        <v>111</v>
      </c>
      <c r="B33" s="75" t="s">
        <v>150</v>
      </c>
      <c r="C33" s="72" t="s">
        <v>103</v>
      </c>
    </row>
    <row r="34" spans="1:19" ht="15" thickBot="1">
      <c r="A34" s="75" t="s">
        <v>151</v>
      </c>
    </row>
    <row r="35" spans="1:19" ht="15" thickBot="1">
      <c r="A35" s="75" t="s">
        <v>152</v>
      </c>
    </row>
    <row r="36" spans="1:19" ht="15" thickBot="1">
      <c r="A36" s="75" t="s">
        <v>153</v>
      </c>
    </row>
    <row r="37" spans="1:19" ht="15" thickBot="1">
      <c r="A37" s="75" t="s">
        <v>154</v>
      </c>
    </row>
    <row r="38" spans="1:19" ht="15" thickBot="1">
      <c r="A38" s="75" t="s">
        <v>155</v>
      </c>
    </row>
    <row r="39" spans="1:19" ht="15" thickBot="1">
      <c r="A39" s="75" t="s">
        <v>156</v>
      </c>
    </row>
    <row r="40" spans="1:19" ht="15" thickBot="1">
      <c r="A40" s="75" t="s">
        <v>157</v>
      </c>
    </row>
    <row r="41" spans="1:19" ht="15" thickBot="1">
      <c r="A41" s="75" t="s">
        <v>158</v>
      </c>
    </row>
    <row r="42" spans="1:19" ht="15" thickBot="1">
      <c r="A42" s="194" t="s">
        <v>143</v>
      </c>
      <c r="D42" s="8"/>
      <c r="E42"/>
      <c r="I42" s="8"/>
      <c r="J42"/>
      <c r="R42" s="78"/>
      <c r="S42"/>
    </row>
    <row r="43" spans="1:19" ht="15" thickBot="1">
      <c r="A43" s="194" t="s">
        <v>144</v>
      </c>
      <c r="D43" s="8"/>
      <c r="E43"/>
      <c r="I43" s="8"/>
      <c r="J43"/>
      <c r="R43" s="78"/>
      <c r="S43"/>
    </row>
    <row r="44" spans="1:19" ht="15" thickBot="1">
      <c r="A44" s="193" t="s">
        <v>145</v>
      </c>
      <c r="D44" s="8"/>
      <c r="E44"/>
      <c r="I44" s="8"/>
      <c r="J44"/>
      <c r="R44" s="78"/>
      <c r="S44"/>
    </row>
    <row r="45" spans="1:19" ht="15" thickBot="1">
      <c r="A45" s="194" t="s">
        <v>146</v>
      </c>
      <c r="D45" s="8"/>
      <c r="E45"/>
      <c r="I45" s="8"/>
      <c r="J45"/>
      <c r="R45" s="78"/>
      <c r="S45"/>
    </row>
    <row r="46" spans="1:19" ht="15" thickBot="1">
      <c r="A46" s="192" t="s">
        <v>147</v>
      </c>
      <c r="D46" s="8"/>
      <c r="E46"/>
      <c r="I46" s="8"/>
      <c r="J46"/>
      <c r="R46" s="78"/>
      <c r="S46"/>
    </row>
    <row r="47" spans="1:19" ht="15" thickBot="1">
      <c r="A47" s="193" t="s">
        <v>148</v>
      </c>
      <c r="D47" s="8"/>
      <c r="E47"/>
      <c r="I47" s="8"/>
      <c r="J47"/>
      <c r="R47" s="78"/>
      <c r="S47"/>
    </row>
    <row r="48" spans="1:19" ht="15" thickBot="1">
      <c r="A48" s="194" t="s">
        <v>149</v>
      </c>
      <c r="D48" s="8"/>
      <c r="E48"/>
      <c r="I48" s="8"/>
      <c r="J48"/>
      <c r="R48" s="78"/>
      <c r="S48"/>
    </row>
    <row r="49" spans="1:19" ht="15" thickBot="1">
      <c r="A49" s="194" t="s">
        <v>150</v>
      </c>
      <c r="D49" s="8"/>
      <c r="E49"/>
      <c r="I49" s="8"/>
      <c r="J49"/>
      <c r="R49" s="78"/>
      <c r="S49"/>
    </row>
    <row r="50" spans="1:19" ht="15" thickBot="1">
      <c r="A50" s="72" t="s">
        <v>1428</v>
      </c>
      <c r="D50" s="8"/>
      <c r="E50"/>
      <c r="I50" s="8"/>
      <c r="J50"/>
      <c r="R50" s="78"/>
      <c r="S50"/>
    </row>
    <row r="51" spans="1:19" ht="15" thickBot="1">
      <c r="A51" s="72" t="s">
        <v>1476</v>
      </c>
      <c r="D51" s="8"/>
      <c r="E51"/>
      <c r="I51" s="8"/>
      <c r="J51"/>
      <c r="R51" s="78"/>
      <c r="S51"/>
    </row>
    <row r="52" spans="1:19" ht="15" thickBot="1">
      <c r="A52" s="72" t="s">
        <v>1429</v>
      </c>
      <c r="D52" s="8"/>
      <c r="E52"/>
      <c r="I52" s="8"/>
      <c r="J52"/>
      <c r="R52" s="78"/>
      <c r="S52"/>
    </row>
    <row r="53" spans="1:19" ht="15" thickBot="1">
      <c r="A53" s="72" t="s">
        <v>1430</v>
      </c>
      <c r="D53" s="8"/>
      <c r="E53"/>
      <c r="I53" s="8"/>
      <c r="J53"/>
      <c r="R53" s="78"/>
      <c r="S53"/>
    </row>
    <row r="54" spans="1:19" ht="15" thickBot="1">
      <c r="A54" s="72" t="s">
        <v>1431</v>
      </c>
      <c r="D54" s="8"/>
      <c r="E54"/>
      <c r="I54" s="8"/>
      <c r="J54"/>
      <c r="R54" s="78"/>
      <c r="S54"/>
    </row>
    <row r="55" spans="1:19" ht="15" thickBot="1">
      <c r="A55" s="72" t="s">
        <v>1432</v>
      </c>
      <c r="D55" s="8"/>
      <c r="E55"/>
      <c r="I55" s="8"/>
      <c r="J55"/>
      <c r="R55" s="78"/>
      <c r="S55"/>
    </row>
    <row r="56" spans="1:19" ht="15" thickBot="1">
      <c r="A56" s="72" t="s">
        <v>1433</v>
      </c>
      <c r="D56" s="8"/>
      <c r="E56"/>
      <c r="I56" s="8"/>
      <c r="J56"/>
      <c r="R56" s="78"/>
      <c r="S56"/>
    </row>
    <row r="57" spans="1:19" ht="15" thickBot="1">
      <c r="A57" s="72" t="s">
        <v>1434</v>
      </c>
      <c r="D57" s="8"/>
      <c r="E57"/>
      <c r="I57" s="8"/>
      <c r="J57"/>
      <c r="R57" s="78"/>
      <c r="S57"/>
    </row>
    <row r="58" spans="1:19" ht="15" thickBot="1">
      <c r="A58" s="75" t="s">
        <v>1443</v>
      </c>
      <c r="D58" s="8"/>
      <c r="E58"/>
      <c r="I58" s="8"/>
      <c r="J58"/>
      <c r="R58" s="78"/>
      <c r="S58"/>
    </row>
    <row r="59" spans="1:19" ht="15" thickBot="1">
      <c r="A59" s="75" t="s">
        <v>1444</v>
      </c>
      <c r="D59" s="8"/>
      <c r="E59"/>
      <c r="I59" s="8"/>
      <c r="J59"/>
      <c r="R59" s="78"/>
      <c r="S59"/>
    </row>
    <row r="60" spans="1:19" ht="15" thickBot="1">
      <c r="A60" s="75" t="s">
        <v>1445</v>
      </c>
      <c r="D60" s="8"/>
      <c r="E60"/>
      <c r="I60" s="8"/>
      <c r="J60"/>
      <c r="R60" s="78"/>
      <c r="S60"/>
    </row>
    <row r="61" spans="1:19" ht="15" thickBot="1">
      <c r="A61" s="75" t="s">
        <v>1446</v>
      </c>
      <c r="D61" s="8"/>
      <c r="E61"/>
      <c r="I61" s="8"/>
      <c r="J61"/>
      <c r="R61" s="78"/>
      <c r="S61"/>
    </row>
    <row r="62" spans="1:19" ht="15" thickBot="1">
      <c r="A62" s="196" t="s">
        <v>1447</v>
      </c>
      <c r="D62" s="8"/>
      <c r="E62"/>
      <c r="I62" s="8"/>
      <c r="J62"/>
      <c r="R62" s="78"/>
      <c r="S62"/>
    </row>
    <row r="63" spans="1:19" ht="15" thickBot="1">
      <c r="A63" s="196" t="s">
        <v>1448</v>
      </c>
      <c r="D63" s="8"/>
      <c r="E63"/>
      <c r="I63" s="8"/>
      <c r="J63"/>
      <c r="R63" s="78"/>
      <c r="S63"/>
    </row>
    <row r="64" spans="1:19" ht="15" thickBot="1">
      <c r="A64" s="196" t="s">
        <v>1449</v>
      </c>
      <c r="D64" s="8"/>
      <c r="E64"/>
      <c r="I64" s="8"/>
      <c r="J64"/>
      <c r="R64" s="78"/>
      <c r="S64"/>
    </row>
    <row r="65" spans="1:19" ht="15" thickBot="1">
      <c r="A65" s="196" t="s">
        <v>1450</v>
      </c>
      <c r="D65" s="8"/>
      <c r="E65"/>
      <c r="I65" s="8"/>
      <c r="J65"/>
      <c r="R65" s="78"/>
      <c r="S65"/>
    </row>
    <row r="66" spans="1:19" ht="15" thickBot="1">
      <c r="A66" s="196" t="s">
        <v>1435</v>
      </c>
    </row>
    <row r="67" spans="1:19" ht="15" thickBot="1">
      <c r="A67" s="196" t="s">
        <v>1436</v>
      </c>
    </row>
    <row r="68" spans="1:19" ht="15" thickBot="1">
      <c r="A68" s="196" t="s">
        <v>1437</v>
      </c>
    </row>
    <row r="69" spans="1:19" ht="15" thickBot="1">
      <c r="A69" s="196" t="s">
        <v>1438</v>
      </c>
    </row>
    <row r="70" spans="1:19" ht="15" thickBot="1">
      <c r="A70" s="75" t="s">
        <v>1439</v>
      </c>
    </row>
    <row r="71" spans="1:19" ht="15" thickBot="1">
      <c r="A71" s="75" t="s">
        <v>1440</v>
      </c>
    </row>
    <row r="72" spans="1:19" ht="15" thickBot="1">
      <c r="A72" s="75" t="s">
        <v>1441</v>
      </c>
    </row>
    <row r="73" spans="1:19" ht="15" thickBot="1">
      <c r="A73" s="75" t="s">
        <v>1442</v>
      </c>
    </row>
    <row r="74" spans="1:19" ht="15" thickBot="1">
      <c r="A74" s="75" t="s">
        <v>1451</v>
      </c>
    </row>
    <row r="75" spans="1:19" ht="15" thickBot="1">
      <c r="A75" s="75" t="s">
        <v>1452</v>
      </c>
    </row>
    <row r="76" spans="1:19" ht="15" thickBot="1">
      <c r="A76" s="75" t="s">
        <v>1453</v>
      </c>
    </row>
    <row r="77" spans="1:19" ht="15" thickBot="1">
      <c r="A77" s="75" t="s">
        <v>1454</v>
      </c>
    </row>
    <row r="78" spans="1:19" ht="15" thickBot="1">
      <c r="A78" s="194" t="s">
        <v>1455</v>
      </c>
    </row>
    <row r="79" spans="1:19" ht="15" thickBot="1">
      <c r="A79" s="194" t="s">
        <v>1456</v>
      </c>
    </row>
    <row r="80" spans="1:19" ht="15" thickBot="1">
      <c r="A80" s="194" t="s">
        <v>1457</v>
      </c>
    </row>
    <row r="81" spans="1:1" ht="15" thickBot="1">
      <c r="A81" s="194" t="s">
        <v>1458</v>
      </c>
    </row>
    <row r="82" spans="1:1" ht="15" thickBot="1">
      <c r="A82" s="194" t="s">
        <v>1459</v>
      </c>
    </row>
    <row r="83" spans="1:1" ht="15" thickBot="1">
      <c r="A83" s="194" t="s">
        <v>1460</v>
      </c>
    </row>
    <row r="84" spans="1:1" ht="15" thickBot="1">
      <c r="A84" s="194" t="s">
        <v>1461</v>
      </c>
    </row>
    <row r="85" spans="1:1" ht="15" thickBot="1">
      <c r="A85" s="194" t="s">
        <v>1462</v>
      </c>
    </row>
    <row r="86" spans="1:1" ht="15" thickBot="1">
      <c r="A86" s="197" t="s">
        <v>1463</v>
      </c>
    </row>
    <row r="87" spans="1:1" ht="15" thickBot="1">
      <c r="A87" s="197" t="s">
        <v>1464</v>
      </c>
    </row>
    <row r="88" spans="1:1" ht="15" thickBot="1">
      <c r="A88" s="197" t="s">
        <v>1465</v>
      </c>
    </row>
    <row r="89" spans="1:1" ht="15" thickBot="1">
      <c r="A89" s="197" t="s">
        <v>1466</v>
      </c>
    </row>
    <row r="90" spans="1:1" ht="15" thickBot="1">
      <c r="A90" s="193" t="s">
        <v>120</v>
      </c>
    </row>
    <row r="91" spans="1:1" ht="15" thickBot="1">
      <c r="A91" s="193" t="s">
        <v>121</v>
      </c>
    </row>
    <row r="92" spans="1:1" ht="15" thickBot="1">
      <c r="A92" s="194" t="s">
        <v>122</v>
      </c>
    </row>
    <row r="93" spans="1:1" ht="15" thickBot="1">
      <c r="A93" s="194" t="s">
        <v>123</v>
      </c>
    </row>
    <row r="94" spans="1:1" ht="15" thickBot="1">
      <c r="A94" s="193" t="s">
        <v>124</v>
      </c>
    </row>
    <row r="95" spans="1:1" ht="15" thickBot="1">
      <c r="A95" s="194" t="s">
        <v>125</v>
      </c>
    </row>
    <row r="96" spans="1:1" ht="15" thickBot="1">
      <c r="A96" s="193" t="s">
        <v>126</v>
      </c>
    </row>
    <row r="97" spans="1:1" ht="15" thickBot="1">
      <c r="A97" s="195" t="s">
        <v>127</v>
      </c>
    </row>
    <row r="98" spans="1:1" ht="15" thickBot="1">
      <c r="A98" s="194" t="s">
        <v>112</v>
      </c>
    </row>
    <row r="99" spans="1:1" ht="15" thickBot="1">
      <c r="A99" s="193" t="s">
        <v>113</v>
      </c>
    </row>
    <row r="100" spans="1:1" ht="15" thickBot="1">
      <c r="A100" s="194" t="s">
        <v>114</v>
      </c>
    </row>
    <row r="101" spans="1:1" ht="15" thickBot="1">
      <c r="A101" s="194" t="s">
        <v>115</v>
      </c>
    </row>
    <row r="102" spans="1:1" ht="15" thickBot="1">
      <c r="A102" s="192" t="s">
        <v>116</v>
      </c>
    </row>
    <row r="103" spans="1:1" ht="15" thickBot="1">
      <c r="A103" s="194" t="s">
        <v>117</v>
      </c>
    </row>
    <row r="104" spans="1:1" ht="15" thickBot="1">
      <c r="A104" s="193" t="s">
        <v>118</v>
      </c>
    </row>
    <row r="105" spans="1:1" ht="15" thickBot="1">
      <c r="A105" s="194" t="s">
        <v>1467</v>
      </c>
    </row>
    <row r="106" spans="1:1" ht="15" thickBot="1">
      <c r="A106" s="193" t="s">
        <v>104</v>
      </c>
    </row>
    <row r="107" spans="1:1" ht="15" thickBot="1">
      <c r="A107" s="194" t="s">
        <v>105</v>
      </c>
    </row>
    <row r="108" spans="1:1" ht="15" thickBot="1">
      <c r="A108" s="193" t="s">
        <v>106</v>
      </c>
    </row>
    <row r="109" spans="1:1" ht="15" thickBot="1">
      <c r="A109" s="194" t="s">
        <v>107</v>
      </c>
    </row>
    <row r="110" spans="1:1" ht="15" thickBot="1">
      <c r="A110" s="192" t="s">
        <v>108</v>
      </c>
    </row>
    <row r="111" spans="1:1" ht="15" thickBot="1">
      <c r="A111" s="193" t="s">
        <v>109</v>
      </c>
    </row>
    <row r="112" spans="1:1" ht="15" thickBot="1">
      <c r="A112" s="194" t="s">
        <v>110</v>
      </c>
    </row>
    <row r="113" spans="1:5" ht="15" thickBot="1">
      <c r="A113" s="194" t="s">
        <v>111</v>
      </c>
    </row>
    <row r="114" spans="1:5" ht="15" thickBot="1">
      <c r="A114" s="194" t="s">
        <v>1468</v>
      </c>
    </row>
    <row r="115" spans="1:5" ht="15" thickBot="1">
      <c r="A115" s="194" t="s">
        <v>1469</v>
      </c>
    </row>
    <row r="116" spans="1:5" ht="15" thickBot="1">
      <c r="A116" s="193" t="s">
        <v>1470</v>
      </c>
    </row>
    <row r="117" spans="1:5" ht="15" thickBot="1">
      <c r="A117" s="194" t="s">
        <v>1471</v>
      </c>
    </row>
    <row r="118" spans="1:5" ht="15" thickBot="1">
      <c r="A118" s="192" t="s">
        <v>1472</v>
      </c>
    </row>
    <row r="119" spans="1:5" ht="15" thickBot="1">
      <c r="A119" s="193" t="s">
        <v>1473</v>
      </c>
    </row>
    <row r="120" spans="1:5" ht="15" thickBot="1">
      <c r="A120" s="194" t="s">
        <v>1474</v>
      </c>
    </row>
    <row r="121" spans="1:5" ht="15" thickBot="1">
      <c r="A121" s="194" t="s">
        <v>1475</v>
      </c>
    </row>
    <row r="122" spans="1:5" ht="15" thickBot="1">
      <c r="A122" s="192" t="s">
        <v>1476</v>
      </c>
    </row>
    <row r="123" spans="1:5" ht="15" thickBot="1">
      <c r="A123" s="192" t="s">
        <v>1477</v>
      </c>
    </row>
    <row r="124" spans="1:5" ht="15" thickBot="1">
      <c r="A124" s="192" t="s">
        <v>1478</v>
      </c>
    </row>
    <row r="125" spans="1:5" ht="15" thickBot="1">
      <c r="A125" s="192" t="s">
        <v>1479</v>
      </c>
    </row>
    <row r="126" spans="1:5" ht="15" thickBot="1">
      <c r="A126" s="192" t="s">
        <v>1480</v>
      </c>
    </row>
    <row r="127" spans="1:5" ht="15" thickBot="1">
      <c r="A127" s="192" t="s">
        <v>1481</v>
      </c>
    </row>
    <row r="128" spans="1:5" ht="15" thickBot="1">
      <c r="A128" s="200" t="s">
        <v>1482</v>
      </c>
      <c r="E128" s="199"/>
    </row>
    <row r="129" spans="1:1" ht="15" thickBot="1">
      <c r="A129" s="198" t="s">
        <v>1483</v>
      </c>
    </row>
    <row r="130" spans="1:1" ht="15" thickBot="1">
      <c r="A130" s="198" t="s">
        <v>1484</v>
      </c>
    </row>
    <row r="131" spans="1:1" ht="15" thickBot="1">
      <c r="A131" s="198" t="s">
        <v>1485</v>
      </c>
    </row>
    <row r="132" spans="1:1" ht="15" thickBot="1">
      <c r="A132" s="200" t="s">
        <v>1486</v>
      </c>
    </row>
    <row r="133" spans="1:1" ht="15" thickBot="1">
      <c r="A133" s="200" t="s">
        <v>1487</v>
      </c>
    </row>
    <row r="134" spans="1:1" ht="15" thickBot="1">
      <c r="A134" s="198" t="s">
        <v>1488</v>
      </c>
    </row>
    <row r="135" spans="1:1" ht="15" thickBot="1">
      <c r="A135" s="198" t="s">
        <v>1489</v>
      </c>
    </row>
    <row r="136" spans="1:1" ht="15" thickBot="1">
      <c r="A136" s="200" t="s">
        <v>1490</v>
      </c>
    </row>
    <row r="137" spans="1:1" ht="15" thickBot="1">
      <c r="A137" s="198" t="s">
        <v>1491</v>
      </c>
    </row>
    <row r="138" spans="1:1" ht="15" thickBot="1">
      <c r="A138" s="198" t="s">
        <v>1492</v>
      </c>
    </row>
    <row r="139" spans="1:1" ht="15" thickBot="1">
      <c r="A139" s="198" t="s">
        <v>1493</v>
      </c>
    </row>
    <row r="140" spans="1:1" ht="15" thickBot="1">
      <c r="A140" s="198" t="s">
        <v>1494</v>
      </c>
    </row>
    <row r="141" spans="1:1" ht="15" thickBot="1">
      <c r="A141" s="198" t="s">
        <v>1495</v>
      </c>
    </row>
    <row r="142" spans="1:1" ht="15" thickBot="1">
      <c r="A142" s="198" t="s">
        <v>1496</v>
      </c>
    </row>
    <row r="143" spans="1:1" ht="15" thickBot="1">
      <c r="A143" s="198" t="s">
        <v>1497</v>
      </c>
    </row>
    <row r="144" spans="1:1" ht="15" thickBot="1">
      <c r="A144" s="200" t="s">
        <v>1498</v>
      </c>
    </row>
    <row r="145" spans="1:1" ht="15" thickBot="1">
      <c r="A145" s="198" t="s">
        <v>1499</v>
      </c>
    </row>
    <row r="146" spans="1:1" ht="15" thickBot="1">
      <c r="A146" s="198" t="s">
        <v>1500</v>
      </c>
    </row>
    <row r="147" spans="1:1" ht="15" thickBot="1">
      <c r="A147" s="198" t="s">
        <v>1501</v>
      </c>
    </row>
    <row r="148" spans="1:1" ht="15" thickBot="1">
      <c r="A148" s="198" t="s">
        <v>1502</v>
      </c>
    </row>
    <row r="149" spans="1:1" ht="15" thickBot="1">
      <c r="A149" s="198" t="s">
        <v>1503</v>
      </c>
    </row>
    <row r="150" spans="1:1" ht="15" thickBot="1">
      <c r="A150" s="198" t="s">
        <v>1504</v>
      </c>
    </row>
    <row r="151" spans="1:1" ht="15" thickBot="1">
      <c r="A151" s="198" t="s">
        <v>1505</v>
      </c>
    </row>
    <row r="152" spans="1:1" ht="15" thickBot="1">
      <c r="A152" s="198" t="s">
        <v>1506</v>
      </c>
    </row>
    <row r="153" spans="1:1" ht="15" thickBot="1">
      <c r="A153" s="192" t="s">
        <v>1507</v>
      </c>
    </row>
    <row r="154" spans="1:1" ht="15" thickBot="1">
      <c r="A154" s="192" t="s">
        <v>1508</v>
      </c>
    </row>
    <row r="155" spans="1:1" ht="15" thickBot="1">
      <c r="A155" s="192" t="s">
        <v>1509</v>
      </c>
    </row>
    <row r="156" spans="1:1" ht="15" thickBot="1">
      <c r="A156" s="192" t="s">
        <v>1510</v>
      </c>
    </row>
    <row r="157" spans="1:1" ht="15" thickBot="1">
      <c r="A157" s="192" t="s">
        <v>1511</v>
      </c>
    </row>
    <row r="158" spans="1:1" ht="15" thickBot="1">
      <c r="A158" s="192" t="s">
        <v>1512</v>
      </c>
    </row>
    <row r="159" spans="1:1" ht="15" thickBot="1">
      <c r="A159" s="192" t="s">
        <v>1513</v>
      </c>
    </row>
    <row r="160" spans="1:1" ht="15" thickBot="1">
      <c r="A160" s="192" t="s">
        <v>1514</v>
      </c>
    </row>
    <row r="161" spans="1:1" ht="15" thickBot="1">
      <c r="A161" s="192" t="s">
        <v>1515</v>
      </c>
    </row>
  </sheetData>
  <pageMargins left="0.75" right="0.75" top="1" bottom="1" header="0.5" footer="0.5"/>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enableFormatConditionsCalculation="0">
    <tabColor rgb="FF3366FF"/>
  </sheetPr>
  <dimension ref="A1:L117"/>
  <sheetViews>
    <sheetView showGridLines="0" tabSelected="1" topLeftCell="A109" workbookViewId="0">
      <selection activeCell="D117" sqref="D117:H117"/>
    </sheetView>
  </sheetViews>
  <sheetFormatPr baseColWidth="10" defaultColWidth="8.83203125" defaultRowHeight="14" x14ac:dyDescent="0"/>
  <cols>
    <col min="1" max="1" width="26.6640625" customWidth="1"/>
    <col min="2" max="2" width="33" customWidth="1"/>
    <col min="3" max="3" width="18.33203125" customWidth="1"/>
    <col min="4" max="4" width="34.1640625" customWidth="1"/>
    <col min="5" max="5" width="57.5" customWidth="1"/>
    <col min="6" max="6" width="48.83203125" customWidth="1"/>
    <col min="8" max="8" width="21.5" customWidth="1"/>
    <col min="12" max="12" width="78.33203125" hidden="1" customWidth="1"/>
    <col min="13" max="14" width="0" hidden="1" customWidth="1"/>
  </cols>
  <sheetData>
    <row r="1" spans="1:12" ht="30" thickTop="1" thickBot="1">
      <c r="A1" s="44" t="s">
        <v>3</v>
      </c>
      <c r="B1" s="219" t="s">
        <v>1393</v>
      </c>
      <c r="C1" s="104" t="s">
        <v>1785</v>
      </c>
      <c r="D1" s="191" t="s">
        <v>1422</v>
      </c>
      <c r="E1" s="39"/>
      <c r="F1" s="41"/>
    </row>
    <row r="2" spans="1:12" ht="16" thickTop="1" thickBot="1">
      <c r="A2" s="44" t="s">
        <v>6</v>
      </c>
      <c r="B2" s="42">
        <v>40997</v>
      </c>
      <c r="C2" s="39" t="s">
        <v>1778</v>
      </c>
      <c r="D2" s="258" t="s">
        <v>43</v>
      </c>
      <c r="E2" s="258"/>
      <c r="F2" s="41"/>
    </row>
    <row r="3" spans="1:12" ht="22" thickTop="1" thickBot="1">
      <c r="A3" s="45" t="s">
        <v>2</v>
      </c>
      <c r="B3" s="43" t="s">
        <v>58</v>
      </c>
      <c r="C3" s="268" t="s">
        <v>1421</v>
      </c>
      <c r="D3" s="269"/>
      <c r="E3" s="269"/>
      <c r="F3" s="270"/>
    </row>
    <row r="4" spans="1:12" ht="128.25" customHeight="1" thickTop="1" thickBot="1">
      <c r="A4" s="101" t="s">
        <v>42</v>
      </c>
      <c r="B4" s="274" t="s">
        <v>324</v>
      </c>
      <c r="C4" s="275"/>
      <c r="D4" s="275"/>
      <c r="E4" s="275"/>
      <c r="F4" s="276"/>
    </row>
    <row r="5" spans="1:12" s="38" customFormat="1" ht="78.75" customHeight="1" thickTop="1">
      <c r="A5" s="280"/>
      <c r="B5" s="280"/>
      <c r="C5" s="280"/>
      <c r="D5" s="280"/>
      <c r="E5" s="280"/>
      <c r="F5" s="280"/>
      <c r="G5" s="59"/>
      <c r="H5" s="59"/>
      <c r="I5" s="59"/>
      <c r="J5" s="59"/>
      <c r="K5" s="59"/>
      <c r="L5" s="59"/>
    </row>
    <row r="6" spans="1:12" ht="23">
      <c r="A6" s="265" t="s">
        <v>7</v>
      </c>
      <c r="B6" s="266"/>
      <c r="C6" s="266"/>
      <c r="D6" s="266"/>
      <c r="E6" s="266"/>
      <c r="F6" s="267"/>
    </row>
    <row r="7" spans="1:12" ht="15" thickBot="1">
      <c r="A7" s="100" t="s">
        <v>8</v>
      </c>
      <c r="B7" s="100" t="s">
        <v>9</v>
      </c>
      <c r="C7" s="277" t="s">
        <v>2</v>
      </c>
      <c r="D7" s="278"/>
      <c r="E7" s="278"/>
      <c r="F7" s="279"/>
    </row>
    <row r="8" spans="1:12" ht="30" customHeight="1" thickTop="1" thickBot="1">
      <c r="A8" s="48" t="s">
        <v>1</v>
      </c>
      <c r="B8" s="46" t="s">
        <v>1424</v>
      </c>
      <c r="C8" s="271" t="s">
        <v>1105</v>
      </c>
      <c r="D8" s="272"/>
      <c r="E8" s="272"/>
      <c r="F8" s="273"/>
    </row>
    <row r="9" spans="1:12" ht="31.5" customHeight="1" thickTop="1" thickBot="1">
      <c r="A9" s="48" t="s">
        <v>10</v>
      </c>
      <c r="B9" s="46" t="s">
        <v>1398</v>
      </c>
      <c r="C9" s="271" t="s">
        <v>16</v>
      </c>
      <c r="D9" s="272"/>
      <c r="E9" s="272"/>
      <c r="F9" s="273"/>
    </row>
    <row r="10" spans="1:12" ht="16" thickTop="1" thickBot="1">
      <c r="A10" s="48" t="s">
        <v>88</v>
      </c>
      <c r="B10" s="71" t="s">
        <v>1542</v>
      </c>
      <c r="C10" s="271" t="s">
        <v>285</v>
      </c>
      <c r="D10" s="272"/>
      <c r="E10" s="272"/>
      <c r="F10" s="273"/>
    </row>
    <row r="11" spans="1:12" ht="16" thickTop="1" thickBot="1">
      <c r="A11" s="48" t="s">
        <v>59</v>
      </c>
      <c r="B11" s="183" t="s">
        <v>1543</v>
      </c>
      <c r="C11" s="249" t="s">
        <v>286</v>
      </c>
      <c r="D11" s="250"/>
      <c r="E11" s="250"/>
      <c r="F11" s="251"/>
    </row>
    <row r="12" spans="1:12" ht="16" thickTop="1" thickBot="1">
      <c r="A12" s="48" t="s">
        <v>60</v>
      </c>
      <c r="B12" s="46" t="s">
        <v>366</v>
      </c>
      <c r="C12" s="249" t="s">
        <v>287</v>
      </c>
      <c r="D12" s="250"/>
      <c r="E12" s="250"/>
      <c r="F12" s="251"/>
    </row>
    <row r="13" spans="1:12" s="8" customFormat="1" ht="16" thickTop="1" thickBot="1">
      <c r="A13" s="48" t="s">
        <v>1106</v>
      </c>
      <c r="B13" s="47" t="s">
        <v>1108</v>
      </c>
      <c r="C13" s="249" t="s">
        <v>1107</v>
      </c>
      <c r="D13" s="250"/>
      <c r="E13" s="250"/>
      <c r="F13" s="251"/>
    </row>
    <row r="14" spans="1:12" s="8" customFormat="1" ht="16" thickTop="1" thickBot="1">
      <c r="A14" s="48" t="s">
        <v>1406</v>
      </c>
      <c r="B14" s="179">
        <v>23332</v>
      </c>
      <c r="C14" s="249" t="s">
        <v>1407</v>
      </c>
      <c r="D14" s="250"/>
      <c r="E14" s="250"/>
      <c r="F14" s="251"/>
    </row>
    <row r="15" spans="1:12" s="8" customFormat="1" ht="16" thickTop="1" thickBot="1">
      <c r="A15" s="48" t="s">
        <v>1408</v>
      </c>
      <c r="B15" s="179" t="s">
        <v>1413</v>
      </c>
      <c r="C15" s="249" t="s">
        <v>1525</v>
      </c>
      <c r="D15" s="250"/>
      <c r="E15" s="250"/>
      <c r="F15" s="251"/>
    </row>
    <row r="16" spans="1:12" s="38" customFormat="1" ht="15" thickTop="1">
      <c r="A16" s="280"/>
      <c r="B16" s="280"/>
      <c r="C16" s="280"/>
      <c r="D16" s="280"/>
      <c r="E16" s="280"/>
      <c r="F16" s="280"/>
      <c r="G16" s="59"/>
      <c r="H16" s="59"/>
      <c r="I16" s="59"/>
      <c r="J16" s="59"/>
      <c r="K16" s="59"/>
      <c r="L16" s="59"/>
    </row>
    <row r="17" spans="1:7" ht="24" thickBot="1">
      <c r="A17" s="265" t="s">
        <v>11</v>
      </c>
      <c r="B17" s="266"/>
      <c r="C17" s="266"/>
      <c r="D17" s="266"/>
      <c r="E17" s="266"/>
      <c r="F17" s="267"/>
      <c r="G17" s="8"/>
    </row>
    <row r="18" spans="1:7" s="8" customFormat="1" ht="16" thickTop="1" thickBot="1">
      <c r="A18" s="48">
        <v>1</v>
      </c>
      <c r="B18" s="170" t="s">
        <v>1042</v>
      </c>
      <c r="C18" s="127" t="s">
        <v>1051</v>
      </c>
      <c r="D18" s="128"/>
      <c r="E18" s="128"/>
      <c r="F18" s="126"/>
    </row>
    <row r="19" spans="1:7" s="8" customFormat="1" ht="16" thickTop="1" thickBot="1">
      <c r="A19" s="48">
        <v>2</v>
      </c>
      <c r="B19" s="171" t="s">
        <v>1043</v>
      </c>
      <c r="C19" s="262" t="s">
        <v>1047</v>
      </c>
      <c r="D19" s="263"/>
      <c r="E19" s="263"/>
      <c r="F19" s="264"/>
    </row>
    <row r="20" spans="1:7" s="8" customFormat="1" ht="16" thickTop="1" thickBot="1">
      <c r="A20" s="48">
        <v>3</v>
      </c>
      <c r="B20" s="171" t="s">
        <v>1044</v>
      </c>
      <c r="C20" s="262" t="s">
        <v>1048</v>
      </c>
      <c r="D20" s="263"/>
      <c r="E20" s="263"/>
      <c r="F20" s="264"/>
    </row>
    <row r="21" spans="1:7" s="8" customFormat="1" ht="16" thickTop="1" thickBot="1">
      <c r="A21" s="48">
        <v>4</v>
      </c>
      <c r="B21" s="171" t="s">
        <v>1115</v>
      </c>
      <c r="C21" s="166" t="s">
        <v>1116</v>
      </c>
      <c r="D21" s="167"/>
      <c r="E21" s="167"/>
      <c r="F21" s="168"/>
    </row>
    <row r="22" spans="1:7" s="8" customFormat="1" ht="16" thickTop="1" thickBot="1">
      <c r="A22" s="48">
        <v>5</v>
      </c>
      <c r="B22" s="171" t="s">
        <v>1045</v>
      </c>
      <c r="C22" s="166" t="s">
        <v>1049</v>
      </c>
      <c r="D22" s="167"/>
      <c r="E22" s="167"/>
      <c r="F22" s="168"/>
    </row>
    <row r="23" spans="1:7" s="8" customFormat="1" ht="16" thickTop="1" thickBot="1">
      <c r="A23" s="48">
        <v>6</v>
      </c>
      <c r="B23" s="171" t="s">
        <v>1046</v>
      </c>
      <c r="C23" s="262" t="s">
        <v>1050</v>
      </c>
      <c r="D23" s="263"/>
      <c r="E23" s="263"/>
      <c r="F23" s="264"/>
    </row>
    <row r="24" spans="1:7" s="8" customFormat="1" ht="16" thickTop="1" thickBot="1">
      <c r="A24" s="48">
        <v>7</v>
      </c>
      <c r="B24" s="171" t="s">
        <v>316</v>
      </c>
      <c r="C24" s="262" t="s">
        <v>317</v>
      </c>
      <c r="D24" s="263"/>
      <c r="E24" s="263"/>
      <c r="F24" s="264"/>
    </row>
    <row r="25" spans="1:7" s="8" customFormat="1" ht="16" thickTop="1" thickBot="1">
      <c r="A25" s="48">
        <v>8</v>
      </c>
      <c r="B25" s="171" t="s">
        <v>318</v>
      </c>
      <c r="C25" s="262" t="s">
        <v>319</v>
      </c>
      <c r="D25" s="263"/>
      <c r="E25" s="263"/>
      <c r="F25" s="264"/>
    </row>
    <row r="26" spans="1:7" s="8" customFormat="1" ht="16" thickTop="1" thickBot="1">
      <c r="A26" s="48">
        <v>9</v>
      </c>
      <c r="B26" s="171" t="s">
        <v>1087</v>
      </c>
      <c r="C26" s="132" t="s">
        <v>1088</v>
      </c>
      <c r="D26" s="133"/>
      <c r="E26" s="133"/>
      <c r="F26" s="134"/>
    </row>
    <row r="27" spans="1:7" s="8" customFormat="1" ht="16" thickTop="1" thickBot="1">
      <c r="A27" s="48">
        <v>10</v>
      </c>
      <c r="B27" s="171" t="s">
        <v>242</v>
      </c>
      <c r="C27" s="262" t="s">
        <v>320</v>
      </c>
      <c r="D27" s="263"/>
      <c r="E27" s="263"/>
      <c r="F27" s="264"/>
    </row>
    <row r="28" spans="1:7" s="8" customFormat="1" ht="16" thickTop="1" thickBot="1">
      <c r="A28" s="48">
        <v>11</v>
      </c>
      <c r="B28" s="171" t="s">
        <v>288</v>
      </c>
      <c r="C28" s="262" t="s">
        <v>305</v>
      </c>
      <c r="D28" s="263"/>
      <c r="E28" s="263"/>
      <c r="F28" s="264"/>
    </row>
    <row r="29" spans="1:7" s="8" customFormat="1" ht="16" thickTop="1" thickBot="1">
      <c r="A29" s="48">
        <v>12</v>
      </c>
      <c r="B29" s="171" t="s">
        <v>289</v>
      </c>
      <c r="C29" s="262" t="s">
        <v>306</v>
      </c>
      <c r="D29" s="263"/>
      <c r="E29" s="263"/>
      <c r="F29" s="264"/>
    </row>
    <row r="30" spans="1:7" s="8" customFormat="1" ht="16" thickTop="1" thickBot="1">
      <c r="A30" s="48">
        <v>13</v>
      </c>
      <c r="B30" s="172" t="s">
        <v>255</v>
      </c>
      <c r="C30" s="281" t="s">
        <v>321</v>
      </c>
      <c r="D30" s="282"/>
      <c r="E30" s="282"/>
      <c r="F30" s="283"/>
    </row>
    <row r="31" spans="1:7" s="8" customFormat="1" ht="16.5" customHeight="1" thickTop="1" thickBot="1">
      <c r="A31" s="48">
        <v>14</v>
      </c>
      <c r="B31" s="172" t="s">
        <v>290</v>
      </c>
      <c r="C31" s="290" t="s">
        <v>307</v>
      </c>
      <c r="D31" s="291"/>
      <c r="E31" s="291"/>
      <c r="F31" s="292"/>
    </row>
    <row r="32" spans="1:7" s="8" customFormat="1" ht="16" thickTop="1" thickBot="1">
      <c r="A32" s="48">
        <v>15</v>
      </c>
      <c r="B32" s="172" t="s">
        <v>295</v>
      </c>
      <c r="C32" s="284" t="s">
        <v>308</v>
      </c>
      <c r="D32" s="285"/>
      <c r="E32" s="285"/>
      <c r="F32" s="286"/>
    </row>
    <row r="33" spans="1:12" s="8" customFormat="1" ht="16" thickTop="1" thickBot="1">
      <c r="A33" s="48">
        <v>16</v>
      </c>
      <c r="B33" s="172" t="s">
        <v>309</v>
      </c>
      <c r="C33" s="284" t="s">
        <v>310</v>
      </c>
      <c r="D33" s="285"/>
      <c r="E33" s="285"/>
      <c r="F33" s="286"/>
    </row>
    <row r="34" spans="1:12" s="8" customFormat="1" ht="16" thickTop="1" thickBot="1">
      <c r="A34" s="48">
        <v>17</v>
      </c>
      <c r="B34" s="173" t="s">
        <v>46</v>
      </c>
      <c r="C34" s="296" t="s">
        <v>322</v>
      </c>
      <c r="D34" s="297"/>
      <c r="E34" s="297"/>
      <c r="F34" s="298"/>
    </row>
    <row r="35" spans="1:12" s="8" customFormat="1" ht="17.25" customHeight="1" thickTop="1" thickBot="1">
      <c r="A35" s="48">
        <v>18</v>
      </c>
      <c r="B35" s="174" t="s">
        <v>304</v>
      </c>
      <c r="C35" s="287" t="s">
        <v>323</v>
      </c>
      <c r="D35" s="288"/>
      <c r="E35" s="288"/>
      <c r="F35" s="289"/>
    </row>
    <row r="36" spans="1:12" s="8" customFormat="1" ht="16" thickTop="1" thickBot="1">
      <c r="A36" s="48">
        <v>19</v>
      </c>
      <c r="B36" s="103" t="s">
        <v>28</v>
      </c>
      <c r="C36" s="305" t="s">
        <v>44</v>
      </c>
      <c r="D36" s="306"/>
      <c r="E36" s="306"/>
      <c r="F36" s="307"/>
    </row>
    <row r="37" spans="1:12" s="38" customFormat="1" ht="15" thickTop="1">
      <c r="A37" s="280"/>
      <c r="B37" s="280"/>
      <c r="C37" s="280"/>
      <c r="D37" s="280"/>
      <c r="E37" s="280"/>
      <c r="F37" s="280"/>
      <c r="G37" s="59"/>
      <c r="H37" s="59"/>
      <c r="I37" s="59"/>
      <c r="J37" s="59"/>
      <c r="K37" s="59"/>
      <c r="L37" s="59"/>
    </row>
    <row r="38" spans="1:12" ht="20">
      <c r="A38" s="302" t="s">
        <v>32</v>
      </c>
      <c r="B38" s="302"/>
      <c r="C38" s="302"/>
      <c r="D38" s="302"/>
      <c r="E38" s="302"/>
      <c r="F38" s="302"/>
    </row>
    <row r="39" spans="1:12">
      <c r="A39" s="259" t="s">
        <v>33</v>
      </c>
      <c r="B39" s="260"/>
      <c r="C39" s="260"/>
    </row>
    <row r="41" spans="1:12" ht="16.5" customHeight="1">
      <c r="A41" s="303" t="s">
        <v>12</v>
      </c>
      <c r="B41" s="303"/>
      <c r="C41" s="303"/>
      <c r="D41" s="303"/>
      <c r="E41" s="303"/>
      <c r="F41" s="303"/>
    </row>
    <row r="42" spans="1:12" ht="29.25" customHeight="1">
      <c r="A42" s="261" t="s">
        <v>1405</v>
      </c>
      <c r="B42" s="261"/>
      <c r="C42" s="261"/>
      <c r="D42" s="261"/>
      <c r="E42" s="261"/>
    </row>
    <row r="43" spans="1:12" s="8" customFormat="1">
      <c r="A43" s="160"/>
      <c r="B43" s="160"/>
      <c r="C43" s="160"/>
      <c r="D43" s="160"/>
      <c r="E43" s="160"/>
    </row>
    <row r="44" spans="1:12" s="8" customFormat="1">
      <c r="A44" s="160"/>
      <c r="B44" s="160"/>
      <c r="C44" s="160"/>
      <c r="D44" s="160"/>
      <c r="E44" s="160"/>
    </row>
    <row r="45" spans="1:12" s="8" customFormat="1">
      <c r="A45" s="160"/>
      <c r="B45" s="160"/>
      <c r="C45" s="160"/>
      <c r="D45" s="160"/>
      <c r="E45" s="160"/>
    </row>
    <row r="46" spans="1:12" s="8" customFormat="1"/>
    <row r="47" spans="1:12" s="8" customFormat="1"/>
    <row r="48" spans="1:12" s="8" customFormat="1"/>
    <row r="49" spans="1:5" s="8" customFormat="1"/>
    <row r="50" spans="1:5" s="8" customFormat="1"/>
    <row r="51" spans="1:5" s="8" customFormat="1"/>
    <row r="52" spans="1:5" s="8" customFormat="1">
      <c r="A52" s="160"/>
      <c r="B52" s="160"/>
      <c r="C52" s="160"/>
      <c r="D52" s="160"/>
      <c r="E52" s="160"/>
    </row>
    <row r="53" spans="1:5" s="8" customFormat="1">
      <c r="A53" s="160"/>
      <c r="B53" s="160"/>
      <c r="C53" s="160"/>
      <c r="D53" s="160"/>
      <c r="E53" s="160"/>
    </row>
    <row r="54" spans="1:5" s="8" customFormat="1">
      <c r="A54" s="160"/>
      <c r="B54" s="160"/>
      <c r="C54" s="160"/>
      <c r="D54" s="160"/>
      <c r="E54" s="160"/>
    </row>
    <row r="55" spans="1:5" s="8" customFormat="1"/>
    <row r="56" spans="1:5" s="8" customFormat="1"/>
    <row r="57" spans="1:5" s="8" customFormat="1"/>
    <row r="58" spans="1:5" s="8" customFormat="1"/>
    <row r="59" spans="1:5" s="8" customFormat="1"/>
    <row r="60" spans="1:5" s="8" customFormat="1"/>
    <row r="61" spans="1:5" s="8" customFormat="1">
      <c r="A61" s="160"/>
      <c r="B61" s="160"/>
      <c r="C61" s="160"/>
      <c r="D61" s="160"/>
      <c r="E61" s="160"/>
    </row>
    <row r="62" spans="1:5" s="8" customFormat="1">
      <c r="A62" s="160"/>
      <c r="B62" s="160"/>
      <c r="C62" s="160"/>
      <c r="D62" s="160"/>
      <c r="E62" s="160"/>
    </row>
    <row r="63" spans="1:5" s="8" customFormat="1">
      <c r="A63" s="160"/>
      <c r="B63" s="160"/>
      <c r="C63" s="160"/>
      <c r="D63" s="160"/>
      <c r="E63" s="160"/>
    </row>
    <row r="64" spans="1:5" s="8" customFormat="1"/>
    <row r="65" spans="1:8" s="8" customFormat="1"/>
    <row r="66" spans="1:8" ht="21" thickBot="1">
      <c r="A66" s="1" t="s">
        <v>41</v>
      </c>
      <c r="B66" s="10"/>
      <c r="C66" s="8"/>
      <c r="D66" s="2"/>
      <c r="E66" s="4"/>
    </row>
    <row r="67" spans="1:8" ht="17" thickTop="1" thickBot="1">
      <c r="A67" s="31" t="s">
        <v>13</v>
      </c>
      <c r="B67" s="32" t="s">
        <v>1388</v>
      </c>
      <c r="C67" s="33" t="s">
        <v>3</v>
      </c>
      <c r="D67" s="37" t="s">
        <v>4</v>
      </c>
      <c r="E67" s="34" t="s">
        <v>1038</v>
      </c>
      <c r="F67" s="35" t="s">
        <v>5</v>
      </c>
      <c r="G67" s="34" t="s">
        <v>6</v>
      </c>
      <c r="H67" s="36">
        <v>40772</v>
      </c>
    </row>
    <row r="68" spans="1:8" ht="17" thickTop="1" thickBot="1">
      <c r="A68" s="304" t="s">
        <v>2</v>
      </c>
      <c r="B68" s="304"/>
      <c r="C68" s="304"/>
      <c r="D68" s="299" t="s">
        <v>1389</v>
      </c>
      <c r="E68" s="300"/>
      <c r="F68" s="300"/>
      <c r="G68" s="300"/>
      <c r="H68" s="301"/>
    </row>
    <row r="69" spans="1:8" s="8" customFormat="1" ht="17" thickTop="1" thickBot="1">
      <c r="A69" s="31" t="s">
        <v>13</v>
      </c>
      <c r="B69" s="32" t="s">
        <v>1384</v>
      </c>
      <c r="C69" s="33" t="s">
        <v>3</v>
      </c>
      <c r="D69" s="37" t="s">
        <v>1385</v>
      </c>
      <c r="E69" s="34" t="s">
        <v>1038</v>
      </c>
      <c r="F69" s="35" t="s">
        <v>1386</v>
      </c>
      <c r="G69" s="34" t="s">
        <v>6</v>
      </c>
      <c r="H69" s="36">
        <v>40775</v>
      </c>
    </row>
    <row r="70" spans="1:8" s="8" customFormat="1" ht="17" thickTop="1" thickBot="1">
      <c r="A70" s="304" t="s">
        <v>2</v>
      </c>
      <c r="B70" s="304"/>
      <c r="C70" s="304"/>
      <c r="D70" s="299" t="s">
        <v>1387</v>
      </c>
      <c r="E70" s="300"/>
      <c r="F70" s="300"/>
      <c r="G70" s="300"/>
      <c r="H70" s="301"/>
    </row>
    <row r="71" spans="1:8" ht="17" thickTop="1" thickBot="1">
      <c r="A71" s="31" t="s">
        <v>13</v>
      </c>
      <c r="B71" s="40" t="s">
        <v>1052</v>
      </c>
      <c r="C71" s="33" t="s">
        <v>1036</v>
      </c>
      <c r="D71" s="37" t="s">
        <v>1037</v>
      </c>
      <c r="E71" s="34" t="s">
        <v>1038</v>
      </c>
      <c r="F71" s="35" t="s">
        <v>1039</v>
      </c>
      <c r="G71" s="34" t="s">
        <v>6</v>
      </c>
      <c r="H71" s="36">
        <v>40842</v>
      </c>
    </row>
    <row r="72" spans="1:8" ht="17" thickTop="1" thickBot="1">
      <c r="A72" s="244" t="s">
        <v>2</v>
      </c>
      <c r="B72" s="244"/>
      <c r="C72" s="245"/>
      <c r="D72" s="293" t="s">
        <v>1075</v>
      </c>
      <c r="E72" s="294"/>
      <c r="F72" s="294"/>
      <c r="G72" s="294"/>
      <c r="H72" s="295"/>
    </row>
    <row r="73" spans="1:8" s="8" customFormat="1" ht="17" thickTop="1" thickBot="1">
      <c r="A73" s="304"/>
      <c r="B73" s="304"/>
      <c r="C73" s="304"/>
      <c r="D73" s="308" t="s">
        <v>1091</v>
      </c>
      <c r="E73" s="294"/>
      <c r="F73" s="294"/>
      <c r="G73" s="294"/>
      <c r="H73" s="295"/>
    </row>
    <row r="74" spans="1:8" ht="17" thickTop="1" thickBot="1">
      <c r="A74" s="31" t="s">
        <v>13</v>
      </c>
      <c r="B74" s="40" t="s">
        <v>1092</v>
      </c>
      <c r="C74" s="33" t="s">
        <v>1036</v>
      </c>
      <c r="D74" s="37" t="s">
        <v>1037</v>
      </c>
      <c r="E74" s="34" t="s">
        <v>1038</v>
      </c>
      <c r="F74" s="35" t="s">
        <v>1039</v>
      </c>
      <c r="G74" s="34" t="s">
        <v>6</v>
      </c>
      <c r="H74" s="36">
        <v>40844</v>
      </c>
    </row>
    <row r="75" spans="1:8" ht="17" thickTop="1" thickBot="1">
      <c r="A75" s="244" t="s">
        <v>2</v>
      </c>
      <c r="B75" s="244"/>
      <c r="C75" s="245"/>
      <c r="D75" s="293" t="s">
        <v>1102</v>
      </c>
      <c r="E75" s="294"/>
      <c r="F75" s="294"/>
      <c r="G75" s="294"/>
      <c r="H75" s="295"/>
    </row>
    <row r="76" spans="1:8" ht="17" thickTop="1" thickBot="1">
      <c r="A76" s="31" t="s">
        <v>13</v>
      </c>
      <c r="B76" s="40" t="s">
        <v>1390</v>
      </c>
      <c r="C76" s="33" t="s">
        <v>1036</v>
      </c>
      <c r="D76" s="37" t="s">
        <v>1103</v>
      </c>
      <c r="E76" s="34" t="s">
        <v>1038</v>
      </c>
      <c r="F76" s="35" t="s">
        <v>1104</v>
      </c>
      <c r="G76" s="34" t="s">
        <v>6</v>
      </c>
      <c r="H76" s="36">
        <v>40848</v>
      </c>
    </row>
    <row r="77" spans="1:8" s="8" customFormat="1" ht="38.25" customHeight="1" thickTop="1" thickBot="1">
      <c r="A77" s="309" t="s">
        <v>2</v>
      </c>
      <c r="B77" s="309"/>
      <c r="C77" s="310"/>
      <c r="D77" s="293" t="s">
        <v>1117</v>
      </c>
      <c r="E77" s="294"/>
      <c r="F77" s="294"/>
      <c r="G77" s="294"/>
      <c r="H77" s="295"/>
    </row>
    <row r="78" spans="1:8" s="8" customFormat="1" ht="17" thickTop="1" thickBot="1">
      <c r="A78" s="31" t="s">
        <v>13</v>
      </c>
      <c r="B78" s="40" t="s">
        <v>1380</v>
      </c>
      <c r="C78" s="33" t="s">
        <v>1036</v>
      </c>
      <c r="D78" s="37" t="s">
        <v>1037</v>
      </c>
      <c r="E78" s="34" t="s">
        <v>1038</v>
      </c>
      <c r="F78" s="35" t="s">
        <v>1039</v>
      </c>
      <c r="G78" s="34" t="s">
        <v>6</v>
      </c>
      <c r="H78" s="36">
        <v>40849</v>
      </c>
    </row>
    <row r="79" spans="1:8" s="8" customFormat="1" ht="17" thickTop="1" thickBot="1">
      <c r="A79" s="244" t="s">
        <v>2</v>
      </c>
      <c r="B79" s="244"/>
      <c r="C79" s="245"/>
      <c r="D79" s="293" t="s">
        <v>1381</v>
      </c>
      <c r="E79" s="294"/>
      <c r="F79" s="294"/>
      <c r="G79" s="294"/>
      <c r="H79" s="295"/>
    </row>
    <row r="80" spans="1:8" s="8" customFormat="1" ht="17" thickTop="1" thickBot="1">
      <c r="A80" s="31" t="s">
        <v>13</v>
      </c>
      <c r="B80" s="40" t="s">
        <v>1382</v>
      </c>
      <c r="C80" s="33" t="s">
        <v>1036</v>
      </c>
      <c r="D80" s="37" t="s">
        <v>4</v>
      </c>
      <c r="E80" s="34" t="s">
        <v>1038</v>
      </c>
      <c r="F80" s="35" t="s">
        <v>5</v>
      </c>
      <c r="G80" s="34" t="s">
        <v>6</v>
      </c>
      <c r="H80" s="36">
        <v>40850</v>
      </c>
    </row>
    <row r="81" spans="1:8" s="8" customFormat="1" ht="17" thickTop="1" thickBot="1">
      <c r="A81" s="244" t="s">
        <v>2</v>
      </c>
      <c r="B81" s="244"/>
      <c r="C81" s="245"/>
      <c r="D81" s="299" t="s">
        <v>1383</v>
      </c>
      <c r="E81" s="300"/>
      <c r="F81" s="300"/>
      <c r="G81" s="300"/>
      <c r="H81" s="301"/>
    </row>
    <row r="82" spans="1:8" s="8" customFormat="1" ht="17" thickTop="1" thickBot="1">
      <c r="A82" s="31" t="s">
        <v>13</v>
      </c>
      <c r="B82" s="40" t="s">
        <v>1392</v>
      </c>
      <c r="C82" s="33" t="s">
        <v>1036</v>
      </c>
      <c r="D82" s="37" t="s">
        <v>1103</v>
      </c>
      <c r="E82" s="34"/>
      <c r="F82" s="35" t="s">
        <v>1104</v>
      </c>
      <c r="G82" s="34" t="s">
        <v>6</v>
      </c>
      <c r="H82" s="36">
        <v>40850</v>
      </c>
    </row>
    <row r="83" spans="1:8" s="8" customFormat="1" ht="17" thickTop="1" thickBot="1">
      <c r="A83" s="244" t="s">
        <v>2</v>
      </c>
      <c r="B83" s="244"/>
      <c r="C83" s="245"/>
      <c r="D83" s="299" t="s">
        <v>1391</v>
      </c>
      <c r="E83" s="300"/>
      <c r="F83" s="300"/>
      <c r="G83" s="300"/>
      <c r="H83" s="301"/>
    </row>
    <row r="84" spans="1:8" s="8" customFormat="1" ht="17" thickTop="1" thickBot="1">
      <c r="A84" s="31" t="s">
        <v>13</v>
      </c>
      <c r="B84" s="40" t="s">
        <v>1394</v>
      </c>
      <c r="C84" s="33" t="s">
        <v>1036</v>
      </c>
      <c r="D84" s="37" t="s">
        <v>4</v>
      </c>
      <c r="E84" s="34" t="s">
        <v>1038</v>
      </c>
      <c r="F84" s="35" t="s">
        <v>5</v>
      </c>
      <c r="G84" s="34" t="s">
        <v>6</v>
      </c>
      <c r="H84" s="36">
        <v>40850</v>
      </c>
    </row>
    <row r="85" spans="1:8" s="8" customFormat="1" ht="17" thickTop="1" thickBot="1">
      <c r="A85" s="244" t="s">
        <v>2</v>
      </c>
      <c r="B85" s="244"/>
      <c r="C85" s="245"/>
      <c r="D85" s="311" t="s">
        <v>1395</v>
      </c>
      <c r="E85" s="312"/>
      <c r="F85" s="312"/>
      <c r="G85" s="312"/>
      <c r="H85" s="313"/>
    </row>
    <row r="86" spans="1:8" s="8" customFormat="1" ht="17" thickTop="1" thickBot="1">
      <c r="A86" s="31" t="s">
        <v>13</v>
      </c>
      <c r="B86" s="40" t="s">
        <v>1397</v>
      </c>
      <c r="C86" s="33" t="s">
        <v>1036</v>
      </c>
      <c r="D86" s="37" t="s">
        <v>1037</v>
      </c>
      <c r="E86" s="34" t="s">
        <v>1038</v>
      </c>
      <c r="F86" s="35" t="s">
        <v>1039</v>
      </c>
      <c r="G86" s="34" t="s">
        <v>6</v>
      </c>
      <c r="H86" s="36">
        <v>40851</v>
      </c>
    </row>
    <row r="87" spans="1:8" s="8" customFormat="1" ht="35.25" customHeight="1" thickTop="1" thickBot="1">
      <c r="A87" s="244" t="s">
        <v>2</v>
      </c>
      <c r="B87" s="244"/>
      <c r="C87" s="245"/>
      <c r="D87" s="246" t="s">
        <v>1400</v>
      </c>
      <c r="E87" s="247"/>
      <c r="F87" s="247"/>
      <c r="G87" s="247"/>
      <c r="H87" s="248"/>
    </row>
    <row r="88" spans="1:8" s="8" customFormat="1" ht="17" thickTop="1" thickBot="1">
      <c r="A88" s="31" t="s">
        <v>13</v>
      </c>
      <c r="B88" s="40" t="s">
        <v>1402</v>
      </c>
      <c r="C88" s="33" t="s">
        <v>1036</v>
      </c>
      <c r="D88" s="37" t="s">
        <v>1037</v>
      </c>
      <c r="E88" s="34" t="s">
        <v>1038</v>
      </c>
      <c r="F88" s="35" t="s">
        <v>1039</v>
      </c>
      <c r="G88" s="34" t="s">
        <v>6</v>
      </c>
      <c r="H88" s="36">
        <v>40851</v>
      </c>
    </row>
    <row r="89" spans="1:8" s="8" customFormat="1" ht="35.25" customHeight="1" thickTop="1" thickBot="1">
      <c r="A89" s="244" t="s">
        <v>2</v>
      </c>
      <c r="B89" s="244"/>
      <c r="C89" s="245"/>
      <c r="D89" s="246" t="s">
        <v>1401</v>
      </c>
      <c r="E89" s="247"/>
      <c r="F89" s="247"/>
      <c r="G89" s="247"/>
      <c r="H89" s="248"/>
    </row>
    <row r="90" spans="1:8" s="8" customFormat="1" ht="17" thickTop="1" thickBot="1">
      <c r="A90" s="31" t="s">
        <v>13</v>
      </c>
      <c r="B90" s="40" t="s">
        <v>1403</v>
      </c>
      <c r="C90" s="33" t="s">
        <v>1036</v>
      </c>
      <c r="D90" s="37" t="s">
        <v>1037</v>
      </c>
      <c r="E90" s="34" t="s">
        <v>1038</v>
      </c>
      <c r="F90" s="35" t="s">
        <v>1039</v>
      </c>
      <c r="G90" s="34" t="s">
        <v>6</v>
      </c>
      <c r="H90" s="36">
        <v>40851</v>
      </c>
    </row>
    <row r="91" spans="1:8" s="8" customFormat="1" ht="35.25" customHeight="1" thickTop="1" thickBot="1">
      <c r="A91" s="244" t="s">
        <v>2</v>
      </c>
      <c r="B91" s="244"/>
      <c r="C91" s="245"/>
      <c r="D91" s="246" t="s">
        <v>1404</v>
      </c>
      <c r="E91" s="247"/>
      <c r="F91" s="247"/>
      <c r="G91" s="247"/>
      <c r="H91" s="248"/>
    </row>
    <row r="92" spans="1:8" s="8" customFormat="1" ht="17" thickTop="1" thickBot="1">
      <c r="A92" s="31" t="s">
        <v>13</v>
      </c>
      <c r="B92" s="40" t="s">
        <v>1403</v>
      </c>
      <c r="C92" s="33" t="s">
        <v>1036</v>
      </c>
      <c r="D92" s="37" t="s">
        <v>1103</v>
      </c>
      <c r="E92" s="34" t="s">
        <v>1038</v>
      </c>
      <c r="F92" s="35" t="s">
        <v>1104</v>
      </c>
      <c r="G92" s="34" t="s">
        <v>6</v>
      </c>
      <c r="H92" s="36">
        <v>40883</v>
      </c>
    </row>
    <row r="93" spans="1:8" s="8" customFormat="1" ht="65.25" customHeight="1" thickTop="1" thickBot="1">
      <c r="A93" s="244" t="s">
        <v>2</v>
      </c>
      <c r="B93" s="244"/>
      <c r="C93" s="245"/>
      <c r="D93" s="252" t="s">
        <v>1420</v>
      </c>
      <c r="E93" s="253"/>
      <c r="F93" s="253"/>
      <c r="G93" s="253"/>
      <c r="H93" s="254"/>
    </row>
    <row r="94" spans="1:8" s="8" customFormat="1" ht="17" thickTop="1" thickBot="1">
      <c r="A94" s="31" t="s">
        <v>13</v>
      </c>
      <c r="B94" s="40" t="s">
        <v>1516</v>
      </c>
      <c r="C94" s="33" t="s">
        <v>1036</v>
      </c>
      <c r="D94" s="37" t="s">
        <v>1103</v>
      </c>
      <c r="E94" s="34" t="s">
        <v>1038</v>
      </c>
      <c r="F94" s="35" t="s">
        <v>1104</v>
      </c>
      <c r="G94" s="34" t="s">
        <v>6</v>
      </c>
      <c r="H94" s="36">
        <v>40893</v>
      </c>
    </row>
    <row r="95" spans="1:8" s="8" customFormat="1" ht="35.25" customHeight="1" thickTop="1" thickBot="1">
      <c r="A95" s="244" t="s">
        <v>2</v>
      </c>
      <c r="B95" s="244"/>
      <c r="C95" s="245"/>
      <c r="D95" s="246" t="s">
        <v>1517</v>
      </c>
      <c r="E95" s="247"/>
      <c r="F95" s="247"/>
      <c r="G95" s="247"/>
      <c r="H95" s="248"/>
    </row>
    <row r="96" spans="1:8" s="8" customFormat="1" ht="17" thickTop="1" thickBot="1">
      <c r="A96" s="31" t="s">
        <v>13</v>
      </c>
      <c r="B96" s="40" t="s">
        <v>1523</v>
      </c>
      <c r="C96" s="33" t="s">
        <v>1036</v>
      </c>
      <c r="D96" s="37" t="s">
        <v>1103</v>
      </c>
      <c r="E96" s="34" t="s">
        <v>1038</v>
      </c>
      <c r="F96" s="35" t="s">
        <v>1104</v>
      </c>
      <c r="G96" s="34" t="s">
        <v>6</v>
      </c>
      <c r="H96" s="36">
        <v>40924</v>
      </c>
    </row>
    <row r="97" spans="1:8" s="8" customFormat="1" ht="35.25" customHeight="1" thickTop="1" thickBot="1">
      <c r="A97" s="244" t="s">
        <v>2</v>
      </c>
      <c r="B97" s="244"/>
      <c r="C97" s="245"/>
      <c r="D97" s="246" t="s">
        <v>1530</v>
      </c>
      <c r="E97" s="247"/>
      <c r="F97" s="247"/>
      <c r="G97" s="247"/>
      <c r="H97" s="248"/>
    </row>
    <row r="98" spans="1:8" s="8" customFormat="1" ht="17" thickTop="1" thickBot="1">
      <c r="A98" s="31" t="s">
        <v>13</v>
      </c>
      <c r="B98" s="40" t="s">
        <v>1524</v>
      </c>
      <c r="C98" s="33" t="s">
        <v>1036</v>
      </c>
      <c r="D98" s="37" t="s">
        <v>1103</v>
      </c>
      <c r="E98" s="34" t="s">
        <v>1038</v>
      </c>
      <c r="F98" s="35" t="s">
        <v>1104</v>
      </c>
      <c r="G98" s="34" t="s">
        <v>6</v>
      </c>
      <c r="H98" s="36">
        <v>40927</v>
      </c>
    </row>
    <row r="99" spans="1:8" s="8" customFormat="1" ht="61.5" customHeight="1" thickTop="1" thickBot="1">
      <c r="A99" s="205" t="s">
        <v>2</v>
      </c>
      <c r="B99" s="205"/>
      <c r="C99" s="206"/>
      <c r="D99" s="239" t="s">
        <v>1529</v>
      </c>
      <c r="E99" s="242"/>
      <c r="F99" s="242"/>
      <c r="G99" s="242"/>
      <c r="H99" s="243"/>
    </row>
    <row r="100" spans="1:8" ht="17" thickTop="1" thickBot="1">
      <c r="A100" s="31" t="s">
        <v>13</v>
      </c>
      <c r="B100" s="40" t="s">
        <v>1549</v>
      </c>
      <c r="C100" s="33" t="s">
        <v>1036</v>
      </c>
      <c r="D100" s="37" t="s">
        <v>1103</v>
      </c>
      <c r="E100" s="34" t="s">
        <v>1038</v>
      </c>
      <c r="F100" s="35" t="s">
        <v>1104</v>
      </c>
      <c r="G100" s="34" t="s">
        <v>6</v>
      </c>
      <c r="H100" s="36">
        <v>40928</v>
      </c>
    </row>
    <row r="101" spans="1:8" ht="17" thickTop="1" thickBot="1">
      <c r="A101" s="207" t="s">
        <v>2</v>
      </c>
      <c r="B101" s="207"/>
      <c r="C101" s="208"/>
      <c r="D101" s="255" t="s">
        <v>1531</v>
      </c>
      <c r="E101" s="256"/>
      <c r="F101" s="256"/>
      <c r="G101" s="256"/>
      <c r="H101" s="257"/>
    </row>
    <row r="102" spans="1:8" s="8" customFormat="1" ht="17" thickTop="1" thickBot="1">
      <c r="A102" s="31" t="s">
        <v>13</v>
      </c>
      <c r="B102" s="40" t="s">
        <v>1548</v>
      </c>
      <c r="C102" s="33" t="s">
        <v>1036</v>
      </c>
      <c r="D102" s="37" t="s">
        <v>1037</v>
      </c>
      <c r="E102" s="34" t="s">
        <v>1038</v>
      </c>
      <c r="F102" s="35" t="s">
        <v>1039</v>
      </c>
      <c r="G102" s="34" t="s">
        <v>6</v>
      </c>
      <c r="H102" s="36">
        <v>40941</v>
      </c>
    </row>
    <row r="103" spans="1:8" s="8" customFormat="1" ht="38.25" customHeight="1" thickTop="1" thickBot="1">
      <c r="A103" s="211" t="s">
        <v>2</v>
      </c>
      <c r="B103" s="211"/>
      <c r="C103" s="212"/>
      <c r="D103" s="239" t="s">
        <v>1550</v>
      </c>
      <c r="E103" s="242"/>
      <c r="F103" s="242"/>
      <c r="G103" s="242"/>
      <c r="H103" s="243"/>
    </row>
    <row r="104" spans="1:8" s="8" customFormat="1" ht="17" thickTop="1" thickBot="1">
      <c r="A104" s="31" t="s">
        <v>13</v>
      </c>
      <c r="B104" s="40" t="s">
        <v>1678</v>
      </c>
      <c r="C104" s="33" t="s">
        <v>1036</v>
      </c>
      <c r="D104" s="37" t="s">
        <v>1037</v>
      </c>
      <c r="E104" s="34" t="s">
        <v>1038</v>
      </c>
      <c r="F104" s="35" t="s">
        <v>1039</v>
      </c>
      <c r="G104" s="34" t="s">
        <v>6</v>
      </c>
      <c r="H104" s="36">
        <v>40941</v>
      </c>
    </row>
    <row r="105" spans="1:8" s="8" customFormat="1" ht="17" thickTop="1" thickBot="1">
      <c r="A105" s="214" t="s">
        <v>2</v>
      </c>
      <c r="B105" s="214"/>
      <c r="C105" s="215"/>
      <c r="D105" s="239" t="s">
        <v>1679</v>
      </c>
      <c r="E105" s="242"/>
      <c r="F105" s="242"/>
      <c r="G105" s="242"/>
      <c r="H105" s="243"/>
    </row>
    <row r="106" spans="1:8" s="8" customFormat="1" ht="17" thickTop="1" thickBot="1">
      <c r="A106" s="31" t="s">
        <v>13</v>
      </c>
      <c r="B106" s="40" t="s">
        <v>1769</v>
      </c>
      <c r="C106" s="33" t="s">
        <v>1036</v>
      </c>
      <c r="D106" s="37" t="s">
        <v>1037</v>
      </c>
      <c r="E106" s="34" t="s">
        <v>1038</v>
      </c>
      <c r="F106" s="35" t="s">
        <v>1039</v>
      </c>
      <c r="G106" s="34" t="s">
        <v>6</v>
      </c>
      <c r="H106" s="36">
        <v>40959</v>
      </c>
    </row>
    <row r="107" spans="1:8" s="8" customFormat="1" ht="59.25" customHeight="1" thickTop="1" thickBot="1">
      <c r="A107" s="220" t="s">
        <v>2</v>
      </c>
      <c r="B107" s="220"/>
      <c r="C107" s="221"/>
      <c r="D107" s="239" t="s">
        <v>1770</v>
      </c>
      <c r="E107" s="240"/>
      <c r="F107" s="240"/>
      <c r="G107" s="240"/>
      <c r="H107" s="241"/>
    </row>
    <row r="108" spans="1:8" s="8" customFormat="1" ht="17" thickTop="1" thickBot="1">
      <c r="A108" s="31" t="s">
        <v>13</v>
      </c>
      <c r="B108" s="40" t="s">
        <v>1771</v>
      </c>
      <c r="C108" s="33" t="s">
        <v>1036</v>
      </c>
      <c r="D108" s="37" t="s">
        <v>1037</v>
      </c>
      <c r="E108" s="34" t="s">
        <v>1038</v>
      </c>
      <c r="F108" s="35" t="s">
        <v>1039</v>
      </c>
      <c r="G108" s="34" t="s">
        <v>6</v>
      </c>
      <c r="H108" s="36">
        <v>40959</v>
      </c>
    </row>
    <row r="109" spans="1:8" s="8" customFormat="1" ht="38.25" customHeight="1" thickTop="1" thickBot="1">
      <c r="A109" s="224" t="s">
        <v>2</v>
      </c>
      <c r="B109" s="224"/>
      <c r="C109" s="225"/>
      <c r="D109" s="239" t="s">
        <v>1773</v>
      </c>
      <c r="E109" s="240"/>
      <c r="F109" s="240"/>
      <c r="G109" s="240"/>
      <c r="H109" s="241"/>
    </row>
    <row r="110" spans="1:8" s="8" customFormat="1" ht="17" thickTop="1" thickBot="1">
      <c r="A110" s="31" t="s">
        <v>13</v>
      </c>
      <c r="B110" s="40" t="s">
        <v>1776</v>
      </c>
      <c r="C110" s="33" t="s">
        <v>1036</v>
      </c>
      <c r="D110" s="37" t="s">
        <v>1037</v>
      </c>
      <c r="E110" s="34" t="s">
        <v>1038</v>
      </c>
      <c r="F110" s="35" t="s">
        <v>1039</v>
      </c>
      <c r="G110" s="34" t="s">
        <v>6</v>
      </c>
      <c r="H110" s="36">
        <v>40961</v>
      </c>
    </row>
    <row r="111" spans="1:8" s="8" customFormat="1" ht="48.75" customHeight="1" thickTop="1" thickBot="1">
      <c r="A111" s="229" t="s">
        <v>2</v>
      </c>
      <c r="B111" s="229"/>
      <c r="C111" s="230"/>
      <c r="D111" s="239" t="s">
        <v>1777</v>
      </c>
      <c r="E111" s="240"/>
      <c r="F111" s="240"/>
      <c r="G111" s="240"/>
      <c r="H111" s="241"/>
    </row>
    <row r="112" spans="1:8" s="8" customFormat="1" ht="17" thickTop="1" thickBot="1">
      <c r="A112" s="31" t="s">
        <v>13</v>
      </c>
      <c r="B112" s="40" t="s">
        <v>1779</v>
      </c>
      <c r="C112" s="33" t="s">
        <v>1036</v>
      </c>
      <c r="D112" s="37" t="s">
        <v>1103</v>
      </c>
      <c r="E112" s="34" t="s">
        <v>1038</v>
      </c>
      <c r="F112" s="35" t="s">
        <v>1104</v>
      </c>
      <c r="G112" s="34" t="s">
        <v>6</v>
      </c>
      <c r="H112" s="36">
        <v>40994</v>
      </c>
    </row>
    <row r="113" spans="1:8" s="8" customFormat="1" ht="48.75" customHeight="1" thickTop="1" thickBot="1">
      <c r="A113" s="235" t="s">
        <v>2</v>
      </c>
      <c r="B113" s="235"/>
      <c r="C113" s="236"/>
      <c r="D113" s="239" t="s">
        <v>1780</v>
      </c>
      <c r="E113" s="240"/>
      <c r="F113" s="240"/>
      <c r="G113" s="240"/>
      <c r="H113" s="241"/>
    </row>
    <row r="114" spans="1:8" s="8" customFormat="1" ht="17" thickTop="1" thickBot="1">
      <c r="A114" s="31" t="s">
        <v>13</v>
      </c>
      <c r="B114" s="40" t="s">
        <v>1783</v>
      </c>
      <c r="C114" s="33" t="s">
        <v>1036</v>
      </c>
      <c r="D114" s="37" t="s">
        <v>1103</v>
      </c>
      <c r="E114" s="34" t="s">
        <v>1038</v>
      </c>
      <c r="F114" s="35" t="s">
        <v>1104</v>
      </c>
      <c r="G114" s="34" t="s">
        <v>6</v>
      </c>
      <c r="H114" s="36">
        <v>40994</v>
      </c>
    </row>
    <row r="115" spans="1:8" s="8" customFormat="1" ht="48.75" customHeight="1" thickTop="1" thickBot="1">
      <c r="A115" s="237" t="s">
        <v>2</v>
      </c>
      <c r="B115" s="237"/>
      <c r="C115" s="238"/>
      <c r="D115" s="239" t="s">
        <v>1784</v>
      </c>
      <c r="E115" s="240"/>
      <c r="F115" s="240"/>
      <c r="G115" s="240"/>
      <c r="H115" s="241"/>
    </row>
    <row r="116" spans="1:8" ht="17" thickTop="1" thickBot="1">
      <c r="A116" s="31" t="s">
        <v>13</v>
      </c>
      <c r="B116" s="40" t="s">
        <v>1785</v>
      </c>
      <c r="C116" s="33" t="s">
        <v>1036</v>
      </c>
      <c r="D116" s="37" t="s">
        <v>4</v>
      </c>
      <c r="E116" s="34" t="s">
        <v>1038</v>
      </c>
      <c r="F116" s="35" t="s">
        <v>5</v>
      </c>
      <c r="G116" s="34" t="s">
        <v>6</v>
      </c>
      <c r="H116" s="36">
        <v>40997</v>
      </c>
    </row>
    <row r="117" spans="1:8" ht="53" customHeight="1" thickTop="1">
      <c r="A117" s="244" t="s">
        <v>2</v>
      </c>
      <c r="B117" s="244"/>
      <c r="C117" s="245"/>
      <c r="D117" s="246" t="s">
        <v>1786</v>
      </c>
      <c r="E117" s="247"/>
      <c r="F117" s="247"/>
      <c r="G117" s="247"/>
      <c r="H117" s="248"/>
    </row>
  </sheetData>
  <protectedRanges>
    <protectedRange sqref="B37 B5 B8:B10 B12" name="Instructions tab"/>
    <protectedRange sqref="B13:B15" name="Instructions tab_1_1"/>
    <protectedRange sqref="B11" name="Instructions tab_1"/>
  </protectedRanges>
  <mergeCells count="79">
    <mergeCell ref="A117:C117"/>
    <mergeCell ref="D117:H117"/>
    <mergeCell ref="A95:C95"/>
    <mergeCell ref="D95:H95"/>
    <mergeCell ref="D83:H83"/>
    <mergeCell ref="D81:H81"/>
    <mergeCell ref="D85:H85"/>
    <mergeCell ref="A85:C85"/>
    <mergeCell ref="D77:H77"/>
    <mergeCell ref="A83:C83"/>
    <mergeCell ref="A91:C91"/>
    <mergeCell ref="A77:C77"/>
    <mergeCell ref="A81:C81"/>
    <mergeCell ref="D91:H91"/>
    <mergeCell ref="A87:C87"/>
    <mergeCell ref="D87:H87"/>
    <mergeCell ref="A89:C89"/>
    <mergeCell ref="D89:H89"/>
    <mergeCell ref="A79:C79"/>
    <mergeCell ref="A75:C75"/>
    <mergeCell ref="D75:H75"/>
    <mergeCell ref="D79:H79"/>
    <mergeCell ref="A37:F37"/>
    <mergeCell ref="C34:F34"/>
    <mergeCell ref="D68:H68"/>
    <mergeCell ref="A38:F38"/>
    <mergeCell ref="A41:F41"/>
    <mergeCell ref="A68:C68"/>
    <mergeCell ref="C36:F36"/>
    <mergeCell ref="A70:C70"/>
    <mergeCell ref="D72:H72"/>
    <mergeCell ref="A73:C73"/>
    <mergeCell ref="D73:H73"/>
    <mergeCell ref="D70:H70"/>
    <mergeCell ref="A72:C72"/>
    <mergeCell ref="C29:F29"/>
    <mergeCell ref="C30:F30"/>
    <mergeCell ref="C33:F33"/>
    <mergeCell ref="C35:F35"/>
    <mergeCell ref="A16:F16"/>
    <mergeCell ref="C24:F24"/>
    <mergeCell ref="C19:F19"/>
    <mergeCell ref="C20:F20"/>
    <mergeCell ref="C23:F23"/>
    <mergeCell ref="C31:F31"/>
    <mergeCell ref="C32:F32"/>
    <mergeCell ref="A17:F17"/>
    <mergeCell ref="C25:F25"/>
    <mergeCell ref="C13:F13"/>
    <mergeCell ref="C10:F10"/>
    <mergeCell ref="C11:F11"/>
    <mergeCell ref="C12:F12"/>
    <mergeCell ref="C14:F14"/>
    <mergeCell ref="C15:F15"/>
    <mergeCell ref="A93:C93"/>
    <mergeCell ref="D93:H93"/>
    <mergeCell ref="D101:H101"/>
    <mergeCell ref="D2:E2"/>
    <mergeCell ref="A39:C39"/>
    <mergeCell ref="A42:E42"/>
    <mergeCell ref="C27:F27"/>
    <mergeCell ref="C28:F28"/>
    <mergeCell ref="A6:F6"/>
    <mergeCell ref="C3:F3"/>
    <mergeCell ref="C8:F8"/>
    <mergeCell ref="B4:F4"/>
    <mergeCell ref="C7:F7"/>
    <mergeCell ref="A5:F5"/>
    <mergeCell ref="C9:F9"/>
    <mergeCell ref="A97:C97"/>
    <mergeCell ref="D97:H97"/>
    <mergeCell ref="D109:H109"/>
    <mergeCell ref="D107:H107"/>
    <mergeCell ref="D99:H99"/>
    <mergeCell ref="D115:H115"/>
    <mergeCell ref="D113:H113"/>
    <mergeCell ref="D111:H111"/>
    <mergeCell ref="D105:H105"/>
    <mergeCell ref="D103:H103"/>
  </mergeCells>
  <dataValidations count="1">
    <dataValidation type="list" allowBlank="1" showInputMessage="1" showErrorMessage="1" promptTitle="Input Array Type" sqref="B15">
      <formula1>ExternalArrayType</formula1>
    </dataValidation>
  </dataValidations>
  <hyperlinks>
    <hyperlink ref="F67" r:id="rId1"/>
    <hyperlink ref="F71" r:id="rId2"/>
    <hyperlink ref="F74" r:id="rId3"/>
    <hyperlink ref="F76" r:id="rId4"/>
    <hyperlink ref="B18" location="'Create HORCM Files for Rep'!A1" display="Create HORCM Files for Rep"/>
    <hyperlink ref="B19" location="'Discover Ext WWNs &amp; LUNs'!A1" display="Discover Ext WWNs &amp; LUNs"/>
    <hyperlink ref="B20" location="'Externalize Luns'!A1" display="Externalize LUNs"/>
    <hyperlink ref="B21" location="'Map External'!A1" display="Map External"/>
    <hyperlink ref="B22" location="'Modify Ext Cache'!A1" display="Modify Ext Cache"/>
    <hyperlink ref="B23" location="'Add Additional Ext Path'!A1" display="Add Additional Ext Path"/>
    <hyperlink ref="B24" location="'Host Storage Domain'!A1" display="Host Storage Domain"/>
    <hyperlink ref="B25" location="'Map LDEVS to Existing HSD'!A1" display="Map LDEVs to Existing HSD"/>
    <hyperlink ref="B26" location="'Map Device Grps to Existing HSD'!A1" display="Map Device Grps to Existing HSD"/>
    <hyperlink ref="B27" location="'Create LDEV'!A1" display="Create LDEV"/>
    <hyperlink ref="B28" location="'Add DeviceGroups'!A1" display="Add Device Groups"/>
    <hyperlink ref="B29" location="'Add ResourceGroup'!A1" display="Add Resource Groups"/>
    <hyperlink ref="B30" location="'Modify LDEV'!A1" display="Modify LDEV"/>
    <hyperlink ref="B31" location="'Create or Add to Pool'!A1" display="Create or Add Pool"/>
    <hyperlink ref="B32" location="'Modify Pool'!A1" display="Modify Pool"/>
    <hyperlink ref="B33" location="'Expand HDP LDEVs'!A1" display="Expand HDP LDEV"/>
    <hyperlink ref="B34" location="'Define Fibre Ports'!A1" display="Define Fibre Ports"/>
    <hyperlink ref="B35" location="'Initialize LDEVs'!A1" display="Initialize LDEVs"/>
    <hyperlink ref="F78" r:id="rId5"/>
    <hyperlink ref="F80" r:id="rId6"/>
    <hyperlink ref="F69" r:id="rId7"/>
    <hyperlink ref="F82" r:id="rId8"/>
    <hyperlink ref="F84" r:id="rId9"/>
    <hyperlink ref="F86" r:id="rId10"/>
    <hyperlink ref="F88" r:id="rId11"/>
    <hyperlink ref="F90" r:id="rId12"/>
    <hyperlink ref="F92" r:id="rId13"/>
    <hyperlink ref="D1" r:id="rId14" display="http://loop.hds.com/docs/DOC-8541"/>
    <hyperlink ref="F94" r:id="rId15"/>
    <hyperlink ref="F96" r:id="rId16"/>
    <hyperlink ref="F98" r:id="rId17"/>
    <hyperlink ref="F100" r:id="rId18"/>
    <hyperlink ref="F102" r:id="rId19"/>
    <hyperlink ref="F104" r:id="rId20"/>
    <hyperlink ref="F106" r:id="rId21"/>
    <hyperlink ref="F108" r:id="rId22"/>
    <hyperlink ref="F110" r:id="rId23"/>
    <hyperlink ref="F112" r:id="rId24"/>
    <hyperlink ref="F114" r:id="rId25"/>
    <hyperlink ref="F116" r:id="rId26"/>
  </hyperlinks>
  <pageMargins left="0.7" right="0.7" top="0.75" bottom="0.75" header="0.3" footer="0.3"/>
  <pageSetup orientation="portrait" verticalDpi="300"/>
  <drawing r:id="rId27"/>
  <legacyDrawing r:id="rId28"/>
  <mc:AlternateContent xmlns:mc="http://schemas.openxmlformats.org/markup-compatibility/2006">
    <mc:Choice Requires="x14">
      <controls>
        <mc:AlternateContent xmlns:mc="http://schemas.openxmlformats.org/markup-compatibility/2006">
          <mc:Choice Requires="x14">
            <control shapeId="12289" r:id="rId29" name="Button 1">
              <controlPr defaultSize="0" print="0" autoFill="0" autoPict="0" macro="[0]!LaunchCLICreationForm">
                <anchor moveWithCells="1" sizeWithCells="1">
                  <from>
                    <xdr:col>3</xdr:col>
                    <xdr:colOff>0</xdr:colOff>
                    <xdr:row>4</xdr:row>
                    <xdr:rowOff>190500</xdr:rowOff>
                  </from>
                  <to>
                    <xdr:col>4</xdr:col>
                    <xdr:colOff>127000</xdr:colOff>
                    <xdr:row>5</xdr:row>
                    <xdr:rowOff>0</xdr:rowOff>
                  </to>
                </anchor>
              </controlPr>
            </control>
          </mc:Choice>
          <mc:Fallback/>
        </mc:AlternateContent>
        <mc:AlternateContent xmlns:mc="http://schemas.openxmlformats.org/markup-compatibility/2006">
          <mc:Choice Requires="x14">
            <control shapeId="12291" r:id="rId30" name="Button 3">
              <controlPr defaultSize="0" print="0" autoFill="0" autoPict="0" macro="[0]!clearAllSamples">
                <anchor moveWithCells="1" sizeWithCells="1">
                  <from>
                    <xdr:col>1</xdr:col>
                    <xdr:colOff>622300</xdr:colOff>
                    <xdr:row>4</xdr:row>
                    <xdr:rowOff>241300</xdr:rowOff>
                  </from>
                  <to>
                    <xdr:col>2</xdr:col>
                    <xdr:colOff>1181100</xdr:colOff>
                    <xdr:row>4</xdr:row>
                    <xdr:rowOff>977900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enableFormatConditionsCalculation="0">
    <tabColor rgb="FF3366FF"/>
  </sheetPr>
  <dimension ref="C2:D55"/>
  <sheetViews>
    <sheetView workbookViewId="0">
      <selection activeCell="D9" sqref="D9"/>
    </sheetView>
  </sheetViews>
  <sheetFormatPr baseColWidth="10" defaultColWidth="11.5" defaultRowHeight="14" x14ac:dyDescent="0"/>
  <cols>
    <col min="3" max="3" width="47.5" customWidth="1"/>
    <col min="4" max="4" width="78.5" customWidth="1"/>
  </cols>
  <sheetData>
    <row r="2" spans="3:4" ht="16">
      <c r="C2" s="113" t="s">
        <v>1034</v>
      </c>
      <c r="D2" s="110" t="s">
        <v>1035</v>
      </c>
    </row>
    <row r="3" spans="3:4" ht="16">
      <c r="C3" s="105" t="s">
        <v>325</v>
      </c>
      <c r="D3" s="25" t="s">
        <v>326</v>
      </c>
    </row>
    <row r="4" spans="3:4" ht="16">
      <c r="C4" s="105"/>
      <c r="D4" s="25"/>
    </row>
    <row r="5" spans="3:4" s="8" customFormat="1" ht="16">
      <c r="C5" s="105" t="s">
        <v>340</v>
      </c>
      <c r="D5" s="25" t="s">
        <v>341</v>
      </c>
    </row>
    <row r="6" spans="3:4" s="8" customFormat="1" ht="16">
      <c r="C6" s="105"/>
      <c r="D6" s="25"/>
    </row>
    <row r="7" spans="3:4" ht="16">
      <c r="C7" s="105" t="s">
        <v>327</v>
      </c>
      <c r="D7" s="25" t="s">
        <v>328</v>
      </c>
    </row>
    <row r="8" spans="3:4" ht="16">
      <c r="C8" s="105"/>
      <c r="D8" s="25"/>
    </row>
    <row r="9" spans="3:4" ht="16">
      <c r="C9" s="105" t="s">
        <v>595</v>
      </c>
      <c r="D9" s="25" t="s">
        <v>329</v>
      </c>
    </row>
    <row r="10" spans="3:4" ht="16">
      <c r="C10" s="105"/>
      <c r="D10" s="25"/>
    </row>
    <row r="11" spans="3:4" ht="16">
      <c r="C11" s="105" t="s">
        <v>330</v>
      </c>
      <c r="D11" s="25" t="s">
        <v>331</v>
      </c>
    </row>
    <row r="12" spans="3:4" ht="16">
      <c r="C12" s="105"/>
      <c r="D12" s="25"/>
    </row>
    <row r="13" spans="3:4" ht="16">
      <c r="C13" s="105" t="s">
        <v>332</v>
      </c>
      <c r="D13" s="25" t="s">
        <v>1712</v>
      </c>
    </row>
    <row r="14" spans="3:4" ht="16">
      <c r="C14" s="105"/>
      <c r="D14" s="25"/>
    </row>
    <row r="15" spans="3:4" ht="16">
      <c r="C15" s="105" t="s">
        <v>333</v>
      </c>
      <c r="D15" s="25" t="s">
        <v>334</v>
      </c>
    </row>
    <row r="16" spans="3:4" ht="16">
      <c r="C16" s="105"/>
      <c r="D16" s="25"/>
    </row>
    <row r="17" spans="3:4" ht="16">
      <c r="C17" s="105" t="s">
        <v>335</v>
      </c>
      <c r="D17" s="25" t="s">
        <v>336</v>
      </c>
    </row>
    <row r="18" spans="3:4" ht="16">
      <c r="C18" s="105"/>
      <c r="D18" s="25"/>
    </row>
    <row r="19" spans="3:4" ht="16">
      <c r="C19" s="105" t="s">
        <v>337</v>
      </c>
      <c r="D19" s="25" t="s">
        <v>338</v>
      </c>
    </row>
    <row r="20" spans="3:4" ht="16">
      <c r="C20" s="105"/>
      <c r="D20" s="25"/>
    </row>
    <row r="21" spans="3:4" ht="16">
      <c r="C21" s="105" t="s">
        <v>339</v>
      </c>
      <c r="D21" s="25" t="s">
        <v>358</v>
      </c>
    </row>
    <row r="22" spans="3:4" ht="16">
      <c r="C22" s="105"/>
      <c r="D22" s="25"/>
    </row>
    <row r="23" spans="3:4" ht="16">
      <c r="C23" s="105" t="s">
        <v>342</v>
      </c>
      <c r="D23" s="25" t="s">
        <v>343</v>
      </c>
    </row>
    <row r="24" spans="3:4" ht="16">
      <c r="C24" s="105"/>
      <c r="D24" s="25"/>
    </row>
    <row r="25" spans="3:4" ht="16">
      <c r="C25" s="105" t="s">
        <v>344</v>
      </c>
      <c r="D25" s="25" t="s">
        <v>345</v>
      </c>
    </row>
    <row r="26" spans="3:4" ht="16">
      <c r="C26" s="105"/>
      <c r="D26" s="25"/>
    </row>
    <row r="27" spans="3:4" ht="16">
      <c r="C27" s="105" t="s">
        <v>346</v>
      </c>
      <c r="D27" s="25" t="s">
        <v>347</v>
      </c>
    </row>
    <row r="28" spans="3:4" ht="16">
      <c r="C28" s="105"/>
      <c r="D28" s="25"/>
    </row>
    <row r="29" spans="3:4" ht="16">
      <c r="C29" s="105" t="s">
        <v>348</v>
      </c>
      <c r="D29" s="25" t="s">
        <v>349</v>
      </c>
    </row>
    <row r="30" spans="3:4" ht="16">
      <c r="C30" s="105"/>
      <c r="D30" s="25"/>
    </row>
    <row r="31" spans="3:4" ht="16">
      <c r="C31" s="105" t="s">
        <v>350</v>
      </c>
      <c r="D31" s="25" t="s">
        <v>351</v>
      </c>
    </row>
    <row r="32" spans="3:4" ht="16">
      <c r="C32" s="105"/>
      <c r="D32" s="25"/>
    </row>
    <row r="33" spans="3:4" ht="16">
      <c r="C33" s="105" t="s">
        <v>352</v>
      </c>
      <c r="D33" s="25" t="s">
        <v>353</v>
      </c>
    </row>
    <row r="34" spans="3:4" ht="16">
      <c r="C34" s="105"/>
      <c r="D34" s="25"/>
    </row>
    <row r="35" spans="3:4" ht="16">
      <c r="C35" s="105" t="s">
        <v>354</v>
      </c>
      <c r="D35" s="109" t="s">
        <v>355</v>
      </c>
    </row>
    <row r="36" spans="3:4" ht="16">
      <c r="C36" s="113"/>
      <c r="D36" s="110"/>
    </row>
    <row r="37" spans="3:4" ht="16">
      <c r="C37" s="113" t="s">
        <v>356</v>
      </c>
      <c r="D37" s="110" t="s">
        <v>357</v>
      </c>
    </row>
    <row r="38" spans="3:4" s="8" customFormat="1" ht="16">
      <c r="C38" s="113"/>
      <c r="D38" s="110"/>
    </row>
    <row r="39" spans="3:4" s="8" customFormat="1" ht="16">
      <c r="C39" s="113" t="s">
        <v>1040</v>
      </c>
      <c r="D39" s="110" t="s">
        <v>1041</v>
      </c>
    </row>
    <row r="40" spans="3:4" s="8" customFormat="1" ht="16">
      <c r="C40" s="113"/>
      <c r="D40" s="110"/>
    </row>
    <row r="41" spans="3:4" ht="16">
      <c r="C41" s="113" t="s">
        <v>575</v>
      </c>
      <c r="D41" s="110" t="s">
        <v>576</v>
      </c>
    </row>
    <row r="42" spans="3:4" s="8" customFormat="1" ht="16">
      <c r="C42" s="113"/>
      <c r="D42" s="110"/>
    </row>
    <row r="43" spans="3:4" ht="16">
      <c r="C43" s="113" t="s">
        <v>573</v>
      </c>
      <c r="D43" s="110" t="s">
        <v>574</v>
      </c>
    </row>
    <row r="44" spans="3:4" s="8" customFormat="1" ht="16">
      <c r="C44" s="113"/>
      <c r="D44" s="110"/>
    </row>
    <row r="45" spans="3:4" ht="16">
      <c r="C45" s="113" t="s">
        <v>1032</v>
      </c>
      <c r="D45" s="110" t="s">
        <v>1033</v>
      </c>
    </row>
    <row r="46" spans="3:4" ht="16">
      <c r="C46" s="113"/>
      <c r="D46" s="110"/>
    </row>
    <row r="47" spans="3:4" ht="16">
      <c r="C47" s="113" t="s">
        <v>1080</v>
      </c>
      <c r="D47" s="110" t="s">
        <v>1079</v>
      </c>
    </row>
    <row r="48" spans="3:4" ht="16">
      <c r="C48" s="113"/>
      <c r="D48" s="110"/>
    </row>
    <row r="49" spans="3:4" ht="16">
      <c r="C49" s="114" t="s">
        <v>1082</v>
      </c>
      <c r="D49" s="110" t="s">
        <v>1081</v>
      </c>
    </row>
    <row r="50" spans="3:4" s="8" customFormat="1" ht="16">
      <c r="C50" s="113"/>
      <c r="D50" s="110"/>
    </row>
    <row r="51" spans="3:4" s="8" customFormat="1" ht="16">
      <c r="C51" s="114" t="s">
        <v>1084</v>
      </c>
      <c r="D51" s="110" t="s">
        <v>1083</v>
      </c>
    </row>
    <row r="52" spans="3:4" s="8" customFormat="1" ht="16">
      <c r="C52" s="113"/>
      <c r="D52" s="110"/>
    </row>
    <row r="53" spans="3:4" s="8" customFormat="1" ht="16">
      <c r="C53" s="114" t="s">
        <v>1085</v>
      </c>
      <c r="D53" s="110" t="s">
        <v>1086</v>
      </c>
    </row>
    <row r="54" spans="3:4" s="8" customFormat="1" ht="16">
      <c r="C54" s="113"/>
      <c r="D54" s="110"/>
    </row>
    <row r="55" spans="3:4" s="8" customFormat="1" ht="16">
      <c r="C55" s="114"/>
      <c r="D55" s="110"/>
    </row>
  </sheetData>
  <pageMargins left="0.75" right="0.75" top="1" bottom="1" header="0.5" footer="0.5"/>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enableFormatConditionsCalculation="0">
    <tabColor theme="6" tint="0.39997558519241921"/>
  </sheetPr>
  <dimension ref="A1:P282"/>
  <sheetViews>
    <sheetView workbookViewId="0">
      <selection activeCell="I10" sqref="I10"/>
    </sheetView>
  </sheetViews>
  <sheetFormatPr baseColWidth="10" defaultColWidth="12.5" defaultRowHeight="14" x14ac:dyDescent="0"/>
  <cols>
    <col min="1" max="1" width="12.5" style="8"/>
    <col min="2" max="2" width="19.33203125" style="8" customWidth="1"/>
    <col min="3" max="3" width="14.33203125" style="78" customWidth="1"/>
    <col min="4" max="4" width="11.5" style="78" customWidth="1"/>
    <col min="5" max="5" width="12.5" style="8"/>
    <col min="6" max="6" width="22.83203125" style="8" customWidth="1"/>
    <col min="7" max="7" width="33.83203125" style="8" bestFit="1" customWidth="1"/>
    <col min="8" max="9" width="12.5" style="123"/>
    <col min="10" max="10" width="6.5" style="123" customWidth="1"/>
    <col min="11" max="11" width="12.5" style="8"/>
    <col min="12" max="12" width="17.1640625" style="8" customWidth="1"/>
    <col min="13" max="13" width="37.5" style="8" customWidth="1"/>
    <col min="14" max="15" width="12.5" style="123"/>
    <col min="16" max="16" width="7.33203125" style="123" customWidth="1"/>
    <col min="17" max="16384" width="12.5" style="8"/>
  </cols>
  <sheetData>
    <row r="1" spans="1:16">
      <c r="F1" s="314" t="s">
        <v>596</v>
      </c>
      <c r="G1" s="314"/>
      <c r="H1" s="314"/>
      <c r="I1" s="314"/>
      <c r="J1" s="314"/>
      <c r="L1" s="314" t="s">
        <v>597</v>
      </c>
      <c r="M1" s="314"/>
      <c r="N1" s="314"/>
      <c r="O1" s="314"/>
      <c r="P1" s="314"/>
    </row>
    <row r="2" spans="1:16">
      <c r="F2" s="117" t="s">
        <v>598</v>
      </c>
      <c r="G2" s="117"/>
      <c r="H2" s="121"/>
      <c r="I2" s="121"/>
      <c r="J2" s="121"/>
      <c r="L2" s="119" t="s">
        <v>598</v>
      </c>
      <c r="M2" s="119"/>
      <c r="N2" s="124"/>
      <c r="O2" s="124"/>
      <c r="P2" s="124"/>
    </row>
    <row r="3" spans="1:16">
      <c r="F3" s="117" t="s">
        <v>599</v>
      </c>
      <c r="G3" s="117">
        <v>11000</v>
      </c>
      <c r="H3" s="121">
        <v>1000</v>
      </c>
      <c r="I3" s="121">
        <v>3000</v>
      </c>
      <c r="J3" s="121"/>
      <c r="L3" s="119" t="s">
        <v>599</v>
      </c>
      <c r="M3" s="119">
        <f>G3+1</f>
        <v>11001</v>
      </c>
      <c r="N3" s="124">
        <v>1000</v>
      </c>
      <c r="O3" s="124">
        <v>3000</v>
      </c>
      <c r="P3" s="124"/>
    </row>
    <row r="4" spans="1:16">
      <c r="F4" s="117"/>
      <c r="G4" s="117"/>
      <c r="H4" s="121"/>
      <c r="I4" s="121"/>
      <c r="J4" s="121"/>
      <c r="L4" s="119"/>
      <c r="M4" s="119"/>
      <c r="N4" s="124"/>
      <c r="O4" s="124"/>
      <c r="P4" s="124"/>
    </row>
    <row r="5" spans="1:16">
      <c r="F5" s="117" t="s">
        <v>600</v>
      </c>
      <c r="G5" s="117"/>
      <c r="H5" s="121"/>
      <c r="I5" s="121"/>
      <c r="J5" s="121"/>
      <c r="L5" s="119" t="s">
        <v>600</v>
      </c>
      <c r="M5" s="119"/>
      <c r="N5" s="124"/>
      <c r="O5" s="124"/>
      <c r="P5" s="124"/>
    </row>
    <row r="6" spans="1:16">
      <c r="F6" s="117" t="str">
        <f>"\\.\CMD-"&amp;C8</f>
        <v>\\.\CMD-65474</v>
      </c>
      <c r="G6" s="117"/>
      <c r="H6" s="121"/>
      <c r="I6" s="121"/>
      <c r="J6" s="121"/>
      <c r="L6" s="119" t="str">
        <f>"\\.\CMD-"&amp;D8</f>
        <v>\\.\CMD-65508</v>
      </c>
      <c r="M6" s="119"/>
      <c r="N6" s="124"/>
      <c r="O6" s="124"/>
      <c r="P6" s="124"/>
    </row>
    <row r="7" spans="1:16">
      <c r="C7" s="315" t="s">
        <v>601</v>
      </c>
      <c r="D7" s="315"/>
      <c r="F7" s="117"/>
      <c r="G7" s="117"/>
      <c r="H7" s="121"/>
      <c r="I7" s="121"/>
      <c r="J7" s="121"/>
      <c r="L7" s="119"/>
      <c r="M7" s="119"/>
      <c r="N7" s="124"/>
      <c r="O7" s="124"/>
      <c r="P7" s="124"/>
    </row>
    <row r="8" spans="1:16">
      <c r="C8" s="121">
        <v>65474</v>
      </c>
      <c r="D8" s="120">
        <v>65508</v>
      </c>
      <c r="F8" s="117" t="s">
        <v>602</v>
      </c>
      <c r="G8" s="117"/>
      <c r="H8" s="121"/>
      <c r="I8" s="121"/>
      <c r="J8" s="121"/>
      <c r="L8" s="119" t="s">
        <v>602</v>
      </c>
      <c r="M8" s="119"/>
      <c r="N8" s="124"/>
      <c r="O8" s="124"/>
      <c r="P8" s="124"/>
    </row>
    <row r="9" spans="1:16" ht="28">
      <c r="A9" s="129" t="s">
        <v>603</v>
      </c>
      <c r="B9" s="130" t="s">
        <v>604</v>
      </c>
      <c r="C9" s="130" t="s">
        <v>605</v>
      </c>
      <c r="D9" s="130" t="s">
        <v>606</v>
      </c>
      <c r="F9" s="118" t="s">
        <v>607</v>
      </c>
      <c r="G9" s="118" t="s">
        <v>608</v>
      </c>
      <c r="H9" s="122" t="s">
        <v>609</v>
      </c>
      <c r="I9" s="122" t="s">
        <v>610</v>
      </c>
      <c r="J9" s="122" t="s">
        <v>611</v>
      </c>
      <c r="L9" s="120" t="s">
        <v>607</v>
      </c>
      <c r="M9" s="120" t="s">
        <v>608</v>
      </c>
      <c r="N9" s="125" t="s">
        <v>609</v>
      </c>
      <c r="O9" s="125" t="s">
        <v>610</v>
      </c>
      <c r="P9" s="125" t="s">
        <v>611</v>
      </c>
    </row>
    <row r="10" spans="1:16">
      <c r="A10" s="116" t="s">
        <v>612</v>
      </c>
      <c r="B10" s="116" t="s">
        <v>365</v>
      </c>
      <c r="C10" s="116" t="s">
        <v>613</v>
      </c>
      <c r="D10" s="116" t="s">
        <v>614</v>
      </c>
      <c r="F10" s="117" t="str">
        <f>A10</f>
        <v>MIGRATE1</v>
      </c>
      <c r="G10" s="117" t="str">
        <f>B10&amp;"_"&amp;MID(C10,4,2)&amp;RIGHT(C10,2)&amp;"_"&amp;LEFT(D10,2)&amp;RIGHT(D10,2)</f>
        <v>AIXTWQA_0190_05A6</v>
      </c>
      <c r="H10" s="121">
        <f>$C$8</f>
        <v>65474</v>
      </c>
      <c r="I10" s="121" t="str">
        <f>RIGHT(C10,5)</f>
        <v>01:90</v>
      </c>
      <c r="J10" s="121" t="s">
        <v>615</v>
      </c>
      <c r="L10" s="119" t="str">
        <f>A10</f>
        <v>MIGRATE1</v>
      </c>
      <c r="M10" s="119" t="str">
        <f>G10</f>
        <v>AIXTWQA_0190_05A6</v>
      </c>
      <c r="N10" s="124">
        <f>$D$8</f>
        <v>65508</v>
      </c>
      <c r="O10" s="125" t="str">
        <f>D10</f>
        <v>05:A6</v>
      </c>
      <c r="P10" s="124" t="s">
        <v>615</v>
      </c>
    </row>
    <row r="11" spans="1:16">
      <c r="A11" s="116" t="s">
        <v>612</v>
      </c>
      <c r="B11" s="116" t="s">
        <v>365</v>
      </c>
      <c r="C11" s="116" t="s">
        <v>616</v>
      </c>
      <c r="D11" s="116" t="s">
        <v>617</v>
      </c>
      <c r="F11" s="117" t="str">
        <f t="shared" ref="F11:F78" si="0">A11</f>
        <v>MIGRATE1</v>
      </c>
      <c r="G11" s="117" t="str">
        <f t="shared" ref="G11:G78" si="1">B11&amp;"_"&amp;MID(C11,4,2)&amp;RIGHT(C11,2)&amp;"_"&amp;LEFT(D11,2)&amp;RIGHT(D11,2)</f>
        <v>AIXTWQA_0191_05A7</v>
      </c>
      <c r="H11" s="121">
        <f t="shared" ref="H11:H78" si="2">$C$8</f>
        <v>65474</v>
      </c>
      <c r="I11" s="121" t="str">
        <f t="shared" ref="I11:I78" si="3">RIGHT(C11,5)</f>
        <v>01:91</v>
      </c>
      <c r="J11" s="121" t="s">
        <v>615</v>
      </c>
      <c r="L11" s="119" t="str">
        <f t="shared" ref="L11:L78" si="4">A11</f>
        <v>MIGRATE1</v>
      </c>
      <c r="M11" s="119" t="str">
        <f t="shared" ref="M11:M78" si="5">G11</f>
        <v>AIXTWQA_0191_05A7</v>
      </c>
      <c r="N11" s="124">
        <f t="shared" ref="N11:N78" si="6">$D$8</f>
        <v>65508</v>
      </c>
      <c r="O11" s="125" t="str">
        <f t="shared" ref="O11:O78" si="7">D11</f>
        <v>05:A7</v>
      </c>
      <c r="P11" s="124" t="s">
        <v>615</v>
      </c>
    </row>
    <row r="12" spans="1:16">
      <c r="A12" s="116" t="s">
        <v>612</v>
      </c>
      <c r="B12" s="116" t="s">
        <v>365</v>
      </c>
      <c r="C12" s="116" t="s">
        <v>618</v>
      </c>
      <c r="D12" s="116" t="s">
        <v>619</v>
      </c>
      <c r="F12" s="117" t="str">
        <f t="shared" si="0"/>
        <v>MIGRATE1</v>
      </c>
      <c r="G12" s="117" t="str">
        <f t="shared" si="1"/>
        <v>AIXTWQA_0192_05A8</v>
      </c>
      <c r="H12" s="121">
        <f t="shared" si="2"/>
        <v>65474</v>
      </c>
      <c r="I12" s="121" t="str">
        <f t="shared" si="3"/>
        <v>01:92</v>
      </c>
      <c r="J12" s="121" t="s">
        <v>615</v>
      </c>
      <c r="L12" s="119" t="str">
        <f t="shared" si="4"/>
        <v>MIGRATE1</v>
      </c>
      <c r="M12" s="119" t="str">
        <f t="shared" si="5"/>
        <v>AIXTWQA_0192_05A8</v>
      </c>
      <c r="N12" s="124">
        <f t="shared" si="6"/>
        <v>65508</v>
      </c>
      <c r="O12" s="125" t="str">
        <f t="shared" si="7"/>
        <v>05:A8</v>
      </c>
      <c r="P12" s="124" t="s">
        <v>615</v>
      </c>
    </row>
    <row r="13" spans="1:16">
      <c r="A13" s="116" t="s">
        <v>612</v>
      </c>
      <c r="B13" s="116" t="s">
        <v>365</v>
      </c>
      <c r="C13" s="116" t="s">
        <v>620</v>
      </c>
      <c r="D13" s="116" t="s">
        <v>621</v>
      </c>
      <c r="F13" s="117" t="str">
        <f t="shared" si="0"/>
        <v>MIGRATE1</v>
      </c>
      <c r="G13" s="117" t="str">
        <f t="shared" si="1"/>
        <v>AIXTWQA_0193_05A9</v>
      </c>
      <c r="H13" s="121">
        <f t="shared" si="2"/>
        <v>65474</v>
      </c>
      <c r="I13" s="121" t="str">
        <f t="shared" si="3"/>
        <v>01:93</v>
      </c>
      <c r="J13" s="121" t="s">
        <v>615</v>
      </c>
      <c r="L13" s="119" t="str">
        <f t="shared" si="4"/>
        <v>MIGRATE1</v>
      </c>
      <c r="M13" s="119" t="str">
        <f t="shared" si="5"/>
        <v>AIXTWQA_0193_05A9</v>
      </c>
      <c r="N13" s="124">
        <f t="shared" si="6"/>
        <v>65508</v>
      </c>
      <c r="O13" s="125" t="str">
        <f t="shared" si="7"/>
        <v>05:A9</v>
      </c>
      <c r="P13" s="124" t="s">
        <v>615</v>
      </c>
    </row>
    <row r="14" spans="1:16">
      <c r="A14" s="116" t="s">
        <v>612</v>
      </c>
      <c r="B14" s="116" t="s">
        <v>365</v>
      </c>
      <c r="C14" s="116" t="s">
        <v>622</v>
      </c>
      <c r="D14" s="116" t="s">
        <v>623</v>
      </c>
      <c r="F14" s="117" t="str">
        <f t="shared" si="0"/>
        <v>MIGRATE1</v>
      </c>
      <c r="G14" s="117" t="str">
        <f t="shared" si="1"/>
        <v>AIXTWQA_0194_05AA</v>
      </c>
      <c r="H14" s="121">
        <f t="shared" si="2"/>
        <v>65474</v>
      </c>
      <c r="I14" s="121" t="str">
        <f t="shared" si="3"/>
        <v>01:94</v>
      </c>
      <c r="J14" s="121" t="s">
        <v>615</v>
      </c>
      <c r="L14" s="119" t="str">
        <f t="shared" si="4"/>
        <v>MIGRATE1</v>
      </c>
      <c r="M14" s="119" t="str">
        <f t="shared" si="5"/>
        <v>AIXTWQA_0194_05AA</v>
      </c>
      <c r="N14" s="124">
        <f t="shared" si="6"/>
        <v>65508</v>
      </c>
      <c r="O14" s="125" t="str">
        <f t="shared" si="7"/>
        <v>05:AA</v>
      </c>
      <c r="P14" s="124" t="s">
        <v>615</v>
      </c>
    </row>
    <row r="15" spans="1:16">
      <c r="A15" s="116" t="s">
        <v>612</v>
      </c>
      <c r="B15" s="116" t="s">
        <v>365</v>
      </c>
      <c r="C15" s="116" t="s">
        <v>624</v>
      </c>
      <c r="D15" s="116" t="s">
        <v>625</v>
      </c>
      <c r="F15" s="117" t="str">
        <f t="shared" si="0"/>
        <v>MIGRATE1</v>
      </c>
      <c r="G15" s="117" t="str">
        <f t="shared" si="1"/>
        <v>AIXTWQA_0195_05AB</v>
      </c>
      <c r="H15" s="121">
        <f t="shared" si="2"/>
        <v>65474</v>
      </c>
      <c r="I15" s="121" t="str">
        <f t="shared" si="3"/>
        <v>01:95</v>
      </c>
      <c r="J15" s="121" t="s">
        <v>615</v>
      </c>
      <c r="L15" s="119" t="str">
        <f t="shared" si="4"/>
        <v>MIGRATE1</v>
      </c>
      <c r="M15" s="119" t="str">
        <f t="shared" si="5"/>
        <v>AIXTWQA_0195_05AB</v>
      </c>
      <c r="N15" s="124">
        <f t="shared" si="6"/>
        <v>65508</v>
      </c>
      <c r="O15" s="125" t="str">
        <f t="shared" si="7"/>
        <v>05:AB</v>
      </c>
      <c r="P15" s="124" t="s">
        <v>615</v>
      </c>
    </row>
    <row r="16" spans="1:16">
      <c r="A16" s="116" t="s">
        <v>612</v>
      </c>
      <c r="B16" s="116" t="s">
        <v>572</v>
      </c>
      <c r="C16" s="116" t="s">
        <v>626</v>
      </c>
      <c r="D16" s="116" t="s">
        <v>627</v>
      </c>
      <c r="F16" s="117" t="str">
        <f t="shared" si="0"/>
        <v>MIGRATE1</v>
      </c>
      <c r="G16" s="117" t="str">
        <f t="shared" si="1"/>
        <v>AIXTWDES_0180_05A3</v>
      </c>
      <c r="H16" s="121">
        <f t="shared" si="2"/>
        <v>65474</v>
      </c>
      <c r="I16" s="121" t="str">
        <f t="shared" si="3"/>
        <v>01:80</v>
      </c>
      <c r="J16" s="121" t="s">
        <v>615</v>
      </c>
      <c r="L16" s="119" t="str">
        <f t="shared" si="4"/>
        <v>MIGRATE1</v>
      </c>
      <c r="M16" s="119" t="str">
        <f t="shared" si="5"/>
        <v>AIXTWDES_0180_05A3</v>
      </c>
      <c r="N16" s="124">
        <f t="shared" si="6"/>
        <v>65508</v>
      </c>
      <c r="O16" s="125" t="str">
        <f t="shared" si="7"/>
        <v>05:A3</v>
      </c>
      <c r="P16" s="124" t="s">
        <v>615</v>
      </c>
    </row>
    <row r="17" spans="1:16">
      <c r="A17" s="116" t="s">
        <v>612</v>
      </c>
      <c r="B17" s="116" t="s">
        <v>572</v>
      </c>
      <c r="C17" s="116" t="s">
        <v>628</v>
      </c>
      <c r="D17" s="116" t="s">
        <v>629</v>
      </c>
      <c r="F17" s="117" t="str">
        <f t="shared" si="0"/>
        <v>MIGRATE1</v>
      </c>
      <c r="G17" s="117" t="str">
        <f t="shared" si="1"/>
        <v>AIXTWDES_0181_05A4</v>
      </c>
      <c r="H17" s="121">
        <f t="shared" si="2"/>
        <v>65474</v>
      </c>
      <c r="I17" s="121" t="str">
        <f t="shared" si="3"/>
        <v>01:81</v>
      </c>
      <c r="J17" s="121" t="s">
        <v>615</v>
      </c>
      <c r="L17" s="119" t="str">
        <f t="shared" si="4"/>
        <v>MIGRATE1</v>
      </c>
      <c r="M17" s="119" t="str">
        <f t="shared" si="5"/>
        <v>AIXTWDES_0181_05A4</v>
      </c>
      <c r="N17" s="124">
        <f t="shared" si="6"/>
        <v>65508</v>
      </c>
      <c r="O17" s="125" t="str">
        <f t="shared" si="7"/>
        <v>05:A4</v>
      </c>
      <c r="P17" s="124" t="s">
        <v>615</v>
      </c>
    </row>
    <row r="18" spans="1:16">
      <c r="A18" s="116" t="s">
        <v>612</v>
      </c>
      <c r="B18" s="116" t="s">
        <v>572</v>
      </c>
      <c r="C18" s="116" t="s">
        <v>630</v>
      </c>
      <c r="D18" s="116" t="s">
        <v>631</v>
      </c>
      <c r="F18" s="117" t="str">
        <f t="shared" si="0"/>
        <v>MIGRATE1</v>
      </c>
      <c r="G18" s="117" t="str">
        <f t="shared" si="1"/>
        <v>AIXTWDES_0182_05A5</v>
      </c>
      <c r="H18" s="121">
        <f t="shared" si="2"/>
        <v>65474</v>
      </c>
      <c r="I18" s="121" t="str">
        <f t="shared" si="3"/>
        <v>01:82</v>
      </c>
      <c r="J18" s="121" t="s">
        <v>615</v>
      </c>
      <c r="L18" s="119" t="str">
        <f t="shared" si="4"/>
        <v>MIGRATE1</v>
      </c>
      <c r="M18" s="119" t="str">
        <f t="shared" si="5"/>
        <v>AIXTWDES_0182_05A5</v>
      </c>
      <c r="N18" s="124">
        <f t="shared" si="6"/>
        <v>65508</v>
      </c>
      <c r="O18" s="125" t="str">
        <f t="shared" si="7"/>
        <v>05:A5</v>
      </c>
      <c r="P18" s="124" t="s">
        <v>615</v>
      </c>
    </row>
    <row r="19" spans="1:16">
      <c r="A19" s="116" t="s">
        <v>612</v>
      </c>
      <c r="B19" s="116" t="s">
        <v>364</v>
      </c>
      <c r="C19" s="116" t="s">
        <v>632</v>
      </c>
      <c r="D19" s="116" t="s">
        <v>633</v>
      </c>
      <c r="F19" s="117" t="str">
        <f t="shared" si="0"/>
        <v>MIGRATE1</v>
      </c>
      <c r="G19" s="117" t="str">
        <f t="shared" si="1"/>
        <v>AIXNEXT_0171_059A</v>
      </c>
      <c r="H19" s="121">
        <f t="shared" si="2"/>
        <v>65474</v>
      </c>
      <c r="I19" s="121" t="str">
        <f t="shared" si="3"/>
        <v>01:71</v>
      </c>
      <c r="J19" s="121" t="s">
        <v>615</v>
      </c>
      <c r="L19" s="119" t="str">
        <f t="shared" si="4"/>
        <v>MIGRATE1</v>
      </c>
      <c r="M19" s="119" t="str">
        <f t="shared" si="5"/>
        <v>AIXNEXT_0171_059A</v>
      </c>
      <c r="N19" s="124">
        <f t="shared" si="6"/>
        <v>65508</v>
      </c>
      <c r="O19" s="125" t="str">
        <f t="shared" si="7"/>
        <v>05:9A</v>
      </c>
      <c r="P19" s="124" t="s">
        <v>615</v>
      </c>
    </row>
    <row r="20" spans="1:16">
      <c r="A20" s="116" t="s">
        <v>612</v>
      </c>
      <c r="B20" s="116" t="s">
        <v>364</v>
      </c>
      <c r="C20" s="116" t="s">
        <v>634</v>
      </c>
      <c r="D20" s="116" t="s">
        <v>635</v>
      </c>
      <c r="F20" s="117" t="str">
        <f t="shared" si="0"/>
        <v>MIGRATE1</v>
      </c>
      <c r="G20" s="117" t="str">
        <f t="shared" si="1"/>
        <v>AIXNEXT_0172_059B</v>
      </c>
      <c r="H20" s="121">
        <f t="shared" si="2"/>
        <v>65474</v>
      </c>
      <c r="I20" s="121" t="str">
        <f t="shared" si="3"/>
        <v>01:72</v>
      </c>
      <c r="J20" s="121" t="s">
        <v>615</v>
      </c>
      <c r="L20" s="119" t="str">
        <f t="shared" si="4"/>
        <v>MIGRATE1</v>
      </c>
      <c r="M20" s="119" t="str">
        <f t="shared" si="5"/>
        <v>AIXNEXT_0172_059B</v>
      </c>
      <c r="N20" s="124">
        <f t="shared" si="6"/>
        <v>65508</v>
      </c>
      <c r="O20" s="125" t="str">
        <f t="shared" si="7"/>
        <v>05:9B</v>
      </c>
      <c r="P20" s="124" t="s">
        <v>615</v>
      </c>
    </row>
    <row r="21" spans="1:16">
      <c r="A21" s="116" t="s">
        <v>612</v>
      </c>
      <c r="B21" s="116" t="s">
        <v>364</v>
      </c>
      <c r="C21" s="116" t="s">
        <v>636</v>
      </c>
      <c r="D21" s="116" t="s">
        <v>637</v>
      </c>
      <c r="F21" s="117" t="str">
        <f t="shared" si="0"/>
        <v>MIGRATE1</v>
      </c>
      <c r="G21" s="117" t="str">
        <f t="shared" si="1"/>
        <v>AIXNEXT_0173_059C</v>
      </c>
      <c r="H21" s="121">
        <f t="shared" si="2"/>
        <v>65474</v>
      </c>
      <c r="I21" s="121" t="str">
        <f t="shared" si="3"/>
        <v>01:73</v>
      </c>
      <c r="J21" s="121" t="s">
        <v>615</v>
      </c>
      <c r="L21" s="119" t="str">
        <f t="shared" si="4"/>
        <v>MIGRATE1</v>
      </c>
      <c r="M21" s="119" t="str">
        <f t="shared" si="5"/>
        <v>AIXNEXT_0173_059C</v>
      </c>
      <c r="N21" s="124">
        <f t="shared" si="6"/>
        <v>65508</v>
      </c>
      <c r="O21" s="125" t="str">
        <f t="shared" si="7"/>
        <v>05:9C</v>
      </c>
      <c r="P21" s="124" t="s">
        <v>615</v>
      </c>
    </row>
    <row r="22" spans="1:16">
      <c r="A22" s="116" t="s">
        <v>612</v>
      </c>
      <c r="B22" s="116" t="s">
        <v>364</v>
      </c>
      <c r="C22" s="116" t="s">
        <v>638</v>
      </c>
      <c r="D22" s="116" t="s">
        <v>639</v>
      </c>
      <c r="F22" s="117" t="str">
        <f t="shared" si="0"/>
        <v>MIGRATE1</v>
      </c>
      <c r="G22" s="117" t="str">
        <f t="shared" si="1"/>
        <v>AIXNEXT_0174_059D</v>
      </c>
      <c r="H22" s="121">
        <f t="shared" si="2"/>
        <v>65474</v>
      </c>
      <c r="I22" s="121" t="str">
        <f t="shared" si="3"/>
        <v>01:74</v>
      </c>
      <c r="J22" s="121" t="s">
        <v>615</v>
      </c>
      <c r="L22" s="119" t="str">
        <f t="shared" si="4"/>
        <v>MIGRATE1</v>
      </c>
      <c r="M22" s="119" t="str">
        <f t="shared" si="5"/>
        <v>AIXNEXT_0174_059D</v>
      </c>
      <c r="N22" s="124">
        <f t="shared" si="6"/>
        <v>65508</v>
      </c>
      <c r="O22" s="125" t="str">
        <f t="shared" si="7"/>
        <v>05:9D</v>
      </c>
      <c r="P22" s="124" t="s">
        <v>615</v>
      </c>
    </row>
    <row r="23" spans="1:16">
      <c r="A23" s="116" t="s">
        <v>612</v>
      </c>
      <c r="B23" s="116" t="s">
        <v>364</v>
      </c>
      <c r="C23" s="116" t="s">
        <v>640</v>
      </c>
      <c r="D23" s="116" t="s">
        <v>641</v>
      </c>
      <c r="F23" s="117" t="str">
        <f t="shared" si="0"/>
        <v>MIGRATE1</v>
      </c>
      <c r="G23" s="117" t="str">
        <f t="shared" si="1"/>
        <v>AIXNEXT_0175_059E</v>
      </c>
      <c r="H23" s="121">
        <f t="shared" si="2"/>
        <v>65474</v>
      </c>
      <c r="I23" s="121" t="str">
        <f t="shared" si="3"/>
        <v>01:75</v>
      </c>
      <c r="J23" s="121" t="s">
        <v>615</v>
      </c>
      <c r="L23" s="119" t="str">
        <f t="shared" si="4"/>
        <v>MIGRATE1</v>
      </c>
      <c r="M23" s="119" t="str">
        <f t="shared" si="5"/>
        <v>AIXNEXT_0175_059E</v>
      </c>
      <c r="N23" s="124">
        <f t="shared" si="6"/>
        <v>65508</v>
      </c>
      <c r="O23" s="125" t="str">
        <f t="shared" si="7"/>
        <v>05:9E</v>
      </c>
      <c r="P23" s="124" t="s">
        <v>615</v>
      </c>
    </row>
    <row r="24" spans="1:16">
      <c r="A24" s="116" t="s">
        <v>612</v>
      </c>
      <c r="B24" s="116" t="s">
        <v>364</v>
      </c>
      <c r="C24" s="116" t="s">
        <v>642</v>
      </c>
      <c r="D24" s="116" t="s">
        <v>643</v>
      </c>
      <c r="F24" s="117" t="str">
        <f t="shared" si="0"/>
        <v>MIGRATE1</v>
      </c>
      <c r="G24" s="117" t="str">
        <f t="shared" si="1"/>
        <v>AIXNEXT_0176_059F</v>
      </c>
      <c r="H24" s="121">
        <f t="shared" si="2"/>
        <v>65474</v>
      </c>
      <c r="I24" s="121" t="str">
        <f t="shared" si="3"/>
        <v>01:76</v>
      </c>
      <c r="J24" s="121" t="s">
        <v>615</v>
      </c>
      <c r="L24" s="119" t="str">
        <f t="shared" si="4"/>
        <v>MIGRATE1</v>
      </c>
      <c r="M24" s="119" t="str">
        <f t="shared" si="5"/>
        <v>AIXNEXT_0176_059F</v>
      </c>
      <c r="N24" s="124">
        <f t="shared" si="6"/>
        <v>65508</v>
      </c>
      <c r="O24" s="125" t="str">
        <f t="shared" si="7"/>
        <v>05:9F</v>
      </c>
      <c r="P24" s="124" t="s">
        <v>615</v>
      </c>
    </row>
    <row r="25" spans="1:16">
      <c r="A25" s="116" t="s">
        <v>612</v>
      </c>
      <c r="B25" s="116" t="s">
        <v>364</v>
      </c>
      <c r="C25" s="116" t="s">
        <v>644</v>
      </c>
      <c r="D25" s="116" t="s">
        <v>645</v>
      </c>
      <c r="F25" s="117" t="str">
        <f t="shared" si="0"/>
        <v>MIGRATE1</v>
      </c>
      <c r="G25" s="117" t="str">
        <f t="shared" si="1"/>
        <v>AIXNEXT_0177_05A0</v>
      </c>
      <c r="H25" s="121">
        <f t="shared" si="2"/>
        <v>65474</v>
      </c>
      <c r="I25" s="121" t="str">
        <f t="shared" si="3"/>
        <v>01:77</v>
      </c>
      <c r="J25" s="121" t="s">
        <v>615</v>
      </c>
      <c r="L25" s="119" t="str">
        <f t="shared" si="4"/>
        <v>MIGRATE1</v>
      </c>
      <c r="M25" s="119" t="str">
        <f t="shared" si="5"/>
        <v>AIXNEXT_0177_05A0</v>
      </c>
      <c r="N25" s="124">
        <f t="shared" si="6"/>
        <v>65508</v>
      </c>
      <c r="O25" s="125" t="str">
        <f t="shared" si="7"/>
        <v>05:A0</v>
      </c>
      <c r="P25" s="124" t="s">
        <v>615</v>
      </c>
    </row>
    <row r="26" spans="1:16">
      <c r="A26" s="116" t="s">
        <v>612</v>
      </c>
      <c r="B26" s="116" t="s">
        <v>364</v>
      </c>
      <c r="C26" s="116" t="s">
        <v>646</v>
      </c>
      <c r="D26" s="116" t="s">
        <v>647</v>
      </c>
      <c r="F26" s="117" t="str">
        <f t="shared" si="0"/>
        <v>MIGRATE1</v>
      </c>
      <c r="G26" s="117" t="str">
        <f t="shared" si="1"/>
        <v>AIXNEXT_0178_05A1</v>
      </c>
      <c r="H26" s="121">
        <f t="shared" si="2"/>
        <v>65474</v>
      </c>
      <c r="I26" s="121" t="str">
        <f t="shared" si="3"/>
        <v>01:78</v>
      </c>
      <c r="J26" s="121" t="s">
        <v>615</v>
      </c>
      <c r="L26" s="119" t="str">
        <f t="shared" si="4"/>
        <v>MIGRATE1</v>
      </c>
      <c r="M26" s="119" t="str">
        <f t="shared" si="5"/>
        <v>AIXNEXT_0178_05A1</v>
      </c>
      <c r="N26" s="124">
        <f t="shared" si="6"/>
        <v>65508</v>
      </c>
      <c r="O26" s="125" t="str">
        <f t="shared" si="7"/>
        <v>05:A1</v>
      </c>
      <c r="P26" s="124" t="s">
        <v>615</v>
      </c>
    </row>
    <row r="27" spans="1:16">
      <c r="A27" s="116" t="s">
        <v>612</v>
      </c>
      <c r="B27" s="116" t="s">
        <v>364</v>
      </c>
      <c r="C27" s="116" t="s">
        <v>648</v>
      </c>
      <c r="D27" s="116" t="s">
        <v>649</v>
      </c>
      <c r="F27" s="117" t="str">
        <f t="shared" si="0"/>
        <v>MIGRATE1</v>
      </c>
      <c r="G27" s="117" t="str">
        <f t="shared" si="1"/>
        <v>AIXNEXT_0179_05A2</v>
      </c>
      <c r="H27" s="121">
        <f t="shared" si="2"/>
        <v>65474</v>
      </c>
      <c r="I27" s="121" t="str">
        <f t="shared" si="3"/>
        <v>01:79</v>
      </c>
      <c r="J27" s="121" t="s">
        <v>615</v>
      </c>
      <c r="L27" s="119" t="str">
        <f t="shared" si="4"/>
        <v>MIGRATE1</v>
      </c>
      <c r="M27" s="119" t="str">
        <f t="shared" si="5"/>
        <v>AIXNEXT_0179_05A2</v>
      </c>
      <c r="N27" s="124">
        <f t="shared" si="6"/>
        <v>65508</v>
      </c>
      <c r="O27" s="125" t="str">
        <f t="shared" si="7"/>
        <v>05:A2</v>
      </c>
      <c r="P27" s="124" t="s">
        <v>615</v>
      </c>
    </row>
    <row r="28" spans="1:16">
      <c r="A28" s="116" t="s">
        <v>612</v>
      </c>
      <c r="B28" s="116" t="s">
        <v>362</v>
      </c>
      <c r="C28" s="116" t="s">
        <v>650</v>
      </c>
      <c r="D28" s="116" t="s">
        <v>651</v>
      </c>
      <c r="F28" s="117" t="str">
        <f t="shared" si="0"/>
        <v>MIGRATE1</v>
      </c>
      <c r="G28" s="117" t="str">
        <f t="shared" si="1"/>
        <v>AIXMAPFRE_0130_0562</v>
      </c>
      <c r="H28" s="121">
        <f t="shared" si="2"/>
        <v>65474</v>
      </c>
      <c r="I28" s="121" t="str">
        <f t="shared" si="3"/>
        <v>01:30</v>
      </c>
      <c r="J28" s="121" t="s">
        <v>615</v>
      </c>
      <c r="L28" s="119" t="str">
        <f t="shared" si="4"/>
        <v>MIGRATE1</v>
      </c>
      <c r="M28" s="119" t="str">
        <f t="shared" si="5"/>
        <v>AIXMAPFRE_0130_0562</v>
      </c>
      <c r="N28" s="124">
        <f t="shared" si="6"/>
        <v>65508</v>
      </c>
      <c r="O28" s="125" t="str">
        <f t="shared" si="7"/>
        <v>05:62</v>
      </c>
      <c r="P28" s="124" t="s">
        <v>615</v>
      </c>
    </row>
    <row r="29" spans="1:16">
      <c r="A29" s="116" t="s">
        <v>612</v>
      </c>
      <c r="B29" s="116" t="s">
        <v>362</v>
      </c>
      <c r="C29" s="116" t="s">
        <v>652</v>
      </c>
      <c r="D29" s="116" t="s">
        <v>653</v>
      </c>
      <c r="F29" s="117" t="str">
        <f t="shared" si="0"/>
        <v>MIGRATE1</v>
      </c>
      <c r="G29" s="117" t="str">
        <f t="shared" si="1"/>
        <v>AIXMAPFRE_0131_0563</v>
      </c>
      <c r="H29" s="121">
        <f t="shared" si="2"/>
        <v>65474</v>
      </c>
      <c r="I29" s="121" t="str">
        <f t="shared" si="3"/>
        <v>01:31</v>
      </c>
      <c r="J29" s="121" t="s">
        <v>615</v>
      </c>
      <c r="L29" s="119" t="str">
        <f t="shared" si="4"/>
        <v>MIGRATE1</v>
      </c>
      <c r="M29" s="119" t="str">
        <f t="shared" si="5"/>
        <v>AIXMAPFRE_0131_0563</v>
      </c>
      <c r="N29" s="124">
        <f t="shared" si="6"/>
        <v>65508</v>
      </c>
      <c r="O29" s="125" t="str">
        <f t="shared" si="7"/>
        <v>05:63</v>
      </c>
      <c r="P29" s="124" t="s">
        <v>615</v>
      </c>
    </row>
    <row r="30" spans="1:16">
      <c r="A30" s="116" t="s">
        <v>612</v>
      </c>
      <c r="B30" s="116" t="s">
        <v>362</v>
      </c>
      <c r="C30" s="116" t="s">
        <v>654</v>
      </c>
      <c r="D30" s="116" t="s">
        <v>655</v>
      </c>
      <c r="F30" s="117" t="str">
        <f t="shared" si="0"/>
        <v>MIGRATE1</v>
      </c>
      <c r="G30" s="117" t="str">
        <f t="shared" si="1"/>
        <v>AIXMAPFRE_0132_0564</v>
      </c>
      <c r="H30" s="121">
        <f t="shared" si="2"/>
        <v>65474</v>
      </c>
      <c r="I30" s="121" t="str">
        <f t="shared" si="3"/>
        <v>01:32</v>
      </c>
      <c r="J30" s="121" t="s">
        <v>615</v>
      </c>
      <c r="L30" s="119" t="str">
        <f t="shared" si="4"/>
        <v>MIGRATE1</v>
      </c>
      <c r="M30" s="119" t="str">
        <f t="shared" si="5"/>
        <v>AIXMAPFRE_0132_0564</v>
      </c>
      <c r="N30" s="124">
        <f t="shared" si="6"/>
        <v>65508</v>
      </c>
      <c r="O30" s="125" t="str">
        <f t="shared" si="7"/>
        <v>05:64</v>
      </c>
      <c r="P30" s="124" t="s">
        <v>615</v>
      </c>
    </row>
    <row r="31" spans="1:16">
      <c r="A31" s="116" t="s">
        <v>612</v>
      </c>
      <c r="B31" s="116" t="s">
        <v>362</v>
      </c>
      <c r="C31" s="116" t="s">
        <v>656</v>
      </c>
      <c r="D31" s="116" t="s">
        <v>657</v>
      </c>
      <c r="F31" s="117" t="str">
        <f t="shared" si="0"/>
        <v>MIGRATE1</v>
      </c>
      <c r="G31" s="117" t="str">
        <f t="shared" si="1"/>
        <v>AIXMAPFRE_0133_0565</v>
      </c>
      <c r="H31" s="121">
        <f t="shared" si="2"/>
        <v>65474</v>
      </c>
      <c r="I31" s="121" t="str">
        <f t="shared" si="3"/>
        <v>01:33</v>
      </c>
      <c r="J31" s="121" t="s">
        <v>615</v>
      </c>
      <c r="L31" s="119" t="str">
        <f t="shared" si="4"/>
        <v>MIGRATE1</v>
      </c>
      <c r="M31" s="119" t="str">
        <f t="shared" si="5"/>
        <v>AIXMAPFRE_0133_0565</v>
      </c>
      <c r="N31" s="124">
        <f t="shared" si="6"/>
        <v>65508</v>
      </c>
      <c r="O31" s="125" t="str">
        <f t="shared" si="7"/>
        <v>05:65</v>
      </c>
      <c r="P31" s="124" t="s">
        <v>615</v>
      </c>
    </row>
    <row r="32" spans="1:16">
      <c r="A32" s="116" t="s">
        <v>612</v>
      </c>
      <c r="B32" s="116" t="s">
        <v>362</v>
      </c>
      <c r="C32" s="116" t="s">
        <v>658</v>
      </c>
      <c r="D32" s="116" t="s">
        <v>659</v>
      </c>
      <c r="F32" s="117" t="str">
        <f t="shared" si="0"/>
        <v>MIGRATE1</v>
      </c>
      <c r="G32" s="117" t="str">
        <f t="shared" si="1"/>
        <v>AIXMAPFRE_0134_0566</v>
      </c>
      <c r="H32" s="121">
        <f t="shared" si="2"/>
        <v>65474</v>
      </c>
      <c r="I32" s="121" t="str">
        <f t="shared" si="3"/>
        <v>01:34</v>
      </c>
      <c r="J32" s="121" t="s">
        <v>615</v>
      </c>
      <c r="L32" s="119" t="str">
        <f t="shared" si="4"/>
        <v>MIGRATE1</v>
      </c>
      <c r="M32" s="119" t="str">
        <f t="shared" si="5"/>
        <v>AIXMAPFRE_0134_0566</v>
      </c>
      <c r="N32" s="124">
        <f t="shared" si="6"/>
        <v>65508</v>
      </c>
      <c r="O32" s="125" t="str">
        <f t="shared" si="7"/>
        <v>05:66</v>
      </c>
      <c r="P32" s="124" t="s">
        <v>615</v>
      </c>
    </row>
    <row r="33" spans="1:16">
      <c r="A33" s="116" t="s">
        <v>612</v>
      </c>
      <c r="B33" s="116" t="s">
        <v>362</v>
      </c>
      <c r="C33" s="116" t="s">
        <v>660</v>
      </c>
      <c r="D33" s="116" t="s">
        <v>661</v>
      </c>
      <c r="F33" s="117" t="str">
        <f t="shared" si="0"/>
        <v>MIGRATE1</v>
      </c>
      <c r="G33" s="117" t="str">
        <f t="shared" si="1"/>
        <v>AIXMAPFRE_0135_0567</v>
      </c>
      <c r="H33" s="121">
        <f t="shared" si="2"/>
        <v>65474</v>
      </c>
      <c r="I33" s="121" t="str">
        <f t="shared" si="3"/>
        <v>01:35</v>
      </c>
      <c r="J33" s="121" t="s">
        <v>615</v>
      </c>
      <c r="L33" s="119" t="str">
        <f t="shared" si="4"/>
        <v>MIGRATE1</v>
      </c>
      <c r="M33" s="119" t="str">
        <f t="shared" si="5"/>
        <v>AIXMAPFRE_0135_0567</v>
      </c>
      <c r="N33" s="124">
        <f t="shared" si="6"/>
        <v>65508</v>
      </c>
      <c r="O33" s="125" t="str">
        <f t="shared" si="7"/>
        <v>05:67</v>
      </c>
      <c r="P33" s="124" t="s">
        <v>615</v>
      </c>
    </row>
    <row r="34" spans="1:16">
      <c r="A34" s="116" t="s">
        <v>612</v>
      </c>
      <c r="B34" s="116" t="s">
        <v>362</v>
      </c>
      <c r="C34" s="116" t="s">
        <v>662</v>
      </c>
      <c r="D34" s="116" t="s">
        <v>663</v>
      </c>
      <c r="F34" s="117" t="str">
        <f t="shared" si="0"/>
        <v>MIGRATE1</v>
      </c>
      <c r="G34" s="117" t="str">
        <f t="shared" si="1"/>
        <v>AIXMAPFRE_0136_0568</v>
      </c>
      <c r="H34" s="121">
        <f t="shared" si="2"/>
        <v>65474</v>
      </c>
      <c r="I34" s="121" t="str">
        <f t="shared" si="3"/>
        <v>01:36</v>
      </c>
      <c r="J34" s="121" t="s">
        <v>615</v>
      </c>
      <c r="L34" s="119" t="str">
        <f t="shared" si="4"/>
        <v>MIGRATE1</v>
      </c>
      <c r="M34" s="119" t="str">
        <f t="shared" si="5"/>
        <v>AIXMAPFRE_0136_0568</v>
      </c>
      <c r="N34" s="124">
        <f t="shared" si="6"/>
        <v>65508</v>
      </c>
      <c r="O34" s="125" t="str">
        <f t="shared" si="7"/>
        <v>05:68</v>
      </c>
      <c r="P34" s="124" t="s">
        <v>615</v>
      </c>
    </row>
    <row r="35" spans="1:16">
      <c r="A35" s="116" t="s">
        <v>612</v>
      </c>
      <c r="B35" s="116" t="s">
        <v>362</v>
      </c>
      <c r="C35" s="116" t="s">
        <v>664</v>
      </c>
      <c r="D35" s="116" t="s">
        <v>665</v>
      </c>
      <c r="F35" s="117" t="str">
        <f t="shared" si="0"/>
        <v>MIGRATE1</v>
      </c>
      <c r="G35" s="117" t="str">
        <f t="shared" si="1"/>
        <v>AIXMAPFRE_0137_0569</v>
      </c>
      <c r="H35" s="121">
        <f t="shared" si="2"/>
        <v>65474</v>
      </c>
      <c r="I35" s="121" t="str">
        <f t="shared" si="3"/>
        <v>01:37</v>
      </c>
      <c r="J35" s="121" t="s">
        <v>615</v>
      </c>
      <c r="L35" s="119" t="str">
        <f t="shared" si="4"/>
        <v>MIGRATE1</v>
      </c>
      <c r="M35" s="119" t="str">
        <f t="shared" si="5"/>
        <v>AIXMAPFRE_0137_0569</v>
      </c>
      <c r="N35" s="124">
        <f t="shared" si="6"/>
        <v>65508</v>
      </c>
      <c r="O35" s="125" t="str">
        <f t="shared" si="7"/>
        <v>05:69</v>
      </c>
      <c r="P35" s="124" t="s">
        <v>615</v>
      </c>
    </row>
    <row r="36" spans="1:16">
      <c r="A36" s="116" t="s">
        <v>612</v>
      </c>
      <c r="B36" s="116" t="s">
        <v>362</v>
      </c>
      <c r="C36" s="116" t="s">
        <v>666</v>
      </c>
      <c r="D36" s="116" t="s">
        <v>667</v>
      </c>
      <c r="F36" s="117" t="str">
        <f t="shared" si="0"/>
        <v>MIGRATE1</v>
      </c>
      <c r="G36" s="117" t="str">
        <f t="shared" si="1"/>
        <v>AIXMAPFRE_0138_056A</v>
      </c>
      <c r="H36" s="121">
        <f t="shared" si="2"/>
        <v>65474</v>
      </c>
      <c r="I36" s="121" t="str">
        <f t="shared" si="3"/>
        <v>01:38</v>
      </c>
      <c r="J36" s="121" t="s">
        <v>615</v>
      </c>
      <c r="L36" s="119" t="str">
        <f t="shared" si="4"/>
        <v>MIGRATE1</v>
      </c>
      <c r="M36" s="119" t="str">
        <f t="shared" si="5"/>
        <v>AIXMAPFRE_0138_056A</v>
      </c>
      <c r="N36" s="124">
        <f t="shared" si="6"/>
        <v>65508</v>
      </c>
      <c r="O36" s="125" t="str">
        <f t="shared" si="7"/>
        <v>05:6A</v>
      </c>
      <c r="P36" s="124" t="s">
        <v>615</v>
      </c>
    </row>
    <row r="37" spans="1:16">
      <c r="A37" s="116" t="s">
        <v>612</v>
      </c>
      <c r="B37" s="116" t="s">
        <v>362</v>
      </c>
      <c r="C37" s="116" t="s">
        <v>668</v>
      </c>
      <c r="D37" s="116" t="s">
        <v>669</v>
      </c>
      <c r="F37" s="117" t="str">
        <f t="shared" si="0"/>
        <v>MIGRATE1</v>
      </c>
      <c r="G37" s="117" t="str">
        <f t="shared" si="1"/>
        <v>AIXMAPFRE_0139_056B</v>
      </c>
      <c r="H37" s="121">
        <f t="shared" si="2"/>
        <v>65474</v>
      </c>
      <c r="I37" s="121" t="str">
        <f t="shared" si="3"/>
        <v>01:39</v>
      </c>
      <c r="J37" s="121" t="s">
        <v>615</v>
      </c>
      <c r="L37" s="119" t="str">
        <f t="shared" si="4"/>
        <v>MIGRATE1</v>
      </c>
      <c r="M37" s="119" t="str">
        <f t="shared" si="5"/>
        <v>AIXMAPFRE_0139_056B</v>
      </c>
      <c r="N37" s="124">
        <f t="shared" si="6"/>
        <v>65508</v>
      </c>
      <c r="O37" s="125" t="str">
        <f t="shared" si="7"/>
        <v>05:6B</v>
      </c>
      <c r="P37" s="124" t="s">
        <v>615</v>
      </c>
    </row>
    <row r="38" spans="1:16">
      <c r="A38" s="116" t="s">
        <v>612</v>
      </c>
      <c r="B38" s="116" t="s">
        <v>362</v>
      </c>
      <c r="C38" s="116" t="s">
        <v>670</v>
      </c>
      <c r="D38" s="116" t="s">
        <v>671</v>
      </c>
      <c r="F38" s="117" t="str">
        <f t="shared" si="0"/>
        <v>MIGRATE1</v>
      </c>
      <c r="G38" s="117" t="str">
        <f t="shared" si="1"/>
        <v>AIXMAPFRE_013A_056C</v>
      </c>
      <c r="H38" s="121">
        <f t="shared" si="2"/>
        <v>65474</v>
      </c>
      <c r="I38" s="121" t="str">
        <f t="shared" si="3"/>
        <v>01:3A</v>
      </c>
      <c r="J38" s="121" t="s">
        <v>615</v>
      </c>
      <c r="L38" s="119" t="str">
        <f t="shared" si="4"/>
        <v>MIGRATE1</v>
      </c>
      <c r="M38" s="119" t="str">
        <f t="shared" si="5"/>
        <v>AIXMAPFRE_013A_056C</v>
      </c>
      <c r="N38" s="124">
        <f t="shared" si="6"/>
        <v>65508</v>
      </c>
      <c r="O38" s="125" t="str">
        <f t="shared" si="7"/>
        <v>05:6C</v>
      </c>
      <c r="P38" s="124" t="s">
        <v>615</v>
      </c>
    </row>
    <row r="39" spans="1:16">
      <c r="A39" s="116" t="s">
        <v>612</v>
      </c>
      <c r="B39" s="116" t="s">
        <v>362</v>
      </c>
      <c r="C39" s="116" t="s">
        <v>672</v>
      </c>
      <c r="D39" s="116" t="s">
        <v>673</v>
      </c>
      <c r="F39" s="117" t="str">
        <f t="shared" si="0"/>
        <v>MIGRATE1</v>
      </c>
      <c r="G39" s="117" t="str">
        <f t="shared" si="1"/>
        <v>AIXMAPFRE_013B_056D</v>
      </c>
      <c r="H39" s="121">
        <f t="shared" si="2"/>
        <v>65474</v>
      </c>
      <c r="I39" s="121" t="str">
        <f t="shared" si="3"/>
        <v>01:3B</v>
      </c>
      <c r="J39" s="121" t="s">
        <v>615</v>
      </c>
      <c r="L39" s="119" t="str">
        <f t="shared" si="4"/>
        <v>MIGRATE1</v>
      </c>
      <c r="M39" s="119" t="str">
        <f t="shared" si="5"/>
        <v>AIXMAPFRE_013B_056D</v>
      </c>
      <c r="N39" s="124">
        <f t="shared" si="6"/>
        <v>65508</v>
      </c>
      <c r="O39" s="125" t="str">
        <f t="shared" si="7"/>
        <v>05:6D</v>
      </c>
      <c r="P39" s="124" t="s">
        <v>615</v>
      </c>
    </row>
    <row r="40" spans="1:16">
      <c r="A40" s="116" t="s">
        <v>612</v>
      </c>
      <c r="B40" s="116" t="s">
        <v>362</v>
      </c>
      <c r="C40" s="116" t="s">
        <v>674</v>
      </c>
      <c r="D40" s="116" t="s">
        <v>675</v>
      </c>
      <c r="F40" s="117" t="str">
        <f t="shared" si="0"/>
        <v>MIGRATE1</v>
      </c>
      <c r="G40" s="117" t="str">
        <f t="shared" si="1"/>
        <v>AIXMAPFRE_013C_056E</v>
      </c>
      <c r="H40" s="121">
        <f t="shared" si="2"/>
        <v>65474</v>
      </c>
      <c r="I40" s="121" t="str">
        <f t="shared" si="3"/>
        <v>01:3C</v>
      </c>
      <c r="J40" s="121" t="s">
        <v>615</v>
      </c>
      <c r="L40" s="119" t="str">
        <f t="shared" si="4"/>
        <v>MIGRATE1</v>
      </c>
      <c r="M40" s="119" t="str">
        <f t="shared" si="5"/>
        <v>AIXMAPFRE_013C_056E</v>
      </c>
      <c r="N40" s="124">
        <f t="shared" si="6"/>
        <v>65508</v>
      </c>
      <c r="O40" s="125" t="str">
        <f t="shared" si="7"/>
        <v>05:6E</v>
      </c>
      <c r="P40" s="124" t="s">
        <v>615</v>
      </c>
    </row>
    <row r="41" spans="1:16">
      <c r="A41" s="116" t="s">
        <v>612</v>
      </c>
      <c r="B41" s="116" t="s">
        <v>362</v>
      </c>
      <c r="C41" s="116" t="s">
        <v>676</v>
      </c>
      <c r="D41" s="116" t="s">
        <v>677</v>
      </c>
      <c r="F41" s="117" t="str">
        <f t="shared" si="0"/>
        <v>MIGRATE1</v>
      </c>
      <c r="G41" s="117" t="str">
        <f t="shared" si="1"/>
        <v>AIXMAPFRE_013D_056F</v>
      </c>
      <c r="H41" s="121">
        <f t="shared" si="2"/>
        <v>65474</v>
      </c>
      <c r="I41" s="121" t="str">
        <f t="shared" si="3"/>
        <v>01:3D</v>
      </c>
      <c r="J41" s="121" t="s">
        <v>615</v>
      </c>
      <c r="L41" s="119" t="str">
        <f t="shared" si="4"/>
        <v>MIGRATE1</v>
      </c>
      <c r="M41" s="119" t="str">
        <f t="shared" si="5"/>
        <v>AIXMAPFRE_013D_056F</v>
      </c>
      <c r="N41" s="124">
        <f t="shared" si="6"/>
        <v>65508</v>
      </c>
      <c r="O41" s="125" t="str">
        <f t="shared" si="7"/>
        <v>05:6F</v>
      </c>
      <c r="P41" s="124" t="s">
        <v>615</v>
      </c>
    </row>
    <row r="42" spans="1:16">
      <c r="A42" s="116" t="s">
        <v>612</v>
      </c>
      <c r="B42" s="116" t="s">
        <v>362</v>
      </c>
      <c r="C42" s="116" t="s">
        <v>678</v>
      </c>
      <c r="D42" s="116" t="s">
        <v>679</v>
      </c>
      <c r="F42" s="117" t="str">
        <f t="shared" si="0"/>
        <v>MIGRATE1</v>
      </c>
      <c r="G42" s="117" t="str">
        <f t="shared" si="1"/>
        <v>AIXMAPFRE_013E_0570</v>
      </c>
      <c r="H42" s="121">
        <f t="shared" si="2"/>
        <v>65474</v>
      </c>
      <c r="I42" s="121" t="str">
        <f t="shared" si="3"/>
        <v>01:3E</v>
      </c>
      <c r="J42" s="121" t="s">
        <v>615</v>
      </c>
      <c r="L42" s="119" t="str">
        <f t="shared" si="4"/>
        <v>MIGRATE1</v>
      </c>
      <c r="M42" s="119" t="str">
        <f t="shared" si="5"/>
        <v>AIXMAPFRE_013E_0570</v>
      </c>
      <c r="N42" s="124">
        <f t="shared" si="6"/>
        <v>65508</v>
      </c>
      <c r="O42" s="125" t="str">
        <f t="shared" si="7"/>
        <v>05:70</v>
      </c>
      <c r="P42" s="124" t="s">
        <v>615</v>
      </c>
    </row>
    <row r="43" spans="1:16">
      <c r="A43" s="116" t="s">
        <v>612</v>
      </c>
      <c r="B43" s="116" t="s">
        <v>362</v>
      </c>
      <c r="C43" s="116" t="s">
        <v>680</v>
      </c>
      <c r="D43" s="116" t="s">
        <v>681</v>
      </c>
      <c r="F43" s="117" t="str">
        <f t="shared" si="0"/>
        <v>MIGRATE1</v>
      </c>
      <c r="G43" s="117" t="str">
        <f t="shared" si="1"/>
        <v>AIXMAPFRE_013F_0571</v>
      </c>
      <c r="H43" s="121">
        <f t="shared" si="2"/>
        <v>65474</v>
      </c>
      <c r="I43" s="121" t="str">
        <f t="shared" si="3"/>
        <v>01:3F</v>
      </c>
      <c r="J43" s="121" t="s">
        <v>615</v>
      </c>
      <c r="L43" s="119" t="str">
        <f t="shared" si="4"/>
        <v>MIGRATE1</v>
      </c>
      <c r="M43" s="119" t="str">
        <f t="shared" si="5"/>
        <v>AIXMAPFRE_013F_0571</v>
      </c>
      <c r="N43" s="124">
        <f t="shared" si="6"/>
        <v>65508</v>
      </c>
      <c r="O43" s="125" t="str">
        <f t="shared" si="7"/>
        <v>05:71</v>
      </c>
      <c r="P43" s="124" t="s">
        <v>615</v>
      </c>
    </row>
    <row r="44" spans="1:16">
      <c r="A44" s="116" t="s">
        <v>612</v>
      </c>
      <c r="B44" s="116" t="s">
        <v>362</v>
      </c>
      <c r="C44" s="116" t="s">
        <v>682</v>
      </c>
      <c r="D44" s="116" t="s">
        <v>683</v>
      </c>
      <c r="F44" s="117" t="str">
        <f t="shared" si="0"/>
        <v>MIGRATE1</v>
      </c>
      <c r="G44" s="117" t="str">
        <f t="shared" si="1"/>
        <v>AIXMAPFRE_0140_0572</v>
      </c>
      <c r="H44" s="121">
        <f t="shared" si="2"/>
        <v>65474</v>
      </c>
      <c r="I44" s="121" t="str">
        <f t="shared" si="3"/>
        <v>01:40</v>
      </c>
      <c r="J44" s="121" t="s">
        <v>615</v>
      </c>
      <c r="L44" s="119" t="str">
        <f t="shared" si="4"/>
        <v>MIGRATE1</v>
      </c>
      <c r="M44" s="119" t="str">
        <f t="shared" si="5"/>
        <v>AIXMAPFRE_0140_0572</v>
      </c>
      <c r="N44" s="124">
        <f t="shared" si="6"/>
        <v>65508</v>
      </c>
      <c r="O44" s="125" t="str">
        <f t="shared" si="7"/>
        <v>05:72</v>
      </c>
      <c r="P44" s="124" t="s">
        <v>615</v>
      </c>
    </row>
    <row r="45" spans="1:16">
      <c r="A45" s="116" t="s">
        <v>612</v>
      </c>
      <c r="B45" s="116" t="s">
        <v>362</v>
      </c>
      <c r="C45" s="116" t="s">
        <v>684</v>
      </c>
      <c r="D45" s="116" t="s">
        <v>685</v>
      </c>
      <c r="F45" s="117" t="str">
        <f t="shared" si="0"/>
        <v>MIGRATE1</v>
      </c>
      <c r="G45" s="117" t="str">
        <f t="shared" si="1"/>
        <v>AIXMAPFRE_0141_0573</v>
      </c>
      <c r="H45" s="121">
        <f t="shared" si="2"/>
        <v>65474</v>
      </c>
      <c r="I45" s="121" t="str">
        <f t="shared" si="3"/>
        <v>01:41</v>
      </c>
      <c r="J45" s="121" t="s">
        <v>615</v>
      </c>
      <c r="L45" s="119" t="str">
        <f t="shared" si="4"/>
        <v>MIGRATE1</v>
      </c>
      <c r="M45" s="119" t="str">
        <f t="shared" si="5"/>
        <v>AIXMAPFRE_0141_0573</v>
      </c>
      <c r="N45" s="124">
        <f t="shared" si="6"/>
        <v>65508</v>
      </c>
      <c r="O45" s="125" t="str">
        <f t="shared" si="7"/>
        <v>05:73</v>
      </c>
      <c r="P45" s="124" t="s">
        <v>615</v>
      </c>
    </row>
    <row r="46" spans="1:16">
      <c r="A46" s="116" t="s">
        <v>612</v>
      </c>
      <c r="B46" s="116" t="s">
        <v>362</v>
      </c>
      <c r="C46" s="116" t="s">
        <v>686</v>
      </c>
      <c r="D46" s="116" t="s">
        <v>687</v>
      </c>
      <c r="F46" s="117" t="str">
        <f t="shared" si="0"/>
        <v>MIGRATE1</v>
      </c>
      <c r="G46" s="117" t="str">
        <f t="shared" si="1"/>
        <v>AIXMAPFRE_0142_0574</v>
      </c>
      <c r="H46" s="121">
        <f t="shared" si="2"/>
        <v>65474</v>
      </c>
      <c r="I46" s="121" t="str">
        <f t="shared" si="3"/>
        <v>01:42</v>
      </c>
      <c r="J46" s="121" t="s">
        <v>615</v>
      </c>
      <c r="L46" s="119" t="str">
        <f t="shared" si="4"/>
        <v>MIGRATE1</v>
      </c>
      <c r="M46" s="119" t="str">
        <f t="shared" si="5"/>
        <v>AIXMAPFRE_0142_0574</v>
      </c>
      <c r="N46" s="124">
        <f t="shared" si="6"/>
        <v>65508</v>
      </c>
      <c r="O46" s="125" t="str">
        <f t="shared" si="7"/>
        <v>05:74</v>
      </c>
      <c r="P46" s="124" t="s">
        <v>615</v>
      </c>
    </row>
    <row r="47" spans="1:16">
      <c r="A47" s="116" t="s">
        <v>612</v>
      </c>
      <c r="B47" s="116" t="s">
        <v>362</v>
      </c>
      <c r="C47" s="116" t="s">
        <v>688</v>
      </c>
      <c r="D47" s="116" t="s">
        <v>689</v>
      </c>
      <c r="F47" s="117" t="str">
        <f t="shared" si="0"/>
        <v>MIGRATE1</v>
      </c>
      <c r="G47" s="117" t="str">
        <f t="shared" si="1"/>
        <v>AIXMAPFRE_0143_0575</v>
      </c>
      <c r="H47" s="121">
        <f t="shared" si="2"/>
        <v>65474</v>
      </c>
      <c r="I47" s="121" t="str">
        <f t="shared" si="3"/>
        <v>01:43</v>
      </c>
      <c r="J47" s="121" t="s">
        <v>615</v>
      </c>
      <c r="L47" s="119" t="str">
        <f t="shared" si="4"/>
        <v>MIGRATE1</v>
      </c>
      <c r="M47" s="119" t="str">
        <f t="shared" si="5"/>
        <v>AIXMAPFRE_0143_0575</v>
      </c>
      <c r="N47" s="124">
        <f t="shared" si="6"/>
        <v>65508</v>
      </c>
      <c r="O47" s="125" t="str">
        <f t="shared" si="7"/>
        <v>05:75</v>
      </c>
      <c r="P47" s="124" t="s">
        <v>615</v>
      </c>
    </row>
    <row r="48" spans="1:16">
      <c r="A48" s="116" t="s">
        <v>612</v>
      </c>
      <c r="B48" s="116" t="s">
        <v>362</v>
      </c>
      <c r="C48" s="116" t="s">
        <v>690</v>
      </c>
      <c r="D48" s="116" t="s">
        <v>691</v>
      </c>
      <c r="F48" s="117" t="str">
        <f t="shared" si="0"/>
        <v>MIGRATE1</v>
      </c>
      <c r="G48" s="117" t="str">
        <f t="shared" si="1"/>
        <v>AIXMAPFRE_0144_0576</v>
      </c>
      <c r="H48" s="121">
        <f t="shared" si="2"/>
        <v>65474</v>
      </c>
      <c r="I48" s="121" t="str">
        <f t="shared" si="3"/>
        <v>01:44</v>
      </c>
      <c r="J48" s="121" t="s">
        <v>615</v>
      </c>
      <c r="L48" s="119" t="str">
        <f t="shared" si="4"/>
        <v>MIGRATE1</v>
      </c>
      <c r="M48" s="119" t="str">
        <f t="shared" si="5"/>
        <v>AIXMAPFRE_0144_0576</v>
      </c>
      <c r="N48" s="124">
        <f t="shared" si="6"/>
        <v>65508</v>
      </c>
      <c r="O48" s="125" t="str">
        <f t="shared" si="7"/>
        <v>05:76</v>
      </c>
      <c r="P48" s="124" t="s">
        <v>615</v>
      </c>
    </row>
    <row r="49" spans="1:16">
      <c r="A49" s="116" t="s">
        <v>612</v>
      </c>
      <c r="B49" s="116" t="s">
        <v>362</v>
      </c>
      <c r="C49" s="116" t="s">
        <v>692</v>
      </c>
      <c r="D49" s="116" t="s">
        <v>693</v>
      </c>
      <c r="F49" s="117" t="str">
        <f t="shared" si="0"/>
        <v>MIGRATE1</v>
      </c>
      <c r="G49" s="117" t="str">
        <f t="shared" si="1"/>
        <v>AIXMAPFRE_0145_0577</v>
      </c>
      <c r="H49" s="121">
        <f t="shared" si="2"/>
        <v>65474</v>
      </c>
      <c r="I49" s="121" t="str">
        <f t="shared" si="3"/>
        <v>01:45</v>
      </c>
      <c r="J49" s="121" t="s">
        <v>615</v>
      </c>
      <c r="L49" s="119" t="str">
        <f t="shared" si="4"/>
        <v>MIGRATE1</v>
      </c>
      <c r="M49" s="119" t="str">
        <f t="shared" si="5"/>
        <v>AIXMAPFRE_0145_0577</v>
      </c>
      <c r="N49" s="124">
        <f t="shared" si="6"/>
        <v>65508</v>
      </c>
      <c r="O49" s="125" t="str">
        <f t="shared" si="7"/>
        <v>05:77</v>
      </c>
      <c r="P49" s="124" t="s">
        <v>615</v>
      </c>
    </row>
    <row r="50" spans="1:16">
      <c r="A50" s="116" t="s">
        <v>612</v>
      </c>
      <c r="B50" s="116" t="s">
        <v>362</v>
      </c>
      <c r="C50" s="116" t="s">
        <v>694</v>
      </c>
      <c r="D50" s="116" t="s">
        <v>695</v>
      </c>
      <c r="F50" s="117" t="str">
        <f t="shared" si="0"/>
        <v>MIGRATE1</v>
      </c>
      <c r="G50" s="117" t="str">
        <f t="shared" si="1"/>
        <v>AIXMAPFRE_0146_0578</v>
      </c>
      <c r="H50" s="121">
        <f t="shared" si="2"/>
        <v>65474</v>
      </c>
      <c r="I50" s="121" t="str">
        <f t="shared" si="3"/>
        <v>01:46</v>
      </c>
      <c r="J50" s="121" t="s">
        <v>615</v>
      </c>
      <c r="L50" s="119" t="str">
        <f t="shared" si="4"/>
        <v>MIGRATE1</v>
      </c>
      <c r="M50" s="119" t="str">
        <f t="shared" si="5"/>
        <v>AIXMAPFRE_0146_0578</v>
      </c>
      <c r="N50" s="124">
        <f t="shared" si="6"/>
        <v>65508</v>
      </c>
      <c r="O50" s="125" t="str">
        <f t="shared" si="7"/>
        <v>05:78</v>
      </c>
      <c r="P50" s="124" t="s">
        <v>615</v>
      </c>
    </row>
    <row r="51" spans="1:16">
      <c r="A51" s="116" t="s">
        <v>612</v>
      </c>
      <c r="B51" s="116" t="s">
        <v>362</v>
      </c>
      <c r="C51" s="116" t="s">
        <v>696</v>
      </c>
      <c r="D51" s="116" t="s">
        <v>697</v>
      </c>
      <c r="F51" s="117" t="str">
        <f t="shared" si="0"/>
        <v>MIGRATE1</v>
      </c>
      <c r="G51" s="117" t="str">
        <f t="shared" si="1"/>
        <v>AIXMAPFRE_0147_0579</v>
      </c>
      <c r="H51" s="121">
        <f t="shared" si="2"/>
        <v>65474</v>
      </c>
      <c r="I51" s="121" t="str">
        <f t="shared" si="3"/>
        <v>01:47</v>
      </c>
      <c r="J51" s="121" t="s">
        <v>615</v>
      </c>
      <c r="L51" s="119" t="str">
        <f t="shared" si="4"/>
        <v>MIGRATE1</v>
      </c>
      <c r="M51" s="119" t="str">
        <f t="shared" si="5"/>
        <v>AIXMAPFRE_0147_0579</v>
      </c>
      <c r="N51" s="124">
        <f t="shared" si="6"/>
        <v>65508</v>
      </c>
      <c r="O51" s="125" t="str">
        <f t="shared" si="7"/>
        <v>05:79</v>
      </c>
      <c r="P51" s="124" t="s">
        <v>615</v>
      </c>
    </row>
    <row r="52" spans="1:16">
      <c r="A52" s="116" t="s">
        <v>612</v>
      </c>
      <c r="B52" s="116" t="s">
        <v>362</v>
      </c>
      <c r="C52" s="116" t="s">
        <v>698</v>
      </c>
      <c r="D52" s="116" t="s">
        <v>699</v>
      </c>
      <c r="F52" s="117" t="str">
        <f t="shared" si="0"/>
        <v>MIGRATE1</v>
      </c>
      <c r="G52" s="117" t="str">
        <f t="shared" si="1"/>
        <v>AIXMAPFRE_0148_057A</v>
      </c>
      <c r="H52" s="121">
        <f t="shared" si="2"/>
        <v>65474</v>
      </c>
      <c r="I52" s="121" t="str">
        <f t="shared" si="3"/>
        <v>01:48</v>
      </c>
      <c r="J52" s="121" t="s">
        <v>615</v>
      </c>
      <c r="L52" s="119" t="str">
        <f t="shared" si="4"/>
        <v>MIGRATE1</v>
      </c>
      <c r="M52" s="119" t="str">
        <f t="shared" si="5"/>
        <v>AIXMAPFRE_0148_057A</v>
      </c>
      <c r="N52" s="124">
        <f t="shared" si="6"/>
        <v>65508</v>
      </c>
      <c r="O52" s="125" t="str">
        <f t="shared" si="7"/>
        <v>05:7A</v>
      </c>
      <c r="P52" s="124" t="s">
        <v>615</v>
      </c>
    </row>
    <row r="53" spans="1:16">
      <c r="A53" s="116" t="s">
        <v>612</v>
      </c>
      <c r="B53" s="116" t="s">
        <v>362</v>
      </c>
      <c r="C53" s="116" t="s">
        <v>700</v>
      </c>
      <c r="D53" s="116" t="s">
        <v>701</v>
      </c>
      <c r="F53" s="117" t="str">
        <f t="shared" si="0"/>
        <v>MIGRATE1</v>
      </c>
      <c r="G53" s="117" t="str">
        <f t="shared" si="1"/>
        <v>AIXMAPFRE_0149_057B</v>
      </c>
      <c r="H53" s="121">
        <f t="shared" si="2"/>
        <v>65474</v>
      </c>
      <c r="I53" s="121" t="str">
        <f t="shared" si="3"/>
        <v>01:49</v>
      </c>
      <c r="J53" s="121" t="s">
        <v>615</v>
      </c>
      <c r="L53" s="119" t="str">
        <f t="shared" si="4"/>
        <v>MIGRATE1</v>
      </c>
      <c r="M53" s="119" t="str">
        <f t="shared" si="5"/>
        <v>AIXMAPFRE_0149_057B</v>
      </c>
      <c r="N53" s="124">
        <f t="shared" si="6"/>
        <v>65508</v>
      </c>
      <c r="O53" s="125" t="str">
        <f t="shared" si="7"/>
        <v>05:7B</v>
      </c>
      <c r="P53" s="124" t="s">
        <v>615</v>
      </c>
    </row>
    <row r="54" spans="1:16">
      <c r="A54" s="116" t="s">
        <v>612</v>
      </c>
      <c r="B54" s="116" t="s">
        <v>362</v>
      </c>
      <c r="C54" s="116" t="s">
        <v>702</v>
      </c>
      <c r="D54" s="116" t="s">
        <v>703</v>
      </c>
      <c r="F54" s="117" t="str">
        <f t="shared" si="0"/>
        <v>MIGRATE1</v>
      </c>
      <c r="G54" s="117" t="str">
        <f t="shared" si="1"/>
        <v>AIXMAPFRE_014A_057C</v>
      </c>
      <c r="H54" s="121">
        <f t="shared" si="2"/>
        <v>65474</v>
      </c>
      <c r="I54" s="121" t="str">
        <f t="shared" si="3"/>
        <v>01:4A</v>
      </c>
      <c r="J54" s="121" t="s">
        <v>615</v>
      </c>
      <c r="L54" s="119" t="str">
        <f t="shared" si="4"/>
        <v>MIGRATE1</v>
      </c>
      <c r="M54" s="119" t="str">
        <f t="shared" si="5"/>
        <v>AIXMAPFRE_014A_057C</v>
      </c>
      <c r="N54" s="124">
        <f t="shared" si="6"/>
        <v>65508</v>
      </c>
      <c r="O54" s="125" t="str">
        <f t="shared" si="7"/>
        <v>05:7C</v>
      </c>
      <c r="P54" s="124" t="s">
        <v>615</v>
      </c>
    </row>
    <row r="55" spans="1:16">
      <c r="A55" s="116" t="s">
        <v>612</v>
      </c>
      <c r="B55" s="116" t="s">
        <v>362</v>
      </c>
      <c r="C55" s="116" t="s">
        <v>704</v>
      </c>
      <c r="D55" s="116" t="s">
        <v>705</v>
      </c>
      <c r="F55" s="117" t="str">
        <f t="shared" si="0"/>
        <v>MIGRATE1</v>
      </c>
      <c r="G55" s="117" t="str">
        <f t="shared" si="1"/>
        <v>AIXMAPFRE_014B_057D</v>
      </c>
      <c r="H55" s="121">
        <f t="shared" si="2"/>
        <v>65474</v>
      </c>
      <c r="I55" s="121" t="str">
        <f t="shared" si="3"/>
        <v>01:4B</v>
      </c>
      <c r="J55" s="121" t="s">
        <v>615</v>
      </c>
      <c r="L55" s="119" t="str">
        <f t="shared" si="4"/>
        <v>MIGRATE1</v>
      </c>
      <c r="M55" s="119" t="str">
        <f t="shared" si="5"/>
        <v>AIXMAPFRE_014B_057D</v>
      </c>
      <c r="N55" s="124">
        <f t="shared" si="6"/>
        <v>65508</v>
      </c>
      <c r="O55" s="125" t="str">
        <f t="shared" si="7"/>
        <v>05:7D</v>
      </c>
      <c r="P55" s="124" t="s">
        <v>615</v>
      </c>
    </row>
    <row r="56" spans="1:16">
      <c r="A56" s="116" t="s">
        <v>612</v>
      </c>
      <c r="B56" s="116" t="s">
        <v>362</v>
      </c>
      <c r="C56" s="116" t="s">
        <v>706</v>
      </c>
      <c r="D56" s="116" t="s">
        <v>707</v>
      </c>
      <c r="F56" s="117" t="str">
        <f t="shared" si="0"/>
        <v>MIGRATE1</v>
      </c>
      <c r="G56" s="117" t="str">
        <f t="shared" si="1"/>
        <v>AIXMAPFRE_014C_057E</v>
      </c>
      <c r="H56" s="121">
        <f t="shared" si="2"/>
        <v>65474</v>
      </c>
      <c r="I56" s="121" t="str">
        <f t="shared" si="3"/>
        <v>01:4C</v>
      </c>
      <c r="J56" s="121" t="s">
        <v>615</v>
      </c>
      <c r="L56" s="119" t="str">
        <f t="shared" si="4"/>
        <v>MIGRATE1</v>
      </c>
      <c r="M56" s="119" t="str">
        <f t="shared" si="5"/>
        <v>AIXMAPFRE_014C_057E</v>
      </c>
      <c r="N56" s="124">
        <f t="shared" si="6"/>
        <v>65508</v>
      </c>
      <c r="O56" s="125" t="str">
        <f t="shared" si="7"/>
        <v>05:7E</v>
      </c>
      <c r="P56" s="124" t="s">
        <v>615</v>
      </c>
    </row>
    <row r="57" spans="1:16">
      <c r="A57" s="116" t="s">
        <v>612</v>
      </c>
      <c r="B57" s="116" t="s">
        <v>362</v>
      </c>
      <c r="C57" s="116" t="s">
        <v>708</v>
      </c>
      <c r="D57" s="116" t="s">
        <v>709</v>
      </c>
      <c r="F57" s="117" t="str">
        <f t="shared" si="0"/>
        <v>MIGRATE1</v>
      </c>
      <c r="G57" s="117" t="str">
        <f t="shared" si="1"/>
        <v>AIXMAPFRE_014D_057F</v>
      </c>
      <c r="H57" s="121">
        <f t="shared" si="2"/>
        <v>65474</v>
      </c>
      <c r="I57" s="121" t="str">
        <f t="shared" si="3"/>
        <v>01:4D</v>
      </c>
      <c r="J57" s="121" t="s">
        <v>615</v>
      </c>
      <c r="L57" s="119" t="str">
        <f t="shared" si="4"/>
        <v>MIGRATE1</v>
      </c>
      <c r="M57" s="119" t="str">
        <f t="shared" si="5"/>
        <v>AIXMAPFRE_014D_057F</v>
      </c>
      <c r="N57" s="124">
        <f t="shared" si="6"/>
        <v>65508</v>
      </c>
      <c r="O57" s="125" t="str">
        <f t="shared" si="7"/>
        <v>05:7F</v>
      </c>
      <c r="P57" s="124" t="s">
        <v>615</v>
      </c>
    </row>
    <row r="58" spans="1:16">
      <c r="A58" s="116" t="s">
        <v>612</v>
      </c>
      <c r="B58" s="116" t="s">
        <v>362</v>
      </c>
      <c r="C58" s="116" t="s">
        <v>710</v>
      </c>
      <c r="D58" s="116" t="s">
        <v>711</v>
      </c>
      <c r="F58" s="117" t="str">
        <f t="shared" si="0"/>
        <v>MIGRATE1</v>
      </c>
      <c r="G58" s="117" t="str">
        <f t="shared" si="1"/>
        <v>AIXMAPFRE_014E_0580</v>
      </c>
      <c r="H58" s="121">
        <f t="shared" si="2"/>
        <v>65474</v>
      </c>
      <c r="I58" s="121" t="str">
        <f t="shared" si="3"/>
        <v>01:4E</v>
      </c>
      <c r="J58" s="121" t="s">
        <v>615</v>
      </c>
      <c r="L58" s="119" t="str">
        <f t="shared" si="4"/>
        <v>MIGRATE1</v>
      </c>
      <c r="M58" s="119" t="str">
        <f t="shared" si="5"/>
        <v>AIXMAPFRE_014E_0580</v>
      </c>
      <c r="N58" s="124">
        <f t="shared" si="6"/>
        <v>65508</v>
      </c>
      <c r="O58" s="125" t="str">
        <f t="shared" si="7"/>
        <v>05:80</v>
      </c>
      <c r="P58" s="124" t="s">
        <v>615</v>
      </c>
    </row>
    <row r="59" spans="1:16">
      <c r="A59" s="116" t="s">
        <v>612</v>
      </c>
      <c r="B59" s="116" t="s">
        <v>362</v>
      </c>
      <c r="C59" s="116" t="s">
        <v>712</v>
      </c>
      <c r="D59" s="116" t="s">
        <v>713</v>
      </c>
      <c r="F59" s="117" t="str">
        <f t="shared" si="0"/>
        <v>MIGRATE1</v>
      </c>
      <c r="G59" s="117" t="str">
        <f t="shared" si="1"/>
        <v>AIXMAPFRE_014F_0581</v>
      </c>
      <c r="H59" s="121">
        <f t="shared" si="2"/>
        <v>65474</v>
      </c>
      <c r="I59" s="121" t="str">
        <f t="shared" si="3"/>
        <v>01:4F</v>
      </c>
      <c r="J59" s="121" t="s">
        <v>615</v>
      </c>
      <c r="L59" s="119" t="str">
        <f t="shared" si="4"/>
        <v>MIGRATE1</v>
      </c>
      <c r="M59" s="119" t="str">
        <f t="shared" si="5"/>
        <v>AIXMAPFRE_014F_0581</v>
      </c>
      <c r="N59" s="124">
        <f t="shared" si="6"/>
        <v>65508</v>
      </c>
      <c r="O59" s="125" t="str">
        <f t="shared" si="7"/>
        <v>05:81</v>
      </c>
      <c r="P59" s="124" t="s">
        <v>615</v>
      </c>
    </row>
    <row r="60" spans="1:16">
      <c r="A60" s="116" t="s">
        <v>612</v>
      </c>
      <c r="B60" s="116" t="s">
        <v>362</v>
      </c>
      <c r="C60" s="116" t="s">
        <v>714</v>
      </c>
      <c r="D60" s="116" t="s">
        <v>715</v>
      </c>
      <c r="F60" s="117" t="str">
        <f t="shared" si="0"/>
        <v>MIGRATE1</v>
      </c>
      <c r="G60" s="117" t="str">
        <f t="shared" si="1"/>
        <v>AIXMAPFRE_0150_0582</v>
      </c>
      <c r="H60" s="121">
        <f t="shared" si="2"/>
        <v>65474</v>
      </c>
      <c r="I60" s="121" t="str">
        <f t="shared" si="3"/>
        <v>01:50</v>
      </c>
      <c r="J60" s="121" t="s">
        <v>615</v>
      </c>
      <c r="L60" s="119" t="str">
        <f t="shared" si="4"/>
        <v>MIGRATE1</v>
      </c>
      <c r="M60" s="119" t="str">
        <f t="shared" si="5"/>
        <v>AIXMAPFRE_0150_0582</v>
      </c>
      <c r="N60" s="124">
        <f t="shared" si="6"/>
        <v>65508</v>
      </c>
      <c r="O60" s="125" t="str">
        <f t="shared" si="7"/>
        <v>05:82</v>
      </c>
      <c r="P60" s="124" t="s">
        <v>615</v>
      </c>
    </row>
    <row r="61" spans="1:16">
      <c r="A61" s="116" t="s">
        <v>612</v>
      </c>
      <c r="B61" s="116" t="s">
        <v>362</v>
      </c>
      <c r="C61" s="116" t="s">
        <v>716</v>
      </c>
      <c r="D61" s="116" t="s">
        <v>717</v>
      </c>
      <c r="F61" s="117" t="str">
        <f t="shared" si="0"/>
        <v>MIGRATE1</v>
      </c>
      <c r="G61" s="117" t="str">
        <f t="shared" si="1"/>
        <v>AIXMAPFRE_0151_0583</v>
      </c>
      <c r="H61" s="121">
        <f t="shared" si="2"/>
        <v>65474</v>
      </c>
      <c r="I61" s="121" t="str">
        <f t="shared" si="3"/>
        <v>01:51</v>
      </c>
      <c r="J61" s="121" t="s">
        <v>615</v>
      </c>
      <c r="L61" s="119" t="str">
        <f t="shared" si="4"/>
        <v>MIGRATE1</v>
      </c>
      <c r="M61" s="119" t="str">
        <f t="shared" si="5"/>
        <v>AIXMAPFRE_0151_0583</v>
      </c>
      <c r="N61" s="124">
        <f t="shared" si="6"/>
        <v>65508</v>
      </c>
      <c r="O61" s="125" t="str">
        <f t="shared" si="7"/>
        <v>05:83</v>
      </c>
      <c r="P61" s="124" t="s">
        <v>615</v>
      </c>
    </row>
    <row r="62" spans="1:16">
      <c r="A62" s="116" t="s">
        <v>612</v>
      </c>
      <c r="B62" s="116" t="s">
        <v>362</v>
      </c>
      <c r="C62" s="116" t="s">
        <v>718</v>
      </c>
      <c r="D62" s="116" t="s">
        <v>719</v>
      </c>
      <c r="F62" s="117" t="str">
        <f t="shared" si="0"/>
        <v>MIGRATE1</v>
      </c>
      <c r="G62" s="117" t="str">
        <f t="shared" si="1"/>
        <v>AIXMAPFRE_0152_0584</v>
      </c>
      <c r="H62" s="121">
        <f t="shared" si="2"/>
        <v>65474</v>
      </c>
      <c r="I62" s="121" t="str">
        <f t="shared" si="3"/>
        <v>01:52</v>
      </c>
      <c r="J62" s="121" t="s">
        <v>615</v>
      </c>
      <c r="L62" s="119" t="str">
        <f t="shared" si="4"/>
        <v>MIGRATE1</v>
      </c>
      <c r="M62" s="119" t="str">
        <f t="shared" si="5"/>
        <v>AIXMAPFRE_0152_0584</v>
      </c>
      <c r="N62" s="124">
        <f t="shared" si="6"/>
        <v>65508</v>
      </c>
      <c r="O62" s="125" t="str">
        <f t="shared" si="7"/>
        <v>05:84</v>
      </c>
      <c r="P62" s="124" t="s">
        <v>615</v>
      </c>
    </row>
    <row r="63" spans="1:16">
      <c r="A63" s="116" t="s">
        <v>612</v>
      </c>
      <c r="B63" s="116" t="s">
        <v>362</v>
      </c>
      <c r="C63" s="116" t="s">
        <v>720</v>
      </c>
      <c r="D63" s="116" t="s">
        <v>721</v>
      </c>
      <c r="F63" s="117" t="str">
        <f t="shared" si="0"/>
        <v>MIGRATE1</v>
      </c>
      <c r="G63" s="117" t="str">
        <f t="shared" si="1"/>
        <v>AIXMAPFRE_0153_0585</v>
      </c>
      <c r="H63" s="121">
        <f t="shared" si="2"/>
        <v>65474</v>
      </c>
      <c r="I63" s="121" t="str">
        <f t="shared" si="3"/>
        <v>01:53</v>
      </c>
      <c r="J63" s="121" t="s">
        <v>615</v>
      </c>
      <c r="L63" s="119" t="str">
        <f t="shared" si="4"/>
        <v>MIGRATE1</v>
      </c>
      <c r="M63" s="119" t="str">
        <f t="shared" si="5"/>
        <v>AIXMAPFRE_0153_0585</v>
      </c>
      <c r="N63" s="124">
        <f t="shared" si="6"/>
        <v>65508</v>
      </c>
      <c r="O63" s="125" t="str">
        <f t="shared" si="7"/>
        <v>05:85</v>
      </c>
      <c r="P63" s="124" t="s">
        <v>615</v>
      </c>
    </row>
    <row r="64" spans="1:16">
      <c r="A64" s="116" t="s">
        <v>612</v>
      </c>
      <c r="B64" s="116" t="s">
        <v>362</v>
      </c>
      <c r="C64" s="116" t="s">
        <v>722</v>
      </c>
      <c r="D64" s="116" t="s">
        <v>723</v>
      </c>
      <c r="F64" s="117" t="str">
        <f t="shared" si="0"/>
        <v>MIGRATE1</v>
      </c>
      <c r="G64" s="117" t="str">
        <f t="shared" si="1"/>
        <v>AIXMAPFRE_0154_0586</v>
      </c>
      <c r="H64" s="121">
        <f t="shared" si="2"/>
        <v>65474</v>
      </c>
      <c r="I64" s="121" t="str">
        <f t="shared" si="3"/>
        <v>01:54</v>
      </c>
      <c r="J64" s="121" t="s">
        <v>615</v>
      </c>
      <c r="L64" s="119" t="str">
        <f t="shared" si="4"/>
        <v>MIGRATE1</v>
      </c>
      <c r="M64" s="119" t="str">
        <f t="shared" si="5"/>
        <v>AIXMAPFRE_0154_0586</v>
      </c>
      <c r="N64" s="124">
        <f t="shared" si="6"/>
        <v>65508</v>
      </c>
      <c r="O64" s="125" t="str">
        <f t="shared" si="7"/>
        <v>05:86</v>
      </c>
      <c r="P64" s="124" t="s">
        <v>615</v>
      </c>
    </row>
    <row r="65" spans="1:16">
      <c r="A65" s="116" t="s">
        <v>612</v>
      </c>
      <c r="B65" s="116" t="s">
        <v>362</v>
      </c>
      <c r="C65" s="116" t="s">
        <v>724</v>
      </c>
      <c r="D65" s="116" t="s">
        <v>725</v>
      </c>
      <c r="F65" s="117" t="str">
        <f t="shared" si="0"/>
        <v>MIGRATE1</v>
      </c>
      <c r="G65" s="117" t="str">
        <f t="shared" si="1"/>
        <v>AIXMAPFRE_0155_0587</v>
      </c>
      <c r="H65" s="121">
        <f t="shared" si="2"/>
        <v>65474</v>
      </c>
      <c r="I65" s="121" t="str">
        <f t="shared" si="3"/>
        <v>01:55</v>
      </c>
      <c r="J65" s="121" t="s">
        <v>615</v>
      </c>
      <c r="L65" s="119" t="str">
        <f t="shared" si="4"/>
        <v>MIGRATE1</v>
      </c>
      <c r="M65" s="119" t="str">
        <f t="shared" si="5"/>
        <v>AIXMAPFRE_0155_0587</v>
      </c>
      <c r="N65" s="124">
        <f t="shared" si="6"/>
        <v>65508</v>
      </c>
      <c r="O65" s="125" t="str">
        <f t="shared" si="7"/>
        <v>05:87</v>
      </c>
      <c r="P65" s="124" t="s">
        <v>615</v>
      </c>
    </row>
    <row r="66" spans="1:16">
      <c r="A66" s="116" t="s">
        <v>612</v>
      </c>
      <c r="B66" s="116" t="s">
        <v>363</v>
      </c>
      <c r="C66" s="116" t="s">
        <v>726</v>
      </c>
      <c r="D66" s="116" t="s">
        <v>727</v>
      </c>
      <c r="F66" s="117" t="str">
        <f t="shared" si="0"/>
        <v>MIGRATE1</v>
      </c>
      <c r="G66" s="117" t="str">
        <f t="shared" si="1"/>
        <v>AIXTRON_0160_0589</v>
      </c>
      <c r="H66" s="121">
        <f t="shared" si="2"/>
        <v>65474</v>
      </c>
      <c r="I66" s="121" t="str">
        <f t="shared" si="3"/>
        <v>01:60</v>
      </c>
      <c r="J66" s="121" t="s">
        <v>615</v>
      </c>
      <c r="L66" s="119" t="str">
        <f t="shared" si="4"/>
        <v>MIGRATE1</v>
      </c>
      <c r="M66" s="119" t="str">
        <f t="shared" si="5"/>
        <v>AIXTRON_0160_0589</v>
      </c>
      <c r="N66" s="124">
        <f t="shared" si="6"/>
        <v>65508</v>
      </c>
      <c r="O66" s="125" t="str">
        <f t="shared" si="7"/>
        <v>05:89</v>
      </c>
      <c r="P66" s="124" t="s">
        <v>615</v>
      </c>
    </row>
    <row r="67" spans="1:16">
      <c r="A67" s="116" t="s">
        <v>612</v>
      </c>
      <c r="B67" s="116" t="s">
        <v>363</v>
      </c>
      <c r="C67" s="116" t="s">
        <v>728</v>
      </c>
      <c r="D67" s="116" t="s">
        <v>729</v>
      </c>
      <c r="F67" s="117" t="str">
        <f t="shared" si="0"/>
        <v>MIGRATE1</v>
      </c>
      <c r="G67" s="117" t="str">
        <f t="shared" si="1"/>
        <v>AIXTRON_0161_058A</v>
      </c>
      <c r="H67" s="121">
        <f t="shared" si="2"/>
        <v>65474</v>
      </c>
      <c r="I67" s="121" t="str">
        <f t="shared" si="3"/>
        <v>01:61</v>
      </c>
      <c r="J67" s="121" t="s">
        <v>615</v>
      </c>
      <c r="L67" s="119" t="str">
        <f t="shared" si="4"/>
        <v>MIGRATE1</v>
      </c>
      <c r="M67" s="119" t="str">
        <f t="shared" si="5"/>
        <v>AIXTRON_0161_058A</v>
      </c>
      <c r="N67" s="124">
        <f t="shared" si="6"/>
        <v>65508</v>
      </c>
      <c r="O67" s="125" t="str">
        <f t="shared" si="7"/>
        <v>05:8A</v>
      </c>
      <c r="P67" s="124" t="s">
        <v>615</v>
      </c>
    </row>
    <row r="68" spans="1:16">
      <c r="A68" s="116" t="s">
        <v>612</v>
      </c>
      <c r="B68" s="116" t="s">
        <v>363</v>
      </c>
      <c r="C68" s="116" t="s">
        <v>730</v>
      </c>
      <c r="D68" s="116" t="s">
        <v>731</v>
      </c>
      <c r="F68" s="117" t="str">
        <f t="shared" si="0"/>
        <v>MIGRATE1</v>
      </c>
      <c r="G68" s="117" t="str">
        <f t="shared" si="1"/>
        <v>AIXTRON_0162_058B</v>
      </c>
      <c r="H68" s="121">
        <f t="shared" si="2"/>
        <v>65474</v>
      </c>
      <c r="I68" s="121" t="str">
        <f t="shared" si="3"/>
        <v>01:62</v>
      </c>
      <c r="J68" s="121" t="s">
        <v>615</v>
      </c>
      <c r="L68" s="119" t="str">
        <f t="shared" si="4"/>
        <v>MIGRATE1</v>
      </c>
      <c r="M68" s="119" t="str">
        <f t="shared" si="5"/>
        <v>AIXTRON_0162_058B</v>
      </c>
      <c r="N68" s="124">
        <f t="shared" si="6"/>
        <v>65508</v>
      </c>
      <c r="O68" s="125" t="str">
        <f t="shared" si="7"/>
        <v>05:8B</v>
      </c>
      <c r="P68" s="124" t="s">
        <v>615</v>
      </c>
    </row>
    <row r="69" spans="1:16">
      <c r="A69" s="116" t="s">
        <v>612</v>
      </c>
      <c r="B69" s="116" t="s">
        <v>363</v>
      </c>
      <c r="C69" s="116" t="s">
        <v>732</v>
      </c>
      <c r="D69" s="116" t="s">
        <v>733</v>
      </c>
      <c r="F69" s="117" t="str">
        <f t="shared" si="0"/>
        <v>MIGRATE1</v>
      </c>
      <c r="G69" s="117" t="str">
        <f t="shared" si="1"/>
        <v>AIXTRON_0163_058C</v>
      </c>
      <c r="H69" s="121">
        <f t="shared" si="2"/>
        <v>65474</v>
      </c>
      <c r="I69" s="121" t="str">
        <f t="shared" si="3"/>
        <v>01:63</v>
      </c>
      <c r="J69" s="121" t="s">
        <v>615</v>
      </c>
      <c r="L69" s="119" t="str">
        <f t="shared" si="4"/>
        <v>MIGRATE1</v>
      </c>
      <c r="M69" s="119" t="str">
        <f t="shared" si="5"/>
        <v>AIXTRON_0163_058C</v>
      </c>
      <c r="N69" s="124">
        <f t="shared" si="6"/>
        <v>65508</v>
      </c>
      <c r="O69" s="125" t="str">
        <f t="shared" si="7"/>
        <v>05:8C</v>
      </c>
      <c r="P69" s="124" t="s">
        <v>615</v>
      </c>
    </row>
    <row r="70" spans="1:16">
      <c r="A70" s="116" t="s">
        <v>612</v>
      </c>
      <c r="B70" s="116" t="s">
        <v>363</v>
      </c>
      <c r="C70" s="116" t="s">
        <v>734</v>
      </c>
      <c r="D70" s="116" t="s">
        <v>735</v>
      </c>
      <c r="F70" s="117" t="str">
        <f t="shared" si="0"/>
        <v>MIGRATE1</v>
      </c>
      <c r="G70" s="117" t="str">
        <f t="shared" si="1"/>
        <v>AIXTRON_0164_058D</v>
      </c>
      <c r="H70" s="121">
        <f t="shared" si="2"/>
        <v>65474</v>
      </c>
      <c r="I70" s="121" t="str">
        <f t="shared" si="3"/>
        <v>01:64</v>
      </c>
      <c r="J70" s="121" t="s">
        <v>615</v>
      </c>
      <c r="L70" s="119" t="str">
        <f t="shared" si="4"/>
        <v>MIGRATE1</v>
      </c>
      <c r="M70" s="119" t="str">
        <f t="shared" si="5"/>
        <v>AIXTRON_0164_058D</v>
      </c>
      <c r="N70" s="124">
        <f t="shared" si="6"/>
        <v>65508</v>
      </c>
      <c r="O70" s="125" t="str">
        <f t="shared" si="7"/>
        <v>05:8D</v>
      </c>
      <c r="P70" s="124" t="s">
        <v>615</v>
      </c>
    </row>
    <row r="71" spans="1:16">
      <c r="A71" s="116" t="s">
        <v>612</v>
      </c>
      <c r="B71" s="116" t="s">
        <v>363</v>
      </c>
      <c r="C71" s="116" t="s">
        <v>736</v>
      </c>
      <c r="D71" s="116" t="s">
        <v>737</v>
      </c>
      <c r="F71" s="117" t="str">
        <f t="shared" si="0"/>
        <v>MIGRATE1</v>
      </c>
      <c r="G71" s="117" t="str">
        <f t="shared" si="1"/>
        <v>AIXTRON_0165_058E</v>
      </c>
      <c r="H71" s="121">
        <f t="shared" si="2"/>
        <v>65474</v>
      </c>
      <c r="I71" s="121" t="str">
        <f t="shared" si="3"/>
        <v>01:65</v>
      </c>
      <c r="J71" s="121" t="s">
        <v>615</v>
      </c>
      <c r="L71" s="119" t="str">
        <f t="shared" si="4"/>
        <v>MIGRATE1</v>
      </c>
      <c r="M71" s="119" t="str">
        <f t="shared" si="5"/>
        <v>AIXTRON_0165_058E</v>
      </c>
      <c r="N71" s="124">
        <f t="shared" si="6"/>
        <v>65508</v>
      </c>
      <c r="O71" s="125" t="str">
        <f t="shared" si="7"/>
        <v>05:8E</v>
      </c>
      <c r="P71" s="124" t="s">
        <v>615</v>
      </c>
    </row>
    <row r="72" spans="1:16">
      <c r="A72" s="116" t="s">
        <v>612</v>
      </c>
      <c r="B72" s="116" t="s">
        <v>363</v>
      </c>
      <c r="C72" s="116" t="s">
        <v>738</v>
      </c>
      <c r="D72" s="116" t="s">
        <v>739</v>
      </c>
      <c r="F72" s="117" t="str">
        <f t="shared" si="0"/>
        <v>MIGRATE1</v>
      </c>
      <c r="G72" s="117" t="str">
        <f t="shared" si="1"/>
        <v>AIXTRON_0166_058F</v>
      </c>
      <c r="H72" s="121">
        <f t="shared" si="2"/>
        <v>65474</v>
      </c>
      <c r="I72" s="121" t="str">
        <f t="shared" si="3"/>
        <v>01:66</v>
      </c>
      <c r="J72" s="121" t="s">
        <v>615</v>
      </c>
      <c r="L72" s="119" t="str">
        <f t="shared" si="4"/>
        <v>MIGRATE1</v>
      </c>
      <c r="M72" s="119" t="str">
        <f t="shared" si="5"/>
        <v>AIXTRON_0166_058F</v>
      </c>
      <c r="N72" s="124">
        <f t="shared" si="6"/>
        <v>65508</v>
      </c>
      <c r="O72" s="125" t="str">
        <f t="shared" si="7"/>
        <v>05:8F</v>
      </c>
      <c r="P72" s="124" t="s">
        <v>615</v>
      </c>
    </row>
    <row r="73" spans="1:16">
      <c r="A73" s="116" t="s">
        <v>612</v>
      </c>
      <c r="B73" s="116" t="s">
        <v>363</v>
      </c>
      <c r="C73" s="116" t="s">
        <v>740</v>
      </c>
      <c r="D73" s="116" t="s">
        <v>741</v>
      </c>
      <c r="F73" s="117" t="str">
        <f t="shared" si="0"/>
        <v>MIGRATE1</v>
      </c>
      <c r="G73" s="117" t="str">
        <f t="shared" si="1"/>
        <v>AIXTRON_0167_0590</v>
      </c>
      <c r="H73" s="121">
        <f t="shared" si="2"/>
        <v>65474</v>
      </c>
      <c r="I73" s="121" t="str">
        <f t="shared" si="3"/>
        <v>01:67</v>
      </c>
      <c r="J73" s="121" t="s">
        <v>615</v>
      </c>
      <c r="L73" s="119" t="str">
        <f t="shared" si="4"/>
        <v>MIGRATE1</v>
      </c>
      <c r="M73" s="119" t="str">
        <f t="shared" si="5"/>
        <v>AIXTRON_0167_0590</v>
      </c>
      <c r="N73" s="124">
        <f t="shared" si="6"/>
        <v>65508</v>
      </c>
      <c r="O73" s="125" t="str">
        <f t="shared" si="7"/>
        <v>05:90</v>
      </c>
      <c r="P73" s="124" t="s">
        <v>615</v>
      </c>
    </row>
    <row r="74" spans="1:16">
      <c r="A74" s="116" t="s">
        <v>612</v>
      </c>
      <c r="B74" s="116" t="s">
        <v>363</v>
      </c>
      <c r="C74" s="116" t="s">
        <v>742</v>
      </c>
      <c r="D74" s="116" t="s">
        <v>743</v>
      </c>
      <c r="F74" s="117" t="str">
        <f t="shared" si="0"/>
        <v>MIGRATE1</v>
      </c>
      <c r="G74" s="117" t="str">
        <f t="shared" si="1"/>
        <v>AIXTRON_0168_0591</v>
      </c>
      <c r="H74" s="121">
        <f t="shared" si="2"/>
        <v>65474</v>
      </c>
      <c r="I74" s="121" t="str">
        <f t="shared" si="3"/>
        <v>01:68</v>
      </c>
      <c r="J74" s="121" t="s">
        <v>615</v>
      </c>
      <c r="L74" s="119" t="str">
        <f t="shared" si="4"/>
        <v>MIGRATE1</v>
      </c>
      <c r="M74" s="119" t="str">
        <f t="shared" si="5"/>
        <v>AIXTRON_0168_0591</v>
      </c>
      <c r="N74" s="124">
        <f t="shared" si="6"/>
        <v>65508</v>
      </c>
      <c r="O74" s="125" t="str">
        <f t="shared" si="7"/>
        <v>05:91</v>
      </c>
      <c r="P74" s="124" t="s">
        <v>615</v>
      </c>
    </row>
    <row r="75" spans="1:16">
      <c r="A75" s="116" t="s">
        <v>612</v>
      </c>
      <c r="B75" s="116" t="s">
        <v>363</v>
      </c>
      <c r="C75" s="116" t="s">
        <v>744</v>
      </c>
      <c r="D75" s="116" t="s">
        <v>745</v>
      </c>
      <c r="F75" s="117" t="str">
        <f t="shared" si="0"/>
        <v>MIGRATE1</v>
      </c>
      <c r="G75" s="117" t="str">
        <f t="shared" si="1"/>
        <v>AIXTRON_0169_0592</v>
      </c>
      <c r="H75" s="121">
        <f t="shared" si="2"/>
        <v>65474</v>
      </c>
      <c r="I75" s="121" t="str">
        <f t="shared" si="3"/>
        <v>01:69</v>
      </c>
      <c r="J75" s="121" t="s">
        <v>615</v>
      </c>
      <c r="L75" s="119" t="str">
        <f t="shared" si="4"/>
        <v>MIGRATE1</v>
      </c>
      <c r="M75" s="119" t="str">
        <f t="shared" si="5"/>
        <v>AIXTRON_0169_0592</v>
      </c>
      <c r="N75" s="124">
        <f t="shared" si="6"/>
        <v>65508</v>
      </c>
      <c r="O75" s="125" t="str">
        <f t="shared" si="7"/>
        <v>05:92</v>
      </c>
      <c r="P75" s="124" t="s">
        <v>615</v>
      </c>
    </row>
    <row r="76" spans="1:16">
      <c r="A76" s="116" t="s">
        <v>612</v>
      </c>
      <c r="B76" s="116" t="s">
        <v>363</v>
      </c>
      <c r="C76" s="116" t="s">
        <v>746</v>
      </c>
      <c r="D76" s="116" t="s">
        <v>747</v>
      </c>
      <c r="F76" s="117" t="str">
        <f t="shared" si="0"/>
        <v>MIGRATE1</v>
      </c>
      <c r="G76" s="117" t="str">
        <f t="shared" si="1"/>
        <v>AIXTRON_016A_0593</v>
      </c>
      <c r="H76" s="121">
        <f t="shared" si="2"/>
        <v>65474</v>
      </c>
      <c r="I76" s="121" t="str">
        <f t="shared" si="3"/>
        <v>01:6A</v>
      </c>
      <c r="J76" s="121" t="s">
        <v>615</v>
      </c>
      <c r="L76" s="119" t="str">
        <f t="shared" si="4"/>
        <v>MIGRATE1</v>
      </c>
      <c r="M76" s="119" t="str">
        <f t="shared" si="5"/>
        <v>AIXTRON_016A_0593</v>
      </c>
      <c r="N76" s="124">
        <f t="shared" si="6"/>
        <v>65508</v>
      </c>
      <c r="O76" s="125" t="str">
        <f t="shared" si="7"/>
        <v>05:93</v>
      </c>
      <c r="P76" s="124" t="s">
        <v>615</v>
      </c>
    </row>
    <row r="77" spans="1:16">
      <c r="A77" s="116" t="s">
        <v>612</v>
      </c>
      <c r="B77" s="116" t="s">
        <v>363</v>
      </c>
      <c r="C77" s="116" t="s">
        <v>748</v>
      </c>
      <c r="D77" s="116" t="s">
        <v>749</v>
      </c>
      <c r="F77" s="117" t="str">
        <f t="shared" si="0"/>
        <v>MIGRATE1</v>
      </c>
      <c r="G77" s="117" t="str">
        <f t="shared" si="1"/>
        <v>AIXTRON_016B_0594</v>
      </c>
      <c r="H77" s="121">
        <f t="shared" si="2"/>
        <v>65474</v>
      </c>
      <c r="I77" s="121" t="str">
        <f t="shared" si="3"/>
        <v>01:6B</v>
      </c>
      <c r="J77" s="121" t="s">
        <v>615</v>
      </c>
      <c r="L77" s="119" t="str">
        <f t="shared" si="4"/>
        <v>MIGRATE1</v>
      </c>
      <c r="M77" s="119" t="str">
        <f t="shared" si="5"/>
        <v>AIXTRON_016B_0594</v>
      </c>
      <c r="N77" s="124">
        <f t="shared" si="6"/>
        <v>65508</v>
      </c>
      <c r="O77" s="125" t="str">
        <f t="shared" si="7"/>
        <v>05:94</v>
      </c>
      <c r="P77" s="124" t="s">
        <v>615</v>
      </c>
    </row>
    <row r="78" spans="1:16">
      <c r="A78" s="116" t="s">
        <v>612</v>
      </c>
      <c r="B78" s="116" t="s">
        <v>363</v>
      </c>
      <c r="C78" s="116" t="s">
        <v>750</v>
      </c>
      <c r="D78" s="116" t="s">
        <v>751</v>
      </c>
      <c r="F78" s="117" t="str">
        <f t="shared" si="0"/>
        <v>MIGRATE1</v>
      </c>
      <c r="G78" s="117" t="str">
        <f t="shared" si="1"/>
        <v>AIXTRON_016C_0595</v>
      </c>
      <c r="H78" s="121">
        <f t="shared" si="2"/>
        <v>65474</v>
      </c>
      <c r="I78" s="121" t="str">
        <f t="shared" si="3"/>
        <v>01:6C</v>
      </c>
      <c r="J78" s="121" t="s">
        <v>615</v>
      </c>
      <c r="L78" s="119" t="str">
        <f t="shared" si="4"/>
        <v>MIGRATE1</v>
      </c>
      <c r="M78" s="119" t="str">
        <f t="shared" si="5"/>
        <v>AIXTRON_016C_0595</v>
      </c>
      <c r="N78" s="124">
        <f t="shared" si="6"/>
        <v>65508</v>
      </c>
      <c r="O78" s="125" t="str">
        <f t="shared" si="7"/>
        <v>05:95</v>
      </c>
      <c r="P78" s="124" t="s">
        <v>615</v>
      </c>
    </row>
    <row r="79" spans="1:16">
      <c r="A79" s="116" t="s">
        <v>612</v>
      </c>
      <c r="B79" s="116" t="s">
        <v>363</v>
      </c>
      <c r="C79" s="116" t="s">
        <v>752</v>
      </c>
      <c r="D79" s="116" t="s">
        <v>753</v>
      </c>
      <c r="F79" s="117" t="str">
        <f t="shared" ref="F79:F142" si="8">A79</f>
        <v>MIGRATE1</v>
      </c>
      <c r="G79" s="117" t="str">
        <f t="shared" ref="G79:G142" si="9">B79&amp;"_"&amp;MID(C79,4,2)&amp;RIGHT(C79,2)&amp;"_"&amp;LEFT(D79,2)&amp;RIGHT(D79,2)</f>
        <v>AIXTRON_016D_0596</v>
      </c>
      <c r="H79" s="121">
        <f t="shared" ref="H79:H143" si="10">$C$8</f>
        <v>65474</v>
      </c>
      <c r="I79" s="121" t="str">
        <f t="shared" ref="I79:I142" si="11">RIGHT(C79,5)</f>
        <v>01:6D</v>
      </c>
      <c r="J79" s="121" t="s">
        <v>615</v>
      </c>
      <c r="L79" s="119" t="str">
        <f t="shared" ref="L79:L142" si="12">A79</f>
        <v>MIGRATE1</v>
      </c>
      <c r="M79" s="119" t="str">
        <f t="shared" ref="M79:M142" si="13">G79</f>
        <v>AIXTRON_016D_0596</v>
      </c>
      <c r="N79" s="124">
        <f t="shared" ref="N79:N142" si="14">$D$8</f>
        <v>65508</v>
      </c>
      <c r="O79" s="125" t="str">
        <f t="shared" ref="O79:O142" si="15">D79</f>
        <v>05:96</v>
      </c>
      <c r="P79" s="124" t="s">
        <v>615</v>
      </c>
    </row>
    <row r="80" spans="1:16">
      <c r="A80" s="116" t="s">
        <v>612</v>
      </c>
      <c r="B80" s="116" t="s">
        <v>363</v>
      </c>
      <c r="C80" s="116" t="s">
        <v>754</v>
      </c>
      <c r="D80" s="116" t="s">
        <v>755</v>
      </c>
      <c r="F80" s="117" t="str">
        <f t="shared" si="8"/>
        <v>MIGRATE1</v>
      </c>
      <c r="G80" s="117" t="str">
        <f t="shared" si="9"/>
        <v>AIXTRON_016E_0597</v>
      </c>
      <c r="H80" s="121">
        <f t="shared" si="10"/>
        <v>65474</v>
      </c>
      <c r="I80" s="121" t="str">
        <f t="shared" si="11"/>
        <v>01:6E</v>
      </c>
      <c r="J80" s="121" t="s">
        <v>615</v>
      </c>
      <c r="L80" s="119" t="str">
        <f t="shared" si="12"/>
        <v>MIGRATE1</v>
      </c>
      <c r="M80" s="119" t="str">
        <f t="shared" si="13"/>
        <v>AIXTRON_016E_0597</v>
      </c>
      <c r="N80" s="124">
        <f t="shared" si="14"/>
        <v>65508</v>
      </c>
      <c r="O80" s="125" t="str">
        <f t="shared" si="15"/>
        <v>05:97</v>
      </c>
      <c r="P80" s="124" t="s">
        <v>615</v>
      </c>
    </row>
    <row r="81" spans="1:16">
      <c r="A81" s="116" t="s">
        <v>612</v>
      </c>
      <c r="B81" s="116" t="s">
        <v>363</v>
      </c>
      <c r="C81" s="116" t="s">
        <v>756</v>
      </c>
      <c r="D81" s="116" t="s">
        <v>757</v>
      </c>
      <c r="F81" s="117" t="str">
        <f t="shared" si="8"/>
        <v>MIGRATE1</v>
      </c>
      <c r="G81" s="117" t="str">
        <f t="shared" si="9"/>
        <v>AIXTRON_016F_0598</v>
      </c>
      <c r="H81" s="121">
        <f t="shared" si="10"/>
        <v>65474</v>
      </c>
      <c r="I81" s="121" t="str">
        <f t="shared" si="11"/>
        <v>01:6F</v>
      </c>
      <c r="J81" s="121" t="s">
        <v>615</v>
      </c>
      <c r="L81" s="119" t="str">
        <f t="shared" si="12"/>
        <v>MIGRATE1</v>
      </c>
      <c r="M81" s="119" t="str">
        <f t="shared" si="13"/>
        <v>AIXTRON_016F_0598</v>
      </c>
      <c r="N81" s="124">
        <f t="shared" si="14"/>
        <v>65508</v>
      </c>
      <c r="O81" s="125" t="str">
        <f t="shared" si="15"/>
        <v>05:98</v>
      </c>
      <c r="P81" s="124" t="s">
        <v>615</v>
      </c>
    </row>
    <row r="82" spans="1:16">
      <c r="A82" s="116" t="s">
        <v>612</v>
      </c>
      <c r="B82" s="116" t="s">
        <v>363</v>
      </c>
      <c r="C82" s="116" t="s">
        <v>758</v>
      </c>
      <c r="D82" s="116" t="s">
        <v>759</v>
      </c>
      <c r="F82" s="117" t="str">
        <f t="shared" si="8"/>
        <v>MIGRATE1</v>
      </c>
      <c r="G82" s="117" t="str">
        <f t="shared" si="9"/>
        <v>AIXTRON_0170_0599</v>
      </c>
      <c r="H82" s="121">
        <f t="shared" si="10"/>
        <v>65474</v>
      </c>
      <c r="I82" s="121" t="str">
        <f t="shared" si="11"/>
        <v>01:70</v>
      </c>
      <c r="J82" s="121" t="s">
        <v>615</v>
      </c>
      <c r="L82" s="119" t="str">
        <f t="shared" si="12"/>
        <v>MIGRATE1</v>
      </c>
      <c r="M82" s="119" t="str">
        <f t="shared" si="13"/>
        <v>AIXTRON_0170_0599</v>
      </c>
      <c r="N82" s="124">
        <f t="shared" si="14"/>
        <v>65508</v>
      </c>
      <c r="O82" s="125" t="str">
        <f t="shared" si="15"/>
        <v>05:99</v>
      </c>
      <c r="P82" s="124" t="s">
        <v>615</v>
      </c>
    </row>
    <row r="83" spans="1:16">
      <c r="A83" s="116" t="s">
        <v>612</v>
      </c>
      <c r="B83" s="116" t="s">
        <v>363</v>
      </c>
      <c r="C83" s="116" t="s">
        <v>760</v>
      </c>
      <c r="D83" s="116" t="s">
        <v>761</v>
      </c>
      <c r="F83" s="117" t="str">
        <f t="shared" si="8"/>
        <v>MIGRATE1</v>
      </c>
      <c r="G83" s="117" t="str">
        <f t="shared" si="9"/>
        <v>AIXTRON_015f_0588</v>
      </c>
      <c r="H83" s="121">
        <f t="shared" si="10"/>
        <v>65474</v>
      </c>
      <c r="I83" s="121" t="str">
        <f t="shared" si="11"/>
        <v>01:5f</v>
      </c>
      <c r="J83" s="121" t="s">
        <v>615</v>
      </c>
      <c r="L83" s="119" t="str">
        <f t="shared" si="12"/>
        <v>MIGRATE1</v>
      </c>
      <c r="M83" s="119" t="str">
        <f t="shared" si="13"/>
        <v>AIXTRON_015f_0588</v>
      </c>
      <c r="N83" s="124">
        <f t="shared" si="14"/>
        <v>65508</v>
      </c>
      <c r="O83" s="125" t="str">
        <f t="shared" si="15"/>
        <v>05:88</v>
      </c>
      <c r="P83" s="124" t="s">
        <v>615</v>
      </c>
    </row>
    <row r="84" spans="1:16">
      <c r="A84" s="116" t="s">
        <v>612</v>
      </c>
      <c r="B84" s="116" t="s">
        <v>361</v>
      </c>
      <c r="C84" s="116" t="s">
        <v>762</v>
      </c>
      <c r="D84" s="116" t="s">
        <v>763</v>
      </c>
      <c r="F84" s="117" t="str">
        <f t="shared" si="8"/>
        <v>MIGRATE1</v>
      </c>
      <c r="G84" s="117" t="str">
        <f t="shared" si="9"/>
        <v>AIXTRONWEB_0100_0540</v>
      </c>
      <c r="H84" s="121">
        <f t="shared" si="10"/>
        <v>65474</v>
      </c>
      <c r="I84" s="121" t="str">
        <f t="shared" si="11"/>
        <v>01:00</v>
      </c>
      <c r="J84" s="121" t="s">
        <v>615</v>
      </c>
      <c r="L84" s="119" t="str">
        <f t="shared" si="12"/>
        <v>MIGRATE1</v>
      </c>
      <c r="M84" s="119" t="str">
        <f t="shared" si="13"/>
        <v>AIXTRONWEB_0100_0540</v>
      </c>
      <c r="N84" s="124">
        <f t="shared" si="14"/>
        <v>65508</v>
      </c>
      <c r="O84" s="125" t="str">
        <f t="shared" si="15"/>
        <v>05:40</v>
      </c>
      <c r="P84" s="124" t="s">
        <v>615</v>
      </c>
    </row>
    <row r="85" spans="1:16">
      <c r="A85" s="116" t="s">
        <v>612</v>
      </c>
      <c r="B85" s="116" t="s">
        <v>361</v>
      </c>
      <c r="C85" s="116" t="s">
        <v>764</v>
      </c>
      <c r="D85" s="116" t="s">
        <v>765</v>
      </c>
      <c r="F85" s="117" t="str">
        <f t="shared" si="8"/>
        <v>MIGRATE1</v>
      </c>
      <c r="G85" s="117" t="str">
        <f t="shared" si="9"/>
        <v>AIXTRONWEB_0101_0541</v>
      </c>
      <c r="H85" s="121">
        <f t="shared" si="10"/>
        <v>65474</v>
      </c>
      <c r="I85" s="121" t="str">
        <f t="shared" si="11"/>
        <v>01:01</v>
      </c>
      <c r="J85" s="121" t="s">
        <v>615</v>
      </c>
      <c r="L85" s="119" t="str">
        <f t="shared" si="12"/>
        <v>MIGRATE1</v>
      </c>
      <c r="M85" s="119" t="str">
        <f t="shared" si="13"/>
        <v>AIXTRONWEB_0101_0541</v>
      </c>
      <c r="N85" s="124">
        <f t="shared" si="14"/>
        <v>65508</v>
      </c>
      <c r="O85" s="125" t="str">
        <f t="shared" si="15"/>
        <v>05:41</v>
      </c>
      <c r="P85" s="124" t="s">
        <v>615</v>
      </c>
    </row>
    <row r="86" spans="1:16">
      <c r="A86" s="116" t="s">
        <v>612</v>
      </c>
      <c r="B86" s="116" t="s">
        <v>361</v>
      </c>
      <c r="C86" s="116" t="s">
        <v>766</v>
      </c>
      <c r="D86" s="116" t="s">
        <v>767</v>
      </c>
      <c r="F86" s="117" t="str">
        <f t="shared" si="8"/>
        <v>MIGRATE1</v>
      </c>
      <c r="G86" s="117" t="str">
        <f t="shared" si="9"/>
        <v>AIXTRONWEB_0102_0542</v>
      </c>
      <c r="H86" s="121">
        <f t="shared" si="10"/>
        <v>65474</v>
      </c>
      <c r="I86" s="121" t="str">
        <f t="shared" si="11"/>
        <v>01:02</v>
      </c>
      <c r="J86" s="121" t="s">
        <v>615</v>
      </c>
      <c r="L86" s="119" t="str">
        <f t="shared" si="12"/>
        <v>MIGRATE1</v>
      </c>
      <c r="M86" s="119" t="str">
        <f t="shared" si="13"/>
        <v>AIXTRONWEB_0102_0542</v>
      </c>
      <c r="N86" s="124">
        <f t="shared" si="14"/>
        <v>65508</v>
      </c>
      <c r="O86" s="125" t="str">
        <f t="shared" si="15"/>
        <v>05:42</v>
      </c>
      <c r="P86" s="124" t="s">
        <v>615</v>
      </c>
    </row>
    <row r="87" spans="1:16">
      <c r="A87" s="116" t="s">
        <v>612</v>
      </c>
      <c r="B87" s="116" t="s">
        <v>361</v>
      </c>
      <c r="C87" s="116" t="s">
        <v>768</v>
      </c>
      <c r="D87" s="116" t="s">
        <v>769</v>
      </c>
      <c r="F87" s="117" t="str">
        <f t="shared" si="8"/>
        <v>MIGRATE1</v>
      </c>
      <c r="G87" s="117" t="str">
        <f t="shared" si="9"/>
        <v>AIXTRONWEB_0103_0543</v>
      </c>
      <c r="H87" s="121">
        <f t="shared" si="10"/>
        <v>65474</v>
      </c>
      <c r="I87" s="121" t="str">
        <f t="shared" si="11"/>
        <v>01:03</v>
      </c>
      <c r="J87" s="121" t="s">
        <v>615</v>
      </c>
      <c r="L87" s="119" t="str">
        <f t="shared" si="12"/>
        <v>MIGRATE1</v>
      </c>
      <c r="M87" s="119" t="str">
        <f t="shared" si="13"/>
        <v>AIXTRONWEB_0103_0543</v>
      </c>
      <c r="N87" s="124">
        <f t="shared" si="14"/>
        <v>65508</v>
      </c>
      <c r="O87" s="125" t="str">
        <f t="shared" si="15"/>
        <v>05:43</v>
      </c>
      <c r="P87" s="124" t="s">
        <v>615</v>
      </c>
    </row>
    <row r="88" spans="1:16">
      <c r="A88" s="116" t="s">
        <v>612</v>
      </c>
      <c r="B88" s="116" t="s">
        <v>361</v>
      </c>
      <c r="C88" s="116" t="s">
        <v>770</v>
      </c>
      <c r="D88" s="116" t="s">
        <v>771</v>
      </c>
      <c r="F88" s="117" t="str">
        <f t="shared" si="8"/>
        <v>MIGRATE1</v>
      </c>
      <c r="G88" s="117" t="str">
        <f t="shared" si="9"/>
        <v>AIXTRONWEB_0104_0544</v>
      </c>
      <c r="H88" s="121">
        <f t="shared" si="10"/>
        <v>65474</v>
      </c>
      <c r="I88" s="121" t="str">
        <f t="shared" si="11"/>
        <v>01:04</v>
      </c>
      <c r="J88" s="121" t="s">
        <v>615</v>
      </c>
      <c r="L88" s="119" t="str">
        <f t="shared" si="12"/>
        <v>MIGRATE1</v>
      </c>
      <c r="M88" s="119" t="str">
        <f t="shared" si="13"/>
        <v>AIXTRONWEB_0104_0544</v>
      </c>
      <c r="N88" s="124">
        <f t="shared" si="14"/>
        <v>65508</v>
      </c>
      <c r="O88" s="125" t="str">
        <f t="shared" si="15"/>
        <v>05:44</v>
      </c>
      <c r="P88" s="124" t="s">
        <v>615</v>
      </c>
    </row>
    <row r="89" spans="1:16">
      <c r="A89" s="116" t="s">
        <v>612</v>
      </c>
      <c r="B89" s="116" t="s">
        <v>361</v>
      </c>
      <c r="C89" s="116" t="s">
        <v>772</v>
      </c>
      <c r="D89" s="116" t="s">
        <v>773</v>
      </c>
      <c r="F89" s="117" t="str">
        <f t="shared" si="8"/>
        <v>MIGRATE1</v>
      </c>
      <c r="G89" s="117" t="str">
        <f t="shared" si="9"/>
        <v>AIXTRONWEB_0105_0545</v>
      </c>
      <c r="H89" s="121">
        <f t="shared" si="10"/>
        <v>65474</v>
      </c>
      <c r="I89" s="121" t="str">
        <f t="shared" si="11"/>
        <v>01:05</v>
      </c>
      <c r="J89" s="121" t="s">
        <v>615</v>
      </c>
      <c r="L89" s="119" t="str">
        <f t="shared" si="12"/>
        <v>MIGRATE1</v>
      </c>
      <c r="M89" s="119" t="str">
        <f t="shared" si="13"/>
        <v>AIXTRONWEB_0105_0545</v>
      </c>
      <c r="N89" s="124">
        <f t="shared" si="14"/>
        <v>65508</v>
      </c>
      <c r="O89" s="125" t="str">
        <f t="shared" si="15"/>
        <v>05:45</v>
      </c>
      <c r="P89" s="124" t="s">
        <v>615</v>
      </c>
    </row>
    <row r="90" spans="1:16">
      <c r="A90" s="116" t="s">
        <v>612</v>
      </c>
      <c r="B90" s="116" t="s">
        <v>361</v>
      </c>
      <c r="C90" s="116" t="s">
        <v>774</v>
      </c>
      <c r="D90" s="116" t="s">
        <v>775</v>
      </c>
      <c r="F90" s="117" t="str">
        <f t="shared" si="8"/>
        <v>MIGRATE1</v>
      </c>
      <c r="G90" s="117" t="str">
        <f t="shared" si="9"/>
        <v>AIXTRONWEB_0106_0546</v>
      </c>
      <c r="H90" s="121">
        <f t="shared" si="10"/>
        <v>65474</v>
      </c>
      <c r="I90" s="121" t="str">
        <f t="shared" si="11"/>
        <v>01:06</v>
      </c>
      <c r="J90" s="121" t="s">
        <v>615</v>
      </c>
      <c r="L90" s="119" t="str">
        <f t="shared" si="12"/>
        <v>MIGRATE1</v>
      </c>
      <c r="M90" s="119" t="str">
        <f t="shared" si="13"/>
        <v>AIXTRONWEB_0106_0546</v>
      </c>
      <c r="N90" s="124">
        <f t="shared" si="14"/>
        <v>65508</v>
      </c>
      <c r="O90" s="125" t="str">
        <f t="shared" si="15"/>
        <v>05:46</v>
      </c>
      <c r="P90" s="124" t="s">
        <v>615</v>
      </c>
    </row>
    <row r="91" spans="1:16">
      <c r="A91" s="116" t="s">
        <v>612</v>
      </c>
      <c r="B91" s="116" t="s">
        <v>361</v>
      </c>
      <c r="C91" s="116" t="s">
        <v>776</v>
      </c>
      <c r="D91" s="116" t="s">
        <v>777</v>
      </c>
      <c r="F91" s="117" t="str">
        <f t="shared" si="8"/>
        <v>MIGRATE1</v>
      </c>
      <c r="G91" s="117" t="str">
        <f t="shared" si="9"/>
        <v>AIXTRONWEB_0107_0547</v>
      </c>
      <c r="H91" s="121">
        <f t="shared" si="10"/>
        <v>65474</v>
      </c>
      <c r="I91" s="121" t="str">
        <f t="shared" si="11"/>
        <v>01:07</v>
      </c>
      <c r="J91" s="121" t="s">
        <v>615</v>
      </c>
      <c r="L91" s="119" t="str">
        <f t="shared" si="12"/>
        <v>MIGRATE1</v>
      </c>
      <c r="M91" s="119" t="str">
        <f t="shared" si="13"/>
        <v>AIXTRONWEB_0107_0547</v>
      </c>
      <c r="N91" s="124">
        <f t="shared" si="14"/>
        <v>65508</v>
      </c>
      <c r="O91" s="125" t="str">
        <f t="shared" si="15"/>
        <v>05:47</v>
      </c>
      <c r="P91" s="124" t="s">
        <v>615</v>
      </c>
    </row>
    <row r="92" spans="1:16">
      <c r="A92" s="116" t="s">
        <v>612</v>
      </c>
      <c r="B92" s="116" t="s">
        <v>361</v>
      </c>
      <c r="C92" s="116" t="s">
        <v>778</v>
      </c>
      <c r="D92" s="116" t="s">
        <v>779</v>
      </c>
      <c r="F92" s="117" t="str">
        <f t="shared" si="8"/>
        <v>MIGRATE1</v>
      </c>
      <c r="G92" s="117" t="str">
        <f t="shared" si="9"/>
        <v>AIXTRONWEB_0108_0548</v>
      </c>
      <c r="H92" s="121">
        <f t="shared" si="10"/>
        <v>65474</v>
      </c>
      <c r="I92" s="121" t="str">
        <f t="shared" si="11"/>
        <v>01:08</v>
      </c>
      <c r="J92" s="121" t="s">
        <v>615</v>
      </c>
      <c r="L92" s="119" t="str">
        <f t="shared" si="12"/>
        <v>MIGRATE1</v>
      </c>
      <c r="M92" s="119" t="str">
        <f t="shared" si="13"/>
        <v>AIXTRONWEB_0108_0548</v>
      </c>
      <c r="N92" s="124">
        <f t="shared" si="14"/>
        <v>65508</v>
      </c>
      <c r="O92" s="125" t="str">
        <f t="shared" si="15"/>
        <v>05:48</v>
      </c>
      <c r="P92" s="124" t="s">
        <v>615</v>
      </c>
    </row>
    <row r="93" spans="1:16">
      <c r="A93" s="116" t="s">
        <v>612</v>
      </c>
      <c r="B93" s="116" t="s">
        <v>361</v>
      </c>
      <c r="C93" s="116" t="s">
        <v>780</v>
      </c>
      <c r="D93" s="116" t="s">
        <v>781</v>
      </c>
      <c r="F93" s="117" t="str">
        <f t="shared" si="8"/>
        <v>MIGRATE1</v>
      </c>
      <c r="G93" s="117" t="str">
        <f t="shared" si="9"/>
        <v>AIXTRONWEB_0109_0549</v>
      </c>
      <c r="H93" s="121">
        <f t="shared" si="10"/>
        <v>65474</v>
      </c>
      <c r="I93" s="121" t="str">
        <f t="shared" si="11"/>
        <v>01:09</v>
      </c>
      <c r="J93" s="121" t="s">
        <v>615</v>
      </c>
      <c r="L93" s="119" t="str">
        <f t="shared" si="12"/>
        <v>MIGRATE1</v>
      </c>
      <c r="M93" s="119" t="str">
        <f t="shared" si="13"/>
        <v>AIXTRONWEB_0109_0549</v>
      </c>
      <c r="N93" s="124">
        <f t="shared" si="14"/>
        <v>65508</v>
      </c>
      <c r="O93" s="125" t="str">
        <f t="shared" si="15"/>
        <v>05:49</v>
      </c>
      <c r="P93" s="124" t="s">
        <v>615</v>
      </c>
    </row>
    <row r="94" spans="1:16">
      <c r="A94" s="116" t="s">
        <v>612</v>
      </c>
      <c r="B94" s="116" t="s">
        <v>361</v>
      </c>
      <c r="C94" s="116" t="s">
        <v>782</v>
      </c>
      <c r="D94" s="116" t="s">
        <v>783</v>
      </c>
      <c r="F94" s="117" t="str">
        <f t="shared" si="8"/>
        <v>MIGRATE1</v>
      </c>
      <c r="G94" s="117" t="str">
        <f t="shared" si="9"/>
        <v>AIXTRONWEB_010A_054A</v>
      </c>
      <c r="H94" s="121">
        <f t="shared" si="10"/>
        <v>65474</v>
      </c>
      <c r="I94" s="121" t="str">
        <f t="shared" si="11"/>
        <v>01:0A</v>
      </c>
      <c r="J94" s="121" t="s">
        <v>615</v>
      </c>
      <c r="L94" s="119" t="str">
        <f t="shared" si="12"/>
        <v>MIGRATE1</v>
      </c>
      <c r="M94" s="119" t="str">
        <f t="shared" si="13"/>
        <v>AIXTRONWEB_010A_054A</v>
      </c>
      <c r="N94" s="124">
        <f t="shared" si="14"/>
        <v>65508</v>
      </c>
      <c r="O94" s="125" t="str">
        <f t="shared" si="15"/>
        <v>05:4A</v>
      </c>
      <c r="P94" s="124" t="s">
        <v>615</v>
      </c>
    </row>
    <row r="95" spans="1:16">
      <c r="A95" s="116" t="s">
        <v>612</v>
      </c>
      <c r="B95" s="116" t="s">
        <v>361</v>
      </c>
      <c r="C95" s="116" t="s">
        <v>784</v>
      </c>
      <c r="D95" s="116" t="s">
        <v>785</v>
      </c>
      <c r="F95" s="117" t="str">
        <f t="shared" si="8"/>
        <v>MIGRATE1</v>
      </c>
      <c r="G95" s="117" t="str">
        <f t="shared" si="9"/>
        <v>AIXTRONWEB_010B_054B</v>
      </c>
      <c r="H95" s="121">
        <f t="shared" si="10"/>
        <v>65474</v>
      </c>
      <c r="I95" s="121" t="str">
        <f t="shared" si="11"/>
        <v>01:0B</v>
      </c>
      <c r="J95" s="121" t="s">
        <v>615</v>
      </c>
      <c r="L95" s="119" t="str">
        <f t="shared" si="12"/>
        <v>MIGRATE1</v>
      </c>
      <c r="M95" s="119" t="str">
        <f t="shared" si="13"/>
        <v>AIXTRONWEB_010B_054B</v>
      </c>
      <c r="N95" s="124">
        <f t="shared" si="14"/>
        <v>65508</v>
      </c>
      <c r="O95" s="125" t="str">
        <f t="shared" si="15"/>
        <v>05:4B</v>
      </c>
      <c r="P95" s="124" t="s">
        <v>615</v>
      </c>
    </row>
    <row r="96" spans="1:16">
      <c r="A96" s="116" t="s">
        <v>612</v>
      </c>
      <c r="B96" s="116" t="s">
        <v>361</v>
      </c>
      <c r="C96" s="116" t="s">
        <v>786</v>
      </c>
      <c r="D96" s="116" t="s">
        <v>787</v>
      </c>
      <c r="F96" s="117" t="str">
        <f t="shared" si="8"/>
        <v>MIGRATE1</v>
      </c>
      <c r="G96" s="117" t="str">
        <f t="shared" si="9"/>
        <v>AIXTRONWEB_010C_054C</v>
      </c>
      <c r="H96" s="121">
        <f t="shared" si="10"/>
        <v>65474</v>
      </c>
      <c r="I96" s="121" t="str">
        <f t="shared" si="11"/>
        <v>01:0C</v>
      </c>
      <c r="J96" s="121" t="s">
        <v>615</v>
      </c>
      <c r="L96" s="119" t="str">
        <f t="shared" si="12"/>
        <v>MIGRATE1</v>
      </c>
      <c r="M96" s="119" t="str">
        <f t="shared" si="13"/>
        <v>AIXTRONWEB_010C_054C</v>
      </c>
      <c r="N96" s="124">
        <f t="shared" si="14"/>
        <v>65508</v>
      </c>
      <c r="O96" s="125" t="str">
        <f t="shared" si="15"/>
        <v>05:4C</v>
      </c>
      <c r="P96" s="124" t="s">
        <v>615</v>
      </c>
    </row>
    <row r="97" spans="1:16">
      <c r="A97" s="116" t="s">
        <v>612</v>
      </c>
      <c r="B97" s="116" t="s">
        <v>361</v>
      </c>
      <c r="C97" s="116" t="s">
        <v>788</v>
      </c>
      <c r="D97" s="116" t="s">
        <v>789</v>
      </c>
      <c r="F97" s="117" t="str">
        <f t="shared" si="8"/>
        <v>MIGRATE1</v>
      </c>
      <c r="G97" s="117" t="str">
        <f t="shared" si="9"/>
        <v>AIXTRONWEB_010D_054D</v>
      </c>
      <c r="H97" s="121">
        <f t="shared" si="10"/>
        <v>65474</v>
      </c>
      <c r="I97" s="121" t="str">
        <f t="shared" si="11"/>
        <v>01:0D</v>
      </c>
      <c r="J97" s="121" t="s">
        <v>615</v>
      </c>
      <c r="L97" s="119" t="str">
        <f t="shared" si="12"/>
        <v>MIGRATE1</v>
      </c>
      <c r="M97" s="119" t="str">
        <f t="shared" si="13"/>
        <v>AIXTRONWEB_010D_054D</v>
      </c>
      <c r="N97" s="124">
        <f t="shared" si="14"/>
        <v>65508</v>
      </c>
      <c r="O97" s="125" t="str">
        <f t="shared" si="15"/>
        <v>05:4D</v>
      </c>
      <c r="P97" s="124" t="s">
        <v>615</v>
      </c>
    </row>
    <row r="98" spans="1:16">
      <c r="A98" s="116" t="s">
        <v>612</v>
      </c>
      <c r="B98" s="116" t="s">
        <v>361</v>
      </c>
      <c r="C98" s="116" t="s">
        <v>790</v>
      </c>
      <c r="D98" s="116" t="s">
        <v>791</v>
      </c>
      <c r="F98" s="117" t="str">
        <f t="shared" si="8"/>
        <v>MIGRATE1</v>
      </c>
      <c r="G98" s="117" t="str">
        <f t="shared" si="9"/>
        <v>AIXTRONWEB_010E_054E</v>
      </c>
      <c r="H98" s="121">
        <f t="shared" si="10"/>
        <v>65474</v>
      </c>
      <c r="I98" s="121" t="str">
        <f t="shared" si="11"/>
        <v>01:0E</v>
      </c>
      <c r="J98" s="121" t="s">
        <v>615</v>
      </c>
      <c r="L98" s="119" t="str">
        <f t="shared" si="12"/>
        <v>MIGRATE1</v>
      </c>
      <c r="M98" s="119" t="str">
        <f t="shared" si="13"/>
        <v>AIXTRONWEB_010E_054E</v>
      </c>
      <c r="N98" s="124">
        <f t="shared" si="14"/>
        <v>65508</v>
      </c>
      <c r="O98" s="125" t="str">
        <f t="shared" si="15"/>
        <v>05:4E</v>
      </c>
      <c r="P98" s="124" t="s">
        <v>615</v>
      </c>
    </row>
    <row r="99" spans="1:16">
      <c r="A99" s="116" t="s">
        <v>612</v>
      </c>
      <c r="B99" s="116" t="s">
        <v>361</v>
      </c>
      <c r="C99" s="116" t="s">
        <v>792</v>
      </c>
      <c r="D99" s="116" t="s">
        <v>793</v>
      </c>
      <c r="F99" s="117" t="str">
        <f t="shared" si="8"/>
        <v>MIGRATE1</v>
      </c>
      <c r="G99" s="117" t="str">
        <f t="shared" si="9"/>
        <v>AIXTRONWEB_010F_054F</v>
      </c>
      <c r="H99" s="121">
        <f t="shared" si="10"/>
        <v>65474</v>
      </c>
      <c r="I99" s="121" t="str">
        <f t="shared" si="11"/>
        <v>01:0F</v>
      </c>
      <c r="J99" s="121" t="s">
        <v>615</v>
      </c>
      <c r="L99" s="119" t="str">
        <f t="shared" si="12"/>
        <v>MIGRATE1</v>
      </c>
      <c r="M99" s="119" t="str">
        <f t="shared" si="13"/>
        <v>AIXTRONWEB_010F_054F</v>
      </c>
      <c r="N99" s="124">
        <f t="shared" si="14"/>
        <v>65508</v>
      </c>
      <c r="O99" s="125" t="str">
        <f t="shared" si="15"/>
        <v>05:4F</v>
      </c>
      <c r="P99" s="124" t="s">
        <v>615</v>
      </c>
    </row>
    <row r="100" spans="1:16">
      <c r="A100" s="116" t="s">
        <v>612</v>
      </c>
      <c r="B100" s="116" t="s">
        <v>361</v>
      </c>
      <c r="C100" s="116" t="s">
        <v>794</v>
      </c>
      <c r="D100" s="116" t="s">
        <v>795</v>
      </c>
      <c r="F100" s="117" t="str">
        <f t="shared" si="8"/>
        <v>MIGRATE1</v>
      </c>
      <c r="G100" s="117" t="str">
        <f t="shared" si="9"/>
        <v>AIXTRONWEB_0110_0550</v>
      </c>
      <c r="H100" s="121">
        <f t="shared" si="10"/>
        <v>65474</v>
      </c>
      <c r="I100" s="121" t="str">
        <f t="shared" si="11"/>
        <v>01:10</v>
      </c>
      <c r="J100" s="121" t="s">
        <v>615</v>
      </c>
      <c r="L100" s="119" t="str">
        <f t="shared" si="12"/>
        <v>MIGRATE1</v>
      </c>
      <c r="M100" s="119" t="str">
        <f t="shared" si="13"/>
        <v>AIXTRONWEB_0110_0550</v>
      </c>
      <c r="N100" s="124">
        <f t="shared" si="14"/>
        <v>65508</v>
      </c>
      <c r="O100" s="125" t="str">
        <f t="shared" si="15"/>
        <v>05:50</v>
      </c>
      <c r="P100" s="124" t="s">
        <v>615</v>
      </c>
    </row>
    <row r="101" spans="1:16">
      <c r="A101" s="116" t="s">
        <v>612</v>
      </c>
      <c r="B101" s="116" t="s">
        <v>361</v>
      </c>
      <c r="C101" s="116" t="s">
        <v>796</v>
      </c>
      <c r="D101" s="116" t="s">
        <v>797</v>
      </c>
      <c r="F101" s="117" t="str">
        <f t="shared" si="8"/>
        <v>MIGRATE1</v>
      </c>
      <c r="G101" s="117" t="str">
        <f t="shared" si="9"/>
        <v>AIXTRONWEB_0111_0551</v>
      </c>
      <c r="H101" s="121">
        <f t="shared" si="10"/>
        <v>65474</v>
      </c>
      <c r="I101" s="121" t="str">
        <f t="shared" si="11"/>
        <v>01:11</v>
      </c>
      <c r="J101" s="121" t="s">
        <v>615</v>
      </c>
      <c r="L101" s="119" t="str">
        <f t="shared" si="12"/>
        <v>MIGRATE1</v>
      </c>
      <c r="M101" s="119" t="str">
        <f t="shared" si="13"/>
        <v>AIXTRONWEB_0111_0551</v>
      </c>
      <c r="N101" s="124">
        <f t="shared" si="14"/>
        <v>65508</v>
      </c>
      <c r="O101" s="125" t="str">
        <f t="shared" si="15"/>
        <v>05:51</v>
      </c>
      <c r="P101" s="124" t="s">
        <v>615</v>
      </c>
    </row>
    <row r="102" spans="1:16">
      <c r="A102" s="116" t="s">
        <v>612</v>
      </c>
      <c r="B102" s="116" t="s">
        <v>361</v>
      </c>
      <c r="C102" s="116" t="s">
        <v>798</v>
      </c>
      <c r="D102" s="116" t="s">
        <v>799</v>
      </c>
      <c r="F102" s="117" t="str">
        <f t="shared" si="8"/>
        <v>MIGRATE1</v>
      </c>
      <c r="G102" s="117" t="str">
        <f t="shared" si="9"/>
        <v>AIXTRONWEB_0112_0552</v>
      </c>
      <c r="H102" s="121">
        <f t="shared" si="10"/>
        <v>65474</v>
      </c>
      <c r="I102" s="121" t="str">
        <f t="shared" si="11"/>
        <v>01:12</v>
      </c>
      <c r="J102" s="121" t="s">
        <v>615</v>
      </c>
      <c r="L102" s="119" t="str">
        <f t="shared" si="12"/>
        <v>MIGRATE1</v>
      </c>
      <c r="M102" s="119" t="str">
        <f t="shared" si="13"/>
        <v>AIXTRONWEB_0112_0552</v>
      </c>
      <c r="N102" s="124">
        <f t="shared" si="14"/>
        <v>65508</v>
      </c>
      <c r="O102" s="125" t="str">
        <f t="shared" si="15"/>
        <v>05:52</v>
      </c>
      <c r="P102" s="124" t="s">
        <v>615</v>
      </c>
    </row>
    <row r="103" spans="1:16">
      <c r="A103" s="116" t="s">
        <v>612</v>
      </c>
      <c r="B103" s="116" t="s">
        <v>361</v>
      </c>
      <c r="C103" s="116" t="s">
        <v>800</v>
      </c>
      <c r="D103" s="116" t="s">
        <v>801</v>
      </c>
      <c r="F103" s="117" t="str">
        <f t="shared" si="8"/>
        <v>MIGRATE1</v>
      </c>
      <c r="G103" s="117" t="str">
        <f t="shared" si="9"/>
        <v>AIXTRONWEB_0113_0553</v>
      </c>
      <c r="H103" s="121">
        <f t="shared" si="10"/>
        <v>65474</v>
      </c>
      <c r="I103" s="121" t="str">
        <f t="shared" si="11"/>
        <v>01:13</v>
      </c>
      <c r="J103" s="121" t="s">
        <v>615</v>
      </c>
      <c r="L103" s="119" t="str">
        <f t="shared" si="12"/>
        <v>MIGRATE1</v>
      </c>
      <c r="M103" s="119" t="str">
        <f t="shared" si="13"/>
        <v>AIXTRONWEB_0113_0553</v>
      </c>
      <c r="N103" s="124">
        <f t="shared" si="14"/>
        <v>65508</v>
      </c>
      <c r="O103" s="125" t="str">
        <f t="shared" si="15"/>
        <v>05:53</v>
      </c>
      <c r="P103" s="124" t="s">
        <v>615</v>
      </c>
    </row>
    <row r="104" spans="1:16">
      <c r="A104" s="116" t="s">
        <v>612</v>
      </c>
      <c r="B104" s="116" t="s">
        <v>361</v>
      </c>
      <c r="C104" s="116" t="s">
        <v>802</v>
      </c>
      <c r="D104" s="116" t="s">
        <v>803</v>
      </c>
      <c r="F104" s="117" t="str">
        <f t="shared" si="8"/>
        <v>MIGRATE1</v>
      </c>
      <c r="G104" s="117" t="str">
        <f t="shared" si="9"/>
        <v>AIXTRONWEB_0114_0554</v>
      </c>
      <c r="H104" s="121">
        <f t="shared" si="10"/>
        <v>65474</v>
      </c>
      <c r="I104" s="121" t="str">
        <f t="shared" si="11"/>
        <v>01:14</v>
      </c>
      <c r="J104" s="121" t="s">
        <v>615</v>
      </c>
      <c r="L104" s="119" t="str">
        <f t="shared" si="12"/>
        <v>MIGRATE1</v>
      </c>
      <c r="M104" s="119" t="str">
        <f t="shared" si="13"/>
        <v>AIXTRONWEB_0114_0554</v>
      </c>
      <c r="N104" s="124">
        <f t="shared" si="14"/>
        <v>65508</v>
      </c>
      <c r="O104" s="125" t="str">
        <f t="shared" si="15"/>
        <v>05:54</v>
      </c>
      <c r="P104" s="124" t="s">
        <v>615</v>
      </c>
    </row>
    <row r="105" spans="1:16">
      <c r="A105" s="116" t="s">
        <v>612</v>
      </c>
      <c r="B105" s="116" t="s">
        <v>361</v>
      </c>
      <c r="C105" s="116" t="s">
        <v>804</v>
      </c>
      <c r="D105" s="116" t="s">
        <v>805</v>
      </c>
      <c r="F105" s="117" t="str">
        <f t="shared" si="8"/>
        <v>MIGRATE1</v>
      </c>
      <c r="G105" s="117" t="str">
        <f t="shared" si="9"/>
        <v>AIXTRONWEB_0115_0555</v>
      </c>
      <c r="H105" s="121">
        <f t="shared" si="10"/>
        <v>65474</v>
      </c>
      <c r="I105" s="121" t="str">
        <f t="shared" si="11"/>
        <v>01:15</v>
      </c>
      <c r="J105" s="121" t="s">
        <v>615</v>
      </c>
      <c r="L105" s="119" t="str">
        <f t="shared" si="12"/>
        <v>MIGRATE1</v>
      </c>
      <c r="M105" s="119" t="str">
        <f t="shared" si="13"/>
        <v>AIXTRONWEB_0115_0555</v>
      </c>
      <c r="N105" s="124">
        <f t="shared" si="14"/>
        <v>65508</v>
      </c>
      <c r="O105" s="125" t="str">
        <f t="shared" si="15"/>
        <v>05:55</v>
      </c>
      <c r="P105" s="124" t="s">
        <v>615</v>
      </c>
    </row>
    <row r="106" spans="1:16">
      <c r="A106" s="116" t="s">
        <v>612</v>
      </c>
      <c r="B106" s="116" t="s">
        <v>361</v>
      </c>
      <c r="C106" s="116" t="s">
        <v>806</v>
      </c>
      <c r="D106" s="116" t="s">
        <v>807</v>
      </c>
      <c r="F106" s="117" t="str">
        <f t="shared" si="8"/>
        <v>MIGRATE1</v>
      </c>
      <c r="G106" s="117" t="str">
        <f t="shared" si="9"/>
        <v>AIXTRONWEB_0116_0556</v>
      </c>
      <c r="H106" s="121">
        <f t="shared" si="10"/>
        <v>65474</v>
      </c>
      <c r="I106" s="121" t="str">
        <f t="shared" si="11"/>
        <v>01:16</v>
      </c>
      <c r="J106" s="121" t="s">
        <v>615</v>
      </c>
      <c r="L106" s="119" t="str">
        <f t="shared" si="12"/>
        <v>MIGRATE1</v>
      </c>
      <c r="M106" s="119" t="str">
        <f t="shared" si="13"/>
        <v>AIXTRONWEB_0116_0556</v>
      </c>
      <c r="N106" s="124">
        <f t="shared" si="14"/>
        <v>65508</v>
      </c>
      <c r="O106" s="125" t="str">
        <f t="shared" si="15"/>
        <v>05:56</v>
      </c>
      <c r="P106" s="124" t="s">
        <v>615</v>
      </c>
    </row>
    <row r="107" spans="1:16">
      <c r="A107" s="116" t="s">
        <v>612</v>
      </c>
      <c r="B107" s="116" t="s">
        <v>361</v>
      </c>
      <c r="C107" s="116" t="s">
        <v>808</v>
      </c>
      <c r="D107" s="116" t="s">
        <v>809</v>
      </c>
      <c r="F107" s="117" t="str">
        <f t="shared" si="8"/>
        <v>MIGRATE1</v>
      </c>
      <c r="G107" s="117" t="str">
        <f t="shared" si="9"/>
        <v>AIXTRONWEB_0117_0557</v>
      </c>
      <c r="H107" s="121">
        <f t="shared" si="10"/>
        <v>65474</v>
      </c>
      <c r="I107" s="121" t="str">
        <f t="shared" si="11"/>
        <v>01:17</v>
      </c>
      <c r="J107" s="121" t="s">
        <v>615</v>
      </c>
      <c r="L107" s="119" t="str">
        <f t="shared" si="12"/>
        <v>MIGRATE1</v>
      </c>
      <c r="M107" s="119" t="str">
        <f t="shared" si="13"/>
        <v>AIXTRONWEB_0117_0557</v>
      </c>
      <c r="N107" s="124">
        <f t="shared" si="14"/>
        <v>65508</v>
      </c>
      <c r="O107" s="125" t="str">
        <f t="shared" si="15"/>
        <v>05:57</v>
      </c>
      <c r="P107" s="124" t="s">
        <v>615</v>
      </c>
    </row>
    <row r="108" spans="1:16">
      <c r="A108" s="116" t="s">
        <v>612</v>
      </c>
      <c r="B108" s="116" t="s">
        <v>361</v>
      </c>
      <c r="C108" s="116" t="s">
        <v>810</v>
      </c>
      <c r="D108" s="116" t="s">
        <v>811</v>
      </c>
      <c r="F108" s="117" t="str">
        <f t="shared" si="8"/>
        <v>MIGRATE1</v>
      </c>
      <c r="G108" s="117" t="str">
        <f t="shared" si="9"/>
        <v>AIXTRONWEB_0118_0558</v>
      </c>
      <c r="H108" s="121">
        <f t="shared" si="10"/>
        <v>65474</v>
      </c>
      <c r="I108" s="121" t="str">
        <f t="shared" si="11"/>
        <v>01:18</v>
      </c>
      <c r="J108" s="121" t="s">
        <v>615</v>
      </c>
      <c r="L108" s="119" t="str">
        <f t="shared" si="12"/>
        <v>MIGRATE1</v>
      </c>
      <c r="M108" s="119" t="str">
        <f t="shared" si="13"/>
        <v>AIXTRONWEB_0118_0558</v>
      </c>
      <c r="N108" s="124">
        <f t="shared" si="14"/>
        <v>65508</v>
      </c>
      <c r="O108" s="125" t="str">
        <f t="shared" si="15"/>
        <v>05:58</v>
      </c>
      <c r="P108" s="124" t="s">
        <v>615</v>
      </c>
    </row>
    <row r="109" spans="1:16">
      <c r="A109" s="116" t="s">
        <v>612</v>
      </c>
      <c r="B109" s="116" t="s">
        <v>361</v>
      </c>
      <c r="C109" s="116" t="s">
        <v>812</v>
      </c>
      <c r="D109" s="116" t="s">
        <v>813</v>
      </c>
      <c r="F109" s="117" t="str">
        <f t="shared" si="8"/>
        <v>MIGRATE1</v>
      </c>
      <c r="G109" s="117" t="str">
        <f t="shared" si="9"/>
        <v>AIXTRONWEB_0119_0559</v>
      </c>
      <c r="H109" s="121">
        <f t="shared" si="10"/>
        <v>65474</v>
      </c>
      <c r="I109" s="121" t="str">
        <f t="shared" si="11"/>
        <v>01:19</v>
      </c>
      <c r="J109" s="121" t="s">
        <v>615</v>
      </c>
      <c r="L109" s="119" t="str">
        <f t="shared" si="12"/>
        <v>MIGRATE1</v>
      </c>
      <c r="M109" s="119" t="str">
        <f t="shared" si="13"/>
        <v>AIXTRONWEB_0119_0559</v>
      </c>
      <c r="N109" s="124">
        <f t="shared" si="14"/>
        <v>65508</v>
      </c>
      <c r="O109" s="125" t="str">
        <f t="shared" si="15"/>
        <v>05:59</v>
      </c>
      <c r="P109" s="124" t="s">
        <v>615</v>
      </c>
    </row>
    <row r="110" spans="1:16">
      <c r="A110" s="116" t="s">
        <v>612</v>
      </c>
      <c r="B110" s="116" t="s">
        <v>361</v>
      </c>
      <c r="C110" s="116" t="s">
        <v>814</v>
      </c>
      <c r="D110" s="116" t="s">
        <v>815</v>
      </c>
      <c r="F110" s="117" t="str">
        <f t="shared" si="8"/>
        <v>MIGRATE1</v>
      </c>
      <c r="G110" s="117" t="str">
        <f t="shared" si="9"/>
        <v>AIXTRONWEB_011A_055A</v>
      </c>
      <c r="H110" s="121">
        <f t="shared" si="10"/>
        <v>65474</v>
      </c>
      <c r="I110" s="121" t="str">
        <f t="shared" si="11"/>
        <v>01:1A</v>
      </c>
      <c r="J110" s="121" t="s">
        <v>615</v>
      </c>
      <c r="L110" s="119" t="str">
        <f t="shared" si="12"/>
        <v>MIGRATE1</v>
      </c>
      <c r="M110" s="119" t="str">
        <f t="shared" si="13"/>
        <v>AIXTRONWEB_011A_055A</v>
      </c>
      <c r="N110" s="124">
        <f t="shared" si="14"/>
        <v>65508</v>
      </c>
      <c r="O110" s="125" t="str">
        <f t="shared" si="15"/>
        <v>05:5A</v>
      </c>
      <c r="P110" s="124" t="s">
        <v>615</v>
      </c>
    </row>
    <row r="111" spans="1:16">
      <c r="A111" s="116" t="s">
        <v>612</v>
      </c>
      <c r="B111" s="116" t="s">
        <v>361</v>
      </c>
      <c r="C111" s="116" t="s">
        <v>816</v>
      </c>
      <c r="D111" s="116" t="s">
        <v>817</v>
      </c>
      <c r="F111" s="117" t="str">
        <f t="shared" si="8"/>
        <v>MIGRATE1</v>
      </c>
      <c r="G111" s="117" t="str">
        <f t="shared" si="9"/>
        <v>AIXTRONWEB_011B_055B</v>
      </c>
      <c r="H111" s="121">
        <f t="shared" si="10"/>
        <v>65474</v>
      </c>
      <c r="I111" s="121" t="str">
        <f t="shared" si="11"/>
        <v>01:1B</v>
      </c>
      <c r="J111" s="121" t="s">
        <v>615</v>
      </c>
      <c r="L111" s="119" t="str">
        <f t="shared" si="12"/>
        <v>MIGRATE1</v>
      </c>
      <c r="M111" s="119" t="str">
        <f t="shared" si="13"/>
        <v>AIXTRONWEB_011B_055B</v>
      </c>
      <c r="N111" s="124">
        <f t="shared" si="14"/>
        <v>65508</v>
      </c>
      <c r="O111" s="125" t="str">
        <f t="shared" si="15"/>
        <v>05:5B</v>
      </c>
      <c r="P111" s="124" t="s">
        <v>615</v>
      </c>
    </row>
    <row r="112" spans="1:16">
      <c r="A112" s="116" t="s">
        <v>612</v>
      </c>
      <c r="B112" s="116" t="s">
        <v>361</v>
      </c>
      <c r="C112" s="116" t="s">
        <v>818</v>
      </c>
      <c r="D112" s="116" t="s">
        <v>819</v>
      </c>
      <c r="F112" s="117" t="str">
        <f t="shared" si="8"/>
        <v>MIGRATE1</v>
      </c>
      <c r="G112" s="117" t="str">
        <f t="shared" si="9"/>
        <v>AIXTRONWEB_011C_055C</v>
      </c>
      <c r="H112" s="121">
        <f t="shared" si="10"/>
        <v>65474</v>
      </c>
      <c r="I112" s="121" t="str">
        <f t="shared" si="11"/>
        <v>01:1C</v>
      </c>
      <c r="J112" s="121" t="s">
        <v>615</v>
      </c>
      <c r="L112" s="119" t="str">
        <f t="shared" si="12"/>
        <v>MIGRATE1</v>
      </c>
      <c r="M112" s="119" t="str">
        <f t="shared" si="13"/>
        <v>AIXTRONWEB_011C_055C</v>
      </c>
      <c r="N112" s="124">
        <f t="shared" si="14"/>
        <v>65508</v>
      </c>
      <c r="O112" s="125" t="str">
        <f t="shared" si="15"/>
        <v>05:5C</v>
      </c>
      <c r="P112" s="124" t="s">
        <v>615</v>
      </c>
    </row>
    <row r="113" spans="1:16">
      <c r="A113" s="116" t="s">
        <v>612</v>
      </c>
      <c r="B113" s="116" t="s">
        <v>361</v>
      </c>
      <c r="C113" s="116" t="s">
        <v>820</v>
      </c>
      <c r="D113" s="116" t="s">
        <v>821</v>
      </c>
      <c r="F113" s="117" t="str">
        <f t="shared" si="8"/>
        <v>MIGRATE1</v>
      </c>
      <c r="G113" s="117" t="str">
        <f t="shared" si="9"/>
        <v>AIXTRONWEB_011D_055D</v>
      </c>
      <c r="H113" s="121">
        <f t="shared" si="10"/>
        <v>65474</v>
      </c>
      <c r="I113" s="121" t="str">
        <f t="shared" si="11"/>
        <v>01:1D</v>
      </c>
      <c r="J113" s="121" t="s">
        <v>615</v>
      </c>
      <c r="L113" s="119" t="str">
        <f t="shared" si="12"/>
        <v>MIGRATE1</v>
      </c>
      <c r="M113" s="119" t="str">
        <f t="shared" si="13"/>
        <v>AIXTRONWEB_011D_055D</v>
      </c>
      <c r="N113" s="124">
        <f t="shared" si="14"/>
        <v>65508</v>
      </c>
      <c r="O113" s="125" t="str">
        <f t="shared" si="15"/>
        <v>05:5D</v>
      </c>
      <c r="P113" s="124" t="s">
        <v>615</v>
      </c>
    </row>
    <row r="114" spans="1:16">
      <c r="A114" s="116" t="s">
        <v>612</v>
      </c>
      <c r="B114" s="116" t="s">
        <v>361</v>
      </c>
      <c r="C114" s="116" t="s">
        <v>822</v>
      </c>
      <c r="D114" s="116" t="s">
        <v>823</v>
      </c>
      <c r="F114" s="117" t="str">
        <f t="shared" si="8"/>
        <v>MIGRATE1</v>
      </c>
      <c r="G114" s="117" t="str">
        <f t="shared" si="9"/>
        <v>AIXTRONWEB_011E_055E</v>
      </c>
      <c r="H114" s="121">
        <f t="shared" si="10"/>
        <v>65474</v>
      </c>
      <c r="I114" s="121" t="str">
        <f t="shared" si="11"/>
        <v>01:1E</v>
      </c>
      <c r="J114" s="121" t="s">
        <v>615</v>
      </c>
      <c r="L114" s="119" t="str">
        <f t="shared" si="12"/>
        <v>MIGRATE1</v>
      </c>
      <c r="M114" s="119" t="str">
        <f t="shared" si="13"/>
        <v>AIXTRONWEB_011E_055E</v>
      </c>
      <c r="N114" s="124">
        <f t="shared" si="14"/>
        <v>65508</v>
      </c>
      <c r="O114" s="125" t="str">
        <f t="shared" si="15"/>
        <v>05:5E</v>
      </c>
      <c r="P114" s="124" t="s">
        <v>615</v>
      </c>
    </row>
    <row r="115" spans="1:16">
      <c r="A115" s="116" t="s">
        <v>612</v>
      </c>
      <c r="B115" s="116" t="s">
        <v>361</v>
      </c>
      <c r="C115" s="116" t="s">
        <v>824</v>
      </c>
      <c r="D115" s="116" t="s">
        <v>825</v>
      </c>
      <c r="F115" s="117" t="str">
        <f t="shared" si="8"/>
        <v>MIGRATE1</v>
      </c>
      <c r="G115" s="117" t="str">
        <f t="shared" si="9"/>
        <v>AIXTRONWEB_011F_055F</v>
      </c>
      <c r="H115" s="121">
        <f t="shared" si="10"/>
        <v>65474</v>
      </c>
      <c r="I115" s="121" t="str">
        <f t="shared" si="11"/>
        <v>01:1F</v>
      </c>
      <c r="J115" s="121" t="s">
        <v>615</v>
      </c>
      <c r="L115" s="119" t="str">
        <f t="shared" si="12"/>
        <v>MIGRATE1</v>
      </c>
      <c r="M115" s="119" t="str">
        <f t="shared" si="13"/>
        <v>AIXTRONWEB_011F_055F</v>
      </c>
      <c r="N115" s="124">
        <f t="shared" si="14"/>
        <v>65508</v>
      </c>
      <c r="O115" s="125" t="str">
        <f t="shared" si="15"/>
        <v>05:5F</v>
      </c>
      <c r="P115" s="124" t="s">
        <v>615</v>
      </c>
    </row>
    <row r="116" spans="1:16">
      <c r="A116" s="116" t="s">
        <v>612</v>
      </c>
      <c r="B116" s="116" t="s">
        <v>361</v>
      </c>
      <c r="C116" s="116" t="s">
        <v>826</v>
      </c>
      <c r="D116" s="116" t="s">
        <v>827</v>
      </c>
      <c r="F116" s="117" t="str">
        <f t="shared" si="8"/>
        <v>MIGRATE1</v>
      </c>
      <c r="G116" s="117" t="str">
        <f t="shared" si="9"/>
        <v>AIXTRONWEB_0120_0560</v>
      </c>
      <c r="H116" s="121">
        <f t="shared" si="10"/>
        <v>65474</v>
      </c>
      <c r="I116" s="121" t="str">
        <f t="shared" si="11"/>
        <v>01:20</v>
      </c>
      <c r="J116" s="121" t="s">
        <v>615</v>
      </c>
      <c r="L116" s="119" t="str">
        <f t="shared" si="12"/>
        <v>MIGRATE1</v>
      </c>
      <c r="M116" s="119" t="str">
        <f t="shared" si="13"/>
        <v>AIXTRONWEB_0120_0560</v>
      </c>
      <c r="N116" s="124">
        <f t="shared" si="14"/>
        <v>65508</v>
      </c>
      <c r="O116" s="125" t="str">
        <f t="shared" si="15"/>
        <v>05:60</v>
      </c>
      <c r="P116" s="124" t="s">
        <v>615</v>
      </c>
    </row>
    <row r="117" spans="1:16">
      <c r="A117" s="116" t="s">
        <v>612</v>
      </c>
      <c r="B117" s="116" t="s">
        <v>361</v>
      </c>
      <c r="C117" s="116" t="s">
        <v>828</v>
      </c>
      <c r="D117" s="116" t="s">
        <v>829</v>
      </c>
      <c r="F117" s="117" t="str">
        <f t="shared" si="8"/>
        <v>MIGRATE1</v>
      </c>
      <c r="G117" s="117" t="str">
        <f t="shared" si="9"/>
        <v>AIXTRONWEB_0121_0561</v>
      </c>
      <c r="H117" s="121">
        <f t="shared" si="10"/>
        <v>65474</v>
      </c>
      <c r="I117" s="121" t="str">
        <f t="shared" si="11"/>
        <v>01:21</v>
      </c>
      <c r="J117" s="121" t="s">
        <v>615</v>
      </c>
      <c r="L117" s="119" t="str">
        <f t="shared" si="12"/>
        <v>MIGRATE1</v>
      </c>
      <c r="M117" s="119" t="str">
        <f t="shared" si="13"/>
        <v>AIXTRONWEB_0121_0561</v>
      </c>
      <c r="N117" s="124">
        <f t="shared" si="14"/>
        <v>65508</v>
      </c>
      <c r="O117" s="125" t="str">
        <f t="shared" si="15"/>
        <v>05:61</v>
      </c>
      <c r="P117" s="124" t="s">
        <v>615</v>
      </c>
    </row>
    <row r="118" spans="1:16">
      <c r="A118" s="116" t="s">
        <v>612</v>
      </c>
      <c r="B118" s="116" t="s">
        <v>360</v>
      </c>
      <c r="C118" s="116" t="s">
        <v>830</v>
      </c>
      <c r="D118" s="116" t="s">
        <v>831</v>
      </c>
      <c r="F118" s="117" t="str">
        <f t="shared" si="8"/>
        <v>MIGRATE1</v>
      </c>
      <c r="G118" s="117" t="str">
        <f t="shared" si="9"/>
        <v>BS103-114_0010_050B</v>
      </c>
      <c r="H118" s="121">
        <f t="shared" si="10"/>
        <v>65474</v>
      </c>
      <c r="I118" s="121" t="str">
        <f t="shared" si="11"/>
        <v>00:10</v>
      </c>
      <c r="J118" s="121" t="s">
        <v>615</v>
      </c>
      <c r="L118" s="119" t="str">
        <f t="shared" si="12"/>
        <v>MIGRATE1</v>
      </c>
      <c r="M118" s="119" t="str">
        <f t="shared" si="13"/>
        <v>BS103-114_0010_050B</v>
      </c>
      <c r="N118" s="124">
        <f t="shared" si="14"/>
        <v>65508</v>
      </c>
      <c r="O118" s="125" t="str">
        <f t="shared" si="15"/>
        <v>05:0B</v>
      </c>
      <c r="P118" s="124" t="s">
        <v>615</v>
      </c>
    </row>
    <row r="119" spans="1:16">
      <c r="A119" s="116" t="s">
        <v>612</v>
      </c>
      <c r="B119" s="116" t="s">
        <v>360</v>
      </c>
      <c r="C119" s="116" t="s">
        <v>832</v>
      </c>
      <c r="D119" s="116" t="s">
        <v>833</v>
      </c>
      <c r="F119" s="117" t="str">
        <f t="shared" si="8"/>
        <v>MIGRATE1</v>
      </c>
      <c r="G119" s="117" t="str">
        <f t="shared" si="9"/>
        <v>BS103-114_0011_050C</v>
      </c>
      <c r="H119" s="121">
        <f t="shared" si="10"/>
        <v>65474</v>
      </c>
      <c r="I119" s="121" t="str">
        <f t="shared" si="11"/>
        <v>00:11</v>
      </c>
      <c r="J119" s="121" t="s">
        <v>615</v>
      </c>
      <c r="L119" s="119" t="str">
        <f t="shared" si="12"/>
        <v>MIGRATE1</v>
      </c>
      <c r="M119" s="119" t="str">
        <f t="shared" si="13"/>
        <v>BS103-114_0011_050C</v>
      </c>
      <c r="N119" s="124">
        <f t="shared" si="14"/>
        <v>65508</v>
      </c>
      <c r="O119" s="125" t="str">
        <f t="shared" si="15"/>
        <v>05:0C</v>
      </c>
      <c r="P119" s="124" t="s">
        <v>615</v>
      </c>
    </row>
    <row r="120" spans="1:16">
      <c r="A120" s="116" t="s">
        <v>612</v>
      </c>
      <c r="B120" s="116" t="s">
        <v>360</v>
      </c>
      <c r="C120" s="116" t="s">
        <v>834</v>
      </c>
      <c r="D120" s="116" t="s">
        <v>835</v>
      </c>
      <c r="F120" s="117" t="str">
        <f t="shared" si="8"/>
        <v>MIGRATE1</v>
      </c>
      <c r="G120" s="117" t="str">
        <f t="shared" si="9"/>
        <v>BS103-114_0012_050D</v>
      </c>
      <c r="H120" s="121">
        <f t="shared" si="10"/>
        <v>65474</v>
      </c>
      <c r="I120" s="121" t="str">
        <f t="shared" si="11"/>
        <v>00:12</v>
      </c>
      <c r="J120" s="121" t="s">
        <v>615</v>
      </c>
      <c r="L120" s="119" t="str">
        <f t="shared" si="12"/>
        <v>MIGRATE1</v>
      </c>
      <c r="M120" s="119" t="str">
        <f t="shared" si="13"/>
        <v>BS103-114_0012_050D</v>
      </c>
      <c r="N120" s="124">
        <f t="shared" si="14"/>
        <v>65508</v>
      </c>
      <c r="O120" s="125" t="str">
        <f t="shared" si="15"/>
        <v>05:0D</v>
      </c>
      <c r="P120" s="124" t="s">
        <v>615</v>
      </c>
    </row>
    <row r="121" spans="1:16">
      <c r="A121" s="116" t="s">
        <v>612</v>
      </c>
      <c r="B121" s="116" t="s">
        <v>360</v>
      </c>
      <c r="C121" s="116" t="s">
        <v>836</v>
      </c>
      <c r="D121" s="116" t="s">
        <v>837</v>
      </c>
      <c r="F121" s="117" t="str">
        <f t="shared" si="8"/>
        <v>MIGRATE1</v>
      </c>
      <c r="G121" s="117" t="str">
        <f t="shared" si="9"/>
        <v>BS103-114_0013_050E</v>
      </c>
      <c r="H121" s="121">
        <f t="shared" si="10"/>
        <v>65474</v>
      </c>
      <c r="I121" s="121" t="str">
        <f t="shared" si="11"/>
        <v>00:13</v>
      </c>
      <c r="J121" s="121" t="s">
        <v>615</v>
      </c>
      <c r="L121" s="119" t="str">
        <f t="shared" si="12"/>
        <v>MIGRATE1</v>
      </c>
      <c r="M121" s="119" t="str">
        <f t="shared" si="13"/>
        <v>BS103-114_0013_050E</v>
      </c>
      <c r="N121" s="124">
        <f t="shared" si="14"/>
        <v>65508</v>
      </c>
      <c r="O121" s="125" t="str">
        <f t="shared" si="15"/>
        <v>05:0E</v>
      </c>
      <c r="P121" s="124" t="s">
        <v>615</v>
      </c>
    </row>
    <row r="122" spans="1:16">
      <c r="A122" s="116" t="s">
        <v>612</v>
      </c>
      <c r="B122" s="116" t="s">
        <v>360</v>
      </c>
      <c r="C122" s="116" t="s">
        <v>838</v>
      </c>
      <c r="D122" s="116" t="s">
        <v>839</v>
      </c>
      <c r="F122" s="117" t="str">
        <f t="shared" si="8"/>
        <v>MIGRATE1</v>
      </c>
      <c r="G122" s="117" t="str">
        <f t="shared" si="9"/>
        <v>BS103-114_0014_050F</v>
      </c>
      <c r="H122" s="121">
        <f t="shared" si="10"/>
        <v>65474</v>
      </c>
      <c r="I122" s="121" t="str">
        <f t="shared" si="11"/>
        <v>00:14</v>
      </c>
      <c r="J122" s="121" t="s">
        <v>615</v>
      </c>
      <c r="L122" s="119" t="str">
        <f t="shared" si="12"/>
        <v>MIGRATE1</v>
      </c>
      <c r="M122" s="119" t="str">
        <f t="shared" si="13"/>
        <v>BS103-114_0014_050F</v>
      </c>
      <c r="N122" s="124">
        <f t="shared" si="14"/>
        <v>65508</v>
      </c>
      <c r="O122" s="125" t="str">
        <f t="shared" si="15"/>
        <v>05:0F</v>
      </c>
      <c r="P122" s="124" t="s">
        <v>615</v>
      </c>
    </row>
    <row r="123" spans="1:16">
      <c r="A123" s="116" t="s">
        <v>612</v>
      </c>
      <c r="B123" s="116" t="s">
        <v>360</v>
      </c>
      <c r="C123" s="116" t="s">
        <v>840</v>
      </c>
      <c r="D123" s="116" t="s">
        <v>841</v>
      </c>
      <c r="F123" s="117" t="str">
        <f t="shared" si="8"/>
        <v>MIGRATE1</v>
      </c>
      <c r="G123" s="117" t="str">
        <f t="shared" si="9"/>
        <v>BS103-114_0015_0510</v>
      </c>
      <c r="H123" s="121">
        <f t="shared" si="10"/>
        <v>65474</v>
      </c>
      <c r="I123" s="121" t="str">
        <f t="shared" si="11"/>
        <v>00:15</v>
      </c>
      <c r="J123" s="121" t="s">
        <v>615</v>
      </c>
      <c r="L123" s="119" t="str">
        <f t="shared" si="12"/>
        <v>MIGRATE1</v>
      </c>
      <c r="M123" s="119" t="str">
        <f t="shared" si="13"/>
        <v>BS103-114_0015_0510</v>
      </c>
      <c r="N123" s="124">
        <f t="shared" si="14"/>
        <v>65508</v>
      </c>
      <c r="O123" s="125" t="str">
        <f t="shared" si="15"/>
        <v>05:10</v>
      </c>
      <c r="P123" s="124" t="s">
        <v>615</v>
      </c>
    </row>
    <row r="124" spans="1:16">
      <c r="A124" s="116" t="s">
        <v>612</v>
      </c>
      <c r="B124" s="116" t="s">
        <v>360</v>
      </c>
      <c r="C124" s="116" t="s">
        <v>842</v>
      </c>
      <c r="D124" s="116" t="s">
        <v>843</v>
      </c>
      <c r="F124" s="117" t="str">
        <f t="shared" si="8"/>
        <v>MIGRATE1</v>
      </c>
      <c r="G124" s="117" t="str">
        <f t="shared" si="9"/>
        <v>BS103-114_0016_0511</v>
      </c>
      <c r="H124" s="121">
        <f t="shared" si="10"/>
        <v>65474</v>
      </c>
      <c r="I124" s="121" t="str">
        <f t="shared" si="11"/>
        <v>00:16</v>
      </c>
      <c r="J124" s="121" t="s">
        <v>615</v>
      </c>
      <c r="L124" s="119" t="str">
        <f t="shared" si="12"/>
        <v>MIGRATE1</v>
      </c>
      <c r="M124" s="119" t="str">
        <f t="shared" si="13"/>
        <v>BS103-114_0016_0511</v>
      </c>
      <c r="N124" s="124">
        <f t="shared" si="14"/>
        <v>65508</v>
      </c>
      <c r="O124" s="125" t="str">
        <f t="shared" si="15"/>
        <v>05:11</v>
      </c>
      <c r="P124" s="124" t="s">
        <v>615</v>
      </c>
    </row>
    <row r="125" spans="1:16">
      <c r="A125" s="116" t="s">
        <v>612</v>
      </c>
      <c r="B125" s="116" t="s">
        <v>360</v>
      </c>
      <c r="C125" s="116" t="s">
        <v>844</v>
      </c>
      <c r="D125" s="116" t="s">
        <v>845</v>
      </c>
      <c r="F125" s="117" t="str">
        <f t="shared" si="8"/>
        <v>MIGRATE1</v>
      </c>
      <c r="G125" s="117" t="str">
        <f t="shared" si="9"/>
        <v>BS103-114_0017_0512</v>
      </c>
      <c r="H125" s="121">
        <f t="shared" si="10"/>
        <v>65474</v>
      </c>
      <c r="I125" s="121" t="str">
        <f t="shared" si="11"/>
        <v>00:17</v>
      </c>
      <c r="J125" s="121" t="s">
        <v>615</v>
      </c>
      <c r="L125" s="119" t="str">
        <f t="shared" si="12"/>
        <v>MIGRATE1</v>
      </c>
      <c r="M125" s="119" t="str">
        <f t="shared" si="13"/>
        <v>BS103-114_0017_0512</v>
      </c>
      <c r="N125" s="124">
        <f t="shared" si="14"/>
        <v>65508</v>
      </c>
      <c r="O125" s="125" t="str">
        <f t="shared" si="15"/>
        <v>05:12</v>
      </c>
      <c r="P125" s="124" t="s">
        <v>615</v>
      </c>
    </row>
    <row r="126" spans="1:16">
      <c r="A126" s="116" t="s">
        <v>612</v>
      </c>
      <c r="B126" s="116" t="s">
        <v>360</v>
      </c>
      <c r="C126" s="116" t="s">
        <v>846</v>
      </c>
      <c r="D126" s="116" t="s">
        <v>847</v>
      </c>
      <c r="F126" s="117" t="str">
        <f t="shared" si="8"/>
        <v>MIGRATE1</v>
      </c>
      <c r="G126" s="117" t="str">
        <f t="shared" si="9"/>
        <v>BS103-114_0018_0513</v>
      </c>
      <c r="H126" s="121">
        <f t="shared" si="10"/>
        <v>65474</v>
      </c>
      <c r="I126" s="121" t="str">
        <f t="shared" si="11"/>
        <v>00:18</v>
      </c>
      <c r="J126" s="121" t="s">
        <v>615</v>
      </c>
      <c r="L126" s="119" t="str">
        <f t="shared" si="12"/>
        <v>MIGRATE1</v>
      </c>
      <c r="M126" s="119" t="str">
        <f t="shared" si="13"/>
        <v>BS103-114_0018_0513</v>
      </c>
      <c r="N126" s="124">
        <f t="shared" si="14"/>
        <v>65508</v>
      </c>
      <c r="O126" s="125" t="str">
        <f t="shared" si="15"/>
        <v>05:13</v>
      </c>
      <c r="P126" s="124" t="s">
        <v>615</v>
      </c>
    </row>
    <row r="127" spans="1:16">
      <c r="A127" s="116" t="s">
        <v>612</v>
      </c>
      <c r="B127" s="116" t="s">
        <v>360</v>
      </c>
      <c r="C127" s="116" t="s">
        <v>848</v>
      </c>
      <c r="D127" s="116" t="s">
        <v>849</v>
      </c>
      <c r="F127" s="117" t="str">
        <f t="shared" si="8"/>
        <v>MIGRATE1</v>
      </c>
      <c r="G127" s="117" t="str">
        <f t="shared" si="9"/>
        <v>BS103-114_0019_0514</v>
      </c>
      <c r="H127" s="121">
        <f t="shared" si="10"/>
        <v>65474</v>
      </c>
      <c r="I127" s="121" t="str">
        <f t="shared" si="11"/>
        <v>00:19</v>
      </c>
      <c r="J127" s="121" t="s">
        <v>615</v>
      </c>
      <c r="L127" s="119" t="str">
        <f t="shared" si="12"/>
        <v>MIGRATE1</v>
      </c>
      <c r="M127" s="119" t="str">
        <f t="shared" si="13"/>
        <v>BS103-114_0019_0514</v>
      </c>
      <c r="N127" s="124">
        <f t="shared" si="14"/>
        <v>65508</v>
      </c>
      <c r="O127" s="125" t="str">
        <f t="shared" si="15"/>
        <v>05:14</v>
      </c>
      <c r="P127" s="124" t="s">
        <v>615</v>
      </c>
    </row>
    <row r="128" spans="1:16">
      <c r="A128" s="116" t="s">
        <v>612</v>
      </c>
      <c r="B128" s="116" t="s">
        <v>360</v>
      </c>
      <c r="C128" s="116" t="s">
        <v>850</v>
      </c>
      <c r="D128" s="116" t="s">
        <v>851</v>
      </c>
      <c r="F128" s="117" t="str">
        <f t="shared" si="8"/>
        <v>MIGRATE1</v>
      </c>
      <c r="G128" s="117" t="str">
        <f t="shared" si="9"/>
        <v>BS103-114_001A_0515</v>
      </c>
      <c r="H128" s="121">
        <f t="shared" si="10"/>
        <v>65474</v>
      </c>
      <c r="I128" s="121" t="str">
        <f t="shared" si="11"/>
        <v>00:1A</v>
      </c>
      <c r="J128" s="121" t="s">
        <v>615</v>
      </c>
      <c r="L128" s="119" t="str">
        <f t="shared" si="12"/>
        <v>MIGRATE1</v>
      </c>
      <c r="M128" s="119" t="str">
        <f t="shared" si="13"/>
        <v>BS103-114_001A_0515</v>
      </c>
      <c r="N128" s="124">
        <f t="shared" si="14"/>
        <v>65508</v>
      </c>
      <c r="O128" s="125" t="str">
        <f t="shared" si="15"/>
        <v>05:15</v>
      </c>
      <c r="P128" s="124" t="s">
        <v>615</v>
      </c>
    </row>
    <row r="129" spans="1:16">
      <c r="A129" s="116" t="s">
        <v>612</v>
      </c>
      <c r="B129" s="116" t="s">
        <v>360</v>
      </c>
      <c r="C129" s="116" t="s">
        <v>852</v>
      </c>
      <c r="D129" s="116" t="s">
        <v>853</v>
      </c>
      <c r="F129" s="117" t="str">
        <f t="shared" si="8"/>
        <v>MIGRATE1</v>
      </c>
      <c r="G129" s="117" t="str">
        <f t="shared" si="9"/>
        <v>BS103-114_001B_0516</v>
      </c>
      <c r="H129" s="121">
        <f t="shared" si="10"/>
        <v>65474</v>
      </c>
      <c r="I129" s="121" t="str">
        <f t="shared" si="11"/>
        <v>00:1B</v>
      </c>
      <c r="J129" s="121" t="s">
        <v>615</v>
      </c>
      <c r="L129" s="119" t="str">
        <f t="shared" si="12"/>
        <v>MIGRATE1</v>
      </c>
      <c r="M129" s="119" t="str">
        <f t="shared" si="13"/>
        <v>BS103-114_001B_0516</v>
      </c>
      <c r="N129" s="124">
        <f t="shared" si="14"/>
        <v>65508</v>
      </c>
      <c r="O129" s="125" t="str">
        <f t="shared" si="15"/>
        <v>05:16</v>
      </c>
      <c r="P129" s="124" t="s">
        <v>615</v>
      </c>
    </row>
    <row r="130" spans="1:16">
      <c r="A130" s="116" t="s">
        <v>612</v>
      </c>
      <c r="B130" s="116" t="s">
        <v>360</v>
      </c>
      <c r="C130" s="116" t="s">
        <v>854</v>
      </c>
      <c r="D130" s="116" t="s">
        <v>855</v>
      </c>
      <c r="F130" s="117" t="str">
        <f t="shared" si="8"/>
        <v>MIGRATE1</v>
      </c>
      <c r="G130" s="117" t="str">
        <f t="shared" si="9"/>
        <v>BS103-114_001C_0517</v>
      </c>
      <c r="H130" s="121">
        <f t="shared" si="10"/>
        <v>65474</v>
      </c>
      <c r="I130" s="121" t="str">
        <f t="shared" si="11"/>
        <v>00:1C</v>
      </c>
      <c r="J130" s="121" t="s">
        <v>615</v>
      </c>
      <c r="L130" s="119" t="str">
        <f t="shared" si="12"/>
        <v>MIGRATE1</v>
      </c>
      <c r="M130" s="119" t="str">
        <f t="shared" si="13"/>
        <v>BS103-114_001C_0517</v>
      </c>
      <c r="N130" s="124">
        <f t="shared" si="14"/>
        <v>65508</v>
      </c>
      <c r="O130" s="125" t="str">
        <f t="shared" si="15"/>
        <v>05:17</v>
      </c>
      <c r="P130" s="124" t="s">
        <v>615</v>
      </c>
    </row>
    <row r="131" spans="1:16">
      <c r="A131" s="116" t="s">
        <v>612</v>
      </c>
      <c r="B131" s="116" t="s">
        <v>360</v>
      </c>
      <c r="C131" s="116" t="s">
        <v>856</v>
      </c>
      <c r="D131" s="116" t="s">
        <v>857</v>
      </c>
      <c r="F131" s="117" t="str">
        <f t="shared" si="8"/>
        <v>MIGRATE1</v>
      </c>
      <c r="G131" s="117" t="str">
        <f t="shared" si="9"/>
        <v>BS103-114_001D_0518</v>
      </c>
      <c r="H131" s="121">
        <f t="shared" si="10"/>
        <v>65474</v>
      </c>
      <c r="I131" s="121" t="str">
        <f t="shared" si="11"/>
        <v>00:1D</v>
      </c>
      <c r="J131" s="121" t="s">
        <v>615</v>
      </c>
      <c r="L131" s="119" t="str">
        <f t="shared" si="12"/>
        <v>MIGRATE1</v>
      </c>
      <c r="M131" s="119" t="str">
        <f t="shared" si="13"/>
        <v>BS103-114_001D_0518</v>
      </c>
      <c r="N131" s="124">
        <f t="shared" si="14"/>
        <v>65508</v>
      </c>
      <c r="O131" s="125" t="str">
        <f t="shared" si="15"/>
        <v>05:18</v>
      </c>
      <c r="P131" s="124" t="s">
        <v>615</v>
      </c>
    </row>
    <row r="132" spans="1:16">
      <c r="A132" s="116" t="s">
        <v>612</v>
      </c>
      <c r="B132" s="116" t="s">
        <v>360</v>
      </c>
      <c r="C132" s="116" t="s">
        <v>858</v>
      </c>
      <c r="D132" s="116" t="s">
        <v>859</v>
      </c>
      <c r="F132" s="117" t="str">
        <f t="shared" si="8"/>
        <v>MIGRATE1</v>
      </c>
      <c r="G132" s="117" t="str">
        <f t="shared" si="9"/>
        <v>BS103-114_001E_0519</v>
      </c>
      <c r="H132" s="121">
        <f t="shared" si="10"/>
        <v>65474</v>
      </c>
      <c r="I132" s="121" t="str">
        <f t="shared" si="11"/>
        <v>00:1E</v>
      </c>
      <c r="J132" s="121" t="s">
        <v>615</v>
      </c>
      <c r="L132" s="119" t="str">
        <f t="shared" si="12"/>
        <v>MIGRATE1</v>
      </c>
      <c r="M132" s="119" t="str">
        <f t="shared" si="13"/>
        <v>BS103-114_001E_0519</v>
      </c>
      <c r="N132" s="124">
        <f t="shared" si="14"/>
        <v>65508</v>
      </c>
      <c r="O132" s="125" t="str">
        <f t="shared" si="15"/>
        <v>05:19</v>
      </c>
      <c r="P132" s="124" t="s">
        <v>615</v>
      </c>
    </row>
    <row r="133" spans="1:16">
      <c r="A133" s="116" t="s">
        <v>612</v>
      </c>
      <c r="B133" s="116" t="s">
        <v>360</v>
      </c>
      <c r="C133" s="116" t="s">
        <v>860</v>
      </c>
      <c r="D133" s="116" t="s">
        <v>861</v>
      </c>
      <c r="F133" s="117" t="str">
        <f t="shared" si="8"/>
        <v>MIGRATE1</v>
      </c>
      <c r="G133" s="117" t="str">
        <f t="shared" si="9"/>
        <v>BS103-114_001F_051A</v>
      </c>
      <c r="H133" s="121">
        <f t="shared" si="10"/>
        <v>65474</v>
      </c>
      <c r="I133" s="121" t="str">
        <f t="shared" si="11"/>
        <v>00:1F</v>
      </c>
      <c r="J133" s="121" t="s">
        <v>615</v>
      </c>
      <c r="L133" s="119" t="str">
        <f t="shared" si="12"/>
        <v>MIGRATE1</v>
      </c>
      <c r="M133" s="119" t="str">
        <f t="shared" si="13"/>
        <v>BS103-114_001F_051A</v>
      </c>
      <c r="N133" s="124">
        <f t="shared" si="14"/>
        <v>65508</v>
      </c>
      <c r="O133" s="125" t="str">
        <f t="shared" si="15"/>
        <v>05:1A</v>
      </c>
      <c r="P133" s="124" t="s">
        <v>615</v>
      </c>
    </row>
    <row r="134" spans="1:16">
      <c r="A134" s="116" t="s">
        <v>612</v>
      </c>
      <c r="B134" s="116" t="s">
        <v>360</v>
      </c>
      <c r="C134" s="116" t="s">
        <v>862</v>
      </c>
      <c r="D134" s="116" t="s">
        <v>863</v>
      </c>
      <c r="F134" s="117" t="str">
        <f t="shared" si="8"/>
        <v>MIGRATE1</v>
      </c>
      <c r="G134" s="117" t="str">
        <f t="shared" si="9"/>
        <v>BS103-114_0020_051B</v>
      </c>
      <c r="H134" s="121">
        <f t="shared" si="10"/>
        <v>65474</v>
      </c>
      <c r="I134" s="121" t="str">
        <f t="shared" si="11"/>
        <v>00:20</v>
      </c>
      <c r="J134" s="121" t="s">
        <v>615</v>
      </c>
      <c r="L134" s="119" t="str">
        <f t="shared" si="12"/>
        <v>MIGRATE1</v>
      </c>
      <c r="M134" s="119" t="str">
        <f t="shared" si="13"/>
        <v>BS103-114_0020_051B</v>
      </c>
      <c r="N134" s="124">
        <f t="shared" si="14"/>
        <v>65508</v>
      </c>
      <c r="O134" s="125" t="str">
        <f t="shared" si="15"/>
        <v>05:1B</v>
      </c>
      <c r="P134" s="124" t="s">
        <v>615</v>
      </c>
    </row>
    <row r="135" spans="1:16">
      <c r="A135" s="116" t="s">
        <v>612</v>
      </c>
      <c r="B135" s="116" t="s">
        <v>360</v>
      </c>
      <c r="C135" s="116" t="s">
        <v>864</v>
      </c>
      <c r="D135" s="116" t="s">
        <v>865</v>
      </c>
      <c r="F135" s="117" t="str">
        <f t="shared" si="8"/>
        <v>MIGRATE1</v>
      </c>
      <c r="G135" s="117" t="str">
        <f t="shared" si="9"/>
        <v>BS103-114_0021_051C</v>
      </c>
      <c r="H135" s="121">
        <f t="shared" si="10"/>
        <v>65474</v>
      </c>
      <c r="I135" s="121" t="str">
        <f t="shared" si="11"/>
        <v>00:21</v>
      </c>
      <c r="J135" s="121" t="s">
        <v>615</v>
      </c>
      <c r="L135" s="119" t="str">
        <f t="shared" si="12"/>
        <v>MIGRATE1</v>
      </c>
      <c r="M135" s="119" t="str">
        <f t="shared" si="13"/>
        <v>BS103-114_0021_051C</v>
      </c>
      <c r="N135" s="124">
        <f t="shared" si="14"/>
        <v>65508</v>
      </c>
      <c r="O135" s="125" t="str">
        <f t="shared" si="15"/>
        <v>05:1C</v>
      </c>
      <c r="P135" s="124" t="s">
        <v>615</v>
      </c>
    </row>
    <row r="136" spans="1:16">
      <c r="A136" s="116" t="s">
        <v>612</v>
      </c>
      <c r="B136" s="116" t="s">
        <v>360</v>
      </c>
      <c r="C136" s="116" t="s">
        <v>866</v>
      </c>
      <c r="D136" s="116" t="s">
        <v>867</v>
      </c>
      <c r="F136" s="117" t="str">
        <f t="shared" si="8"/>
        <v>MIGRATE1</v>
      </c>
      <c r="G136" s="117" t="str">
        <f t="shared" si="9"/>
        <v>BS103-114_0022_051D</v>
      </c>
      <c r="H136" s="121">
        <f t="shared" si="10"/>
        <v>65474</v>
      </c>
      <c r="I136" s="121" t="str">
        <f t="shared" si="11"/>
        <v>00:22</v>
      </c>
      <c r="J136" s="121" t="s">
        <v>615</v>
      </c>
      <c r="L136" s="119" t="str">
        <f t="shared" si="12"/>
        <v>MIGRATE1</v>
      </c>
      <c r="M136" s="119" t="str">
        <f t="shared" si="13"/>
        <v>BS103-114_0022_051D</v>
      </c>
      <c r="N136" s="124">
        <f t="shared" si="14"/>
        <v>65508</v>
      </c>
      <c r="O136" s="125" t="str">
        <f t="shared" si="15"/>
        <v>05:1D</v>
      </c>
      <c r="P136" s="124" t="s">
        <v>615</v>
      </c>
    </row>
    <row r="137" spans="1:16">
      <c r="A137" s="116" t="s">
        <v>612</v>
      </c>
      <c r="B137" s="116" t="s">
        <v>360</v>
      </c>
      <c r="C137" s="116" t="s">
        <v>868</v>
      </c>
      <c r="D137" s="116" t="s">
        <v>869</v>
      </c>
      <c r="F137" s="117" t="str">
        <f t="shared" si="8"/>
        <v>MIGRATE1</v>
      </c>
      <c r="G137" s="117" t="str">
        <f t="shared" si="9"/>
        <v>BS103-114_0023_051E</v>
      </c>
      <c r="H137" s="121">
        <f t="shared" si="10"/>
        <v>65474</v>
      </c>
      <c r="I137" s="121" t="str">
        <f t="shared" si="11"/>
        <v>00:23</v>
      </c>
      <c r="J137" s="121" t="s">
        <v>615</v>
      </c>
      <c r="L137" s="119" t="str">
        <f t="shared" si="12"/>
        <v>MIGRATE1</v>
      </c>
      <c r="M137" s="119" t="str">
        <f t="shared" si="13"/>
        <v>BS103-114_0023_051E</v>
      </c>
      <c r="N137" s="124">
        <f t="shared" si="14"/>
        <v>65508</v>
      </c>
      <c r="O137" s="125" t="str">
        <f t="shared" si="15"/>
        <v>05:1E</v>
      </c>
      <c r="P137" s="124" t="s">
        <v>615</v>
      </c>
    </row>
    <row r="138" spans="1:16">
      <c r="A138" s="116" t="s">
        <v>612</v>
      </c>
      <c r="B138" s="116" t="s">
        <v>360</v>
      </c>
      <c r="C138" s="116" t="s">
        <v>870</v>
      </c>
      <c r="D138" s="116" t="s">
        <v>871</v>
      </c>
      <c r="F138" s="117" t="str">
        <f t="shared" si="8"/>
        <v>MIGRATE1</v>
      </c>
      <c r="G138" s="117" t="str">
        <f t="shared" si="9"/>
        <v>BS103-114_0024_051F</v>
      </c>
      <c r="H138" s="121">
        <f t="shared" si="10"/>
        <v>65474</v>
      </c>
      <c r="I138" s="121" t="str">
        <f t="shared" si="11"/>
        <v>00:24</v>
      </c>
      <c r="J138" s="121" t="s">
        <v>615</v>
      </c>
      <c r="L138" s="119" t="str">
        <f t="shared" si="12"/>
        <v>MIGRATE1</v>
      </c>
      <c r="M138" s="119" t="str">
        <f t="shared" si="13"/>
        <v>BS103-114_0024_051F</v>
      </c>
      <c r="N138" s="124">
        <f t="shared" si="14"/>
        <v>65508</v>
      </c>
      <c r="O138" s="125" t="str">
        <f t="shared" si="15"/>
        <v>05:1F</v>
      </c>
      <c r="P138" s="124" t="s">
        <v>615</v>
      </c>
    </row>
    <row r="139" spans="1:16">
      <c r="A139" s="116" t="s">
        <v>612</v>
      </c>
      <c r="B139" s="116" t="s">
        <v>360</v>
      </c>
      <c r="C139" s="116" t="s">
        <v>872</v>
      </c>
      <c r="D139" s="116" t="s">
        <v>873</v>
      </c>
      <c r="F139" s="117" t="str">
        <f t="shared" si="8"/>
        <v>MIGRATE1</v>
      </c>
      <c r="G139" s="117" t="str">
        <f t="shared" si="9"/>
        <v>BS103-114_0025_0520</v>
      </c>
      <c r="H139" s="121">
        <f t="shared" si="10"/>
        <v>65474</v>
      </c>
      <c r="I139" s="121" t="str">
        <f t="shared" si="11"/>
        <v>00:25</v>
      </c>
      <c r="J139" s="121" t="s">
        <v>615</v>
      </c>
      <c r="L139" s="119" t="str">
        <f t="shared" si="12"/>
        <v>MIGRATE1</v>
      </c>
      <c r="M139" s="119" t="str">
        <f t="shared" si="13"/>
        <v>BS103-114_0025_0520</v>
      </c>
      <c r="N139" s="124">
        <f t="shared" si="14"/>
        <v>65508</v>
      </c>
      <c r="O139" s="125" t="str">
        <f t="shared" si="15"/>
        <v>05:20</v>
      </c>
      <c r="P139" s="124" t="s">
        <v>615</v>
      </c>
    </row>
    <row r="140" spans="1:16">
      <c r="A140" s="116" t="s">
        <v>612</v>
      </c>
      <c r="B140" s="116" t="s">
        <v>360</v>
      </c>
      <c r="C140" s="116" t="s">
        <v>874</v>
      </c>
      <c r="D140" s="116" t="s">
        <v>875</v>
      </c>
      <c r="F140" s="117" t="str">
        <f t="shared" si="8"/>
        <v>MIGRATE1</v>
      </c>
      <c r="G140" s="117" t="str">
        <f t="shared" si="9"/>
        <v>BS103-114_0026_0521</v>
      </c>
      <c r="H140" s="121">
        <f t="shared" si="10"/>
        <v>65474</v>
      </c>
      <c r="I140" s="121" t="str">
        <f t="shared" si="11"/>
        <v>00:26</v>
      </c>
      <c r="J140" s="121" t="s">
        <v>615</v>
      </c>
      <c r="L140" s="119" t="str">
        <f t="shared" si="12"/>
        <v>MIGRATE1</v>
      </c>
      <c r="M140" s="119" t="str">
        <f t="shared" si="13"/>
        <v>BS103-114_0026_0521</v>
      </c>
      <c r="N140" s="124">
        <f t="shared" si="14"/>
        <v>65508</v>
      </c>
      <c r="O140" s="125" t="str">
        <f t="shared" si="15"/>
        <v>05:21</v>
      </c>
      <c r="P140" s="124" t="s">
        <v>615</v>
      </c>
    </row>
    <row r="141" spans="1:16">
      <c r="A141" s="116" t="s">
        <v>612</v>
      </c>
      <c r="B141" s="116" t="s">
        <v>360</v>
      </c>
      <c r="C141" s="116" t="s">
        <v>876</v>
      </c>
      <c r="D141" s="116" t="s">
        <v>877</v>
      </c>
      <c r="F141" s="117" t="str">
        <f t="shared" si="8"/>
        <v>MIGRATE1</v>
      </c>
      <c r="G141" s="117" t="str">
        <f t="shared" si="9"/>
        <v>BS103-114_0027_0522</v>
      </c>
      <c r="H141" s="121">
        <f t="shared" si="10"/>
        <v>65474</v>
      </c>
      <c r="I141" s="121" t="str">
        <f t="shared" si="11"/>
        <v>00:27</v>
      </c>
      <c r="J141" s="121" t="s">
        <v>615</v>
      </c>
      <c r="L141" s="119" t="str">
        <f t="shared" si="12"/>
        <v>MIGRATE1</v>
      </c>
      <c r="M141" s="119" t="str">
        <f t="shared" si="13"/>
        <v>BS103-114_0027_0522</v>
      </c>
      <c r="N141" s="124">
        <f t="shared" si="14"/>
        <v>65508</v>
      </c>
      <c r="O141" s="125" t="str">
        <f t="shared" si="15"/>
        <v>05:22</v>
      </c>
      <c r="P141" s="124" t="s">
        <v>615</v>
      </c>
    </row>
    <row r="142" spans="1:16">
      <c r="A142" s="116" t="s">
        <v>612</v>
      </c>
      <c r="B142" s="116" t="s">
        <v>360</v>
      </c>
      <c r="C142" s="116" t="s">
        <v>878</v>
      </c>
      <c r="D142" s="116" t="s">
        <v>879</v>
      </c>
      <c r="F142" s="117" t="str">
        <f t="shared" si="8"/>
        <v>MIGRATE1</v>
      </c>
      <c r="G142" s="117" t="str">
        <f t="shared" si="9"/>
        <v>BS103-114_0028_0523</v>
      </c>
      <c r="H142" s="121">
        <f t="shared" si="10"/>
        <v>65474</v>
      </c>
      <c r="I142" s="121" t="str">
        <f t="shared" si="11"/>
        <v>00:28</v>
      </c>
      <c r="J142" s="121" t="s">
        <v>615</v>
      </c>
      <c r="L142" s="119" t="str">
        <f t="shared" si="12"/>
        <v>MIGRATE1</v>
      </c>
      <c r="M142" s="119" t="str">
        <f t="shared" si="13"/>
        <v>BS103-114_0028_0523</v>
      </c>
      <c r="N142" s="124">
        <f t="shared" si="14"/>
        <v>65508</v>
      </c>
      <c r="O142" s="125" t="str">
        <f t="shared" si="15"/>
        <v>05:23</v>
      </c>
      <c r="P142" s="124" t="s">
        <v>615</v>
      </c>
    </row>
    <row r="143" spans="1:16">
      <c r="A143" s="116" t="s">
        <v>612</v>
      </c>
      <c r="B143" s="116" t="s">
        <v>360</v>
      </c>
      <c r="C143" s="116" t="s">
        <v>880</v>
      </c>
      <c r="D143" s="116" t="s">
        <v>881</v>
      </c>
      <c r="F143" s="117" t="str">
        <f t="shared" ref="F143:F206" si="16">A143</f>
        <v>MIGRATE1</v>
      </c>
      <c r="G143" s="117" t="str">
        <f t="shared" ref="G143:G206" si="17">B143&amp;"_"&amp;MID(C143,4,2)&amp;RIGHT(C143,2)&amp;"_"&amp;LEFT(D143,2)&amp;RIGHT(D143,2)</f>
        <v>BS103-114_0029_0524</v>
      </c>
      <c r="H143" s="121">
        <f t="shared" si="10"/>
        <v>65474</v>
      </c>
      <c r="I143" s="121" t="str">
        <f t="shared" ref="I143:I206" si="18">RIGHT(C143,5)</f>
        <v>00:29</v>
      </c>
      <c r="J143" s="121" t="s">
        <v>615</v>
      </c>
      <c r="L143" s="119" t="str">
        <f t="shared" ref="L143:L206" si="19">A143</f>
        <v>MIGRATE1</v>
      </c>
      <c r="M143" s="119" t="str">
        <f t="shared" ref="M143:M206" si="20">G143</f>
        <v>BS103-114_0029_0524</v>
      </c>
      <c r="N143" s="124">
        <f t="shared" ref="N143:N206" si="21">$D$8</f>
        <v>65508</v>
      </c>
      <c r="O143" s="125" t="str">
        <f t="shared" ref="O143:O206" si="22">D143</f>
        <v>05:24</v>
      </c>
      <c r="P143" s="124" t="s">
        <v>615</v>
      </c>
    </row>
    <row r="144" spans="1:16">
      <c r="A144" s="116" t="s">
        <v>612</v>
      </c>
      <c r="B144" s="116" t="s">
        <v>360</v>
      </c>
      <c r="C144" s="116" t="s">
        <v>882</v>
      </c>
      <c r="D144" s="116" t="s">
        <v>883</v>
      </c>
      <c r="F144" s="117" t="str">
        <f t="shared" si="16"/>
        <v>MIGRATE1</v>
      </c>
      <c r="G144" s="117" t="str">
        <f t="shared" si="17"/>
        <v>BS103-114_002A_0525</v>
      </c>
      <c r="H144" s="121">
        <f t="shared" ref="H144:H207" si="23">$C$8</f>
        <v>65474</v>
      </c>
      <c r="I144" s="121" t="str">
        <f t="shared" si="18"/>
        <v>00:2A</v>
      </c>
      <c r="J144" s="121" t="s">
        <v>615</v>
      </c>
      <c r="L144" s="119" t="str">
        <f t="shared" si="19"/>
        <v>MIGRATE1</v>
      </c>
      <c r="M144" s="119" t="str">
        <f t="shared" si="20"/>
        <v>BS103-114_002A_0525</v>
      </c>
      <c r="N144" s="124">
        <f t="shared" si="21"/>
        <v>65508</v>
      </c>
      <c r="O144" s="125" t="str">
        <f t="shared" si="22"/>
        <v>05:25</v>
      </c>
      <c r="P144" s="124" t="s">
        <v>615</v>
      </c>
    </row>
    <row r="145" spans="1:16">
      <c r="A145" s="116" t="s">
        <v>612</v>
      </c>
      <c r="B145" s="116" t="s">
        <v>360</v>
      </c>
      <c r="C145" s="116" t="s">
        <v>884</v>
      </c>
      <c r="D145" s="116" t="s">
        <v>885</v>
      </c>
      <c r="F145" s="117" t="str">
        <f t="shared" si="16"/>
        <v>MIGRATE1</v>
      </c>
      <c r="G145" s="117" t="str">
        <f t="shared" si="17"/>
        <v>BS103-114_002B_0526</v>
      </c>
      <c r="H145" s="121">
        <f t="shared" si="23"/>
        <v>65474</v>
      </c>
      <c r="I145" s="121" t="str">
        <f t="shared" si="18"/>
        <v>00:2B</v>
      </c>
      <c r="J145" s="121" t="s">
        <v>615</v>
      </c>
      <c r="L145" s="119" t="str">
        <f t="shared" si="19"/>
        <v>MIGRATE1</v>
      </c>
      <c r="M145" s="119" t="str">
        <f t="shared" si="20"/>
        <v>BS103-114_002B_0526</v>
      </c>
      <c r="N145" s="124">
        <f t="shared" si="21"/>
        <v>65508</v>
      </c>
      <c r="O145" s="125" t="str">
        <f t="shared" si="22"/>
        <v>05:26</v>
      </c>
      <c r="P145" s="124" t="s">
        <v>615</v>
      </c>
    </row>
    <row r="146" spans="1:16">
      <c r="A146" s="116" t="s">
        <v>612</v>
      </c>
      <c r="B146" s="116" t="s">
        <v>360</v>
      </c>
      <c r="C146" s="116" t="s">
        <v>886</v>
      </c>
      <c r="D146" s="116" t="s">
        <v>887</v>
      </c>
      <c r="F146" s="117" t="str">
        <f t="shared" si="16"/>
        <v>MIGRATE1</v>
      </c>
      <c r="G146" s="117" t="str">
        <f t="shared" si="17"/>
        <v>BS103-114_002C_0527</v>
      </c>
      <c r="H146" s="121">
        <f t="shared" si="23"/>
        <v>65474</v>
      </c>
      <c r="I146" s="121" t="str">
        <f t="shared" si="18"/>
        <v>00:2C</v>
      </c>
      <c r="J146" s="121" t="s">
        <v>615</v>
      </c>
      <c r="L146" s="119" t="str">
        <f t="shared" si="19"/>
        <v>MIGRATE1</v>
      </c>
      <c r="M146" s="119" t="str">
        <f t="shared" si="20"/>
        <v>BS103-114_002C_0527</v>
      </c>
      <c r="N146" s="124">
        <f t="shared" si="21"/>
        <v>65508</v>
      </c>
      <c r="O146" s="125" t="str">
        <f t="shared" si="22"/>
        <v>05:27</v>
      </c>
      <c r="P146" s="124" t="s">
        <v>615</v>
      </c>
    </row>
    <row r="147" spans="1:16">
      <c r="A147" s="116" t="s">
        <v>612</v>
      </c>
      <c r="B147" s="116" t="s">
        <v>360</v>
      </c>
      <c r="C147" s="116" t="s">
        <v>888</v>
      </c>
      <c r="D147" s="116" t="s">
        <v>889</v>
      </c>
      <c r="F147" s="117" t="str">
        <f t="shared" si="16"/>
        <v>MIGRATE1</v>
      </c>
      <c r="G147" s="117" t="str">
        <f t="shared" si="17"/>
        <v>BS103-114_002D_0528</v>
      </c>
      <c r="H147" s="121">
        <f t="shared" si="23"/>
        <v>65474</v>
      </c>
      <c r="I147" s="121" t="str">
        <f t="shared" si="18"/>
        <v>00:2D</v>
      </c>
      <c r="J147" s="121" t="s">
        <v>615</v>
      </c>
      <c r="L147" s="119" t="str">
        <f t="shared" si="19"/>
        <v>MIGRATE1</v>
      </c>
      <c r="M147" s="119" t="str">
        <f t="shared" si="20"/>
        <v>BS103-114_002D_0528</v>
      </c>
      <c r="N147" s="124">
        <f t="shared" si="21"/>
        <v>65508</v>
      </c>
      <c r="O147" s="125" t="str">
        <f t="shared" si="22"/>
        <v>05:28</v>
      </c>
      <c r="P147" s="124" t="s">
        <v>615</v>
      </c>
    </row>
    <row r="148" spans="1:16">
      <c r="A148" s="116" t="s">
        <v>612</v>
      </c>
      <c r="B148" s="116" t="s">
        <v>360</v>
      </c>
      <c r="C148" s="116" t="s">
        <v>890</v>
      </c>
      <c r="D148" s="116" t="s">
        <v>891</v>
      </c>
      <c r="F148" s="117" t="str">
        <f t="shared" si="16"/>
        <v>MIGRATE1</v>
      </c>
      <c r="G148" s="117" t="str">
        <f t="shared" si="17"/>
        <v>BS103-114_002E_0529</v>
      </c>
      <c r="H148" s="121">
        <f t="shared" si="23"/>
        <v>65474</v>
      </c>
      <c r="I148" s="121" t="str">
        <f t="shared" si="18"/>
        <v>00:2E</v>
      </c>
      <c r="J148" s="121" t="s">
        <v>615</v>
      </c>
      <c r="L148" s="119" t="str">
        <f t="shared" si="19"/>
        <v>MIGRATE1</v>
      </c>
      <c r="M148" s="119" t="str">
        <f t="shared" si="20"/>
        <v>BS103-114_002E_0529</v>
      </c>
      <c r="N148" s="124">
        <f t="shared" si="21"/>
        <v>65508</v>
      </c>
      <c r="O148" s="125" t="str">
        <f t="shared" si="22"/>
        <v>05:29</v>
      </c>
      <c r="P148" s="124" t="s">
        <v>615</v>
      </c>
    </row>
    <row r="149" spans="1:16">
      <c r="A149" s="116" t="s">
        <v>612</v>
      </c>
      <c r="B149" s="116" t="s">
        <v>360</v>
      </c>
      <c r="C149" s="116" t="s">
        <v>892</v>
      </c>
      <c r="D149" s="116" t="s">
        <v>893</v>
      </c>
      <c r="F149" s="117" t="str">
        <f t="shared" si="16"/>
        <v>MIGRATE1</v>
      </c>
      <c r="G149" s="117" t="str">
        <f t="shared" si="17"/>
        <v>BS103-114_002F_052A</v>
      </c>
      <c r="H149" s="121">
        <f t="shared" si="23"/>
        <v>65474</v>
      </c>
      <c r="I149" s="121" t="str">
        <f t="shared" si="18"/>
        <v>00:2F</v>
      </c>
      <c r="J149" s="121" t="s">
        <v>615</v>
      </c>
      <c r="L149" s="119" t="str">
        <f t="shared" si="19"/>
        <v>MIGRATE1</v>
      </c>
      <c r="M149" s="119" t="str">
        <f t="shared" si="20"/>
        <v>BS103-114_002F_052A</v>
      </c>
      <c r="N149" s="124">
        <f t="shared" si="21"/>
        <v>65508</v>
      </c>
      <c r="O149" s="125" t="str">
        <f t="shared" si="22"/>
        <v>05:2A</v>
      </c>
      <c r="P149" s="124" t="s">
        <v>615</v>
      </c>
    </row>
    <row r="150" spans="1:16">
      <c r="A150" s="116" t="s">
        <v>612</v>
      </c>
      <c r="B150" s="116" t="s">
        <v>360</v>
      </c>
      <c r="C150" s="116" t="s">
        <v>894</v>
      </c>
      <c r="D150" s="116" t="s">
        <v>895</v>
      </c>
      <c r="F150" s="117" t="str">
        <f t="shared" si="16"/>
        <v>MIGRATE1</v>
      </c>
      <c r="G150" s="117" t="str">
        <f t="shared" si="17"/>
        <v>BS103-114_0030_052B</v>
      </c>
      <c r="H150" s="121">
        <f t="shared" si="23"/>
        <v>65474</v>
      </c>
      <c r="I150" s="121" t="str">
        <f t="shared" si="18"/>
        <v>00:30</v>
      </c>
      <c r="J150" s="121" t="s">
        <v>615</v>
      </c>
      <c r="L150" s="119" t="str">
        <f t="shared" si="19"/>
        <v>MIGRATE1</v>
      </c>
      <c r="M150" s="119" t="str">
        <f t="shared" si="20"/>
        <v>BS103-114_0030_052B</v>
      </c>
      <c r="N150" s="124">
        <f t="shared" si="21"/>
        <v>65508</v>
      </c>
      <c r="O150" s="125" t="str">
        <f t="shared" si="22"/>
        <v>05:2B</v>
      </c>
      <c r="P150" s="124" t="s">
        <v>615</v>
      </c>
    </row>
    <row r="151" spans="1:16">
      <c r="A151" s="116" t="s">
        <v>612</v>
      </c>
      <c r="B151" s="116" t="s">
        <v>360</v>
      </c>
      <c r="C151" s="116" t="s">
        <v>896</v>
      </c>
      <c r="D151" s="116" t="s">
        <v>897</v>
      </c>
      <c r="F151" s="117" t="str">
        <f t="shared" si="16"/>
        <v>MIGRATE1</v>
      </c>
      <c r="G151" s="117" t="str">
        <f t="shared" si="17"/>
        <v>BS103-114_0031_052C</v>
      </c>
      <c r="H151" s="121">
        <f t="shared" si="23"/>
        <v>65474</v>
      </c>
      <c r="I151" s="121" t="str">
        <f t="shared" si="18"/>
        <v>00:31</v>
      </c>
      <c r="J151" s="121" t="s">
        <v>615</v>
      </c>
      <c r="L151" s="119" t="str">
        <f t="shared" si="19"/>
        <v>MIGRATE1</v>
      </c>
      <c r="M151" s="119" t="str">
        <f t="shared" si="20"/>
        <v>BS103-114_0031_052C</v>
      </c>
      <c r="N151" s="124">
        <f t="shared" si="21"/>
        <v>65508</v>
      </c>
      <c r="O151" s="125" t="str">
        <f t="shared" si="22"/>
        <v>05:2C</v>
      </c>
      <c r="P151" s="124" t="s">
        <v>615</v>
      </c>
    </row>
    <row r="152" spans="1:16">
      <c r="A152" s="116" t="s">
        <v>612</v>
      </c>
      <c r="B152" s="116" t="s">
        <v>360</v>
      </c>
      <c r="C152" s="116" t="s">
        <v>898</v>
      </c>
      <c r="D152" s="116" t="s">
        <v>899</v>
      </c>
      <c r="F152" s="117" t="str">
        <f t="shared" si="16"/>
        <v>MIGRATE1</v>
      </c>
      <c r="G152" s="117" t="str">
        <f t="shared" si="17"/>
        <v>BS103-114_0032_052D</v>
      </c>
      <c r="H152" s="121">
        <f t="shared" si="23"/>
        <v>65474</v>
      </c>
      <c r="I152" s="121" t="str">
        <f t="shared" si="18"/>
        <v>00:32</v>
      </c>
      <c r="J152" s="121" t="s">
        <v>615</v>
      </c>
      <c r="L152" s="119" t="str">
        <f t="shared" si="19"/>
        <v>MIGRATE1</v>
      </c>
      <c r="M152" s="119" t="str">
        <f t="shared" si="20"/>
        <v>BS103-114_0032_052D</v>
      </c>
      <c r="N152" s="124">
        <f t="shared" si="21"/>
        <v>65508</v>
      </c>
      <c r="O152" s="125" t="str">
        <f t="shared" si="22"/>
        <v>05:2D</v>
      </c>
      <c r="P152" s="124" t="s">
        <v>615</v>
      </c>
    </row>
    <row r="153" spans="1:16">
      <c r="A153" s="116" t="s">
        <v>612</v>
      </c>
      <c r="B153" s="116" t="s">
        <v>360</v>
      </c>
      <c r="C153" s="116" t="s">
        <v>900</v>
      </c>
      <c r="D153" s="116" t="s">
        <v>901</v>
      </c>
      <c r="F153" s="117" t="str">
        <f t="shared" si="16"/>
        <v>MIGRATE1</v>
      </c>
      <c r="G153" s="117" t="str">
        <f t="shared" si="17"/>
        <v>BS103-114_0033_052E</v>
      </c>
      <c r="H153" s="121">
        <f t="shared" si="23"/>
        <v>65474</v>
      </c>
      <c r="I153" s="121" t="str">
        <f t="shared" si="18"/>
        <v>00:33</v>
      </c>
      <c r="J153" s="121" t="s">
        <v>615</v>
      </c>
      <c r="L153" s="119" t="str">
        <f t="shared" si="19"/>
        <v>MIGRATE1</v>
      </c>
      <c r="M153" s="119" t="str">
        <f t="shared" si="20"/>
        <v>BS103-114_0033_052E</v>
      </c>
      <c r="N153" s="124">
        <f t="shared" si="21"/>
        <v>65508</v>
      </c>
      <c r="O153" s="125" t="str">
        <f t="shared" si="22"/>
        <v>05:2E</v>
      </c>
      <c r="P153" s="124" t="s">
        <v>615</v>
      </c>
    </row>
    <row r="154" spans="1:16">
      <c r="A154" s="116" t="s">
        <v>612</v>
      </c>
      <c r="B154" s="116" t="s">
        <v>360</v>
      </c>
      <c r="C154" s="116" t="s">
        <v>902</v>
      </c>
      <c r="D154" s="116" t="s">
        <v>903</v>
      </c>
      <c r="F154" s="117" t="str">
        <f t="shared" si="16"/>
        <v>MIGRATE1</v>
      </c>
      <c r="G154" s="117" t="str">
        <f t="shared" si="17"/>
        <v>BS103-114_0034_052F</v>
      </c>
      <c r="H154" s="121">
        <f t="shared" si="23"/>
        <v>65474</v>
      </c>
      <c r="I154" s="121" t="str">
        <f t="shared" si="18"/>
        <v>00:34</v>
      </c>
      <c r="J154" s="121" t="s">
        <v>615</v>
      </c>
      <c r="L154" s="119" t="str">
        <f t="shared" si="19"/>
        <v>MIGRATE1</v>
      </c>
      <c r="M154" s="119" t="str">
        <f t="shared" si="20"/>
        <v>BS103-114_0034_052F</v>
      </c>
      <c r="N154" s="124">
        <f t="shared" si="21"/>
        <v>65508</v>
      </c>
      <c r="O154" s="125" t="str">
        <f t="shared" si="22"/>
        <v>05:2F</v>
      </c>
      <c r="P154" s="124" t="s">
        <v>615</v>
      </c>
    </row>
    <row r="155" spans="1:16">
      <c r="A155" s="116" t="s">
        <v>612</v>
      </c>
      <c r="B155" s="116" t="s">
        <v>360</v>
      </c>
      <c r="C155" s="116" t="s">
        <v>904</v>
      </c>
      <c r="D155" s="116" t="s">
        <v>905</v>
      </c>
      <c r="F155" s="117" t="str">
        <f t="shared" si="16"/>
        <v>MIGRATE1</v>
      </c>
      <c r="G155" s="117" t="str">
        <f t="shared" si="17"/>
        <v>BS103-114_0035_0530</v>
      </c>
      <c r="H155" s="121">
        <f t="shared" si="23"/>
        <v>65474</v>
      </c>
      <c r="I155" s="121" t="str">
        <f t="shared" si="18"/>
        <v>00:35</v>
      </c>
      <c r="J155" s="121" t="s">
        <v>615</v>
      </c>
      <c r="L155" s="119" t="str">
        <f t="shared" si="19"/>
        <v>MIGRATE1</v>
      </c>
      <c r="M155" s="119" t="str">
        <f t="shared" si="20"/>
        <v>BS103-114_0035_0530</v>
      </c>
      <c r="N155" s="124">
        <f t="shared" si="21"/>
        <v>65508</v>
      </c>
      <c r="O155" s="125" t="str">
        <f t="shared" si="22"/>
        <v>05:30</v>
      </c>
      <c r="P155" s="124" t="s">
        <v>615</v>
      </c>
    </row>
    <row r="156" spans="1:16">
      <c r="A156" s="116" t="s">
        <v>612</v>
      </c>
      <c r="B156" s="116" t="s">
        <v>360</v>
      </c>
      <c r="C156" s="116" t="s">
        <v>906</v>
      </c>
      <c r="D156" s="116" t="s">
        <v>907</v>
      </c>
      <c r="F156" s="117" t="str">
        <f t="shared" si="16"/>
        <v>MIGRATE1</v>
      </c>
      <c r="G156" s="117" t="str">
        <f t="shared" si="17"/>
        <v>BS103-114_0036_0531</v>
      </c>
      <c r="H156" s="121">
        <f t="shared" si="23"/>
        <v>65474</v>
      </c>
      <c r="I156" s="121" t="str">
        <f t="shared" si="18"/>
        <v>00:36</v>
      </c>
      <c r="J156" s="121" t="s">
        <v>615</v>
      </c>
      <c r="L156" s="119" t="str">
        <f t="shared" si="19"/>
        <v>MIGRATE1</v>
      </c>
      <c r="M156" s="119" t="str">
        <f t="shared" si="20"/>
        <v>BS103-114_0036_0531</v>
      </c>
      <c r="N156" s="124">
        <f t="shared" si="21"/>
        <v>65508</v>
      </c>
      <c r="O156" s="125" t="str">
        <f t="shared" si="22"/>
        <v>05:31</v>
      </c>
      <c r="P156" s="124" t="s">
        <v>615</v>
      </c>
    </row>
    <row r="157" spans="1:16">
      <c r="A157" s="116" t="s">
        <v>612</v>
      </c>
      <c r="B157" s="116" t="s">
        <v>360</v>
      </c>
      <c r="C157" s="116" t="s">
        <v>908</v>
      </c>
      <c r="D157" s="116" t="s">
        <v>909</v>
      </c>
      <c r="F157" s="117" t="str">
        <f t="shared" si="16"/>
        <v>MIGRATE1</v>
      </c>
      <c r="G157" s="117" t="str">
        <f t="shared" si="17"/>
        <v>BS103-114_0037_0532</v>
      </c>
      <c r="H157" s="121">
        <f t="shared" si="23"/>
        <v>65474</v>
      </c>
      <c r="I157" s="121" t="str">
        <f t="shared" si="18"/>
        <v>00:37</v>
      </c>
      <c r="J157" s="121" t="s">
        <v>615</v>
      </c>
      <c r="L157" s="119" t="str">
        <f t="shared" si="19"/>
        <v>MIGRATE1</v>
      </c>
      <c r="M157" s="119" t="str">
        <f t="shared" si="20"/>
        <v>BS103-114_0037_0532</v>
      </c>
      <c r="N157" s="124">
        <f t="shared" si="21"/>
        <v>65508</v>
      </c>
      <c r="O157" s="125" t="str">
        <f t="shared" si="22"/>
        <v>05:32</v>
      </c>
      <c r="P157" s="124" t="s">
        <v>615</v>
      </c>
    </row>
    <row r="158" spans="1:16">
      <c r="A158" s="116" t="s">
        <v>612</v>
      </c>
      <c r="B158" s="116" t="s">
        <v>360</v>
      </c>
      <c r="C158" s="116" t="s">
        <v>910</v>
      </c>
      <c r="D158" s="116" t="s">
        <v>911</v>
      </c>
      <c r="F158" s="117" t="str">
        <f t="shared" si="16"/>
        <v>MIGRATE1</v>
      </c>
      <c r="G158" s="117" t="str">
        <f t="shared" si="17"/>
        <v>BS103-114_0038_0533</v>
      </c>
      <c r="H158" s="121">
        <f t="shared" si="23"/>
        <v>65474</v>
      </c>
      <c r="I158" s="121" t="str">
        <f t="shared" si="18"/>
        <v>00:38</v>
      </c>
      <c r="J158" s="121" t="s">
        <v>615</v>
      </c>
      <c r="L158" s="119" t="str">
        <f t="shared" si="19"/>
        <v>MIGRATE1</v>
      </c>
      <c r="M158" s="119" t="str">
        <f t="shared" si="20"/>
        <v>BS103-114_0038_0533</v>
      </c>
      <c r="N158" s="124">
        <f t="shared" si="21"/>
        <v>65508</v>
      </c>
      <c r="O158" s="125" t="str">
        <f t="shared" si="22"/>
        <v>05:33</v>
      </c>
      <c r="P158" s="124" t="s">
        <v>615</v>
      </c>
    </row>
    <row r="159" spans="1:16">
      <c r="A159" s="116" t="s">
        <v>612</v>
      </c>
      <c r="B159" s="116" t="s">
        <v>360</v>
      </c>
      <c r="C159" s="116" t="s">
        <v>912</v>
      </c>
      <c r="D159" s="116" t="s">
        <v>913</v>
      </c>
      <c r="F159" s="117" t="str">
        <f t="shared" si="16"/>
        <v>MIGRATE1</v>
      </c>
      <c r="G159" s="117" t="str">
        <f t="shared" si="17"/>
        <v>BS103-114_0039_0534</v>
      </c>
      <c r="H159" s="121">
        <f t="shared" si="23"/>
        <v>65474</v>
      </c>
      <c r="I159" s="121" t="str">
        <f t="shared" si="18"/>
        <v>00:39</v>
      </c>
      <c r="J159" s="121" t="s">
        <v>615</v>
      </c>
      <c r="L159" s="119" t="str">
        <f t="shared" si="19"/>
        <v>MIGRATE1</v>
      </c>
      <c r="M159" s="119" t="str">
        <f t="shared" si="20"/>
        <v>BS103-114_0039_0534</v>
      </c>
      <c r="N159" s="124">
        <f t="shared" si="21"/>
        <v>65508</v>
      </c>
      <c r="O159" s="125" t="str">
        <f t="shared" si="22"/>
        <v>05:34</v>
      </c>
      <c r="P159" s="124" t="s">
        <v>615</v>
      </c>
    </row>
    <row r="160" spans="1:16">
      <c r="A160" s="116" t="s">
        <v>612</v>
      </c>
      <c r="B160" s="116" t="s">
        <v>360</v>
      </c>
      <c r="C160" s="116" t="s">
        <v>914</v>
      </c>
      <c r="D160" s="116" t="s">
        <v>915</v>
      </c>
      <c r="F160" s="117" t="str">
        <f t="shared" si="16"/>
        <v>MIGRATE1</v>
      </c>
      <c r="G160" s="117" t="str">
        <f t="shared" si="17"/>
        <v>BS103-114_003A_0535</v>
      </c>
      <c r="H160" s="121">
        <f t="shared" si="23"/>
        <v>65474</v>
      </c>
      <c r="I160" s="121" t="str">
        <f t="shared" si="18"/>
        <v>00:3A</v>
      </c>
      <c r="J160" s="121" t="s">
        <v>615</v>
      </c>
      <c r="L160" s="119" t="str">
        <f t="shared" si="19"/>
        <v>MIGRATE1</v>
      </c>
      <c r="M160" s="119" t="str">
        <f t="shared" si="20"/>
        <v>BS103-114_003A_0535</v>
      </c>
      <c r="N160" s="124">
        <f t="shared" si="21"/>
        <v>65508</v>
      </c>
      <c r="O160" s="125" t="str">
        <f t="shared" si="22"/>
        <v>05:35</v>
      </c>
      <c r="P160" s="124" t="s">
        <v>615</v>
      </c>
    </row>
    <row r="161" spans="1:16">
      <c r="A161" s="116" t="s">
        <v>612</v>
      </c>
      <c r="B161" s="116" t="s">
        <v>360</v>
      </c>
      <c r="C161" s="116" t="s">
        <v>916</v>
      </c>
      <c r="D161" s="116" t="s">
        <v>917</v>
      </c>
      <c r="F161" s="117" t="str">
        <f t="shared" si="16"/>
        <v>MIGRATE1</v>
      </c>
      <c r="G161" s="117" t="str">
        <f t="shared" si="17"/>
        <v>BS103-114_003B_0536</v>
      </c>
      <c r="H161" s="121">
        <f t="shared" si="23"/>
        <v>65474</v>
      </c>
      <c r="I161" s="121" t="str">
        <f t="shared" si="18"/>
        <v>00:3B</v>
      </c>
      <c r="J161" s="121" t="s">
        <v>615</v>
      </c>
      <c r="L161" s="119" t="str">
        <f t="shared" si="19"/>
        <v>MIGRATE1</v>
      </c>
      <c r="M161" s="119" t="str">
        <f t="shared" si="20"/>
        <v>BS103-114_003B_0536</v>
      </c>
      <c r="N161" s="124">
        <f t="shared" si="21"/>
        <v>65508</v>
      </c>
      <c r="O161" s="125" t="str">
        <f t="shared" si="22"/>
        <v>05:36</v>
      </c>
      <c r="P161" s="124" t="s">
        <v>615</v>
      </c>
    </row>
    <row r="162" spans="1:16">
      <c r="A162" s="116" t="s">
        <v>612</v>
      </c>
      <c r="B162" s="116" t="s">
        <v>360</v>
      </c>
      <c r="C162" s="116" t="s">
        <v>918</v>
      </c>
      <c r="D162" s="116" t="s">
        <v>919</v>
      </c>
      <c r="F162" s="117" t="str">
        <f t="shared" si="16"/>
        <v>MIGRATE1</v>
      </c>
      <c r="G162" s="117" t="str">
        <f t="shared" si="17"/>
        <v>BS103-114_003C_0537</v>
      </c>
      <c r="H162" s="121">
        <f t="shared" si="23"/>
        <v>65474</v>
      </c>
      <c r="I162" s="121" t="str">
        <f t="shared" si="18"/>
        <v>00:3C</v>
      </c>
      <c r="J162" s="121" t="s">
        <v>615</v>
      </c>
      <c r="L162" s="119" t="str">
        <f t="shared" si="19"/>
        <v>MIGRATE1</v>
      </c>
      <c r="M162" s="119" t="str">
        <f t="shared" si="20"/>
        <v>BS103-114_003C_0537</v>
      </c>
      <c r="N162" s="124">
        <f t="shared" si="21"/>
        <v>65508</v>
      </c>
      <c r="O162" s="125" t="str">
        <f t="shared" si="22"/>
        <v>05:37</v>
      </c>
      <c r="P162" s="124" t="s">
        <v>615</v>
      </c>
    </row>
    <row r="163" spans="1:16">
      <c r="A163" s="116" t="s">
        <v>612</v>
      </c>
      <c r="B163" s="116" t="s">
        <v>360</v>
      </c>
      <c r="C163" s="116" t="s">
        <v>920</v>
      </c>
      <c r="D163" s="116" t="s">
        <v>921</v>
      </c>
      <c r="F163" s="117" t="str">
        <f t="shared" si="16"/>
        <v>MIGRATE1</v>
      </c>
      <c r="G163" s="117" t="str">
        <f t="shared" si="17"/>
        <v>BS103-114_003D_0538</v>
      </c>
      <c r="H163" s="121">
        <f t="shared" si="23"/>
        <v>65474</v>
      </c>
      <c r="I163" s="121" t="str">
        <f t="shared" si="18"/>
        <v>00:3D</v>
      </c>
      <c r="J163" s="121" t="s">
        <v>615</v>
      </c>
      <c r="L163" s="119" t="str">
        <f t="shared" si="19"/>
        <v>MIGRATE1</v>
      </c>
      <c r="M163" s="119" t="str">
        <f t="shared" si="20"/>
        <v>BS103-114_003D_0538</v>
      </c>
      <c r="N163" s="124">
        <f t="shared" si="21"/>
        <v>65508</v>
      </c>
      <c r="O163" s="125" t="str">
        <f t="shared" si="22"/>
        <v>05:38</v>
      </c>
      <c r="P163" s="124" t="s">
        <v>615</v>
      </c>
    </row>
    <row r="164" spans="1:16">
      <c r="A164" s="116" t="s">
        <v>612</v>
      </c>
      <c r="B164" s="116" t="s">
        <v>360</v>
      </c>
      <c r="C164" s="116" t="s">
        <v>922</v>
      </c>
      <c r="D164" s="116" t="s">
        <v>923</v>
      </c>
      <c r="F164" s="117" t="str">
        <f t="shared" si="16"/>
        <v>MIGRATE1</v>
      </c>
      <c r="G164" s="117" t="str">
        <f t="shared" si="17"/>
        <v>BS103-114_003E_0539</v>
      </c>
      <c r="H164" s="121">
        <f t="shared" si="23"/>
        <v>65474</v>
      </c>
      <c r="I164" s="121" t="str">
        <f t="shared" si="18"/>
        <v>00:3E</v>
      </c>
      <c r="J164" s="121" t="s">
        <v>615</v>
      </c>
      <c r="L164" s="119" t="str">
        <f t="shared" si="19"/>
        <v>MIGRATE1</v>
      </c>
      <c r="M164" s="119" t="str">
        <f t="shared" si="20"/>
        <v>BS103-114_003E_0539</v>
      </c>
      <c r="N164" s="124">
        <f t="shared" si="21"/>
        <v>65508</v>
      </c>
      <c r="O164" s="125" t="str">
        <f t="shared" si="22"/>
        <v>05:39</v>
      </c>
      <c r="P164" s="124" t="s">
        <v>615</v>
      </c>
    </row>
    <row r="165" spans="1:16">
      <c r="A165" s="116" t="s">
        <v>612</v>
      </c>
      <c r="B165" s="116" t="s">
        <v>360</v>
      </c>
      <c r="C165" s="116" t="s">
        <v>924</v>
      </c>
      <c r="D165" s="116" t="s">
        <v>925</v>
      </c>
      <c r="F165" s="117" t="str">
        <f t="shared" si="16"/>
        <v>MIGRATE1</v>
      </c>
      <c r="G165" s="117" t="str">
        <f t="shared" si="17"/>
        <v>BS103-114_003F_053A</v>
      </c>
      <c r="H165" s="121">
        <f t="shared" si="23"/>
        <v>65474</v>
      </c>
      <c r="I165" s="121" t="str">
        <f t="shared" si="18"/>
        <v>00:3F</v>
      </c>
      <c r="J165" s="121" t="s">
        <v>615</v>
      </c>
      <c r="L165" s="119" t="str">
        <f t="shared" si="19"/>
        <v>MIGRATE1</v>
      </c>
      <c r="M165" s="119" t="str">
        <f t="shared" si="20"/>
        <v>BS103-114_003F_053A</v>
      </c>
      <c r="N165" s="124">
        <f t="shared" si="21"/>
        <v>65508</v>
      </c>
      <c r="O165" s="125" t="str">
        <f t="shared" si="22"/>
        <v>05:3A</v>
      </c>
      <c r="P165" s="124" t="s">
        <v>615</v>
      </c>
    </row>
    <row r="166" spans="1:16">
      <c r="A166" s="116" t="s">
        <v>612</v>
      </c>
      <c r="B166" s="116" t="s">
        <v>360</v>
      </c>
      <c r="C166" s="116" t="s">
        <v>926</v>
      </c>
      <c r="D166" s="116" t="s">
        <v>927</v>
      </c>
      <c r="F166" s="117" t="str">
        <f t="shared" si="16"/>
        <v>MIGRATE1</v>
      </c>
      <c r="G166" s="117" t="str">
        <f t="shared" si="17"/>
        <v>BS103-114_0040_053B</v>
      </c>
      <c r="H166" s="121">
        <f t="shared" si="23"/>
        <v>65474</v>
      </c>
      <c r="I166" s="121" t="str">
        <f t="shared" si="18"/>
        <v>00:40</v>
      </c>
      <c r="J166" s="121" t="s">
        <v>615</v>
      </c>
      <c r="L166" s="119" t="str">
        <f t="shared" si="19"/>
        <v>MIGRATE1</v>
      </c>
      <c r="M166" s="119" t="str">
        <f t="shared" si="20"/>
        <v>BS103-114_0040_053B</v>
      </c>
      <c r="N166" s="124">
        <f t="shared" si="21"/>
        <v>65508</v>
      </c>
      <c r="O166" s="125" t="str">
        <f t="shared" si="22"/>
        <v>05:3B</v>
      </c>
      <c r="P166" s="124" t="s">
        <v>615</v>
      </c>
    </row>
    <row r="167" spans="1:16">
      <c r="A167" s="116" t="s">
        <v>612</v>
      </c>
      <c r="B167" s="116" t="s">
        <v>360</v>
      </c>
      <c r="C167" s="116" t="s">
        <v>928</v>
      </c>
      <c r="D167" s="116" t="s">
        <v>929</v>
      </c>
      <c r="F167" s="117" t="str">
        <f t="shared" si="16"/>
        <v>MIGRATE1</v>
      </c>
      <c r="G167" s="117" t="str">
        <f t="shared" si="17"/>
        <v>BS103-114_0041_053C</v>
      </c>
      <c r="H167" s="121">
        <f t="shared" si="23"/>
        <v>65474</v>
      </c>
      <c r="I167" s="121" t="str">
        <f t="shared" si="18"/>
        <v>00:41</v>
      </c>
      <c r="J167" s="121" t="s">
        <v>615</v>
      </c>
      <c r="L167" s="119" t="str">
        <f t="shared" si="19"/>
        <v>MIGRATE1</v>
      </c>
      <c r="M167" s="119" t="str">
        <f t="shared" si="20"/>
        <v>BS103-114_0041_053C</v>
      </c>
      <c r="N167" s="124">
        <f t="shared" si="21"/>
        <v>65508</v>
      </c>
      <c r="O167" s="125" t="str">
        <f t="shared" si="22"/>
        <v>05:3C</v>
      </c>
      <c r="P167" s="124" t="s">
        <v>615</v>
      </c>
    </row>
    <row r="168" spans="1:16">
      <c r="A168" s="116" t="s">
        <v>612</v>
      </c>
      <c r="B168" s="116" t="s">
        <v>360</v>
      </c>
      <c r="C168" s="116" t="s">
        <v>930</v>
      </c>
      <c r="D168" s="116" t="s">
        <v>931</v>
      </c>
      <c r="F168" s="117" t="str">
        <f t="shared" si="16"/>
        <v>MIGRATE1</v>
      </c>
      <c r="G168" s="117" t="str">
        <f t="shared" si="17"/>
        <v>BS103-114_0042_053D</v>
      </c>
      <c r="H168" s="121">
        <f t="shared" si="23"/>
        <v>65474</v>
      </c>
      <c r="I168" s="121" t="str">
        <f t="shared" si="18"/>
        <v>00:42</v>
      </c>
      <c r="J168" s="121" t="s">
        <v>615</v>
      </c>
      <c r="L168" s="119" t="str">
        <f t="shared" si="19"/>
        <v>MIGRATE1</v>
      </c>
      <c r="M168" s="119" t="str">
        <f t="shared" si="20"/>
        <v>BS103-114_0042_053D</v>
      </c>
      <c r="N168" s="124">
        <f t="shared" si="21"/>
        <v>65508</v>
      </c>
      <c r="O168" s="125" t="str">
        <f t="shared" si="22"/>
        <v>05:3D</v>
      </c>
      <c r="P168" s="124" t="s">
        <v>615</v>
      </c>
    </row>
    <row r="169" spans="1:16">
      <c r="A169" s="116" t="s">
        <v>612</v>
      </c>
      <c r="B169" s="116" t="s">
        <v>360</v>
      </c>
      <c r="C169" s="116" t="s">
        <v>932</v>
      </c>
      <c r="D169" s="116" t="s">
        <v>933</v>
      </c>
      <c r="F169" s="117" t="str">
        <f t="shared" si="16"/>
        <v>MIGRATE1</v>
      </c>
      <c r="G169" s="117" t="str">
        <f t="shared" si="17"/>
        <v>BS103-114_0043_053E</v>
      </c>
      <c r="H169" s="121">
        <f t="shared" si="23"/>
        <v>65474</v>
      </c>
      <c r="I169" s="121" t="str">
        <f t="shared" si="18"/>
        <v>00:43</v>
      </c>
      <c r="J169" s="121" t="s">
        <v>615</v>
      </c>
      <c r="L169" s="119" t="str">
        <f t="shared" si="19"/>
        <v>MIGRATE1</v>
      </c>
      <c r="M169" s="119" t="str">
        <f t="shared" si="20"/>
        <v>BS103-114_0043_053E</v>
      </c>
      <c r="N169" s="124">
        <f t="shared" si="21"/>
        <v>65508</v>
      </c>
      <c r="O169" s="125" t="str">
        <f t="shared" si="22"/>
        <v>05:3E</v>
      </c>
      <c r="P169" s="124" t="s">
        <v>615</v>
      </c>
    </row>
    <row r="170" spans="1:16">
      <c r="A170" s="116" t="s">
        <v>612</v>
      </c>
      <c r="B170" s="116" t="s">
        <v>360</v>
      </c>
      <c r="C170" s="116" t="s">
        <v>934</v>
      </c>
      <c r="D170" s="116" t="s">
        <v>935</v>
      </c>
      <c r="F170" s="117" t="str">
        <f t="shared" si="16"/>
        <v>MIGRATE1</v>
      </c>
      <c r="G170" s="117" t="str">
        <f t="shared" si="17"/>
        <v>BS103-114_0044_053F</v>
      </c>
      <c r="H170" s="121">
        <f t="shared" si="23"/>
        <v>65474</v>
      </c>
      <c r="I170" s="121" t="str">
        <f t="shared" si="18"/>
        <v>00:44</v>
      </c>
      <c r="J170" s="121" t="s">
        <v>615</v>
      </c>
      <c r="L170" s="119" t="str">
        <f t="shared" si="19"/>
        <v>MIGRATE1</v>
      </c>
      <c r="M170" s="119" t="str">
        <f t="shared" si="20"/>
        <v>BS103-114_0044_053F</v>
      </c>
      <c r="N170" s="124">
        <f t="shared" si="21"/>
        <v>65508</v>
      </c>
      <c r="O170" s="125" t="str">
        <f t="shared" si="22"/>
        <v>05:3F</v>
      </c>
      <c r="P170" s="124" t="s">
        <v>615</v>
      </c>
    </row>
    <row r="171" spans="1:16">
      <c r="A171" s="116" t="s">
        <v>612</v>
      </c>
      <c r="B171" s="116" t="s">
        <v>359</v>
      </c>
      <c r="C171" s="116" t="s">
        <v>936</v>
      </c>
      <c r="D171" s="116" t="s">
        <v>937</v>
      </c>
      <c r="F171" s="117" t="str">
        <f t="shared" si="16"/>
        <v>MIGRATE1</v>
      </c>
      <c r="G171" s="117" t="str">
        <f t="shared" si="17"/>
        <v>BS101-102-201-202_0001_0500</v>
      </c>
      <c r="H171" s="121">
        <f t="shared" si="23"/>
        <v>65474</v>
      </c>
      <c r="I171" s="121" t="str">
        <f t="shared" si="18"/>
        <v>00:01</v>
      </c>
      <c r="J171" s="121" t="s">
        <v>615</v>
      </c>
      <c r="L171" s="119" t="str">
        <f t="shared" si="19"/>
        <v>MIGRATE1</v>
      </c>
      <c r="M171" s="119" t="str">
        <f t="shared" si="20"/>
        <v>BS101-102-201-202_0001_0500</v>
      </c>
      <c r="N171" s="124">
        <f t="shared" si="21"/>
        <v>65508</v>
      </c>
      <c r="O171" s="125" t="str">
        <f t="shared" si="22"/>
        <v>05:00</v>
      </c>
      <c r="P171" s="124" t="s">
        <v>615</v>
      </c>
    </row>
    <row r="172" spans="1:16">
      <c r="A172" s="116" t="s">
        <v>612</v>
      </c>
      <c r="B172" s="116" t="s">
        <v>359</v>
      </c>
      <c r="C172" s="116" t="s">
        <v>938</v>
      </c>
      <c r="D172" s="116" t="s">
        <v>939</v>
      </c>
      <c r="F172" s="117" t="str">
        <f t="shared" si="16"/>
        <v>MIGRATE1</v>
      </c>
      <c r="G172" s="117" t="str">
        <f t="shared" si="17"/>
        <v>BS101-102-201-202_0002_0501</v>
      </c>
      <c r="H172" s="121">
        <f t="shared" si="23"/>
        <v>65474</v>
      </c>
      <c r="I172" s="121" t="str">
        <f t="shared" si="18"/>
        <v>00:02</v>
      </c>
      <c r="J172" s="121" t="s">
        <v>615</v>
      </c>
      <c r="L172" s="119" t="str">
        <f t="shared" si="19"/>
        <v>MIGRATE1</v>
      </c>
      <c r="M172" s="119" t="str">
        <f t="shared" si="20"/>
        <v>BS101-102-201-202_0002_0501</v>
      </c>
      <c r="N172" s="124">
        <f t="shared" si="21"/>
        <v>65508</v>
      </c>
      <c r="O172" s="125" t="str">
        <f t="shared" si="22"/>
        <v>05:01</v>
      </c>
      <c r="P172" s="124" t="s">
        <v>615</v>
      </c>
    </row>
    <row r="173" spans="1:16">
      <c r="A173" s="116" t="s">
        <v>612</v>
      </c>
      <c r="B173" s="116" t="s">
        <v>359</v>
      </c>
      <c r="C173" s="116" t="s">
        <v>940</v>
      </c>
      <c r="D173" s="116" t="s">
        <v>941</v>
      </c>
      <c r="F173" s="117" t="str">
        <f t="shared" si="16"/>
        <v>MIGRATE1</v>
      </c>
      <c r="G173" s="117" t="str">
        <f t="shared" si="17"/>
        <v>BS101-102-201-202_0003_0502</v>
      </c>
      <c r="H173" s="121">
        <f t="shared" si="23"/>
        <v>65474</v>
      </c>
      <c r="I173" s="121" t="str">
        <f t="shared" si="18"/>
        <v>00:03</v>
      </c>
      <c r="J173" s="121" t="s">
        <v>615</v>
      </c>
      <c r="L173" s="119" t="str">
        <f t="shared" si="19"/>
        <v>MIGRATE1</v>
      </c>
      <c r="M173" s="119" t="str">
        <f t="shared" si="20"/>
        <v>BS101-102-201-202_0003_0502</v>
      </c>
      <c r="N173" s="124">
        <f t="shared" si="21"/>
        <v>65508</v>
      </c>
      <c r="O173" s="125" t="str">
        <f t="shared" si="22"/>
        <v>05:02</v>
      </c>
      <c r="P173" s="124" t="s">
        <v>615</v>
      </c>
    </row>
    <row r="174" spans="1:16">
      <c r="A174" s="116" t="s">
        <v>612</v>
      </c>
      <c r="B174" s="116" t="s">
        <v>359</v>
      </c>
      <c r="C174" s="116" t="s">
        <v>942</v>
      </c>
      <c r="D174" s="116" t="s">
        <v>943</v>
      </c>
      <c r="F174" s="117" t="str">
        <f t="shared" si="16"/>
        <v>MIGRATE1</v>
      </c>
      <c r="G174" s="117" t="str">
        <f t="shared" si="17"/>
        <v>BS101-102-201-202_0004_0503</v>
      </c>
      <c r="H174" s="121">
        <f t="shared" si="23"/>
        <v>65474</v>
      </c>
      <c r="I174" s="121" t="str">
        <f t="shared" si="18"/>
        <v>00:04</v>
      </c>
      <c r="J174" s="121" t="s">
        <v>615</v>
      </c>
      <c r="L174" s="119" t="str">
        <f t="shared" si="19"/>
        <v>MIGRATE1</v>
      </c>
      <c r="M174" s="119" t="str">
        <f t="shared" si="20"/>
        <v>BS101-102-201-202_0004_0503</v>
      </c>
      <c r="N174" s="124">
        <f t="shared" si="21"/>
        <v>65508</v>
      </c>
      <c r="O174" s="125" t="str">
        <f t="shared" si="22"/>
        <v>05:03</v>
      </c>
      <c r="P174" s="124" t="s">
        <v>615</v>
      </c>
    </row>
    <row r="175" spans="1:16">
      <c r="A175" s="116" t="s">
        <v>612</v>
      </c>
      <c r="B175" s="116" t="s">
        <v>359</v>
      </c>
      <c r="C175" s="116" t="s">
        <v>944</v>
      </c>
      <c r="D175" s="116" t="s">
        <v>945</v>
      </c>
      <c r="F175" s="117" t="str">
        <f t="shared" si="16"/>
        <v>MIGRATE1</v>
      </c>
      <c r="G175" s="117" t="str">
        <f t="shared" si="17"/>
        <v>BS101-102-201-202_0005_0504</v>
      </c>
      <c r="H175" s="121">
        <f t="shared" si="23"/>
        <v>65474</v>
      </c>
      <c r="I175" s="121" t="str">
        <f t="shared" si="18"/>
        <v>00:05</v>
      </c>
      <c r="J175" s="121" t="s">
        <v>615</v>
      </c>
      <c r="L175" s="119" t="str">
        <f t="shared" si="19"/>
        <v>MIGRATE1</v>
      </c>
      <c r="M175" s="119" t="str">
        <f t="shared" si="20"/>
        <v>BS101-102-201-202_0005_0504</v>
      </c>
      <c r="N175" s="124">
        <f t="shared" si="21"/>
        <v>65508</v>
      </c>
      <c r="O175" s="125" t="str">
        <f t="shared" si="22"/>
        <v>05:04</v>
      </c>
      <c r="P175" s="124" t="s">
        <v>615</v>
      </c>
    </row>
    <row r="176" spans="1:16">
      <c r="A176" s="116" t="s">
        <v>612</v>
      </c>
      <c r="B176" s="116" t="s">
        <v>359</v>
      </c>
      <c r="C176" s="116" t="s">
        <v>946</v>
      </c>
      <c r="D176" s="116" t="s">
        <v>947</v>
      </c>
      <c r="F176" s="117" t="str">
        <f t="shared" si="16"/>
        <v>MIGRATE1</v>
      </c>
      <c r="G176" s="117" t="str">
        <f t="shared" si="17"/>
        <v>BS101-102-201-202_0006_0505</v>
      </c>
      <c r="H176" s="121">
        <f t="shared" si="23"/>
        <v>65474</v>
      </c>
      <c r="I176" s="121" t="str">
        <f t="shared" si="18"/>
        <v>00:06</v>
      </c>
      <c r="J176" s="121" t="s">
        <v>615</v>
      </c>
      <c r="L176" s="119" t="str">
        <f t="shared" si="19"/>
        <v>MIGRATE1</v>
      </c>
      <c r="M176" s="119" t="str">
        <f t="shared" si="20"/>
        <v>BS101-102-201-202_0006_0505</v>
      </c>
      <c r="N176" s="124">
        <f t="shared" si="21"/>
        <v>65508</v>
      </c>
      <c r="O176" s="125" t="str">
        <f t="shared" si="22"/>
        <v>05:05</v>
      </c>
      <c r="P176" s="124" t="s">
        <v>615</v>
      </c>
    </row>
    <row r="177" spans="1:16">
      <c r="A177" s="116" t="s">
        <v>612</v>
      </c>
      <c r="B177" s="116" t="s">
        <v>359</v>
      </c>
      <c r="C177" s="116" t="s">
        <v>948</v>
      </c>
      <c r="D177" s="116" t="s">
        <v>949</v>
      </c>
      <c r="F177" s="117" t="str">
        <f t="shared" si="16"/>
        <v>MIGRATE1</v>
      </c>
      <c r="G177" s="117" t="str">
        <f t="shared" si="17"/>
        <v>BS101-102-201-202_0007_0506</v>
      </c>
      <c r="H177" s="121">
        <f t="shared" si="23"/>
        <v>65474</v>
      </c>
      <c r="I177" s="121" t="str">
        <f t="shared" si="18"/>
        <v>00:07</v>
      </c>
      <c r="J177" s="121" t="s">
        <v>615</v>
      </c>
      <c r="L177" s="119" t="str">
        <f t="shared" si="19"/>
        <v>MIGRATE1</v>
      </c>
      <c r="M177" s="119" t="str">
        <f t="shared" si="20"/>
        <v>BS101-102-201-202_0007_0506</v>
      </c>
      <c r="N177" s="124">
        <f t="shared" si="21"/>
        <v>65508</v>
      </c>
      <c r="O177" s="125" t="str">
        <f t="shared" si="22"/>
        <v>05:06</v>
      </c>
      <c r="P177" s="124" t="s">
        <v>615</v>
      </c>
    </row>
    <row r="178" spans="1:16">
      <c r="A178" s="116" t="s">
        <v>612</v>
      </c>
      <c r="B178" s="116" t="s">
        <v>359</v>
      </c>
      <c r="C178" s="116" t="s">
        <v>950</v>
      </c>
      <c r="D178" s="116" t="s">
        <v>951</v>
      </c>
      <c r="F178" s="117" t="str">
        <f t="shared" si="16"/>
        <v>MIGRATE1</v>
      </c>
      <c r="G178" s="117" t="str">
        <f t="shared" si="17"/>
        <v>BS101-102-201-202_0008_0507</v>
      </c>
      <c r="H178" s="121">
        <f t="shared" si="23"/>
        <v>65474</v>
      </c>
      <c r="I178" s="121" t="str">
        <f t="shared" si="18"/>
        <v>00:08</v>
      </c>
      <c r="J178" s="121" t="s">
        <v>615</v>
      </c>
      <c r="L178" s="119" t="str">
        <f t="shared" si="19"/>
        <v>MIGRATE1</v>
      </c>
      <c r="M178" s="119" t="str">
        <f t="shared" si="20"/>
        <v>BS101-102-201-202_0008_0507</v>
      </c>
      <c r="N178" s="124">
        <f t="shared" si="21"/>
        <v>65508</v>
      </c>
      <c r="O178" s="125" t="str">
        <f t="shared" si="22"/>
        <v>05:07</v>
      </c>
      <c r="P178" s="124" t="s">
        <v>615</v>
      </c>
    </row>
    <row r="179" spans="1:16">
      <c r="A179" s="116" t="s">
        <v>612</v>
      </c>
      <c r="B179" s="116" t="s">
        <v>359</v>
      </c>
      <c r="C179" s="116" t="s">
        <v>952</v>
      </c>
      <c r="D179" s="116" t="s">
        <v>953</v>
      </c>
      <c r="F179" s="117" t="str">
        <f t="shared" si="16"/>
        <v>MIGRATE1</v>
      </c>
      <c r="G179" s="117" t="str">
        <f t="shared" si="17"/>
        <v>BS101-102-201-202_0009_0508</v>
      </c>
      <c r="H179" s="121">
        <f t="shared" si="23"/>
        <v>65474</v>
      </c>
      <c r="I179" s="121" t="str">
        <f t="shared" si="18"/>
        <v>00:09</v>
      </c>
      <c r="J179" s="121" t="s">
        <v>615</v>
      </c>
      <c r="L179" s="119" t="str">
        <f t="shared" si="19"/>
        <v>MIGRATE1</v>
      </c>
      <c r="M179" s="119" t="str">
        <f t="shared" si="20"/>
        <v>BS101-102-201-202_0009_0508</v>
      </c>
      <c r="N179" s="124">
        <f t="shared" si="21"/>
        <v>65508</v>
      </c>
      <c r="O179" s="125" t="str">
        <f t="shared" si="22"/>
        <v>05:08</v>
      </c>
      <c r="P179" s="124" t="s">
        <v>615</v>
      </c>
    </row>
    <row r="180" spans="1:16">
      <c r="A180" s="116" t="s">
        <v>612</v>
      </c>
      <c r="B180" s="116" t="s">
        <v>359</v>
      </c>
      <c r="C180" s="116" t="s">
        <v>954</v>
      </c>
      <c r="D180" s="116" t="s">
        <v>955</v>
      </c>
      <c r="F180" s="117" t="str">
        <f t="shared" si="16"/>
        <v>MIGRATE1</v>
      </c>
      <c r="G180" s="117" t="str">
        <f t="shared" si="17"/>
        <v>BS101-102-201-202_000A_0509</v>
      </c>
      <c r="H180" s="121">
        <f t="shared" si="23"/>
        <v>65474</v>
      </c>
      <c r="I180" s="121" t="str">
        <f t="shared" si="18"/>
        <v>00:0A</v>
      </c>
      <c r="J180" s="121" t="s">
        <v>615</v>
      </c>
      <c r="L180" s="119" t="str">
        <f t="shared" si="19"/>
        <v>MIGRATE1</v>
      </c>
      <c r="M180" s="119" t="str">
        <f t="shared" si="20"/>
        <v>BS101-102-201-202_000A_0509</v>
      </c>
      <c r="N180" s="124">
        <f t="shared" si="21"/>
        <v>65508</v>
      </c>
      <c r="O180" s="125" t="str">
        <f t="shared" si="22"/>
        <v>05:09</v>
      </c>
      <c r="P180" s="124" t="s">
        <v>615</v>
      </c>
    </row>
    <row r="181" spans="1:16">
      <c r="A181" s="116" t="s">
        <v>612</v>
      </c>
      <c r="B181" s="116" t="s">
        <v>359</v>
      </c>
      <c r="C181" s="116" t="s">
        <v>956</v>
      </c>
      <c r="D181" s="116" t="s">
        <v>957</v>
      </c>
      <c r="F181" s="117" t="str">
        <f t="shared" si="16"/>
        <v>MIGRATE1</v>
      </c>
      <c r="G181" s="117" t="str">
        <f t="shared" si="17"/>
        <v>BS101-102-201-202_000B_050A</v>
      </c>
      <c r="H181" s="121">
        <f t="shared" si="23"/>
        <v>65474</v>
      </c>
      <c r="I181" s="121" t="str">
        <f t="shared" si="18"/>
        <v>00:0B</v>
      </c>
      <c r="J181" s="121" t="s">
        <v>615</v>
      </c>
      <c r="L181" s="119" t="str">
        <f t="shared" si="19"/>
        <v>MIGRATE1</v>
      </c>
      <c r="M181" s="119" t="str">
        <f t="shared" si="20"/>
        <v>BS101-102-201-202_000B_050A</v>
      </c>
      <c r="N181" s="124">
        <f t="shared" si="21"/>
        <v>65508</v>
      </c>
      <c r="O181" s="125" t="str">
        <f t="shared" si="22"/>
        <v>05:0A</v>
      </c>
      <c r="P181" s="124" t="s">
        <v>615</v>
      </c>
    </row>
    <row r="182" spans="1:16">
      <c r="A182" s="116" t="s">
        <v>612</v>
      </c>
      <c r="B182" s="116" t="s">
        <v>360</v>
      </c>
      <c r="C182" s="116" t="s">
        <v>958</v>
      </c>
      <c r="D182" s="116" t="s">
        <v>959</v>
      </c>
      <c r="F182" s="117" t="str">
        <f t="shared" si="16"/>
        <v>MIGRATE1</v>
      </c>
      <c r="G182" s="117" t="str">
        <f t="shared" si="17"/>
        <v>BS103-114_0045_05AC</v>
      </c>
      <c r="H182" s="121">
        <f t="shared" si="23"/>
        <v>65474</v>
      </c>
      <c r="I182" s="121" t="str">
        <f t="shared" si="18"/>
        <v>00:45</v>
      </c>
      <c r="J182" s="121" t="s">
        <v>615</v>
      </c>
      <c r="L182" s="119" t="str">
        <f t="shared" si="19"/>
        <v>MIGRATE1</v>
      </c>
      <c r="M182" s="119" t="str">
        <f t="shared" si="20"/>
        <v>BS103-114_0045_05AC</v>
      </c>
      <c r="N182" s="124">
        <f t="shared" si="21"/>
        <v>65508</v>
      </c>
      <c r="O182" s="125" t="str">
        <f t="shared" si="22"/>
        <v>05:AC</v>
      </c>
      <c r="P182" s="124" t="s">
        <v>615</v>
      </c>
    </row>
    <row r="183" spans="1:16">
      <c r="A183" s="116" t="s">
        <v>612</v>
      </c>
      <c r="B183" s="116" t="s">
        <v>360</v>
      </c>
      <c r="C183" s="116" t="s">
        <v>960</v>
      </c>
      <c r="D183" s="116" t="s">
        <v>961</v>
      </c>
      <c r="F183" s="117" t="str">
        <f t="shared" si="16"/>
        <v>MIGRATE1</v>
      </c>
      <c r="G183" s="117" t="str">
        <f t="shared" si="17"/>
        <v>BS103-114_0046_05AD</v>
      </c>
      <c r="H183" s="121">
        <f t="shared" si="23"/>
        <v>65474</v>
      </c>
      <c r="I183" s="121" t="str">
        <f t="shared" si="18"/>
        <v>00:46</v>
      </c>
      <c r="J183" s="121" t="s">
        <v>615</v>
      </c>
      <c r="L183" s="119" t="str">
        <f t="shared" si="19"/>
        <v>MIGRATE1</v>
      </c>
      <c r="M183" s="119" t="str">
        <f t="shared" si="20"/>
        <v>BS103-114_0046_05AD</v>
      </c>
      <c r="N183" s="124">
        <f t="shared" si="21"/>
        <v>65508</v>
      </c>
      <c r="O183" s="125" t="str">
        <f t="shared" si="22"/>
        <v>05:AD</v>
      </c>
      <c r="P183" s="124" t="s">
        <v>615</v>
      </c>
    </row>
    <row r="184" spans="1:16">
      <c r="A184" s="116" t="s">
        <v>612</v>
      </c>
      <c r="B184" s="116" t="s">
        <v>360</v>
      </c>
      <c r="C184" s="116" t="s">
        <v>962</v>
      </c>
      <c r="D184" s="116" t="s">
        <v>963</v>
      </c>
      <c r="F184" s="117" t="str">
        <f t="shared" si="16"/>
        <v>MIGRATE1</v>
      </c>
      <c r="G184" s="117" t="str">
        <f t="shared" si="17"/>
        <v>BS103-114_0047_05AE</v>
      </c>
      <c r="H184" s="121">
        <f t="shared" si="23"/>
        <v>65474</v>
      </c>
      <c r="I184" s="121" t="str">
        <f t="shared" si="18"/>
        <v>00:47</v>
      </c>
      <c r="J184" s="121" t="s">
        <v>615</v>
      </c>
      <c r="L184" s="119" t="str">
        <f t="shared" si="19"/>
        <v>MIGRATE1</v>
      </c>
      <c r="M184" s="119" t="str">
        <f t="shared" si="20"/>
        <v>BS103-114_0047_05AE</v>
      </c>
      <c r="N184" s="124">
        <f t="shared" si="21"/>
        <v>65508</v>
      </c>
      <c r="O184" s="125" t="str">
        <f t="shared" si="22"/>
        <v>05:AE</v>
      </c>
      <c r="P184" s="124" t="s">
        <v>615</v>
      </c>
    </row>
    <row r="185" spans="1:16">
      <c r="A185" s="116" t="s">
        <v>612</v>
      </c>
      <c r="B185" s="116" t="s">
        <v>360</v>
      </c>
      <c r="C185" s="116" t="s">
        <v>964</v>
      </c>
      <c r="D185" s="116" t="s">
        <v>965</v>
      </c>
      <c r="F185" s="117" t="str">
        <f t="shared" si="16"/>
        <v>MIGRATE1</v>
      </c>
      <c r="G185" s="117" t="str">
        <f t="shared" si="17"/>
        <v>BS103-114_0048_05AF</v>
      </c>
      <c r="H185" s="121">
        <f t="shared" si="23"/>
        <v>65474</v>
      </c>
      <c r="I185" s="121" t="str">
        <f t="shared" si="18"/>
        <v>00:48</v>
      </c>
      <c r="J185" s="121" t="s">
        <v>615</v>
      </c>
      <c r="L185" s="119" t="str">
        <f t="shared" si="19"/>
        <v>MIGRATE1</v>
      </c>
      <c r="M185" s="119" t="str">
        <f t="shared" si="20"/>
        <v>BS103-114_0048_05AF</v>
      </c>
      <c r="N185" s="124">
        <f t="shared" si="21"/>
        <v>65508</v>
      </c>
      <c r="O185" s="125" t="str">
        <f t="shared" si="22"/>
        <v>05:AF</v>
      </c>
      <c r="P185" s="124" t="s">
        <v>615</v>
      </c>
    </row>
    <row r="186" spans="1:16">
      <c r="A186" s="116" t="s">
        <v>612</v>
      </c>
      <c r="B186" s="116" t="s">
        <v>360</v>
      </c>
      <c r="C186" s="116" t="s">
        <v>966</v>
      </c>
      <c r="D186" s="116" t="s">
        <v>967</v>
      </c>
      <c r="F186" s="117" t="str">
        <f t="shared" si="16"/>
        <v>MIGRATE1</v>
      </c>
      <c r="G186" s="117" t="str">
        <f t="shared" si="17"/>
        <v>BS103-114_0049_05B0</v>
      </c>
      <c r="H186" s="121">
        <f t="shared" si="23"/>
        <v>65474</v>
      </c>
      <c r="I186" s="121" t="str">
        <f t="shared" si="18"/>
        <v>00:49</v>
      </c>
      <c r="J186" s="121" t="s">
        <v>615</v>
      </c>
      <c r="L186" s="119" t="str">
        <f t="shared" si="19"/>
        <v>MIGRATE1</v>
      </c>
      <c r="M186" s="119" t="str">
        <f t="shared" si="20"/>
        <v>BS103-114_0049_05B0</v>
      </c>
      <c r="N186" s="124">
        <f t="shared" si="21"/>
        <v>65508</v>
      </c>
      <c r="O186" s="125" t="str">
        <f t="shared" si="22"/>
        <v>05:B0</v>
      </c>
      <c r="P186" s="124" t="s">
        <v>615</v>
      </c>
    </row>
    <row r="187" spans="1:16">
      <c r="A187" s="116" t="s">
        <v>612</v>
      </c>
      <c r="B187" s="116" t="s">
        <v>360</v>
      </c>
      <c r="C187" s="116" t="s">
        <v>968</v>
      </c>
      <c r="D187" s="116" t="s">
        <v>969</v>
      </c>
      <c r="F187" s="117" t="str">
        <f t="shared" si="16"/>
        <v>MIGRATE1</v>
      </c>
      <c r="G187" s="117" t="str">
        <f t="shared" si="17"/>
        <v>BS103-114_004A_05B1</v>
      </c>
      <c r="H187" s="121">
        <f t="shared" si="23"/>
        <v>65474</v>
      </c>
      <c r="I187" s="121" t="str">
        <f t="shared" si="18"/>
        <v>00:4A</v>
      </c>
      <c r="J187" s="121" t="s">
        <v>615</v>
      </c>
      <c r="L187" s="119" t="str">
        <f t="shared" si="19"/>
        <v>MIGRATE1</v>
      </c>
      <c r="M187" s="119" t="str">
        <f t="shared" si="20"/>
        <v>BS103-114_004A_05B1</v>
      </c>
      <c r="N187" s="124">
        <f t="shared" si="21"/>
        <v>65508</v>
      </c>
      <c r="O187" s="125" t="str">
        <f t="shared" si="22"/>
        <v>05:B1</v>
      </c>
      <c r="P187" s="124" t="s">
        <v>615</v>
      </c>
    </row>
    <row r="188" spans="1:16">
      <c r="A188" s="116" t="s">
        <v>612</v>
      </c>
      <c r="B188" s="116" t="s">
        <v>360</v>
      </c>
      <c r="C188" s="116" t="s">
        <v>970</v>
      </c>
      <c r="D188" s="116" t="s">
        <v>971</v>
      </c>
      <c r="F188" s="117" t="str">
        <f t="shared" si="16"/>
        <v>MIGRATE1</v>
      </c>
      <c r="G188" s="117" t="str">
        <f t="shared" si="17"/>
        <v>BS103-114_004B_05B2</v>
      </c>
      <c r="H188" s="121">
        <f t="shared" si="23"/>
        <v>65474</v>
      </c>
      <c r="I188" s="121" t="str">
        <f t="shared" si="18"/>
        <v>00:4B</v>
      </c>
      <c r="J188" s="121" t="s">
        <v>615</v>
      </c>
      <c r="L188" s="119" t="str">
        <f t="shared" si="19"/>
        <v>MIGRATE1</v>
      </c>
      <c r="M188" s="119" t="str">
        <f t="shared" si="20"/>
        <v>BS103-114_004B_05B2</v>
      </c>
      <c r="N188" s="124">
        <f t="shared" si="21"/>
        <v>65508</v>
      </c>
      <c r="O188" s="125" t="str">
        <f t="shared" si="22"/>
        <v>05:B2</v>
      </c>
      <c r="P188" s="124" t="s">
        <v>615</v>
      </c>
    </row>
    <row r="189" spans="1:16">
      <c r="A189" s="116" t="s">
        <v>612</v>
      </c>
      <c r="B189" s="116" t="s">
        <v>360</v>
      </c>
      <c r="C189" s="116" t="s">
        <v>972</v>
      </c>
      <c r="D189" s="116" t="s">
        <v>973</v>
      </c>
      <c r="F189" s="117" t="str">
        <f t="shared" si="16"/>
        <v>MIGRATE1</v>
      </c>
      <c r="G189" s="117" t="str">
        <f t="shared" si="17"/>
        <v>BS103-114_004C_05B3</v>
      </c>
      <c r="H189" s="121">
        <f t="shared" si="23"/>
        <v>65474</v>
      </c>
      <c r="I189" s="121" t="str">
        <f t="shared" si="18"/>
        <v>00:4C</v>
      </c>
      <c r="J189" s="121" t="s">
        <v>615</v>
      </c>
      <c r="L189" s="119" t="str">
        <f t="shared" si="19"/>
        <v>MIGRATE1</v>
      </c>
      <c r="M189" s="119" t="str">
        <f t="shared" si="20"/>
        <v>BS103-114_004C_05B3</v>
      </c>
      <c r="N189" s="124">
        <f t="shared" si="21"/>
        <v>65508</v>
      </c>
      <c r="O189" s="125" t="str">
        <f t="shared" si="22"/>
        <v>05:B3</v>
      </c>
      <c r="P189" s="124" t="s">
        <v>615</v>
      </c>
    </row>
    <row r="190" spans="1:16">
      <c r="A190" s="116" t="s">
        <v>612</v>
      </c>
      <c r="B190" s="116" t="s">
        <v>360</v>
      </c>
      <c r="C190" s="116" t="s">
        <v>974</v>
      </c>
      <c r="D190" s="116" t="s">
        <v>975</v>
      </c>
      <c r="F190" s="117" t="str">
        <f t="shared" si="16"/>
        <v>MIGRATE1</v>
      </c>
      <c r="G190" s="117" t="str">
        <f t="shared" si="17"/>
        <v>BS103-114_004D_05B4</v>
      </c>
      <c r="H190" s="121">
        <f t="shared" si="23"/>
        <v>65474</v>
      </c>
      <c r="I190" s="121" t="str">
        <f t="shared" si="18"/>
        <v>00:4D</v>
      </c>
      <c r="J190" s="121" t="s">
        <v>615</v>
      </c>
      <c r="L190" s="119" t="str">
        <f t="shared" si="19"/>
        <v>MIGRATE1</v>
      </c>
      <c r="M190" s="119" t="str">
        <f t="shared" si="20"/>
        <v>BS103-114_004D_05B4</v>
      </c>
      <c r="N190" s="124">
        <f t="shared" si="21"/>
        <v>65508</v>
      </c>
      <c r="O190" s="125" t="str">
        <f t="shared" si="22"/>
        <v>05:B4</v>
      </c>
      <c r="P190" s="124" t="s">
        <v>615</v>
      </c>
    </row>
    <row r="191" spans="1:16">
      <c r="A191" s="116" t="s">
        <v>612</v>
      </c>
      <c r="B191" s="116" t="s">
        <v>360</v>
      </c>
      <c r="C191" s="116" t="s">
        <v>976</v>
      </c>
      <c r="D191" s="116" t="s">
        <v>977</v>
      </c>
      <c r="F191" s="117" t="str">
        <f t="shared" si="16"/>
        <v>MIGRATE1</v>
      </c>
      <c r="G191" s="117" t="str">
        <f t="shared" si="17"/>
        <v>BS103-114_004E_05B5</v>
      </c>
      <c r="H191" s="121">
        <f t="shared" si="23"/>
        <v>65474</v>
      </c>
      <c r="I191" s="121" t="str">
        <f t="shared" si="18"/>
        <v>00:4E</v>
      </c>
      <c r="J191" s="121" t="s">
        <v>615</v>
      </c>
      <c r="L191" s="119" t="str">
        <f t="shared" si="19"/>
        <v>MIGRATE1</v>
      </c>
      <c r="M191" s="119" t="str">
        <f t="shared" si="20"/>
        <v>BS103-114_004E_05B5</v>
      </c>
      <c r="N191" s="124">
        <f t="shared" si="21"/>
        <v>65508</v>
      </c>
      <c r="O191" s="125" t="str">
        <f t="shared" si="22"/>
        <v>05:B5</v>
      </c>
      <c r="P191" s="124" t="s">
        <v>615</v>
      </c>
    </row>
    <row r="192" spans="1:16">
      <c r="A192" s="116" t="s">
        <v>612</v>
      </c>
      <c r="B192" s="116" t="s">
        <v>360</v>
      </c>
      <c r="C192" s="116" t="s">
        <v>978</v>
      </c>
      <c r="D192" s="116" t="s">
        <v>979</v>
      </c>
      <c r="F192" s="117" t="str">
        <f t="shared" si="16"/>
        <v>MIGRATE1</v>
      </c>
      <c r="G192" s="117" t="str">
        <f t="shared" si="17"/>
        <v>BS103-114_004F_05B6</v>
      </c>
      <c r="H192" s="121">
        <f t="shared" si="23"/>
        <v>65474</v>
      </c>
      <c r="I192" s="121" t="str">
        <f t="shared" si="18"/>
        <v>00:4F</v>
      </c>
      <c r="J192" s="121" t="s">
        <v>615</v>
      </c>
      <c r="L192" s="119" t="str">
        <f t="shared" si="19"/>
        <v>MIGRATE1</v>
      </c>
      <c r="M192" s="119" t="str">
        <f t="shared" si="20"/>
        <v>BS103-114_004F_05B6</v>
      </c>
      <c r="N192" s="124">
        <f t="shared" si="21"/>
        <v>65508</v>
      </c>
      <c r="O192" s="125" t="str">
        <f t="shared" si="22"/>
        <v>05:B6</v>
      </c>
      <c r="P192" s="124" t="s">
        <v>615</v>
      </c>
    </row>
    <row r="193" spans="1:16">
      <c r="A193" s="116" t="s">
        <v>612</v>
      </c>
      <c r="B193" s="116" t="s">
        <v>572</v>
      </c>
      <c r="C193" s="116" t="s">
        <v>980</v>
      </c>
      <c r="D193" s="116" t="s">
        <v>981</v>
      </c>
      <c r="F193" s="117" t="str">
        <f t="shared" si="16"/>
        <v>MIGRATE1</v>
      </c>
      <c r="G193" s="117" t="str">
        <f t="shared" si="17"/>
        <v>AIXTWDES_0183_05B7</v>
      </c>
      <c r="H193" s="121">
        <f t="shared" si="23"/>
        <v>65474</v>
      </c>
      <c r="I193" s="121" t="str">
        <f t="shared" si="18"/>
        <v>01:83</v>
      </c>
      <c r="J193" s="121" t="s">
        <v>615</v>
      </c>
      <c r="L193" s="119" t="str">
        <f t="shared" si="19"/>
        <v>MIGRATE1</v>
      </c>
      <c r="M193" s="119" t="str">
        <f t="shared" si="20"/>
        <v>AIXTWDES_0183_05B7</v>
      </c>
      <c r="N193" s="124">
        <f t="shared" si="21"/>
        <v>65508</v>
      </c>
      <c r="O193" s="125" t="str">
        <f t="shared" si="22"/>
        <v>05:B7</v>
      </c>
      <c r="P193" s="124" t="s">
        <v>615</v>
      </c>
    </row>
    <row r="194" spans="1:16">
      <c r="A194" s="116" t="s">
        <v>612</v>
      </c>
      <c r="B194" s="116" t="s">
        <v>572</v>
      </c>
      <c r="C194" s="116" t="s">
        <v>982</v>
      </c>
      <c r="D194" s="116" t="s">
        <v>983</v>
      </c>
      <c r="F194" s="117" t="str">
        <f t="shared" si="16"/>
        <v>MIGRATE1</v>
      </c>
      <c r="G194" s="117" t="str">
        <f t="shared" si="17"/>
        <v>AIXTWDES_0184_05B8</v>
      </c>
      <c r="H194" s="121">
        <f t="shared" si="23"/>
        <v>65474</v>
      </c>
      <c r="I194" s="121" t="str">
        <f t="shared" si="18"/>
        <v>01:84</v>
      </c>
      <c r="J194" s="121" t="s">
        <v>615</v>
      </c>
      <c r="L194" s="119" t="str">
        <f t="shared" si="19"/>
        <v>MIGRATE1</v>
      </c>
      <c r="M194" s="119" t="str">
        <f t="shared" si="20"/>
        <v>AIXTWDES_0184_05B8</v>
      </c>
      <c r="N194" s="124">
        <f t="shared" si="21"/>
        <v>65508</v>
      </c>
      <c r="O194" s="125" t="str">
        <f t="shared" si="22"/>
        <v>05:B8</v>
      </c>
      <c r="P194" s="124" t="s">
        <v>615</v>
      </c>
    </row>
    <row r="195" spans="1:16">
      <c r="A195" s="116" t="s">
        <v>612</v>
      </c>
      <c r="B195" s="116" t="s">
        <v>572</v>
      </c>
      <c r="C195" s="116" t="s">
        <v>984</v>
      </c>
      <c r="D195" s="116" t="s">
        <v>985</v>
      </c>
      <c r="F195" s="117" t="str">
        <f t="shared" si="16"/>
        <v>MIGRATE1</v>
      </c>
      <c r="G195" s="117" t="str">
        <f t="shared" si="17"/>
        <v>AIXTWDES_0185_05B9</v>
      </c>
      <c r="H195" s="121">
        <f t="shared" si="23"/>
        <v>65474</v>
      </c>
      <c r="I195" s="121" t="str">
        <f t="shared" si="18"/>
        <v>01:85</v>
      </c>
      <c r="J195" s="121" t="s">
        <v>615</v>
      </c>
      <c r="L195" s="119" t="str">
        <f t="shared" si="19"/>
        <v>MIGRATE1</v>
      </c>
      <c r="M195" s="119" t="str">
        <f t="shared" si="20"/>
        <v>AIXTWDES_0185_05B9</v>
      </c>
      <c r="N195" s="124">
        <f t="shared" si="21"/>
        <v>65508</v>
      </c>
      <c r="O195" s="125" t="str">
        <f t="shared" si="22"/>
        <v>05:B9</v>
      </c>
      <c r="P195" s="124" t="s">
        <v>615</v>
      </c>
    </row>
    <row r="196" spans="1:16">
      <c r="A196" s="116" t="s">
        <v>612</v>
      </c>
      <c r="B196" s="116" t="s">
        <v>572</v>
      </c>
      <c r="C196" s="116" t="s">
        <v>986</v>
      </c>
      <c r="D196" s="116" t="s">
        <v>987</v>
      </c>
      <c r="F196" s="117" t="str">
        <f t="shared" si="16"/>
        <v>MIGRATE1</v>
      </c>
      <c r="G196" s="117" t="str">
        <f t="shared" si="17"/>
        <v>AIXTWDES_0186_05BA</v>
      </c>
      <c r="H196" s="121">
        <f t="shared" si="23"/>
        <v>65474</v>
      </c>
      <c r="I196" s="121" t="str">
        <f t="shared" si="18"/>
        <v>01:86</v>
      </c>
      <c r="J196" s="121" t="s">
        <v>615</v>
      </c>
      <c r="L196" s="119" t="str">
        <f t="shared" si="19"/>
        <v>MIGRATE1</v>
      </c>
      <c r="M196" s="119" t="str">
        <f t="shared" si="20"/>
        <v>AIXTWDES_0186_05BA</v>
      </c>
      <c r="N196" s="124">
        <f t="shared" si="21"/>
        <v>65508</v>
      </c>
      <c r="O196" s="125" t="str">
        <f t="shared" si="22"/>
        <v>05:BA</v>
      </c>
      <c r="P196" s="124" t="s">
        <v>615</v>
      </c>
    </row>
    <row r="197" spans="1:16">
      <c r="A197" s="116" t="s">
        <v>612</v>
      </c>
      <c r="B197" s="116" t="s">
        <v>572</v>
      </c>
      <c r="C197" s="116" t="s">
        <v>988</v>
      </c>
      <c r="D197" s="116" t="s">
        <v>989</v>
      </c>
      <c r="F197" s="117" t="str">
        <f t="shared" si="16"/>
        <v>MIGRATE1</v>
      </c>
      <c r="G197" s="117" t="str">
        <f t="shared" si="17"/>
        <v>AIXTWDES_0187_05BB</v>
      </c>
      <c r="H197" s="121">
        <f t="shared" si="23"/>
        <v>65474</v>
      </c>
      <c r="I197" s="121" t="str">
        <f t="shared" si="18"/>
        <v>01:87</v>
      </c>
      <c r="J197" s="121" t="s">
        <v>615</v>
      </c>
      <c r="L197" s="119" t="str">
        <f t="shared" si="19"/>
        <v>MIGRATE1</v>
      </c>
      <c r="M197" s="119" t="str">
        <f t="shared" si="20"/>
        <v>AIXTWDES_0187_05BB</v>
      </c>
      <c r="N197" s="124">
        <f t="shared" si="21"/>
        <v>65508</v>
      </c>
      <c r="O197" s="125" t="str">
        <f t="shared" si="22"/>
        <v>05:BB</v>
      </c>
      <c r="P197" s="124" t="s">
        <v>615</v>
      </c>
    </row>
    <row r="198" spans="1:16">
      <c r="A198" s="116" t="s">
        <v>612</v>
      </c>
      <c r="B198" s="116" t="s">
        <v>363</v>
      </c>
      <c r="C198" s="116" t="s">
        <v>990</v>
      </c>
      <c r="D198" s="116" t="s">
        <v>991</v>
      </c>
      <c r="F198" s="117" t="str">
        <f t="shared" si="16"/>
        <v>MIGRATE1</v>
      </c>
      <c r="G198" s="117" t="str">
        <f t="shared" si="17"/>
        <v>AIXTRON_015E_05BC</v>
      </c>
      <c r="H198" s="121">
        <f t="shared" si="23"/>
        <v>65474</v>
      </c>
      <c r="I198" s="121" t="str">
        <f t="shared" si="18"/>
        <v>01:5E</v>
      </c>
      <c r="J198" s="121" t="s">
        <v>615</v>
      </c>
      <c r="L198" s="119" t="str">
        <f t="shared" si="19"/>
        <v>MIGRATE1</v>
      </c>
      <c r="M198" s="119" t="str">
        <f t="shared" si="20"/>
        <v>AIXTRON_015E_05BC</v>
      </c>
      <c r="N198" s="124">
        <f t="shared" si="21"/>
        <v>65508</v>
      </c>
      <c r="O198" s="125" t="str">
        <f t="shared" si="22"/>
        <v>05:BC</v>
      </c>
      <c r="P198" s="124" t="s">
        <v>615</v>
      </c>
    </row>
    <row r="199" spans="1:16">
      <c r="A199" s="116" t="s">
        <v>612</v>
      </c>
      <c r="B199" s="116" t="s">
        <v>363</v>
      </c>
      <c r="C199" s="116" t="s">
        <v>992</v>
      </c>
      <c r="D199" s="116" t="s">
        <v>993</v>
      </c>
      <c r="F199" s="117" t="str">
        <f t="shared" si="16"/>
        <v>MIGRATE1</v>
      </c>
      <c r="G199" s="117" t="str">
        <f t="shared" si="17"/>
        <v>AIXTRON_015D_05BD</v>
      </c>
      <c r="H199" s="121">
        <f t="shared" si="23"/>
        <v>65474</v>
      </c>
      <c r="I199" s="121" t="str">
        <f t="shared" si="18"/>
        <v>01:5D</v>
      </c>
      <c r="J199" s="121" t="s">
        <v>615</v>
      </c>
      <c r="L199" s="119" t="str">
        <f t="shared" si="19"/>
        <v>MIGRATE1</v>
      </c>
      <c r="M199" s="119" t="str">
        <f t="shared" si="20"/>
        <v>AIXTRON_015D_05BD</v>
      </c>
      <c r="N199" s="124">
        <f t="shared" si="21"/>
        <v>65508</v>
      </c>
      <c r="O199" s="125" t="str">
        <f t="shared" si="22"/>
        <v>05:BD</v>
      </c>
      <c r="P199" s="124" t="s">
        <v>615</v>
      </c>
    </row>
    <row r="200" spans="1:16">
      <c r="A200" s="116" t="s">
        <v>612</v>
      </c>
      <c r="B200" s="116" t="s">
        <v>360</v>
      </c>
      <c r="C200" s="116" t="s">
        <v>994</v>
      </c>
      <c r="D200" s="116" t="s">
        <v>995</v>
      </c>
      <c r="F200" s="117" t="str">
        <f t="shared" si="16"/>
        <v>MIGRATE1</v>
      </c>
      <c r="G200" s="117" t="str">
        <f t="shared" si="17"/>
        <v>BS103-114_0050_05BE</v>
      </c>
      <c r="H200" s="121">
        <f t="shared" si="23"/>
        <v>65474</v>
      </c>
      <c r="I200" s="121" t="str">
        <f t="shared" si="18"/>
        <v>00:50</v>
      </c>
      <c r="J200" s="121" t="s">
        <v>615</v>
      </c>
      <c r="L200" s="119" t="str">
        <f t="shared" si="19"/>
        <v>MIGRATE1</v>
      </c>
      <c r="M200" s="119" t="str">
        <f t="shared" si="20"/>
        <v>BS103-114_0050_05BE</v>
      </c>
      <c r="N200" s="124">
        <f t="shared" si="21"/>
        <v>65508</v>
      </c>
      <c r="O200" s="125" t="str">
        <f t="shared" si="22"/>
        <v>05:BE</v>
      </c>
      <c r="P200" s="124" t="s">
        <v>615</v>
      </c>
    </row>
    <row r="201" spans="1:16">
      <c r="A201" s="116" t="s">
        <v>612</v>
      </c>
      <c r="B201" s="116" t="s">
        <v>360</v>
      </c>
      <c r="C201" s="116" t="s">
        <v>996</v>
      </c>
      <c r="D201" s="116" t="s">
        <v>997</v>
      </c>
      <c r="F201" s="117" t="str">
        <f t="shared" si="16"/>
        <v>MIGRATE1</v>
      </c>
      <c r="G201" s="117" t="str">
        <f t="shared" si="17"/>
        <v>BS103-114_0051_05BF</v>
      </c>
      <c r="H201" s="121">
        <f t="shared" si="23"/>
        <v>65474</v>
      </c>
      <c r="I201" s="121" t="str">
        <f t="shared" si="18"/>
        <v>00:51</v>
      </c>
      <c r="J201" s="121" t="s">
        <v>615</v>
      </c>
      <c r="L201" s="119" t="str">
        <f t="shared" si="19"/>
        <v>MIGRATE1</v>
      </c>
      <c r="M201" s="119" t="str">
        <f t="shared" si="20"/>
        <v>BS103-114_0051_05BF</v>
      </c>
      <c r="N201" s="124">
        <f t="shared" si="21"/>
        <v>65508</v>
      </c>
      <c r="O201" s="125" t="str">
        <f t="shared" si="22"/>
        <v>05:BF</v>
      </c>
      <c r="P201" s="124" t="s">
        <v>615</v>
      </c>
    </row>
    <row r="202" spans="1:16">
      <c r="A202" s="116" t="s">
        <v>612</v>
      </c>
      <c r="B202" s="116" t="s">
        <v>360</v>
      </c>
      <c r="C202" s="116" t="s">
        <v>998</v>
      </c>
      <c r="D202" s="116" t="s">
        <v>999</v>
      </c>
      <c r="F202" s="117" t="str">
        <f t="shared" si="16"/>
        <v>MIGRATE1</v>
      </c>
      <c r="G202" s="117" t="str">
        <f t="shared" si="17"/>
        <v>BS103-114_0052_05C0</v>
      </c>
      <c r="H202" s="121">
        <f t="shared" si="23"/>
        <v>65474</v>
      </c>
      <c r="I202" s="121" t="str">
        <f t="shared" si="18"/>
        <v>00:52</v>
      </c>
      <c r="J202" s="121" t="s">
        <v>615</v>
      </c>
      <c r="L202" s="119" t="str">
        <f t="shared" si="19"/>
        <v>MIGRATE1</v>
      </c>
      <c r="M202" s="119" t="str">
        <f t="shared" si="20"/>
        <v>BS103-114_0052_05C0</v>
      </c>
      <c r="N202" s="124">
        <f t="shared" si="21"/>
        <v>65508</v>
      </c>
      <c r="O202" s="125" t="str">
        <f t="shared" si="22"/>
        <v>05:C0</v>
      </c>
      <c r="P202" s="124" t="s">
        <v>615</v>
      </c>
    </row>
    <row r="203" spans="1:16">
      <c r="A203" s="116" t="s">
        <v>612</v>
      </c>
      <c r="B203" s="116" t="s">
        <v>360</v>
      </c>
      <c r="C203" s="116" t="s">
        <v>1000</v>
      </c>
      <c r="D203" s="116" t="s">
        <v>1001</v>
      </c>
      <c r="F203" s="117" t="str">
        <f t="shared" si="16"/>
        <v>MIGRATE1</v>
      </c>
      <c r="G203" s="117" t="str">
        <f t="shared" si="17"/>
        <v>BS103-114_0053_05C1</v>
      </c>
      <c r="H203" s="121">
        <f t="shared" si="23"/>
        <v>65474</v>
      </c>
      <c r="I203" s="121" t="str">
        <f t="shared" si="18"/>
        <v>00:53</v>
      </c>
      <c r="J203" s="121" t="s">
        <v>615</v>
      </c>
      <c r="L203" s="119" t="str">
        <f t="shared" si="19"/>
        <v>MIGRATE1</v>
      </c>
      <c r="M203" s="119" t="str">
        <f t="shared" si="20"/>
        <v>BS103-114_0053_05C1</v>
      </c>
      <c r="N203" s="124">
        <f t="shared" si="21"/>
        <v>65508</v>
      </c>
      <c r="O203" s="125" t="str">
        <f t="shared" si="22"/>
        <v>05:C1</v>
      </c>
      <c r="P203" s="124" t="s">
        <v>615</v>
      </c>
    </row>
    <row r="204" spans="1:16">
      <c r="A204" s="116" t="s">
        <v>612</v>
      </c>
      <c r="B204" s="116" t="s">
        <v>360</v>
      </c>
      <c r="C204" s="116" t="s">
        <v>1002</v>
      </c>
      <c r="D204" s="116" t="s">
        <v>1003</v>
      </c>
      <c r="F204" s="117" t="str">
        <f t="shared" si="16"/>
        <v>MIGRATE1</v>
      </c>
      <c r="G204" s="117" t="str">
        <f t="shared" si="17"/>
        <v>BS103-114_0054_05C2</v>
      </c>
      <c r="H204" s="121">
        <f t="shared" si="23"/>
        <v>65474</v>
      </c>
      <c r="I204" s="121" t="str">
        <f t="shared" si="18"/>
        <v>00:54</v>
      </c>
      <c r="J204" s="121" t="s">
        <v>615</v>
      </c>
      <c r="L204" s="119" t="str">
        <f t="shared" si="19"/>
        <v>MIGRATE1</v>
      </c>
      <c r="M204" s="119" t="str">
        <f t="shared" si="20"/>
        <v>BS103-114_0054_05C2</v>
      </c>
      <c r="N204" s="124">
        <f t="shared" si="21"/>
        <v>65508</v>
      </c>
      <c r="O204" s="125" t="str">
        <f t="shared" si="22"/>
        <v>05:C2</v>
      </c>
      <c r="P204" s="124" t="s">
        <v>615</v>
      </c>
    </row>
    <row r="205" spans="1:16">
      <c r="A205" s="116" t="s">
        <v>612</v>
      </c>
      <c r="B205" s="116" t="s">
        <v>361</v>
      </c>
      <c r="C205" s="116" t="s">
        <v>1004</v>
      </c>
      <c r="D205" s="116" t="s">
        <v>1005</v>
      </c>
      <c r="F205" s="117" t="str">
        <f t="shared" si="16"/>
        <v>MIGRATE1</v>
      </c>
      <c r="G205" s="117" t="str">
        <f t="shared" si="17"/>
        <v>AIXTRONWEB_0122_05C3</v>
      </c>
      <c r="H205" s="121">
        <f t="shared" si="23"/>
        <v>65474</v>
      </c>
      <c r="I205" s="121" t="str">
        <f t="shared" si="18"/>
        <v>01:22</v>
      </c>
      <c r="J205" s="121" t="s">
        <v>615</v>
      </c>
      <c r="L205" s="119" t="str">
        <f t="shared" si="19"/>
        <v>MIGRATE1</v>
      </c>
      <c r="M205" s="119" t="str">
        <f t="shared" si="20"/>
        <v>AIXTRONWEB_0122_05C3</v>
      </c>
      <c r="N205" s="124">
        <f t="shared" si="21"/>
        <v>65508</v>
      </c>
      <c r="O205" s="125" t="str">
        <f t="shared" si="22"/>
        <v>05:C3</v>
      </c>
      <c r="P205" s="124" t="s">
        <v>615</v>
      </c>
    </row>
    <row r="206" spans="1:16">
      <c r="A206" s="116" t="s">
        <v>612</v>
      </c>
      <c r="B206" s="116" t="s">
        <v>361</v>
      </c>
      <c r="C206" s="116" t="s">
        <v>1006</v>
      </c>
      <c r="D206" s="116" t="s">
        <v>1007</v>
      </c>
      <c r="F206" s="117" t="str">
        <f t="shared" si="16"/>
        <v>MIGRATE1</v>
      </c>
      <c r="G206" s="117" t="str">
        <f t="shared" si="17"/>
        <v>AIXTRONWEB_0123_05C4</v>
      </c>
      <c r="H206" s="121">
        <f t="shared" si="23"/>
        <v>65474</v>
      </c>
      <c r="I206" s="121" t="str">
        <f t="shared" si="18"/>
        <v>01:23</v>
      </c>
      <c r="J206" s="121" t="s">
        <v>615</v>
      </c>
      <c r="L206" s="119" t="str">
        <f t="shared" si="19"/>
        <v>MIGRATE1</v>
      </c>
      <c r="M206" s="119" t="str">
        <f t="shared" si="20"/>
        <v>AIXTRONWEB_0123_05C4</v>
      </c>
      <c r="N206" s="124">
        <f t="shared" si="21"/>
        <v>65508</v>
      </c>
      <c r="O206" s="125" t="str">
        <f t="shared" si="22"/>
        <v>05:C4</v>
      </c>
      <c r="P206" s="124" t="s">
        <v>615</v>
      </c>
    </row>
    <row r="207" spans="1:16">
      <c r="A207" s="116" t="s">
        <v>612</v>
      </c>
      <c r="B207" s="116" t="s">
        <v>361</v>
      </c>
      <c r="C207" s="116" t="s">
        <v>1008</v>
      </c>
      <c r="D207" s="116" t="s">
        <v>1009</v>
      </c>
      <c r="F207" s="117" t="str">
        <f t="shared" ref="F207:F216" si="24">A207</f>
        <v>MIGRATE1</v>
      </c>
      <c r="G207" s="117" t="str">
        <f t="shared" ref="G207:G216" si="25">B207&amp;"_"&amp;MID(C207,4,2)&amp;RIGHT(C207,2)&amp;"_"&amp;LEFT(D207,2)&amp;RIGHT(D207,2)</f>
        <v>AIXTRONWEB_0124_05C5</v>
      </c>
      <c r="H207" s="121">
        <f t="shared" si="23"/>
        <v>65474</v>
      </c>
      <c r="I207" s="121" t="str">
        <f t="shared" ref="I207:I216" si="26">RIGHT(C207,5)</f>
        <v>01:24</v>
      </c>
      <c r="J207" s="121" t="s">
        <v>615</v>
      </c>
      <c r="L207" s="119" t="str">
        <f t="shared" ref="L207:L216" si="27">A207</f>
        <v>MIGRATE1</v>
      </c>
      <c r="M207" s="119" t="str">
        <f t="shared" ref="M207:M216" si="28">G207</f>
        <v>AIXTRONWEB_0124_05C5</v>
      </c>
      <c r="N207" s="124">
        <f t="shared" ref="N207:N216" si="29">$D$8</f>
        <v>65508</v>
      </c>
      <c r="O207" s="125" t="str">
        <f t="shared" ref="O207:O216" si="30">D207</f>
        <v>05:C5</v>
      </c>
      <c r="P207" s="124" t="s">
        <v>615</v>
      </c>
    </row>
    <row r="208" spans="1:16">
      <c r="A208" s="116" t="s">
        <v>612</v>
      </c>
      <c r="B208" s="116" t="s">
        <v>362</v>
      </c>
      <c r="C208" s="116" t="s">
        <v>1010</v>
      </c>
      <c r="D208" s="116" t="s">
        <v>1011</v>
      </c>
      <c r="F208" s="117" t="str">
        <f t="shared" si="24"/>
        <v>MIGRATE1</v>
      </c>
      <c r="G208" s="117" t="str">
        <f t="shared" si="25"/>
        <v>AIXMAPFRE_0156_05C6</v>
      </c>
      <c r="H208" s="121">
        <f t="shared" ref="H208:H216" si="31">$C$8</f>
        <v>65474</v>
      </c>
      <c r="I208" s="121" t="str">
        <f t="shared" si="26"/>
        <v>01:56</v>
      </c>
      <c r="J208" s="121" t="s">
        <v>615</v>
      </c>
      <c r="L208" s="119" t="str">
        <f t="shared" si="27"/>
        <v>MIGRATE1</v>
      </c>
      <c r="M208" s="119" t="str">
        <f t="shared" si="28"/>
        <v>AIXMAPFRE_0156_05C6</v>
      </c>
      <c r="N208" s="124">
        <f t="shared" si="29"/>
        <v>65508</v>
      </c>
      <c r="O208" s="125" t="str">
        <f t="shared" si="30"/>
        <v>05:C6</v>
      </c>
      <c r="P208" s="124" t="s">
        <v>615</v>
      </c>
    </row>
    <row r="209" spans="1:16">
      <c r="A209" s="116" t="s">
        <v>612</v>
      </c>
      <c r="B209" s="116" t="s">
        <v>362</v>
      </c>
      <c r="C209" s="116" t="s">
        <v>1012</v>
      </c>
      <c r="D209" s="116" t="s">
        <v>1013</v>
      </c>
      <c r="F209" s="117" t="str">
        <f t="shared" si="24"/>
        <v>MIGRATE1</v>
      </c>
      <c r="G209" s="117" t="str">
        <f t="shared" si="25"/>
        <v>AIXMAPFRE_0157_05C7</v>
      </c>
      <c r="H209" s="121">
        <f t="shared" si="31"/>
        <v>65474</v>
      </c>
      <c r="I209" s="121" t="str">
        <f t="shared" si="26"/>
        <v>01:57</v>
      </c>
      <c r="J209" s="121" t="s">
        <v>615</v>
      </c>
      <c r="L209" s="119" t="str">
        <f t="shared" si="27"/>
        <v>MIGRATE1</v>
      </c>
      <c r="M209" s="119" t="str">
        <f t="shared" si="28"/>
        <v>AIXMAPFRE_0157_05C7</v>
      </c>
      <c r="N209" s="124">
        <f t="shared" si="29"/>
        <v>65508</v>
      </c>
      <c r="O209" s="125" t="str">
        <f t="shared" si="30"/>
        <v>05:C7</v>
      </c>
      <c r="P209" s="124" t="s">
        <v>615</v>
      </c>
    </row>
    <row r="210" spans="1:16">
      <c r="A210" s="116" t="s">
        <v>612</v>
      </c>
      <c r="B210" s="116" t="s">
        <v>362</v>
      </c>
      <c r="C210" s="116" t="s">
        <v>1014</v>
      </c>
      <c r="D210" s="116" t="s">
        <v>1015</v>
      </c>
      <c r="F210" s="117" t="str">
        <f t="shared" si="24"/>
        <v>MIGRATE1</v>
      </c>
      <c r="G210" s="117" t="str">
        <f t="shared" si="25"/>
        <v>AIXMAPFRE_0158_05C8</v>
      </c>
      <c r="H210" s="121">
        <f t="shared" si="31"/>
        <v>65474</v>
      </c>
      <c r="I210" s="121" t="str">
        <f t="shared" si="26"/>
        <v>01:58</v>
      </c>
      <c r="J210" s="121" t="s">
        <v>615</v>
      </c>
      <c r="L210" s="119" t="str">
        <f t="shared" si="27"/>
        <v>MIGRATE1</v>
      </c>
      <c r="M210" s="119" t="str">
        <f t="shared" si="28"/>
        <v>AIXMAPFRE_0158_05C8</v>
      </c>
      <c r="N210" s="124">
        <f t="shared" si="29"/>
        <v>65508</v>
      </c>
      <c r="O210" s="125" t="str">
        <f t="shared" si="30"/>
        <v>05:C8</v>
      </c>
      <c r="P210" s="124" t="s">
        <v>615</v>
      </c>
    </row>
    <row r="211" spans="1:16">
      <c r="A211" s="116" t="s">
        <v>612</v>
      </c>
      <c r="B211" s="116" t="s">
        <v>362</v>
      </c>
      <c r="C211" s="116" t="s">
        <v>1016</v>
      </c>
      <c r="D211" s="116" t="s">
        <v>1017</v>
      </c>
      <c r="F211" s="117" t="str">
        <f t="shared" si="24"/>
        <v>MIGRATE1</v>
      </c>
      <c r="G211" s="117" t="str">
        <f t="shared" si="25"/>
        <v>AIXMAPFRE_0159_05C9</v>
      </c>
      <c r="H211" s="121">
        <f t="shared" si="31"/>
        <v>65474</v>
      </c>
      <c r="I211" s="121" t="str">
        <f t="shared" si="26"/>
        <v>01:59</v>
      </c>
      <c r="J211" s="121" t="s">
        <v>615</v>
      </c>
      <c r="L211" s="119" t="str">
        <f t="shared" si="27"/>
        <v>MIGRATE1</v>
      </c>
      <c r="M211" s="119" t="str">
        <f t="shared" si="28"/>
        <v>AIXMAPFRE_0159_05C9</v>
      </c>
      <c r="N211" s="124">
        <f t="shared" si="29"/>
        <v>65508</v>
      </c>
      <c r="O211" s="125" t="str">
        <f t="shared" si="30"/>
        <v>05:C9</v>
      </c>
      <c r="P211" s="124" t="s">
        <v>615</v>
      </c>
    </row>
    <row r="212" spans="1:16">
      <c r="A212" s="116" t="s">
        <v>612</v>
      </c>
      <c r="B212" s="116" t="s">
        <v>362</v>
      </c>
      <c r="C212" s="116" t="s">
        <v>1018</v>
      </c>
      <c r="D212" s="116" t="s">
        <v>1019</v>
      </c>
      <c r="F212" s="117" t="str">
        <f t="shared" si="24"/>
        <v>MIGRATE1</v>
      </c>
      <c r="G212" s="117" t="str">
        <f t="shared" si="25"/>
        <v>AIXMAPFRE_015A_05CA</v>
      </c>
      <c r="H212" s="121">
        <f t="shared" si="31"/>
        <v>65474</v>
      </c>
      <c r="I212" s="121" t="str">
        <f t="shared" si="26"/>
        <v>01:5A</v>
      </c>
      <c r="J212" s="121" t="s">
        <v>615</v>
      </c>
      <c r="L212" s="119" t="str">
        <f t="shared" si="27"/>
        <v>MIGRATE1</v>
      </c>
      <c r="M212" s="119" t="str">
        <f t="shared" si="28"/>
        <v>AIXMAPFRE_015A_05CA</v>
      </c>
      <c r="N212" s="124">
        <f t="shared" si="29"/>
        <v>65508</v>
      </c>
      <c r="O212" s="125" t="str">
        <f t="shared" si="30"/>
        <v>05:CA</v>
      </c>
      <c r="P212" s="124" t="s">
        <v>615</v>
      </c>
    </row>
    <row r="213" spans="1:16">
      <c r="A213" s="116" t="s">
        <v>612</v>
      </c>
      <c r="B213" s="116" t="s">
        <v>365</v>
      </c>
      <c r="C213" s="116" t="s">
        <v>1020</v>
      </c>
      <c r="D213" s="116" t="s">
        <v>1021</v>
      </c>
      <c r="F213" s="117" t="str">
        <f t="shared" si="24"/>
        <v>MIGRATE1</v>
      </c>
      <c r="G213" s="117" t="str">
        <f t="shared" si="25"/>
        <v>AIXTWQA_0196_05CB</v>
      </c>
      <c r="H213" s="121">
        <f t="shared" si="31"/>
        <v>65474</v>
      </c>
      <c r="I213" s="121" t="str">
        <f t="shared" si="26"/>
        <v>01:96</v>
      </c>
      <c r="J213" s="121" t="s">
        <v>615</v>
      </c>
      <c r="L213" s="119" t="str">
        <f t="shared" si="27"/>
        <v>MIGRATE1</v>
      </c>
      <c r="M213" s="119" t="str">
        <f t="shared" si="28"/>
        <v>AIXTWQA_0196_05CB</v>
      </c>
      <c r="N213" s="124">
        <f t="shared" si="29"/>
        <v>65508</v>
      </c>
      <c r="O213" s="125" t="str">
        <f t="shared" si="30"/>
        <v>05:CB</v>
      </c>
      <c r="P213" s="124" t="s">
        <v>615</v>
      </c>
    </row>
    <row r="214" spans="1:16">
      <c r="A214" s="116" t="s">
        <v>612</v>
      </c>
      <c r="B214" s="116" t="s">
        <v>365</v>
      </c>
      <c r="C214" s="116" t="s">
        <v>1022</v>
      </c>
      <c r="D214" s="116" t="s">
        <v>1023</v>
      </c>
      <c r="F214" s="117" t="str">
        <f t="shared" si="24"/>
        <v>MIGRATE1</v>
      </c>
      <c r="G214" s="117" t="str">
        <f t="shared" si="25"/>
        <v>AIXTWQA_0197_05CC</v>
      </c>
      <c r="H214" s="121">
        <f t="shared" si="31"/>
        <v>65474</v>
      </c>
      <c r="I214" s="121" t="str">
        <f t="shared" si="26"/>
        <v>01:97</v>
      </c>
      <c r="J214" s="121" t="s">
        <v>615</v>
      </c>
      <c r="L214" s="119" t="str">
        <f t="shared" si="27"/>
        <v>MIGRATE1</v>
      </c>
      <c r="M214" s="119" t="str">
        <f t="shared" si="28"/>
        <v>AIXTWQA_0197_05CC</v>
      </c>
      <c r="N214" s="124">
        <f t="shared" si="29"/>
        <v>65508</v>
      </c>
      <c r="O214" s="125" t="str">
        <f t="shared" si="30"/>
        <v>05:CC</v>
      </c>
      <c r="P214" s="124" t="s">
        <v>615</v>
      </c>
    </row>
    <row r="215" spans="1:16">
      <c r="A215" s="116" t="s">
        <v>612</v>
      </c>
      <c r="B215" s="116" t="s">
        <v>360</v>
      </c>
      <c r="C215" s="116" t="s">
        <v>1024</v>
      </c>
      <c r="D215" s="116" t="s">
        <v>1025</v>
      </c>
      <c r="F215" s="117" t="str">
        <f t="shared" si="24"/>
        <v>MIGRATE1</v>
      </c>
      <c r="G215" s="117" t="str">
        <f t="shared" si="25"/>
        <v>BS103-114_0055_05CD</v>
      </c>
      <c r="H215" s="121">
        <f t="shared" si="31"/>
        <v>65474</v>
      </c>
      <c r="I215" s="121" t="str">
        <f t="shared" si="26"/>
        <v>00:55</v>
      </c>
      <c r="J215" s="121" t="s">
        <v>615</v>
      </c>
      <c r="L215" s="119" t="str">
        <f t="shared" si="27"/>
        <v>MIGRATE1</v>
      </c>
      <c r="M215" s="119" t="str">
        <f t="shared" si="28"/>
        <v>BS103-114_0055_05CD</v>
      </c>
      <c r="N215" s="124">
        <f t="shared" si="29"/>
        <v>65508</v>
      </c>
      <c r="O215" s="125" t="str">
        <f t="shared" si="30"/>
        <v>05:CD</v>
      </c>
      <c r="P215" s="124" t="s">
        <v>615</v>
      </c>
    </row>
    <row r="216" spans="1:16">
      <c r="A216" s="116" t="s">
        <v>612</v>
      </c>
      <c r="B216" s="116" t="s">
        <v>360</v>
      </c>
      <c r="C216" s="116" t="s">
        <v>1026</v>
      </c>
      <c r="D216" s="116" t="s">
        <v>1027</v>
      </c>
      <c r="F216" s="117" t="str">
        <f t="shared" si="24"/>
        <v>MIGRATE1</v>
      </c>
      <c r="G216" s="117" t="str">
        <f t="shared" si="25"/>
        <v>BS103-114_0056_05CE</v>
      </c>
      <c r="H216" s="121">
        <f t="shared" si="31"/>
        <v>65474</v>
      </c>
      <c r="I216" s="121" t="str">
        <f t="shared" si="26"/>
        <v>00:56</v>
      </c>
      <c r="J216" s="121" t="s">
        <v>615</v>
      </c>
      <c r="L216" s="119" t="str">
        <f t="shared" si="27"/>
        <v>MIGRATE1</v>
      </c>
      <c r="M216" s="119" t="str">
        <f t="shared" si="28"/>
        <v>BS103-114_0056_05CE</v>
      </c>
      <c r="N216" s="124">
        <f t="shared" si="29"/>
        <v>65508</v>
      </c>
      <c r="O216" s="125" t="str">
        <f t="shared" si="30"/>
        <v>05:CE</v>
      </c>
      <c r="P216" s="124" t="s">
        <v>615</v>
      </c>
    </row>
    <row r="217" spans="1:16">
      <c r="F217" s="117"/>
      <c r="G217" s="117"/>
      <c r="H217" s="121"/>
      <c r="I217" s="121"/>
      <c r="J217" s="121"/>
      <c r="L217" s="119"/>
      <c r="M217" s="119"/>
      <c r="N217" s="124"/>
      <c r="O217" s="125"/>
      <c r="P217" s="124"/>
    </row>
    <row r="218" spans="1:16">
      <c r="F218" s="117"/>
      <c r="G218" s="117"/>
      <c r="H218" s="121"/>
      <c r="I218" s="121"/>
      <c r="J218" s="121"/>
      <c r="L218" s="119"/>
      <c r="M218" s="119"/>
      <c r="N218" s="124"/>
      <c r="O218" s="125"/>
      <c r="P218" s="124"/>
    </row>
    <row r="219" spans="1:16">
      <c r="F219" s="117"/>
      <c r="G219" s="117"/>
      <c r="H219" s="121"/>
      <c r="I219" s="121"/>
      <c r="J219" s="121"/>
      <c r="L219" s="119"/>
      <c r="M219" s="119"/>
      <c r="N219" s="124"/>
      <c r="O219" s="125"/>
      <c r="P219" s="124"/>
    </row>
    <row r="220" spans="1:16">
      <c r="F220" s="117" t="s">
        <v>1028</v>
      </c>
      <c r="G220" s="117"/>
      <c r="H220" s="121"/>
      <c r="I220" s="121"/>
      <c r="J220" s="121"/>
      <c r="L220" s="119" t="s">
        <v>1028</v>
      </c>
      <c r="M220" s="119"/>
      <c r="N220" s="124"/>
      <c r="O220" s="125"/>
      <c r="P220" s="124"/>
    </row>
    <row r="221" spans="1:16">
      <c r="F221" s="117" t="s">
        <v>1029</v>
      </c>
      <c r="G221" s="117" t="s">
        <v>1030</v>
      </c>
      <c r="H221" s="121" t="s">
        <v>1031</v>
      </c>
      <c r="I221" s="121"/>
      <c r="J221" s="121"/>
      <c r="L221" s="119" t="s">
        <v>1029</v>
      </c>
      <c r="M221" s="119" t="s">
        <v>1030</v>
      </c>
      <c r="N221" s="124" t="s">
        <v>1031</v>
      </c>
      <c r="O221" s="125"/>
      <c r="P221" s="124"/>
    </row>
    <row r="222" spans="1:16">
      <c r="F222" s="117" t="str">
        <f>F117</f>
        <v>MIGRATE1</v>
      </c>
      <c r="G222" s="117" t="str">
        <f>L3</f>
        <v>IPADDRESS</v>
      </c>
      <c r="H222" s="121">
        <f>M3</f>
        <v>11001</v>
      </c>
      <c r="I222" s="121"/>
      <c r="J222" s="121"/>
      <c r="L222" s="119" t="str">
        <f>L117</f>
        <v>MIGRATE1</v>
      </c>
      <c r="M222" s="119" t="str">
        <f>F3</f>
        <v>IPADDRESS</v>
      </c>
      <c r="N222" s="124">
        <f>G3</f>
        <v>11000</v>
      </c>
      <c r="O222" s="125"/>
      <c r="P222" s="124"/>
    </row>
    <row r="223" spans="1:16">
      <c r="O223" s="115"/>
    </row>
    <row r="224" spans="1:16">
      <c r="O224" s="115"/>
    </row>
    <row r="225" spans="15:15">
      <c r="O225" s="115"/>
    </row>
    <row r="226" spans="15:15">
      <c r="O226" s="115"/>
    </row>
    <row r="227" spans="15:15">
      <c r="O227" s="115"/>
    </row>
    <row r="228" spans="15:15">
      <c r="O228" s="115"/>
    </row>
    <row r="229" spans="15:15">
      <c r="O229" s="115"/>
    </row>
    <row r="230" spans="15:15">
      <c r="O230" s="115"/>
    </row>
    <row r="231" spans="15:15">
      <c r="O231" s="115"/>
    </row>
    <row r="232" spans="15:15">
      <c r="O232" s="115"/>
    </row>
    <row r="233" spans="15:15">
      <c r="O233" s="115"/>
    </row>
    <row r="234" spans="15:15">
      <c r="O234" s="115"/>
    </row>
    <row r="235" spans="15:15">
      <c r="O235" s="115"/>
    </row>
    <row r="236" spans="15:15">
      <c r="O236" s="115"/>
    </row>
    <row r="237" spans="15:15">
      <c r="O237" s="115"/>
    </row>
    <row r="238" spans="15:15">
      <c r="O238" s="115"/>
    </row>
    <row r="239" spans="15:15">
      <c r="O239" s="115"/>
    </row>
    <row r="240" spans="15:15">
      <c r="O240" s="115"/>
    </row>
    <row r="241" spans="15:15">
      <c r="O241" s="115"/>
    </row>
    <row r="242" spans="15:15">
      <c r="O242" s="115"/>
    </row>
    <row r="243" spans="15:15">
      <c r="O243" s="115"/>
    </row>
    <row r="244" spans="15:15">
      <c r="O244" s="115"/>
    </row>
    <row r="245" spans="15:15">
      <c r="O245" s="115"/>
    </row>
    <row r="246" spans="15:15">
      <c r="O246" s="115"/>
    </row>
    <row r="247" spans="15:15">
      <c r="O247" s="115"/>
    </row>
    <row r="248" spans="15:15">
      <c r="O248" s="115"/>
    </row>
    <row r="249" spans="15:15">
      <c r="O249" s="115"/>
    </row>
    <row r="250" spans="15:15">
      <c r="O250" s="115"/>
    </row>
    <row r="251" spans="15:15">
      <c r="O251" s="115"/>
    </row>
    <row r="252" spans="15:15">
      <c r="O252" s="115"/>
    </row>
    <row r="253" spans="15:15">
      <c r="O253" s="115"/>
    </row>
    <row r="254" spans="15:15">
      <c r="O254" s="115"/>
    </row>
    <row r="255" spans="15:15">
      <c r="O255" s="115"/>
    </row>
    <row r="256" spans="15:15">
      <c r="O256" s="115"/>
    </row>
    <row r="257" spans="15:15">
      <c r="O257" s="115"/>
    </row>
    <row r="258" spans="15:15">
      <c r="O258" s="115"/>
    </row>
    <row r="259" spans="15:15">
      <c r="O259" s="115"/>
    </row>
    <row r="260" spans="15:15">
      <c r="O260" s="115"/>
    </row>
    <row r="261" spans="15:15">
      <c r="O261" s="115"/>
    </row>
    <row r="262" spans="15:15">
      <c r="O262" s="115"/>
    </row>
    <row r="263" spans="15:15">
      <c r="O263" s="115"/>
    </row>
    <row r="264" spans="15:15">
      <c r="O264" s="115"/>
    </row>
    <row r="265" spans="15:15">
      <c r="O265" s="115"/>
    </row>
    <row r="266" spans="15:15">
      <c r="O266" s="115"/>
    </row>
    <row r="267" spans="15:15">
      <c r="O267" s="115"/>
    </row>
    <row r="268" spans="15:15">
      <c r="O268" s="115"/>
    </row>
    <row r="269" spans="15:15">
      <c r="O269" s="115"/>
    </row>
    <row r="270" spans="15:15">
      <c r="O270" s="115"/>
    </row>
    <row r="271" spans="15:15">
      <c r="O271" s="115"/>
    </row>
    <row r="272" spans="15:15">
      <c r="O272" s="115"/>
    </row>
    <row r="273" spans="15:15">
      <c r="O273" s="115"/>
    </row>
    <row r="274" spans="15:15">
      <c r="O274" s="115"/>
    </row>
    <row r="275" spans="15:15">
      <c r="O275" s="115"/>
    </row>
    <row r="276" spans="15:15">
      <c r="O276" s="115"/>
    </row>
    <row r="277" spans="15:15">
      <c r="O277" s="115"/>
    </row>
    <row r="278" spans="15:15">
      <c r="O278" s="115"/>
    </row>
    <row r="279" spans="15:15">
      <c r="O279" s="115"/>
    </row>
    <row r="280" spans="15:15">
      <c r="O280" s="115"/>
    </row>
    <row r="281" spans="15:15">
      <c r="O281" s="115"/>
    </row>
    <row r="282" spans="15:15">
      <c r="O282" s="115"/>
    </row>
  </sheetData>
  <mergeCells count="3">
    <mergeCell ref="F1:J1"/>
    <mergeCell ref="L1:P1"/>
    <mergeCell ref="C7:D7"/>
  </mergeCells>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enableFormatConditionsCalculation="0">
    <tabColor rgb="FF008000"/>
  </sheetPr>
  <dimension ref="A1:R19"/>
  <sheetViews>
    <sheetView workbookViewId="0">
      <pane ySplit="3" topLeftCell="A4" activePane="bottomLeft" state="frozen"/>
      <selection activeCell="H24" sqref="H24"/>
      <selection pane="bottomLeft" activeCell="A4" sqref="A4:D200"/>
    </sheetView>
  </sheetViews>
  <sheetFormatPr baseColWidth="10" defaultColWidth="8.83203125" defaultRowHeight="14" x14ac:dyDescent="0"/>
  <cols>
    <col min="1" max="1" width="10.1640625" style="6" customWidth="1"/>
    <col min="2" max="2" width="10.1640625" style="180" customWidth="1"/>
    <col min="3" max="3" width="24.5" style="187" customWidth="1"/>
    <col min="4" max="4" width="24.5" style="6" customWidth="1"/>
    <col min="5" max="5" width="8.83203125" style="8" customWidth="1"/>
    <col min="6" max="6" width="63.6640625" style="8" customWidth="1"/>
    <col min="7" max="7" width="77.5" style="8" hidden="1" customWidth="1"/>
    <col min="8" max="9" width="72.5" style="8" hidden="1" customWidth="1"/>
    <col min="10" max="10" width="81" style="8" bestFit="1" customWidth="1"/>
    <col min="11" max="11" width="8.83203125" style="8"/>
    <col min="12" max="12" width="14.83203125" style="8" customWidth="1"/>
    <col min="13" max="13" width="15.5" style="8" customWidth="1"/>
    <col min="14" max="14" width="12.5" style="8" customWidth="1"/>
    <col min="15" max="16384" width="8.83203125" style="8"/>
  </cols>
  <sheetData>
    <row r="1" spans="1:18" ht="36" customHeight="1" thickBot="1">
      <c r="A1" s="317" t="s">
        <v>1109</v>
      </c>
      <c r="B1" s="317"/>
      <c r="C1" s="317"/>
      <c r="D1" s="260"/>
      <c r="E1" s="260"/>
      <c r="F1" s="260"/>
      <c r="G1" s="260"/>
      <c r="H1" s="260"/>
      <c r="I1" s="260"/>
      <c r="J1" s="260"/>
    </row>
    <row r="2" spans="1:18" ht="15" thickTop="1">
      <c r="A2" s="316"/>
      <c r="B2" s="316"/>
      <c r="C2" s="316"/>
      <c r="D2" s="316"/>
      <c r="E2" s="64"/>
      <c r="F2" s="64"/>
      <c r="G2" s="64"/>
      <c r="H2" s="64"/>
      <c r="I2" s="64"/>
      <c r="J2" s="64"/>
      <c r="R2" s="27" t="s">
        <v>31</v>
      </c>
    </row>
    <row r="3" spans="1:18" ht="42">
      <c r="A3" s="7" t="s">
        <v>587</v>
      </c>
      <c r="B3" s="175" t="s">
        <v>1417</v>
      </c>
      <c r="C3" s="184" t="s">
        <v>1418</v>
      </c>
      <c r="D3" s="184" t="s">
        <v>1419</v>
      </c>
      <c r="E3" s="7" t="s">
        <v>27</v>
      </c>
      <c r="F3" s="3" t="s">
        <v>575</v>
      </c>
      <c r="G3" s="3" t="s">
        <v>21</v>
      </c>
      <c r="H3" s="3" t="s">
        <v>22</v>
      </c>
      <c r="I3" s="63"/>
      <c r="J3" s="51" t="s">
        <v>573</v>
      </c>
    </row>
    <row r="4" spans="1:18" ht="15">
      <c r="A4" s="20" t="s">
        <v>149</v>
      </c>
      <c r="B4" s="203" t="s">
        <v>1494</v>
      </c>
      <c r="C4" s="185" t="str">
        <f>IF(ISTEXT(B4),IF(Instructions!A15&lt;&gt;"Other",ConvertWWN(B4),""),"")</f>
        <v>50060E80045B245A</v>
      </c>
      <c r="D4" s="213"/>
      <c r="E4" s="92" t="s">
        <v>0</v>
      </c>
      <c r="F4" s="24" t="str">
        <f>IF(ISTEXT(A4),"raidcom discover external_storage  -port "&amp;A4&amp;" -s "&amp;Instructions!B$11&amp;" -IH"&amp;Instructions!B$10,"")</f>
        <v>raidcom discover external_storage  -port CL5-H -s 53958 -IH99</v>
      </c>
      <c r="G4" s="24" t="e">
        <f>"raidcom add host_grp -port CL" &amp;#REF! &amp; "-"&amp;#REF!&amp;" -host_ mode " &amp;#REF! &amp;IF(ISTEXT(#REF!), "  -host_ mode_opt " &amp;#REF!,"")&amp;" -s "</f>
        <v>#REF!</v>
      </c>
      <c r="H4" s="24" t="str">
        <f>IF(ISNUMBER(#REF!),"raidcom add hba_wwn -port CL" &amp;#REF! &amp;  "-" &amp;#REF!&amp; "  -hba_wwn " &amp; IF(LEN(#REF!) =16,#REF!,LEFT(#REF!,2)&amp;MID(#REF!,4,2)&amp;MID(#REF!,7,2)&amp;MID(#REF!,10,2) &amp;MID(#REF!,13,2)&amp;MID(#REF!,16,2)&amp;MID(#REF!,19,2)&amp;MID(#REF!,22,2)),"")</f>
        <v/>
      </c>
      <c r="I4" s="24" t="str">
        <f>IF(ISNUMBER(#REF!),"raidcom set hba_wwn -port CL" &amp;#REF! &amp;  "-" &amp;#REF!&amp;IF(ISTEXT(#REF!)," -wwn_nickname "&amp;#REF!,""),"")</f>
        <v/>
      </c>
      <c r="J4" s="24" t="str">
        <f>IF(ISTEXT(A4),"raidcom discover lun  -port "&amp;A4&amp;" -external_wwn  "&amp; IF(ISTEXT(D4), D4,C4)&amp;" -s "&amp;Instructions!B$11&amp;" -IH"&amp;Instructions!B$10,"")</f>
        <v>raidcom discover lun  -port CL5-H -external_wwn  50060E80045B245A -s 53958 -IH99</v>
      </c>
    </row>
    <row r="5" spans="1:18" ht="15">
      <c r="A5" s="20" t="s">
        <v>150</v>
      </c>
      <c r="B5" s="203" t="s">
        <v>1431</v>
      </c>
      <c r="C5" s="185"/>
      <c r="D5" s="213" t="s">
        <v>1537</v>
      </c>
      <c r="E5" s="92" t="s">
        <v>0</v>
      </c>
      <c r="F5" s="24" t="str">
        <f>IF(ISTEXT(A5),"raidcom discover external_storage  -port "&amp;A5&amp;" -s "&amp;Instructions!B$11&amp;" -IH"&amp;Instructions!B$10,"")</f>
        <v>raidcom discover external_storage  -port CL7-H -s 53958 -IH99</v>
      </c>
      <c r="G5" s="24" t="e">
        <f>"raidcom add host_grp -port CL" &amp;#REF! &amp; "-"&amp;#REF!&amp;" -host_ mode " &amp;#REF! &amp;IF(ISTEXT(#REF!), "  -host_ mode_opt " &amp;#REF!,"")&amp;" -s "</f>
        <v>#REF!</v>
      </c>
      <c r="H5" s="24" t="str">
        <f>IF(ISNUMBER(#REF!),"raidcom add hba_wwn -port CL" &amp;#REF! &amp;  "-" &amp;#REF!&amp; "  -hba_wwn " &amp; IF(LEN(#REF!) =16,#REF!,LEFT(#REF!,2)&amp;MID(#REF!,4,2)&amp;MID(#REF!,7,2)&amp;MID(#REF!,10,2) &amp;MID(#REF!,13,2)&amp;MID(#REF!,16,2)&amp;MID(#REF!,19,2)&amp;MID(#REF!,22,2)),"")</f>
        <v/>
      </c>
      <c r="I5" s="24" t="str">
        <f>IF(ISNUMBER(#REF!),"raidcom set hba_wwn -port CL" &amp;#REF! &amp;  "-" &amp;#REF!&amp;IF(ISTEXT(#REF!)," -wwn_nickname "&amp;#REF!,""),"")</f>
        <v/>
      </c>
      <c r="J5" s="24" t="str">
        <f>IF(ISTEXT(A5),"raidcom discover lun  -port "&amp;A5&amp;" -external_wwn  "&amp; IF(ISTEXT(D5), D5,C5)&amp;" -s "&amp;Instructions!B$11&amp;" -IH"&amp;Instructions!B$10,"")</f>
        <v>raidcom discover lun  -port CL7-H -external_wwn  50060E8003A83C09 -s 53958 -IH99</v>
      </c>
    </row>
    <row r="6" spans="1:18" ht="15">
      <c r="A6" s="20"/>
      <c r="B6" s="20"/>
      <c r="C6" s="185" t="str">
        <f>IF(ISTEXT(B6),IF(Instructions!A17&lt;&gt;"Other",ConvertWWN(B6),""),"")</f>
        <v/>
      </c>
      <c r="D6" s="185"/>
      <c r="E6" s="92" t="s">
        <v>17</v>
      </c>
      <c r="F6" s="24" t="str">
        <f>IF(ISTEXT(A6),"raidcom discover external_storage  -port "&amp;A6&amp;" -s "&amp;Instructions!B$11&amp;" -IH"&amp;Instructions!B$10,"")</f>
        <v/>
      </c>
      <c r="G6" s="24" t="e">
        <f>"raidcom add host_grp -port CL" &amp;#REF! &amp; "-"&amp;#REF!&amp;" -host_ mode " &amp;#REF! &amp;IF(ISTEXT(#REF!), "  -host_ mode_opt " &amp;#REF!,"")&amp;" -s "</f>
        <v>#REF!</v>
      </c>
      <c r="H6" s="24" t="str">
        <f>IF(ISNUMBER(#REF!),"raidcom add hba_wwn -port CL" &amp;#REF! &amp;  "-" &amp;#REF!&amp; "  -hba_wwn " &amp; IF(LEN(#REF!) =16,#REF!,LEFT(#REF!,2)&amp;MID(#REF!,4,2)&amp;MID(#REF!,7,2)&amp;MID(#REF!,10,2) &amp;MID(#REF!,13,2)&amp;MID(#REF!,16,2)&amp;MID(#REF!,19,2)&amp;MID(#REF!,22,2)),"")</f>
        <v/>
      </c>
      <c r="I6" s="24" t="str">
        <f>IF(ISNUMBER(#REF!),"raidcom set hba_wwn -port CL" &amp;#REF! &amp;  "-" &amp;#REF!&amp;IF(ISTEXT(#REF!)," -wwn_nickname "&amp;#REF!,""),"")</f>
        <v/>
      </c>
      <c r="J6" s="24" t="str">
        <f>IF(ISTEXT(A6),"raidcom discover lun  -port "&amp;A6&amp;" -external_wwn  "&amp; IF(ISTEXT(D6), D6,C6)&amp;" -s "&amp;Instructions!B$11&amp;" -IH"&amp;Instructions!B$10,"")</f>
        <v/>
      </c>
    </row>
    <row r="7" spans="1:18" ht="15">
      <c r="A7" s="20"/>
      <c r="B7" s="20"/>
      <c r="C7" s="185" t="str">
        <f>IF(ISTEXT(B7),IF(Instructions!A18&lt;&gt;"Other",ConvertWWN(B7),""),"")</f>
        <v/>
      </c>
      <c r="D7" s="213"/>
      <c r="E7" s="92" t="s">
        <v>17</v>
      </c>
      <c r="F7" s="24" t="str">
        <f>IF(ISTEXT(A7),"raidcom discover external_storage  -port "&amp;A7&amp;" -s "&amp;Instructions!B$11&amp;" -IH"&amp;Instructions!B$10,"")</f>
        <v/>
      </c>
      <c r="G7" s="24" t="e">
        <f>"raidcom add host_grp -port CL" &amp;#REF! &amp; "-"&amp;#REF!&amp;" -host_ mode " &amp;#REF! &amp;IF(ISTEXT(#REF!), "  -host_ mode_opt " &amp;#REF!,"")&amp;" -s "</f>
        <v>#REF!</v>
      </c>
      <c r="H7" s="24" t="str">
        <f>IF(ISNUMBER(#REF!),"raidcom add hba_wwn -port CL" &amp;#REF! &amp;  "-" &amp;#REF!&amp; "  -hba_wwn " &amp; IF(LEN(#REF!) =16,#REF!,LEFT(#REF!,2)&amp;MID(#REF!,4,2)&amp;MID(#REF!,7,2)&amp;MID(#REF!,10,2) &amp;MID(#REF!,13,2)&amp;MID(#REF!,16,2)&amp;MID(#REF!,19,2)&amp;MID(#REF!,22,2)),"")</f>
        <v/>
      </c>
      <c r="I7" s="24" t="str">
        <f>IF(ISNUMBER(#REF!),"raidcom set hba_wwn -port CL" &amp;#REF! &amp;  "-" &amp;#REF!&amp;IF(ISTEXT(#REF!)," -wwn_nickname "&amp;#REF!,""),"")</f>
        <v/>
      </c>
      <c r="J7" s="24" t="str">
        <f>IF(ISTEXT(A7),"raidcom discover lun  -port "&amp;A7&amp;" -external_wwn  "&amp; IF(ISTEXT(D7), D7,C7)&amp;" -s "&amp;Instructions!B$11&amp;" -IH"&amp;Instructions!B$10,"")</f>
        <v/>
      </c>
    </row>
    <row r="8" spans="1:18" ht="15">
      <c r="A8" s="20"/>
      <c r="B8" s="203"/>
      <c r="C8" s="185" t="str">
        <f>IF(ISTEXT(B8),IF(Instructions!A19&lt;&gt;"Other",ConvertWWN(B8),""),"")</f>
        <v/>
      </c>
      <c r="D8" s="213"/>
      <c r="E8" s="92" t="s">
        <v>17</v>
      </c>
      <c r="F8" s="24" t="str">
        <f>IF(ISTEXT(A8),"raidcom discover external_storage  -port "&amp;A8&amp;" -s "&amp;Instructions!B$11&amp;" -IH"&amp;Instructions!B$10,"")</f>
        <v/>
      </c>
      <c r="G8" s="24" t="e">
        <f>"raidcom add host_grp -port CL" &amp;#REF! &amp; "-"&amp;#REF!&amp;" -host_ mode " &amp;#REF! &amp;IF(ISTEXT(#REF!), "  -host_ mode_opt " &amp;#REF!,"")&amp;" -s "</f>
        <v>#REF!</v>
      </c>
      <c r="H8" s="24" t="str">
        <f>IF(ISNUMBER(#REF!),"raidcom add hba_wwn -port CL" &amp;#REF! &amp;  "-" &amp;#REF!&amp; "  -hba_wwn " &amp; IF(LEN(#REF!) =16,#REF!,LEFT(#REF!,2)&amp;MID(#REF!,4,2)&amp;MID(#REF!,7,2)&amp;MID(#REF!,10,2) &amp;MID(#REF!,13,2)&amp;MID(#REF!,16,2)&amp;MID(#REF!,19,2)&amp;MID(#REF!,22,2)),"")</f>
        <v/>
      </c>
      <c r="I8" s="24" t="str">
        <f>IF(ISNUMBER(#REF!),"raidcom set hba_wwn -port CL" &amp;#REF! &amp;  "-" &amp;#REF!&amp;IF(ISTEXT(#REF!)," -wwn_nickname "&amp;#REF!,""),"")</f>
        <v/>
      </c>
      <c r="J8" s="24" t="str">
        <f>IF(ISTEXT(A8),"raidcom discover lun  -port "&amp;A8&amp;" -external_wwn  "&amp; IF(ISTEXT(D8), D8,C8)&amp;" -s "&amp;Instructions!B$11&amp;" -IH"&amp;Instructions!B$10,"")</f>
        <v/>
      </c>
    </row>
    <row r="9" spans="1:18" ht="15">
      <c r="A9" s="20"/>
      <c r="B9" s="20"/>
      <c r="C9" s="185" t="str">
        <f>IF(ISTEXT(B9),IF(Instructions!A20&lt;&gt;"Other",ConvertWWN(B9),""),"")</f>
        <v/>
      </c>
      <c r="D9" s="185"/>
      <c r="E9" s="92" t="s">
        <v>17</v>
      </c>
      <c r="F9" s="24" t="str">
        <f>IF(ISTEXT(A9),"raidcom discover external_storage  -port "&amp;A9&amp;" -s "&amp;Instructions!B$11&amp;" -IH"&amp;Instructions!B$10,"")</f>
        <v/>
      </c>
      <c r="G9" s="24" t="e">
        <f>"raidcom add host_grp -port CL" &amp;#REF! &amp; "-"&amp;#REF!&amp;" -host_ mode " &amp;#REF! &amp;IF(ISTEXT(#REF!), "  -host_ mode_opt " &amp;#REF!,"")&amp;" -s "</f>
        <v>#REF!</v>
      </c>
      <c r="H9" s="24" t="str">
        <f>IF(ISNUMBER(#REF!),"raidcom add hba_wwn -port CL" &amp;#REF! &amp;  "-" &amp;#REF!&amp; "  -hba_wwn " &amp; IF(LEN(#REF!) =16,#REF!,LEFT(#REF!,2)&amp;MID(#REF!,4,2)&amp;MID(#REF!,7,2)&amp;MID(#REF!,10,2) &amp;MID(#REF!,13,2)&amp;MID(#REF!,16,2)&amp;MID(#REF!,19,2)&amp;MID(#REF!,22,2)),"")</f>
        <v/>
      </c>
      <c r="I9" s="24" t="str">
        <f>IF(ISNUMBER(#REF!),"raidcom set hba_wwn -port CL" &amp;#REF! &amp;  "-" &amp;#REF!&amp;IF(ISTEXT(#REF!)," -wwn_nickname "&amp;#REF!,""),"")</f>
        <v/>
      </c>
      <c r="J9" s="24" t="str">
        <f>IF(ISTEXT(A9),"raidcom discover lun  -port "&amp;A9&amp;" -external_wwn  "&amp; IF(ISTEXT(D9), D9,C9)&amp;" -s "&amp;Instructions!B$11&amp;" -IH"&amp;Instructions!B$10,"")</f>
        <v/>
      </c>
    </row>
    <row r="10" spans="1:18" ht="15">
      <c r="A10" s="20"/>
      <c r="B10" s="20"/>
      <c r="C10" s="185" t="str">
        <f>IF(ISTEXT(B10),IF(Instructions!A21&lt;&gt;"Other",ConvertWWN(B10),""),"")</f>
        <v/>
      </c>
      <c r="D10" s="185"/>
      <c r="E10" s="92" t="s">
        <v>17</v>
      </c>
      <c r="F10" s="24" t="str">
        <f>IF(ISTEXT(A10),"raidcom discover external_storage  -port "&amp;A10&amp;" -s "&amp;Instructions!B$11&amp;" -IH"&amp;Instructions!B$10,"")</f>
        <v/>
      </c>
      <c r="G10" s="24" t="e">
        <f>"raidcom add host_grp -port CL" &amp;#REF! &amp; "-"&amp;#REF!&amp;" -host_ mode " &amp;#REF! &amp;IF(ISTEXT(#REF!), "  -host_ mode_opt " &amp;#REF!,"")&amp;" -s "</f>
        <v>#REF!</v>
      </c>
      <c r="H10" s="24" t="str">
        <f>IF(ISNUMBER(#REF!),"raidcom add hba_wwn -port CL" &amp;#REF! &amp;  "-" &amp;#REF!&amp; "  -hba_wwn " &amp; IF(LEN(#REF!) =16,#REF!,LEFT(#REF!,2)&amp;MID(#REF!,4,2)&amp;MID(#REF!,7,2)&amp;MID(#REF!,10,2) &amp;MID(#REF!,13,2)&amp;MID(#REF!,16,2)&amp;MID(#REF!,19,2)&amp;MID(#REF!,22,2)),"")</f>
        <v/>
      </c>
      <c r="I10" s="24" t="str">
        <f>IF(ISNUMBER(#REF!),"raidcom set hba_wwn -port CL" &amp;#REF! &amp;  "-" &amp;#REF!&amp;IF(ISTEXT(#REF!)," -wwn_nickname "&amp;#REF!,""),"")</f>
        <v/>
      </c>
      <c r="J10" s="24" t="str">
        <f>IF(ISTEXT(A10),"raidcom discover lun  -port "&amp;A10&amp;" -external_wwn  "&amp; IF(ISTEXT(D10), D10,C10)&amp;" -s "&amp;Instructions!B$11&amp;" -IH"&amp;Instructions!B$10,"")</f>
        <v/>
      </c>
    </row>
    <row r="11" spans="1:18" ht="15">
      <c r="A11" s="20"/>
      <c r="B11" s="20"/>
      <c r="C11" s="185" t="str">
        <f>IF(ISTEXT(B11),IF(Instructions!A22&lt;&gt;"Other",ConvertWWN(B11),""),"")</f>
        <v/>
      </c>
      <c r="D11" s="185"/>
      <c r="E11" s="92" t="s">
        <v>17</v>
      </c>
      <c r="F11" s="24" t="str">
        <f>IF(ISTEXT(A11),"raidcom discover external_storage  -port "&amp;A11&amp;" -s "&amp;Instructions!B$11&amp;" -IH"&amp;Instructions!B$10,"")</f>
        <v/>
      </c>
      <c r="G11" s="24" t="e">
        <f>"raidcom add host_grp -port CL" &amp;#REF! &amp; "-"&amp;#REF!&amp;" -host_ mode " &amp;#REF! &amp;IF(ISTEXT(#REF!), "  -host_ mode_opt " &amp;#REF!,"")&amp;" -s "</f>
        <v>#REF!</v>
      </c>
      <c r="H11" s="24" t="str">
        <f>IF(ISNUMBER(#REF!),"raidcom add hba_wwn -port CL" &amp;#REF! &amp;  "-" &amp;#REF!&amp; "  -hba_wwn " &amp; IF(LEN(#REF!) =16,#REF!,LEFT(#REF!,2)&amp;MID(#REF!,4,2)&amp;MID(#REF!,7,2)&amp;MID(#REF!,10,2) &amp;MID(#REF!,13,2)&amp;MID(#REF!,16,2)&amp;MID(#REF!,19,2)&amp;MID(#REF!,22,2)),"")</f>
        <v/>
      </c>
      <c r="I11" s="24" t="str">
        <f>IF(ISNUMBER(#REF!),"raidcom set hba_wwn -port CL" &amp;#REF! &amp;  "-" &amp;#REF!&amp;IF(ISTEXT(#REF!)," -wwn_nickname "&amp;#REF!,""),"")</f>
        <v/>
      </c>
      <c r="J11" s="24" t="str">
        <f>IF(ISTEXT(A11),"raidcom discover lun  -port "&amp;A11&amp;" -external_wwn  "&amp; IF(ISTEXT(D11), D11,C11)&amp;" -s "&amp;Instructions!B$11&amp;" -IH"&amp;Instructions!B$10,"")</f>
        <v/>
      </c>
    </row>
    <row r="12" spans="1:18" ht="15">
      <c r="A12" s="20"/>
      <c r="B12" s="20"/>
      <c r="C12" s="185" t="str">
        <f>IF(ISTEXT(B12),IF(Instructions!A23&lt;&gt;"Other",ConvertWWN(B12),""),"")</f>
        <v/>
      </c>
      <c r="D12" s="185"/>
      <c r="E12" s="92" t="s">
        <v>17</v>
      </c>
      <c r="F12" s="24" t="str">
        <f>IF(ISTEXT(A12),"raidcom discover external_storage  -port "&amp;A12&amp;" -s "&amp;Instructions!B$11&amp;" -IH"&amp;Instructions!B$10,"")</f>
        <v/>
      </c>
      <c r="G12" s="24" t="e">
        <f>"raidcom add host_grp -port CL" &amp;#REF! &amp; "-"&amp;#REF!&amp;" -host_ mode " &amp;#REF! &amp;IF(ISTEXT(#REF!), "  -host_ mode_opt " &amp;#REF!,"")&amp;" -s "</f>
        <v>#REF!</v>
      </c>
      <c r="H12" s="24" t="str">
        <f>IF(ISNUMBER(#REF!),"raidcom add hba_wwn -port CL" &amp;#REF! &amp;  "-" &amp;#REF!&amp; "  -hba_wwn " &amp; IF(LEN(#REF!) =16,#REF!,LEFT(#REF!,2)&amp;MID(#REF!,4,2)&amp;MID(#REF!,7,2)&amp;MID(#REF!,10,2) &amp;MID(#REF!,13,2)&amp;MID(#REF!,16,2)&amp;MID(#REF!,19,2)&amp;MID(#REF!,22,2)),"")</f>
        <v/>
      </c>
      <c r="I12" s="24" t="str">
        <f>IF(ISNUMBER(#REF!),"raidcom set hba_wwn -port CL" &amp;#REF! &amp;  "-" &amp;#REF!&amp;IF(ISTEXT(#REF!)," -wwn_nickname "&amp;#REF!,""),"")</f>
        <v/>
      </c>
      <c r="J12" s="24" t="str">
        <f>IF(ISTEXT(A12),"raidcom discover lun  -port "&amp;A12&amp;" -external_wwn  "&amp; IF(ISTEXT(D12), D12,C12)&amp;" -s "&amp;Instructions!B$11&amp;" -IH"&amp;Instructions!B$10,"")</f>
        <v/>
      </c>
    </row>
    <row r="13" spans="1:18" ht="15">
      <c r="A13" s="20"/>
      <c r="B13" s="20"/>
      <c r="C13" s="185" t="str">
        <f>IF(ISTEXT(B13),IF(Instructions!A24&lt;&gt;"Other",ConvertWWN(B13),""),"")</f>
        <v/>
      </c>
      <c r="D13" s="185"/>
      <c r="E13" s="92" t="s">
        <v>17</v>
      </c>
      <c r="F13" s="24" t="str">
        <f>IF(ISTEXT(A13),"raidcom discover external_storage  -port "&amp;A13&amp;" -s "&amp;Instructions!B$11&amp;" -IH"&amp;Instructions!B$10,"")</f>
        <v/>
      </c>
      <c r="G13" s="24" t="e">
        <f>"raidcom add host_grp -port CL" &amp;#REF! &amp; "-"&amp;#REF!&amp;" -host_ mode " &amp;#REF! &amp;IF(ISTEXT(#REF!), "  -host_ mode_opt " &amp;#REF!,"")&amp;" -s "</f>
        <v>#REF!</v>
      </c>
      <c r="H13" s="24" t="str">
        <f>IF(ISNUMBER(#REF!),"raidcom add hba_wwn -port CL" &amp;#REF! &amp;  "-" &amp;#REF!&amp; "  -hba_wwn " &amp; IF(LEN(#REF!) =16,#REF!,LEFT(#REF!,2)&amp;MID(#REF!,4,2)&amp;MID(#REF!,7,2)&amp;MID(#REF!,10,2) &amp;MID(#REF!,13,2)&amp;MID(#REF!,16,2)&amp;MID(#REF!,19,2)&amp;MID(#REF!,22,2)),"")</f>
        <v/>
      </c>
      <c r="I13" s="24" t="str">
        <f>IF(ISNUMBER(#REF!),"raidcom set hba_wwn -port CL" &amp;#REF! &amp;  "-" &amp;#REF!&amp;IF(ISTEXT(#REF!)," -wwn_nickname "&amp;#REF!,""),"")</f>
        <v/>
      </c>
      <c r="J13" s="24" t="str">
        <f>IF(ISTEXT(A13),"raidcom discover lun  -port "&amp;A13&amp;" -external_wwn  "&amp; IF(ISTEXT(D13), D13,C13)&amp;" -s "&amp;Instructions!B$11&amp;" -IH"&amp;Instructions!B$10,"")</f>
        <v/>
      </c>
    </row>
    <row r="14" spans="1:18" ht="15">
      <c r="A14" s="20"/>
      <c r="B14" s="20"/>
      <c r="C14" s="185" t="str">
        <f>IF(ISTEXT(B14),IF(Instructions!A25&lt;&gt;"Other",ConvertWWN(B14),""),"")</f>
        <v/>
      </c>
      <c r="D14" s="185"/>
      <c r="E14" s="92" t="s">
        <v>17</v>
      </c>
      <c r="F14" s="24" t="str">
        <f>IF(ISTEXT(A14),"raidcom discover external_storage  -port "&amp;A14&amp;" -s "&amp;Instructions!B$11&amp;" -IH"&amp;Instructions!B$10,"")</f>
        <v/>
      </c>
      <c r="G14" s="24" t="e">
        <f>"raidcom add host_grp -port CL" &amp;#REF! &amp; "-"&amp;#REF!&amp;" -host_ mode " &amp;#REF! &amp;IF(ISTEXT(#REF!), "  -host_ mode_opt " &amp;#REF!,"")&amp;" -s "</f>
        <v>#REF!</v>
      </c>
      <c r="H14" s="24" t="str">
        <f>IF(ISNUMBER(#REF!),"raidcom add hba_wwn -port CL" &amp;#REF! &amp;  "-" &amp;#REF!&amp; "  -hba_wwn " &amp; IF(LEN(#REF!) =16,#REF!,LEFT(#REF!,2)&amp;MID(#REF!,4,2)&amp;MID(#REF!,7,2)&amp;MID(#REF!,10,2) &amp;MID(#REF!,13,2)&amp;MID(#REF!,16,2)&amp;MID(#REF!,19,2)&amp;MID(#REF!,22,2)),"")</f>
        <v/>
      </c>
      <c r="I14" s="24" t="str">
        <f>IF(ISNUMBER(#REF!),"raidcom set hba_wwn -port CL" &amp;#REF! &amp;  "-" &amp;#REF!&amp;IF(ISTEXT(#REF!)," -wwn_nickname "&amp;#REF!,""),"")</f>
        <v/>
      </c>
      <c r="J14" s="24" t="str">
        <f>IF(ISTEXT(A14),"raidcom discover lun  -port "&amp;A14&amp;" -external_wwn  "&amp; IF(ISTEXT(D14), D14,C14)&amp;" -s "&amp;Instructions!B$11&amp;" -IH"&amp;Instructions!B$10,"")</f>
        <v/>
      </c>
    </row>
    <row r="15" spans="1:18" ht="15">
      <c r="A15" s="20"/>
      <c r="B15" s="20"/>
      <c r="C15" s="185" t="str">
        <f>IF(ISTEXT(B15),IF(Instructions!A26&lt;&gt;"Other",ConvertWWN(B15),""),"")</f>
        <v/>
      </c>
      <c r="D15" s="185"/>
      <c r="E15" s="92" t="s">
        <v>17</v>
      </c>
      <c r="F15" s="24" t="str">
        <f>IF(ISTEXT(A15),"raidcom discover external_storage  -port "&amp;A15&amp;" -s "&amp;Instructions!B$11&amp;" -IH"&amp;Instructions!B$10,"")</f>
        <v/>
      </c>
      <c r="G15" s="24" t="e">
        <f>"raidcom add host_grp -port CL" &amp;#REF! &amp; "-"&amp;#REF!&amp;" -host_ mode " &amp;#REF! &amp;IF(ISTEXT(#REF!), "  -host_ mode_opt " &amp;#REF!,"")&amp;" -s "</f>
        <v>#REF!</v>
      </c>
      <c r="H15" s="24" t="str">
        <f>IF(ISNUMBER(#REF!),"raidcom add hba_wwn -port CL" &amp;#REF! &amp;  "-" &amp;#REF!&amp; "  -hba_wwn " &amp; IF(LEN(#REF!) =16,#REF!,LEFT(#REF!,2)&amp;MID(#REF!,4,2)&amp;MID(#REF!,7,2)&amp;MID(#REF!,10,2) &amp;MID(#REF!,13,2)&amp;MID(#REF!,16,2)&amp;MID(#REF!,19,2)&amp;MID(#REF!,22,2)),"")</f>
        <v/>
      </c>
      <c r="I15" s="24" t="str">
        <f>IF(ISNUMBER(#REF!),"raidcom set hba_wwn -port CL" &amp;#REF! &amp;  "-" &amp;#REF!&amp;IF(ISTEXT(#REF!)," -wwn_nickname "&amp;#REF!,""),"")</f>
        <v/>
      </c>
      <c r="J15" s="24" t="str">
        <f>IF(ISTEXT(A15),"raidcom discover lun  -port "&amp;A15&amp;" -external_wwn  "&amp; IF(ISTEXT(D15), D15,C15)&amp;" -s "&amp;Instructions!B$11&amp;" -IH"&amp;Instructions!B$10,"")</f>
        <v/>
      </c>
    </row>
    <row r="16" spans="1:18" ht="15">
      <c r="A16" s="20"/>
      <c r="B16" s="20"/>
      <c r="C16" s="185" t="str">
        <f>IF(ISTEXT(B16),IF(Instructions!A27&lt;&gt;"Other",ConvertWWN(B16),""),"")</f>
        <v/>
      </c>
      <c r="D16" s="185"/>
      <c r="E16" s="92" t="s">
        <v>17</v>
      </c>
      <c r="F16" s="24" t="str">
        <f>IF(ISTEXT(A16),"raidcom discover external_storage  -port "&amp;A16&amp;" -s "&amp;Instructions!B$11&amp;" -IH"&amp;Instructions!B$10,"")</f>
        <v/>
      </c>
      <c r="G16" s="24" t="e">
        <f>"raidcom add host_grp -port CL" &amp;#REF! &amp; "-"&amp;#REF!&amp;" -host_ mode " &amp;#REF! &amp;IF(ISTEXT(#REF!), "  -host_ mode_opt " &amp;#REF!,"")&amp;" -s "</f>
        <v>#REF!</v>
      </c>
      <c r="H16" s="24" t="str">
        <f>IF(ISNUMBER(#REF!),"raidcom add hba_wwn -port CL" &amp;#REF! &amp;  "-" &amp;#REF!&amp; "  -hba_wwn " &amp; IF(LEN(#REF!) =16,#REF!,LEFT(#REF!,2)&amp;MID(#REF!,4,2)&amp;MID(#REF!,7,2)&amp;MID(#REF!,10,2) &amp;MID(#REF!,13,2)&amp;MID(#REF!,16,2)&amp;MID(#REF!,19,2)&amp;MID(#REF!,22,2)),"")</f>
        <v/>
      </c>
      <c r="I16" s="24" t="str">
        <f>IF(ISNUMBER(#REF!),"raidcom set hba_wwn -port CL" &amp;#REF! &amp;  "-" &amp;#REF!&amp;IF(ISTEXT(#REF!)," -wwn_nickname "&amp;#REF!,""),"")</f>
        <v/>
      </c>
      <c r="J16" s="24" t="str">
        <f>IF(ISTEXT(A16),"raidcom discover lun  -port "&amp;A16&amp;" -external_wwn  "&amp; IF(ISTEXT(D16), D16,C16)&amp;" -s "&amp;Instructions!B$11&amp;" -IH"&amp;Instructions!B$10,"")</f>
        <v/>
      </c>
    </row>
    <row r="17" spans="1:10" ht="15">
      <c r="A17" s="20"/>
      <c r="B17" s="20"/>
      <c r="C17" s="185" t="str">
        <f>IF(ISTEXT(B17),IF(Instructions!A28&lt;&gt;"Other",ConvertWWN(B17),""),"")</f>
        <v/>
      </c>
      <c r="D17" s="185"/>
      <c r="E17" s="92" t="s">
        <v>17</v>
      </c>
      <c r="F17" s="24" t="str">
        <f>IF(ISTEXT(A17),"raidcom discover external_storage  -port "&amp;A17&amp;" -s "&amp;Instructions!B$11&amp;" -IH"&amp;Instructions!B$10,"")</f>
        <v/>
      </c>
      <c r="G17" s="24" t="e">
        <f>"raidcom add host_grp -port CL" &amp;#REF! &amp; "-"&amp;#REF!&amp;" -host_ mode " &amp;#REF! &amp;IF(ISTEXT(#REF!), "  -host_ mode_opt " &amp;#REF!,"")&amp;" -s "</f>
        <v>#REF!</v>
      </c>
      <c r="H17" s="24" t="str">
        <f>IF(ISNUMBER(#REF!),"raidcom add hba_wwn -port CL" &amp;#REF! &amp;  "-" &amp;#REF!&amp; "  -hba_wwn " &amp; IF(LEN(#REF!) =16,#REF!,LEFT(#REF!,2)&amp;MID(#REF!,4,2)&amp;MID(#REF!,7,2)&amp;MID(#REF!,10,2) &amp;MID(#REF!,13,2)&amp;MID(#REF!,16,2)&amp;MID(#REF!,19,2)&amp;MID(#REF!,22,2)),"")</f>
        <v/>
      </c>
      <c r="I17" s="24" t="str">
        <f>IF(ISNUMBER(#REF!),"raidcom set hba_wwn -port CL" &amp;#REF! &amp;  "-" &amp;#REF!&amp;IF(ISTEXT(#REF!)," -wwn_nickname "&amp;#REF!,""),"")</f>
        <v/>
      </c>
      <c r="J17" s="24" t="str">
        <f>IF(ISTEXT(A17),"raidcom discover lun  -port "&amp;A17&amp;" -external_wwn  "&amp; IF(ISTEXT(D17), D17,C17)&amp;" -s "&amp;Instructions!B$11&amp;" -IH"&amp;Instructions!B$10,"")</f>
        <v/>
      </c>
    </row>
    <row r="18" spans="1:10" ht="15">
      <c r="A18" s="20"/>
      <c r="B18" s="20"/>
      <c r="C18" s="185" t="str">
        <f>IF(ISTEXT(B18),IF(Instructions!A29&lt;&gt;"Other",ConvertWWN(B18),""),"")</f>
        <v/>
      </c>
      <c r="D18" s="185"/>
      <c r="E18" s="92" t="s">
        <v>17</v>
      </c>
      <c r="F18" s="24" t="str">
        <f>IF(ISTEXT(A18),"raidcom discover external_storage  -port "&amp;A18&amp;" -s "&amp;Instructions!B$11&amp;" -IH"&amp;Instructions!B$10,"")</f>
        <v/>
      </c>
      <c r="G18" s="24" t="e">
        <f>"raidcom add host_grp -port CL" &amp;#REF! &amp; "-"&amp;#REF!&amp;" -host_ mode " &amp;#REF! &amp;IF(ISTEXT(#REF!), "  -host_ mode_opt " &amp;#REF!,"")&amp;" -s "</f>
        <v>#REF!</v>
      </c>
      <c r="H18" s="24" t="str">
        <f>IF(ISNUMBER(#REF!),"raidcom add hba_wwn -port CL" &amp;#REF! &amp;  "-" &amp;#REF!&amp; "  -hba_wwn " &amp; IF(LEN(#REF!) =16,#REF!,LEFT(#REF!,2)&amp;MID(#REF!,4,2)&amp;MID(#REF!,7,2)&amp;MID(#REF!,10,2) &amp;MID(#REF!,13,2)&amp;MID(#REF!,16,2)&amp;MID(#REF!,19,2)&amp;MID(#REF!,22,2)),"")</f>
        <v/>
      </c>
      <c r="I18" s="24" t="str">
        <f>IF(ISNUMBER(#REF!),"raidcom set hba_wwn -port CL" &amp;#REF! &amp;  "-" &amp;#REF!&amp;IF(ISTEXT(#REF!)," -wwn_nickname "&amp;#REF!,""),"")</f>
        <v/>
      </c>
      <c r="J18" s="24" t="str">
        <f>IF(ISTEXT(A18),"raidcom discover lun  -port "&amp;A18&amp;" -external_wwn  "&amp; IF(ISTEXT(D18), D18,C18)&amp;" -s "&amp;Instructions!B$11&amp;" -IH"&amp;Instructions!B$10,"")</f>
        <v/>
      </c>
    </row>
    <row r="19" spans="1:10" ht="15">
      <c r="A19" s="20"/>
      <c r="B19" s="20"/>
      <c r="C19" s="185" t="str">
        <f>IF(ISTEXT(B19),IF(Instructions!A30&lt;&gt;"Other",ConvertWWN(B19),""),"")</f>
        <v/>
      </c>
      <c r="D19" s="185"/>
      <c r="E19" s="92" t="s">
        <v>17</v>
      </c>
      <c r="F19" s="24" t="str">
        <f>IF(ISTEXT(A19),"raidcom discover external_storage  -port "&amp;A19&amp;" -s "&amp;Instructions!B$11&amp;" -IH"&amp;Instructions!B$10,"")</f>
        <v/>
      </c>
      <c r="G19" s="24" t="e">
        <f>"raidcom add host_grp -port CL" &amp;#REF! &amp; "-"&amp;#REF!&amp;" -host_ mode " &amp;#REF! &amp;IF(ISTEXT(#REF!), "  -host_ mode_opt " &amp;#REF!,"")&amp;" -s "</f>
        <v>#REF!</v>
      </c>
      <c r="H19" s="24" t="str">
        <f>IF(ISNUMBER(#REF!),"raidcom add hba_wwn -port CL" &amp;#REF! &amp;  "-" &amp;#REF!&amp; "  -hba_wwn " &amp; IF(LEN(#REF!) =16,#REF!,LEFT(#REF!,2)&amp;MID(#REF!,4,2)&amp;MID(#REF!,7,2)&amp;MID(#REF!,10,2) &amp;MID(#REF!,13,2)&amp;MID(#REF!,16,2)&amp;MID(#REF!,19,2)&amp;MID(#REF!,22,2)),"")</f>
        <v/>
      </c>
      <c r="I19" s="24" t="str">
        <f>IF(ISNUMBER(#REF!),"raidcom set hba_wwn -port CL" &amp;#REF! &amp;  "-" &amp;#REF!&amp;IF(ISTEXT(#REF!)," -wwn_nickname "&amp;#REF!,""),"")</f>
        <v/>
      </c>
      <c r="J19" s="24" t="str">
        <f>IF(ISTEXT(A19),"raidcom discover lun  -port "&amp;A19&amp;" -external_wwn  "&amp; IF(ISTEXT(D19), D19,C19)&amp;" -s "&amp;Instructions!B$11&amp;" -IH"&amp;Instructions!B$10,"")</f>
        <v/>
      </c>
    </row>
  </sheetData>
  <mergeCells count="2">
    <mergeCell ref="A2:D2"/>
    <mergeCell ref="A1:J1"/>
  </mergeCells>
  <conditionalFormatting sqref="E4:E19">
    <cfRule type="cellIs" dxfId="43" priority="1" operator="equal">
      <formula>"N"</formula>
    </cfRule>
    <cfRule type="cellIs" dxfId="42" priority="2" operator="equal">
      <formula>"Y"</formula>
    </cfRule>
  </conditionalFormatting>
  <dataValidations count="4">
    <dataValidation type="list" allowBlank="1" showInputMessage="1" showErrorMessage="1" sqref="E4:E19">
      <formula1>YN</formula1>
    </dataValidation>
    <dataValidation type="list" allowBlank="1" showInputMessage="1" showErrorMessage="1" promptTitle="Primary Port" prompt="Specifies a Port number. Specifies the port number whose_x000a_attribute is External. For example: CL1-A_x000a_" sqref="A4:A19">
      <formula1>PORTS</formula1>
    </dataValidation>
    <dataValidation allowBlank="1" showInputMessage="1" showErrorMessage="1" promptTitle="Input The port of External Array" prompt="Specifiy an HDS Port number if HDS is external array._x000a__x000a_" sqref="B4:B19"/>
    <dataValidation type="textLength" allowBlank="1" showInputMessage="1" showErrorMessage="1" promptTitle="Input non HDS Array WWN" prompt="Input non HDS Array WWN" sqref="D4:D19">
      <formula1>16</formula1>
      <formula2>16</formula2>
    </dataValidation>
  </dataValidations>
  <pageMargins left="0.7" right="0.7" top="0.75" bottom="0.75" header="0.3" footer="0.3"/>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enableFormatConditionsCalculation="0">
    <tabColor rgb="FF008000"/>
  </sheetPr>
  <dimension ref="A1:Z86"/>
  <sheetViews>
    <sheetView workbookViewId="0">
      <pane ySplit="3" topLeftCell="A4" activePane="bottomLeft" state="frozen"/>
      <selection activeCell="H24" sqref="H24"/>
      <selection pane="bottomLeft" activeCell="A4" sqref="A4:K200"/>
    </sheetView>
  </sheetViews>
  <sheetFormatPr baseColWidth="10" defaultColWidth="8.83203125" defaultRowHeight="14" x14ac:dyDescent="0"/>
  <cols>
    <col min="1" max="1" width="10.5" style="6" customWidth="1"/>
    <col min="2" max="2" width="17.33203125" style="6" customWidth="1"/>
    <col min="3" max="3" width="10.1640625" style="6" customWidth="1"/>
    <col min="4" max="4" width="11.1640625" style="6" customWidth="1"/>
    <col min="5" max="5" width="11.1640625" style="162" customWidth="1"/>
    <col min="6" max="6" width="11.1640625" style="226" customWidth="1"/>
    <col min="7" max="8" width="11.1640625" style="6" customWidth="1"/>
    <col min="9" max="9" width="10.1640625" style="180" customWidth="1"/>
    <col min="10" max="10" width="24.5" style="6" customWidth="1"/>
    <col min="11" max="11" width="24.5" style="187" customWidth="1"/>
    <col min="12" max="12" width="8.83203125" style="8" customWidth="1"/>
    <col min="13" max="13" width="121.5" style="8" customWidth="1"/>
    <col min="14" max="14" width="77.5" style="8" hidden="1" customWidth="1"/>
    <col min="15" max="16" width="72.5" style="8" hidden="1" customWidth="1"/>
    <col min="17" max="17" width="81" style="8" bestFit="1" customWidth="1"/>
    <col min="18" max="18" width="81" style="8" customWidth="1"/>
    <col min="19" max="19" width="66.33203125" style="8" customWidth="1"/>
    <col min="20" max="20" width="63" style="8" customWidth="1"/>
    <col min="21" max="21" width="56.83203125" style="8" customWidth="1"/>
    <col min="22" max="22" width="8.83203125" style="8"/>
    <col min="23" max="23" width="14.83203125" style="8" customWidth="1"/>
    <col min="24" max="24" width="15.5" style="8" customWidth="1"/>
    <col min="25" max="25" width="12.5" style="8" customWidth="1"/>
    <col min="26" max="16384" width="8.83203125" style="8"/>
  </cols>
  <sheetData>
    <row r="1" spans="1:26" ht="36" customHeight="1" thickBot="1">
      <c r="A1" s="318" t="s">
        <v>578</v>
      </c>
      <c r="B1" s="318"/>
      <c r="C1" s="318"/>
      <c r="D1" s="318"/>
      <c r="E1" s="318"/>
      <c r="F1" s="318"/>
      <c r="G1" s="318"/>
      <c r="H1" s="318"/>
      <c r="I1" s="318"/>
      <c r="J1" s="318"/>
      <c r="K1" s="188"/>
      <c r="U1" s="223"/>
      <c r="V1" s="161"/>
      <c r="W1" s="161"/>
      <c r="X1" s="161"/>
      <c r="Y1" s="161"/>
      <c r="Z1" s="161"/>
    </row>
    <row r="2" spans="1:26" ht="15" thickTop="1">
      <c r="A2" s="319"/>
      <c r="B2" s="319"/>
      <c r="C2" s="319"/>
      <c r="D2" s="319"/>
      <c r="E2" s="319"/>
      <c r="F2" s="319"/>
      <c r="G2" s="319"/>
      <c r="H2" s="319"/>
      <c r="I2" s="319"/>
      <c r="J2" s="319"/>
      <c r="K2" s="189"/>
      <c r="L2" s="64"/>
      <c r="M2" s="64"/>
      <c r="N2" s="64"/>
      <c r="O2" s="64"/>
      <c r="P2" s="64"/>
      <c r="Q2" s="64"/>
      <c r="R2" s="64"/>
      <c r="S2" s="64"/>
      <c r="T2" s="64"/>
      <c r="U2" s="64"/>
    </row>
    <row r="3" spans="1:26" ht="42">
      <c r="A3" s="5" t="s">
        <v>577</v>
      </c>
      <c r="B3" s="7" t="s">
        <v>579</v>
      </c>
      <c r="C3" s="7" t="s">
        <v>1534</v>
      </c>
      <c r="D3" s="7" t="s">
        <v>580</v>
      </c>
      <c r="E3" s="140" t="s">
        <v>1110</v>
      </c>
      <c r="F3" s="175" t="s">
        <v>1772</v>
      </c>
      <c r="G3" s="112" t="s">
        <v>583</v>
      </c>
      <c r="H3" s="112" t="s">
        <v>584</v>
      </c>
      <c r="I3" s="175" t="s">
        <v>1417</v>
      </c>
      <c r="J3" s="184" t="s">
        <v>1418</v>
      </c>
      <c r="K3" s="184" t="s">
        <v>1419</v>
      </c>
      <c r="L3" s="7" t="s">
        <v>27</v>
      </c>
      <c r="M3" s="3" t="s">
        <v>1767</v>
      </c>
      <c r="N3" s="3" t="s">
        <v>21</v>
      </c>
      <c r="O3" s="3" t="s">
        <v>22</v>
      </c>
      <c r="P3" s="63"/>
      <c r="Q3" s="51" t="s">
        <v>592</v>
      </c>
      <c r="R3" s="51" t="s">
        <v>585</v>
      </c>
      <c r="S3" s="222" t="s">
        <v>590</v>
      </c>
      <c r="T3" s="222" t="s">
        <v>582</v>
      </c>
      <c r="U3" s="3" t="s">
        <v>589</v>
      </c>
    </row>
    <row r="4" spans="1:26" ht="15">
      <c r="A4" s="111">
        <v>5</v>
      </c>
      <c r="B4" s="20" t="s">
        <v>1536</v>
      </c>
      <c r="C4" s="20" t="s">
        <v>150</v>
      </c>
      <c r="D4" s="111">
        <v>0</v>
      </c>
      <c r="E4" s="111" t="str">
        <f>IF(ISNUMBER(F4),MID(DEC2HEX(F4,4),1,2)&amp;":"&amp;MID(DEC2HEX(F4,4),3,4),"")</f>
        <v>80:01</v>
      </c>
      <c r="F4" s="111">
        <v>32769</v>
      </c>
      <c r="G4" s="20" t="s">
        <v>17</v>
      </c>
      <c r="H4" s="20" t="s">
        <v>17</v>
      </c>
      <c r="I4" s="203"/>
      <c r="J4" s="186" t="str">
        <f>IF(ISTEXT(I4),IF(Instructions!B15="Other","",ConvertWWN(I4)),"")</f>
        <v/>
      </c>
      <c r="K4" s="217" t="s">
        <v>1537</v>
      </c>
      <c r="L4" s="92" t="s">
        <v>17</v>
      </c>
      <c r="M4" s="24" t="str">
        <f>IF(ISNUMBER(A4),"raidcom add external_grp -path_grp "&amp;A4&amp;" -external_grp_id "&amp;B4&amp;" -port "&amp;C4&amp;" -external_wwn  "&amp;IF(ISTEXT(I4),J4,K4)&amp;"  -lun_id  "&amp;D4&amp;" -s "&amp;Instructions!B$11&amp;" -IH"&amp;Instructions!B$10,"")</f>
        <v>raidcom add external_grp -path_grp 5 -external_grp_id 5001-01 -port CL7-H -external_wwn  50060E8003A83C09  -lun_id  0 -s 53958 -IH99</v>
      </c>
      <c r="N4" s="24" t="e">
        <f>"raidcom add host_grp -port CL" &amp;#REF! &amp; "-"&amp;#REF!&amp;" -host_ mode " &amp;#REF! &amp;IF(ISTEXT(#REF!), "  -host_ mode_opt " &amp;#REF!,"")&amp;" -s "</f>
        <v>#REF!</v>
      </c>
      <c r="O4" s="24" t="str">
        <f>IF(ISNUMBER(#REF!),"raidcom add hba_wwn -port CL" &amp;#REF! &amp;  "-" &amp;#REF!&amp; "  -hba_wwn " &amp; IF(LEN(#REF!) =16,#REF!,LEFT(#REF!,2)&amp;MID(#REF!,4,2)&amp;MID(#REF!,7,2)&amp;MID(#REF!,10,2) &amp;MID(#REF!,13,2)&amp;MID(#REF!,16,2)&amp;MID(#REF!,19,2)&amp;MID(#REF!,22,2)),"")</f>
        <v/>
      </c>
      <c r="P4" s="24" t="str">
        <f>IF(ISNUMBER(#REF!),"raidcom set hba_wwn -port CL" &amp;#REF! &amp;  "-" &amp;#REF!&amp;IF(ISTEXT(#REF!)," -wwn_nickname "&amp;#REF!,""),"")</f>
        <v/>
      </c>
      <c r="Q4" s="24" t="str">
        <f>IF(ISNUMBER(A4),"raidcom modify external_grp -external_grp_id "&amp;B4&amp;" -cache_mode "&amp;LOWER(G4)&amp;" -s "&amp;Instructions!B$11&amp;" -IH"&amp;Instructions!B$10,"")</f>
        <v>raidcom modify external_grp -external_grp_id 5001-01 -cache_mode n -s 53958 -IH99</v>
      </c>
      <c r="R4" s="24" t="str">
        <f>IF(ISNUMBER(A4),"raidcom modify external_grp  -external_grp_id "&amp;B4&amp;" -cache_inflow "&amp;LOWER(G4)&amp;"  -s "&amp;Instructions!B$11&amp;" -IH"&amp;Instructions!B$10,"")</f>
        <v>raidcom modify external_grp  -external_grp_id 5001-01 -cache_inflow n  -s 53958 -IH99</v>
      </c>
      <c r="S4" s="24" t="str">
        <f>IF(ISNUMBER(A4),"raidcom disconnect external_grp -external_grp_id "&amp;B4&amp;" -s "&amp;Instructions!B$11&amp;" -IH"&amp;Instructions!B$10,"")</f>
        <v>raidcom disconnect external_grp -external_grp_id 5001-01 -s 53958 -IH99</v>
      </c>
      <c r="T4" s="24" t="str">
        <f>IF(ISNUMBER(A4),"raidcom delete external_grp -external_grp_id "&amp;B4&amp;" -s "&amp;Instructions!B$11&amp;" -IH"&amp;Instructions!B$10,"")</f>
        <v>raidcom delete external_grp -external_grp_id 5001-01 -s 53958 -IH99</v>
      </c>
      <c r="U4" s="24" t="str">
        <f>IF(ISNUMBER(A4),"raidcom disconnect external_grp -ldev_id  "&amp;E4&amp;" -s "&amp;Instructions!B$11&amp;" -IH"&amp;Instructions!B$10,"")</f>
        <v>raidcom disconnect external_grp -ldev_id  80:01 -s 53958 -IH99</v>
      </c>
    </row>
    <row r="5" spans="1:26" ht="15">
      <c r="A5" s="111">
        <v>4</v>
      </c>
      <c r="B5" s="20" t="s">
        <v>1535</v>
      </c>
      <c r="C5" s="20" t="s">
        <v>149</v>
      </c>
      <c r="D5" s="111">
        <v>0</v>
      </c>
      <c r="E5" s="111" t="str">
        <f t="shared" ref="E5:E68" si="0">IF(ISNUMBER(F5),MID(DEC2HEX(F5,4),1,2)&amp;":"&amp;MID(DEC2HEX(F5,4),3,4),"")</f>
        <v>80:02</v>
      </c>
      <c r="F5" s="111">
        <v>32770</v>
      </c>
      <c r="G5" s="20" t="s">
        <v>17</v>
      </c>
      <c r="H5" s="20" t="s">
        <v>17</v>
      </c>
      <c r="I5" s="203" t="s">
        <v>1494</v>
      </c>
      <c r="J5" s="186" t="str">
        <f>IF(ISTEXT(I5),IF(Instructions!B16="Other","",ConvertWWN(I5)),"")</f>
        <v>50060E80045B245A</v>
      </c>
      <c r="K5" s="186"/>
      <c r="L5" s="92" t="s">
        <v>17</v>
      </c>
      <c r="M5" s="24" t="str">
        <f>IF(ISNUMBER(A5),"raidcom add external_grp -path_grp "&amp;A5&amp;" -external_grp_id "&amp;B5&amp;" -port "&amp;C5&amp;" -external_wwn  "&amp;IF(ISTEXT(I5),J5,K5)&amp;"  -lun_id  "&amp;D5&amp;" -s "&amp;Instructions!B$11&amp;" -IH"&amp;Instructions!B$10,"")</f>
        <v>raidcom add external_grp -path_grp 4 -external_grp_id 5002-01 -port CL5-H -external_wwn  50060E80045B245A  -lun_id  0 -s 53958 -IH99</v>
      </c>
      <c r="N5" s="24" t="e">
        <f>"raidcom add host_grp -port CL" &amp;#REF! &amp; "-"&amp;#REF!&amp;" -host_ mode " &amp;#REF! &amp;IF(ISTEXT(#REF!), "  -host_ mode_opt " &amp;#REF!,"")&amp;" -s "</f>
        <v>#REF!</v>
      </c>
      <c r="O5" s="24" t="str">
        <f>IF(ISNUMBER(#REF!),"raidcom add hba_wwn -port CL" &amp;#REF! &amp;  "-" &amp;#REF!&amp; "  -hba_wwn " &amp; IF(LEN(#REF!) =16,#REF!,LEFT(#REF!,2)&amp;MID(#REF!,4,2)&amp;MID(#REF!,7,2)&amp;MID(#REF!,10,2) &amp;MID(#REF!,13,2)&amp;MID(#REF!,16,2)&amp;MID(#REF!,19,2)&amp;MID(#REF!,22,2)),"")</f>
        <v/>
      </c>
      <c r="P5" s="24" t="str">
        <f>IF(ISNUMBER(#REF!),"raidcom set hba_wwn -port CL" &amp;#REF! &amp;  "-" &amp;#REF!&amp;IF(ISTEXT(#REF!)," -wwn_nickname "&amp;#REF!,""),"")</f>
        <v/>
      </c>
      <c r="Q5" s="24" t="str">
        <f>IF(ISNUMBER(A5),"raidcom modify external_grp -external_grp_id "&amp;B5&amp;" -cache_mode "&amp;LOWER(G5)&amp;" -s "&amp;Instructions!B$11&amp;" -IH"&amp;Instructions!B$10,"")</f>
        <v>raidcom modify external_grp -external_grp_id 5002-01 -cache_mode n -s 53958 -IH99</v>
      </c>
      <c r="R5" s="24" t="str">
        <f>IF(ISNUMBER(A5),"raidcom modify external_grp  -external_grp_id "&amp;B5&amp;" -cache_inflow "&amp;LOWER(G5)&amp;"  -s "&amp;Instructions!B$11&amp;" -IH"&amp;Instructions!B$10,"")</f>
        <v>raidcom modify external_grp  -external_grp_id 5002-01 -cache_inflow n  -s 53958 -IH99</v>
      </c>
      <c r="S5" s="24" t="str">
        <f>IF(ISNUMBER(A5),"raidcom disconnect external_grp -external_grp_id "&amp;B5&amp;" -s "&amp;Instructions!B$11&amp;" -IH"&amp;Instructions!B$10,"")</f>
        <v>raidcom disconnect external_grp -external_grp_id 5002-01 -s 53958 -IH99</v>
      </c>
      <c r="T5" s="24" t="str">
        <f>IF(ISNUMBER(A5),"raidcom delete external_grp -external_grp_id "&amp;B5&amp;" -s "&amp;Instructions!B$11&amp;" -IH"&amp;Instructions!B$10,"")</f>
        <v>raidcom delete external_grp -external_grp_id 5002-01 -s 53958 -IH99</v>
      </c>
      <c r="U5" s="24" t="str">
        <f>IF(ISNUMBER(A5),"raidcom disconnect external_grp -ldev_id  "&amp;E5&amp;" -s "&amp;Instructions!B$11&amp;" -IH"&amp;Instructions!B$10,"")</f>
        <v>raidcom disconnect external_grp -ldev_id  80:02 -s 53958 -IH99</v>
      </c>
    </row>
    <row r="6" spans="1:26" ht="15">
      <c r="A6" s="111">
        <v>5</v>
      </c>
      <c r="B6" s="203" t="s">
        <v>1686</v>
      </c>
      <c r="C6" s="203" t="s">
        <v>150</v>
      </c>
      <c r="D6" s="111">
        <v>0</v>
      </c>
      <c r="E6" s="111" t="str">
        <f t="shared" si="0"/>
        <v>80:03</v>
      </c>
      <c r="F6" s="111">
        <v>32771</v>
      </c>
      <c r="G6" s="203" t="s">
        <v>17</v>
      </c>
      <c r="H6" s="203" t="s">
        <v>17</v>
      </c>
      <c r="I6" s="203"/>
      <c r="J6" s="186" t="str">
        <f>IF(ISTEXT(I6),IF(Instructions!B17="Other","",ConvertWWN(I6)),"")</f>
        <v/>
      </c>
      <c r="K6" s="217" t="s">
        <v>1537</v>
      </c>
      <c r="L6" s="92" t="s">
        <v>17</v>
      </c>
      <c r="M6" s="24" t="str">
        <f>IF(ISNUMBER(A6),"raidcom add external_grp -path_grp "&amp;A6&amp;" -external_grp_id "&amp;B6&amp;" -port "&amp;C6&amp;" -external_wwn  "&amp;IF(ISTEXT(I6),J6,K6)&amp;"  -lun_id  "&amp;D6&amp;" -s "&amp;Instructions!B$11&amp;" -IH"&amp;Instructions!B$10,"")</f>
        <v>raidcom add external_grp -path_grp 5 -external_grp_id 03-01 -port CL7-H -external_wwn  50060E8003A83C09  -lun_id  0 -s 53958 -IH99</v>
      </c>
      <c r="N6" s="24" t="e">
        <f>"raidcom add host_grp -port CL" &amp;#REF! &amp; "-"&amp;#REF!&amp;" -host_ mode " &amp;#REF! &amp;IF(ISTEXT(#REF!), "  -host_ mode_opt " &amp;#REF!,"")&amp;" -s "</f>
        <v>#REF!</v>
      </c>
      <c r="O6" s="24" t="str">
        <f>IF(ISNUMBER(#REF!),"raidcom add hba_wwn -port CL" &amp;#REF! &amp;  "-" &amp;#REF!&amp; "  -hba_wwn " &amp; IF(LEN(#REF!) =16,#REF!,LEFT(#REF!,2)&amp;MID(#REF!,4,2)&amp;MID(#REF!,7,2)&amp;MID(#REF!,10,2) &amp;MID(#REF!,13,2)&amp;MID(#REF!,16,2)&amp;MID(#REF!,19,2)&amp;MID(#REF!,22,2)),"")</f>
        <v/>
      </c>
      <c r="P6" s="24" t="str">
        <f>IF(ISNUMBER(#REF!),"raidcom set hba_wwn -port CL" &amp;#REF! &amp;  "-" &amp;#REF!&amp;IF(ISTEXT(#REF!)," -wwn_nickname "&amp;#REF!,""),"")</f>
        <v/>
      </c>
      <c r="Q6" s="24" t="str">
        <f>IF(ISNUMBER(A6),"raidcom modify external_grp -external_grp_id "&amp;B6&amp;" -cache_mode "&amp;LOWER(G6)&amp;" -s "&amp;Instructions!B$11&amp;" -IH"&amp;Instructions!B$10,"")</f>
        <v>raidcom modify external_grp -external_grp_id 03-01 -cache_mode n -s 53958 -IH99</v>
      </c>
      <c r="R6" s="24" t="str">
        <f>IF(ISNUMBER(A6),"raidcom modify external_grp  -external_grp_id "&amp;B6&amp;" -cache_inflow "&amp;LOWER(G6)&amp;"  -s "&amp;Instructions!B$11&amp;" -IH"&amp;Instructions!B$10,"")</f>
        <v>raidcom modify external_grp  -external_grp_id 03-01 -cache_inflow n  -s 53958 -IH99</v>
      </c>
      <c r="S6" s="24" t="str">
        <f>IF(ISNUMBER(A6),"raidcom disconnect external_grp -external_grp_id "&amp;B6&amp;" -s "&amp;Instructions!B$11&amp;" -IH"&amp;Instructions!B$10,"")</f>
        <v>raidcom disconnect external_grp -external_grp_id 03-01 -s 53958 -IH99</v>
      </c>
      <c r="T6" s="24" t="str">
        <f>IF(ISNUMBER(A6),"raidcom delete external_grp -external_grp_id "&amp;B6&amp;" -s "&amp;Instructions!B$11&amp;" -IH"&amp;Instructions!B$10,"")</f>
        <v>raidcom delete external_grp -external_grp_id 03-01 -s 53958 -IH99</v>
      </c>
      <c r="U6" s="24" t="str">
        <f>IF(ISNUMBER(A6),"raidcom disconnect external_grp -ldev_id  "&amp;E6&amp;" -s "&amp;Instructions!B$11&amp;" -IH"&amp;Instructions!B$10,"")</f>
        <v>raidcom disconnect external_grp -ldev_id  80:03 -s 53958 -IH99</v>
      </c>
    </row>
    <row r="7" spans="1:26" ht="15">
      <c r="A7" s="111">
        <v>5</v>
      </c>
      <c r="B7" s="203" t="s">
        <v>1687</v>
      </c>
      <c r="C7" s="203" t="s">
        <v>150</v>
      </c>
      <c r="D7" s="111">
        <v>1</v>
      </c>
      <c r="E7" s="111" t="str">
        <f t="shared" si="0"/>
        <v>80:04</v>
      </c>
      <c r="F7" s="111">
        <v>32772</v>
      </c>
      <c r="G7" s="203" t="s">
        <v>17</v>
      </c>
      <c r="H7" s="203" t="s">
        <v>17</v>
      </c>
      <c r="I7" s="203"/>
      <c r="J7" s="186" t="str">
        <f>IF(ISTEXT(I7),IF(Instructions!B18="Other","",ConvertWWN(I7)),"")</f>
        <v/>
      </c>
      <c r="K7" s="217" t="s">
        <v>1537</v>
      </c>
      <c r="L7" s="92" t="s">
        <v>17</v>
      </c>
      <c r="M7" s="24" t="str">
        <f>IF(ISNUMBER(A7),"raidcom add external_grp -path_grp "&amp;A7&amp;" -external_grp_id "&amp;B7&amp;" -port "&amp;C7&amp;" -external_wwn  "&amp;IF(ISTEXT(I7),J7,K7)&amp;"  -lun_id  "&amp;D7&amp;" -s "&amp;Instructions!B$11&amp;" -IH"&amp;Instructions!B$10,"")</f>
        <v>raidcom add external_grp -path_grp 5 -external_grp_id 03-02 -port CL7-H -external_wwn  50060E8003A83C09  -lun_id  1 -s 53958 -IH99</v>
      </c>
      <c r="N7" s="24" t="e">
        <f>"raidcom add host_grp -port CL" &amp;#REF! &amp; "-"&amp;#REF!&amp;" -host_ mode " &amp;#REF! &amp;IF(ISTEXT(#REF!), "  -host_ mode_opt " &amp;#REF!,"")&amp;" -s "</f>
        <v>#REF!</v>
      </c>
      <c r="O7" s="24" t="str">
        <f>IF(ISNUMBER(#REF!),"raidcom add hba_wwn -port CL" &amp;#REF! &amp;  "-" &amp;#REF!&amp; "  -hba_wwn " &amp; IF(LEN(#REF!) =16,#REF!,LEFT(#REF!,2)&amp;MID(#REF!,4,2)&amp;MID(#REF!,7,2)&amp;MID(#REF!,10,2) &amp;MID(#REF!,13,2)&amp;MID(#REF!,16,2)&amp;MID(#REF!,19,2)&amp;MID(#REF!,22,2)),"")</f>
        <v/>
      </c>
      <c r="P7" s="24" t="str">
        <f>IF(ISNUMBER(#REF!),"raidcom set hba_wwn -port CL" &amp;#REF! &amp;  "-" &amp;#REF!&amp;IF(ISTEXT(#REF!)," -wwn_nickname "&amp;#REF!,""),"")</f>
        <v/>
      </c>
      <c r="Q7" s="24" t="str">
        <f>IF(ISNUMBER(A7),"raidcom modify external_grp -external_grp_id "&amp;B7&amp;" -cache_mode "&amp;LOWER(G7)&amp;" -s "&amp;Instructions!B$11&amp;" -IH"&amp;Instructions!B$10,"")</f>
        <v>raidcom modify external_grp -external_grp_id 03-02 -cache_mode n -s 53958 -IH99</v>
      </c>
      <c r="R7" s="24" t="str">
        <f>IF(ISNUMBER(A7),"raidcom modify external_grp  -external_grp_id "&amp;B7&amp;" -cache_inflow "&amp;LOWER(G7)&amp;"  -s "&amp;Instructions!B$11&amp;" -IH"&amp;Instructions!B$10,"")</f>
        <v>raidcom modify external_grp  -external_grp_id 03-02 -cache_inflow n  -s 53958 -IH99</v>
      </c>
      <c r="S7" s="24" t="str">
        <f>IF(ISNUMBER(A7),"raidcom disconnect external_grp -external_grp_id "&amp;B7&amp;" -s "&amp;Instructions!B$11&amp;" -IH"&amp;Instructions!B$10,"")</f>
        <v>raidcom disconnect external_grp -external_grp_id 03-02 -s 53958 -IH99</v>
      </c>
      <c r="T7" s="24" t="str">
        <f>IF(ISNUMBER(A7),"raidcom delete external_grp -external_grp_id "&amp;B7&amp;" -s "&amp;Instructions!B$11&amp;" -IH"&amp;Instructions!B$10,"")</f>
        <v>raidcom delete external_grp -external_grp_id 03-02 -s 53958 -IH99</v>
      </c>
      <c r="U7" s="24" t="str">
        <f>IF(ISNUMBER(A7),"raidcom disconnect external_grp -ldev_id  "&amp;E7&amp;" -s "&amp;Instructions!B$11&amp;" -IH"&amp;Instructions!B$10,"")</f>
        <v>raidcom disconnect external_grp -ldev_id  80:04 -s 53958 -IH99</v>
      </c>
    </row>
    <row r="8" spans="1:26" ht="15">
      <c r="A8" s="111">
        <v>5</v>
      </c>
      <c r="B8" s="203" t="s">
        <v>1688</v>
      </c>
      <c r="C8" s="203" t="s">
        <v>150</v>
      </c>
      <c r="D8" s="111">
        <v>2</v>
      </c>
      <c r="E8" s="111" t="str">
        <f t="shared" si="0"/>
        <v>80:05</v>
      </c>
      <c r="F8" s="111">
        <v>32773</v>
      </c>
      <c r="G8" s="203" t="s">
        <v>17</v>
      </c>
      <c r="H8" s="203" t="s">
        <v>17</v>
      </c>
      <c r="I8" s="203"/>
      <c r="J8" s="186" t="str">
        <f>IF(ISTEXT(I8),IF(Instructions!B19="Other","",ConvertWWN(I8)),"")</f>
        <v/>
      </c>
      <c r="K8" s="217" t="s">
        <v>1537</v>
      </c>
      <c r="L8" s="92" t="s">
        <v>17</v>
      </c>
      <c r="M8" s="24" t="str">
        <f>IF(ISNUMBER(A8),"raidcom add external_grp -path_grp "&amp;A8&amp;" -external_grp_id "&amp;B8&amp;" -port "&amp;C8&amp;" -external_wwn  "&amp;IF(ISTEXT(I8),J8,K8)&amp;"  -lun_id  "&amp;D8&amp;" -s "&amp;Instructions!B$11&amp;" -IH"&amp;Instructions!B$10,"")</f>
        <v>raidcom add external_grp -path_grp 5 -external_grp_id 03-03 -port CL7-H -external_wwn  50060E8003A83C09  -lun_id  2 -s 53958 -IH99</v>
      </c>
      <c r="N8" s="24" t="e">
        <f>"raidcom add host_grp -port CL" &amp;#REF! &amp; "-"&amp;#REF!&amp;" -host_ mode " &amp;#REF! &amp;IF(ISTEXT(#REF!), "  -host_ mode_opt " &amp;#REF!,"")&amp;" -s "</f>
        <v>#REF!</v>
      </c>
      <c r="O8" s="24" t="str">
        <f>IF(ISNUMBER(#REF!),"raidcom add hba_wwn -port CL" &amp;#REF! &amp;  "-" &amp;#REF!&amp; "  -hba_wwn " &amp; IF(LEN(#REF!) =16,#REF!,LEFT(#REF!,2)&amp;MID(#REF!,4,2)&amp;MID(#REF!,7,2)&amp;MID(#REF!,10,2) &amp;MID(#REF!,13,2)&amp;MID(#REF!,16,2)&amp;MID(#REF!,19,2)&amp;MID(#REF!,22,2)),"")</f>
        <v/>
      </c>
      <c r="P8" s="24" t="str">
        <f>IF(ISNUMBER(#REF!),"raidcom set hba_wwn -port CL" &amp;#REF! &amp;  "-" &amp;#REF!&amp;IF(ISTEXT(#REF!)," -wwn_nickname "&amp;#REF!,""),"")</f>
        <v/>
      </c>
      <c r="Q8" s="24" t="str">
        <f>IF(ISNUMBER(A8),"raidcom modify external_grp -external_grp_id "&amp;B8&amp;" -cache_mode "&amp;LOWER(G8)&amp;" -s "&amp;Instructions!B$11&amp;" -IH"&amp;Instructions!B$10,"")</f>
        <v>raidcom modify external_grp -external_grp_id 03-03 -cache_mode n -s 53958 -IH99</v>
      </c>
      <c r="R8" s="24" t="str">
        <f>IF(ISNUMBER(A8),"raidcom modify external_grp  -external_grp_id "&amp;B8&amp;" -cache_inflow "&amp;LOWER(G8)&amp;"  -s "&amp;Instructions!B$11&amp;" -IH"&amp;Instructions!B$10,"")</f>
        <v>raidcom modify external_grp  -external_grp_id 03-03 -cache_inflow n  -s 53958 -IH99</v>
      </c>
      <c r="S8" s="24" t="str">
        <f>IF(ISNUMBER(A8),"raidcom disconnect external_grp -external_grp_id "&amp;B8&amp;" -s "&amp;Instructions!B$11&amp;" -IH"&amp;Instructions!B$10,"")</f>
        <v>raidcom disconnect external_grp -external_grp_id 03-03 -s 53958 -IH99</v>
      </c>
      <c r="T8" s="24" t="str">
        <f>IF(ISNUMBER(A8),"raidcom delete external_grp -external_grp_id "&amp;B8&amp;" -s "&amp;Instructions!B$11&amp;" -IH"&amp;Instructions!B$10,"")</f>
        <v>raidcom delete external_grp -external_grp_id 03-03 -s 53958 -IH99</v>
      </c>
      <c r="U8" s="24" t="str">
        <f>IF(ISNUMBER(A8),"raidcom disconnect external_grp -ldev_id  "&amp;E8&amp;" -s "&amp;Instructions!B$11&amp;" -IH"&amp;Instructions!B$10,"")</f>
        <v>raidcom disconnect external_grp -ldev_id  80:05 -s 53958 -IH99</v>
      </c>
    </row>
    <row r="9" spans="1:26" ht="15">
      <c r="A9" s="111">
        <v>5</v>
      </c>
      <c r="B9" s="203" t="s">
        <v>1689</v>
      </c>
      <c r="C9" s="203" t="s">
        <v>150</v>
      </c>
      <c r="D9" s="111">
        <v>3</v>
      </c>
      <c r="E9" s="111" t="str">
        <f t="shared" si="0"/>
        <v>80:06</v>
      </c>
      <c r="F9" s="111">
        <v>32774</v>
      </c>
      <c r="G9" s="203" t="s">
        <v>17</v>
      </c>
      <c r="H9" s="203" t="s">
        <v>17</v>
      </c>
      <c r="I9" s="203"/>
      <c r="J9" s="186" t="str">
        <f>IF(ISTEXT(I9),IF(Instructions!B15="Other","",ConvertWWN(I9)),"")</f>
        <v/>
      </c>
      <c r="K9" s="217" t="s">
        <v>1537</v>
      </c>
      <c r="L9" s="92" t="s">
        <v>17</v>
      </c>
      <c r="M9" s="24" t="str">
        <f>IF(ISNUMBER(A9),"raidcom add external_grp -path_grp "&amp;A9&amp;" -external_grp_id "&amp;B9&amp;" -port "&amp;C9&amp;" -external_wwn  "&amp;IF(ISTEXT(I9),J9,K9)&amp;"  -lun_id  "&amp;D9&amp;" -s "&amp;Instructions!B$11&amp;" -IH"&amp;Instructions!B$10,"")</f>
        <v>raidcom add external_grp -path_grp 5 -external_grp_id 03-04 -port CL7-H -external_wwn  50060E8003A83C09  -lun_id  3 -s 53958 -IH99</v>
      </c>
      <c r="N9" s="24" t="e">
        <f>"raidcom add host_grp -port CL" &amp;#REF! &amp; "-"&amp;#REF!&amp;" -host_ mode " &amp;#REF! &amp;IF(ISTEXT(#REF!), "  -host_ mode_opt " &amp;#REF!,"")&amp;" -s "</f>
        <v>#REF!</v>
      </c>
      <c r="O9" s="24" t="str">
        <f>IF(ISNUMBER(#REF!),"raidcom add hba_wwn -port CL" &amp;#REF! &amp;  "-" &amp;#REF!&amp; "  -hba_wwn " &amp; IF(LEN(#REF!) =16,#REF!,LEFT(#REF!,2)&amp;MID(#REF!,4,2)&amp;MID(#REF!,7,2)&amp;MID(#REF!,10,2) &amp;MID(#REF!,13,2)&amp;MID(#REF!,16,2)&amp;MID(#REF!,19,2)&amp;MID(#REF!,22,2)),"")</f>
        <v/>
      </c>
      <c r="P9" s="24" t="str">
        <f>IF(ISNUMBER(#REF!),"raidcom set hba_wwn -port CL" &amp;#REF! &amp;  "-" &amp;#REF!&amp;IF(ISTEXT(#REF!)," -wwn_nickname "&amp;#REF!,""),"")</f>
        <v/>
      </c>
      <c r="Q9" s="24" t="str">
        <f>IF(ISNUMBER(A9),"raidcom modify external_grp -external_grp_id "&amp;B9&amp;" -cache_mode "&amp;LOWER(G9)&amp;" -s "&amp;Instructions!B$11&amp;" -IH"&amp;Instructions!B$10,"")</f>
        <v>raidcom modify external_grp -external_grp_id 03-04 -cache_mode n -s 53958 -IH99</v>
      </c>
      <c r="R9" s="24" t="str">
        <f>IF(ISNUMBER(A9),"raidcom modify external_grp  -external_grp_id "&amp;B9&amp;" -cache_inflow "&amp;LOWER(G9)&amp;"  -s "&amp;Instructions!B$11&amp;" -IH"&amp;Instructions!B$10,"")</f>
        <v>raidcom modify external_grp  -external_grp_id 03-04 -cache_inflow n  -s 53958 -IH99</v>
      </c>
      <c r="S9" s="24" t="str">
        <f>IF(ISNUMBER(A9),"raidcom disconnect external_grp -external_grp_id "&amp;B9&amp;" -s "&amp;Instructions!B$11&amp;" -IH"&amp;Instructions!B$10,"")</f>
        <v>raidcom disconnect external_grp -external_grp_id 03-04 -s 53958 -IH99</v>
      </c>
      <c r="T9" s="24" t="str">
        <f>IF(ISNUMBER(A9),"raidcom delete external_grp -external_grp_id "&amp;B9&amp;" -s "&amp;Instructions!B$11&amp;" -IH"&amp;Instructions!B$10,"")</f>
        <v>raidcom delete external_grp -external_grp_id 03-04 -s 53958 -IH99</v>
      </c>
      <c r="U9" s="24" t="str">
        <f>IF(ISNUMBER(A9),"raidcom disconnect external_grp -ldev_id  "&amp;E9&amp;" -s "&amp;Instructions!B$11&amp;" -IH"&amp;Instructions!B$10,"")</f>
        <v>raidcom disconnect external_grp -ldev_id  80:06 -s 53958 -IH99</v>
      </c>
    </row>
    <row r="10" spans="1:26" ht="15">
      <c r="A10" s="111">
        <v>5</v>
      </c>
      <c r="B10" s="203" t="s">
        <v>1690</v>
      </c>
      <c r="C10" s="203" t="s">
        <v>150</v>
      </c>
      <c r="D10" s="111">
        <v>4</v>
      </c>
      <c r="E10" s="111" t="str">
        <f t="shared" si="0"/>
        <v>80:07</v>
      </c>
      <c r="F10" s="111">
        <v>32775</v>
      </c>
      <c r="G10" s="203" t="s">
        <v>17</v>
      </c>
      <c r="H10" s="203" t="s">
        <v>17</v>
      </c>
      <c r="I10" s="203"/>
      <c r="J10" s="186" t="str">
        <f>IF(ISTEXT(I10),IF(Instructions!B16="Other","",ConvertWWN(I10)),"")</f>
        <v/>
      </c>
      <c r="K10" s="217" t="s">
        <v>1537</v>
      </c>
      <c r="L10" s="92" t="s">
        <v>17</v>
      </c>
      <c r="M10" s="24" t="str">
        <f>IF(ISNUMBER(A10),"raidcom add external_grp -path_grp "&amp;A10&amp;" -external_grp_id "&amp;B10&amp;" -port "&amp;C10&amp;" -external_wwn  "&amp;IF(ISTEXT(I10),J10,K10)&amp;"  -lun_id  "&amp;D10&amp;" -s "&amp;Instructions!B$11&amp;" -IH"&amp;Instructions!B$10,"")</f>
        <v>raidcom add external_grp -path_grp 5 -external_grp_id 03-05 -port CL7-H -external_wwn  50060E8003A83C09  -lun_id  4 -s 53958 -IH99</v>
      </c>
      <c r="N10" s="24" t="e">
        <f>"raidcom add host_grp -port CL" &amp;#REF! &amp; "-"&amp;#REF!&amp;" -host_ mode " &amp;#REF! &amp;IF(ISTEXT(#REF!), "  -host_ mode_opt " &amp;#REF!,"")&amp;" -s "</f>
        <v>#REF!</v>
      </c>
      <c r="O10" s="24" t="str">
        <f>IF(ISNUMBER(#REF!),"raidcom add hba_wwn -port CL" &amp;#REF! &amp;  "-" &amp;#REF!&amp; "  -hba_wwn " &amp; IF(LEN(#REF!) =16,#REF!,LEFT(#REF!,2)&amp;MID(#REF!,4,2)&amp;MID(#REF!,7,2)&amp;MID(#REF!,10,2) &amp;MID(#REF!,13,2)&amp;MID(#REF!,16,2)&amp;MID(#REF!,19,2)&amp;MID(#REF!,22,2)),"")</f>
        <v/>
      </c>
      <c r="P10" s="24" t="str">
        <f>IF(ISNUMBER(#REF!),"raidcom set hba_wwn -port CL" &amp;#REF! &amp;  "-" &amp;#REF!&amp;IF(ISTEXT(#REF!)," -wwn_nickname "&amp;#REF!,""),"")</f>
        <v/>
      </c>
      <c r="Q10" s="24" t="str">
        <f>IF(ISNUMBER(A10),"raidcom modify external_grp -external_grp_id "&amp;B10&amp;" -cache_mode "&amp;LOWER(G10)&amp;" -s "&amp;Instructions!B$11&amp;" -IH"&amp;Instructions!B$10,"")</f>
        <v>raidcom modify external_grp -external_grp_id 03-05 -cache_mode n -s 53958 -IH99</v>
      </c>
      <c r="R10" s="24" t="str">
        <f>IF(ISNUMBER(A10),"raidcom modify external_grp  -external_grp_id "&amp;B10&amp;" -cache_inflow "&amp;LOWER(G10)&amp;"  -s "&amp;Instructions!B$11&amp;" -IH"&amp;Instructions!B$10,"")</f>
        <v>raidcom modify external_grp  -external_grp_id 03-05 -cache_inflow n  -s 53958 -IH99</v>
      </c>
      <c r="S10" s="24" t="str">
        <f>IF(ISNUMBER(A10),"raidcom disconnect external_grp -external_grp_id "&amp;B10&amp;" -s "&amp;Instructions!B$11&amp;" -IH"&amp;Instructions!B$10,"")</f>
        <v>raidcom disconnect external_grp -external_grp_id 03-05 -s 53958 -IH99</v>
      </c>
      <c r="T10" s="24" t="str">
        <f>IF(ISNUMBER(A10),"raidcom delete external_grp -external_grp_id "&amp;B10&amp;" -s "&amp;Instructions!B$11&amp;" -IH"&amp;Instructions!B$10,"")</f>
        <v>raidcom delete external_grp -external_grp_id 03-05 -s 53958 -IH99</v>
      </c>
      <c r="U10" s="24" t="str">
        <f>IF(ISNUMBER(A10),"raidcom disconnect external_grp -ldev_id  "&amp;E10&amp;" -s "&amp;Instructions!B$11&amp;" -IH"&amp;Instructions!B$10,"")</f>
        <v>raidcom disconnect external_grp -ldev_id  80:07 -s 53958 -IH99</v>
      </c>
    </row>
    <row r="11" spans="1:26" ht="15">
      <c r="A11" s="111">
        <v>5</v>
      </c>
      <c r="B11" s="203" t="s">
        <v>1691</v>
      </c>
      <c r="C11" s="203" t="s">
        <v>150</v>
      </c>
      <c r="D11" s="111">
        <v>5</v>
      </c>
      <c r="E11" s="111" t="str">
        <f t="shared" si="0"/>
        <v>80:08</v>
      </c>
      <c r="F11" s="111">
        <v>32776</v>
      </c>
      <c r="G11" s="203" t="s">
        <v>17</v>
      </c>
      <c r="H11" s="203" t="s">
        <v>17</v>
      </c>
      <c r="I11" s="203"/>
      <c r="J11" s="186" t="str">
        <f>IF(ISTEXT(I11),IF(Instructions!B15="Other","",ConvertWWN(I11)),"")</f>
        <v/>
      </c>
      <c r="K11" s="217" t="s">
        <v>1537</v>
      </c>
      <c r="L11" s="92" t="s">
        <v>17</v>
      </c>
      <c r="M11" s="24" t="str">
        <f>IF(ISNUMBER(A11),"raidcom add external_grp -path_grp "&amp;A11&amp;" -external_grp_id "&amp;B11&amp;" -port "&amp;C11&amp;" -external_wwn  "&amp;IF(ISTEXT(I11),J11,K11)&amp;"  -lun_id  "&amp;D11&amp;" -s "&amp;Instructions!B$11&amp;" -IH"&amp;Instructions!B$10,"")</f>
        <v>raidcom add external_grp -path_grp 5 -external_grp_id 03-06 -port CL7-H -external_wwn  50060E8003A83C09  -lun_id  5 -s 53958 -IH99</v>
      </c>
      <c r="N11" s="24" t="e">
        <f>"raidcom add host_grp -port CL" &amp;#REF! &amp; "-"&amp;#REF!&amp;" -host_ mode " &amp;#REF! &amp;IF(ISTEXT(#REF!), "  -host_ mode_opt " &amp;#REF!,"")&amp;" -s "</f>
        <v>#REF!</v>
      </c>
      <c r="O11" s="24" t="str">
        <f>IF(ISNUMBER(#REF!),"raidcom add hba_wwn -port CL" &amp;#REF! &amp;  "-" &amp;#REF!&amp; "  -hba_wwn " &amp; IF(LEN(#REF!) =16,#REF!,LEFT(#REF!,2)&amp;MID(#REF!,4,2)&amp;MID(#REF!,7,2)&amp;MID(#REF!,10,2) &amp;MID(#REF!,13,2)&amp;MID(#REF!,16,2)&amp;MID(#REF!,19,2)&amp;MID(#REF!,22,2)),"")</f>
        <v/>
      </c>
      <c r="P11" s="24" t="str">
        <f>IF(ISNUMBER(#REF!),"raidcom set hba_wwn -port CL" &amp;#REF! &amp;  "-" &amp;#REF!&amp;IF(ISTEXT(#REF!)," -wwn_nickname "&amp;#REF!,""),"")</f>
        <v/>
      </c>
      <c r="Q11" s="24" t="str">
        <f>IF(ISNUMBER(A11),"raidcom modify external_grp -external_grp_id "&amp;B11&amp;" -cache_mode "&amp;LOWER(G11)&amp;" -s "&amp;Instructions!B$11&amp;" -IH"&amp;Instructions!B$10,"")</f>
        <v>raidcom modify external_grp -external_grp_id 03-06 -cache_mode n -s 53958 -IH99</v>
      </c>
      <c r="R11" s="24" t="str">
        <f>IF(ISNUMBER(A11),"raidcom modify external_grp  -external_grp_id "&amp;B11&amp;" -cache_inflow "&amp;LOWER(G11)&amp;"  -s "&amp;Instructions!B$11&amp;" -IH"&amp;Instructions!B$10,"")</f>
        <v>raidcom modify external_grp  -external_grp_id 03-06 -cache_inflow n  -s 53958 -IH99</v>
      </c>
      <c r="S11" s="24" t="str">
        <f>IF(ISNUMBER(A11),"raidcom disconnect external_grp -external_grp_id "&amp;B11&amp;" -s "&amp;Instructions!B$11&amp;" -IH"&amp;Instructions!B$10,"")</f>
        <v>raidcom disconnect external_grp -external_grp_id 03-06 -s 53958 -IH99</v>
      </c>
      <c r="T11" s="24" t="str">
        <f>IF(ISNUMBER(A11),"raidcom delete external_grp -external_grp_id "&amp;B11&amp;" -s "&amp;Instructions!B$11&amp;" -IH"&amp;Instructions!B$10,"")</f>
        <v>raidcom delete external_grp -external_grp_id 03-06 -s 53958 -IH99</v>
      </c>
      <c r="U11" s="24" t="str">
        <f>IF(ISNUMBER(A11),"raidcom disconnect external_grp -ldev_id  "&amp;E11&amp;" -s "&amp;Instructions!B$11&amp;" -IH"&amp;Instructions!B$10,"")</f>
        <v>raidcom disconnect external_grp -ldev_id  80:08 -s 53958 -IH99</v>
      </c>
    </row>
    <row r="12" spans="1:26" ht="15">
      <c r="A12" s="111">
        <v>5</v>
      </c>
      <c r="B12" s="203" t="s">
        <v>1692</v>
      </c>
      <c r="C12" s="203" t="s">
        <v>150</v>
      </c>
      <c r="D12" s="111">
        <v>6</v>
      </c>
      <c r="E12" s="111" t="str">
        <f t="shared" si="0"/>
        <v>80:09</v>
      </c>
      <c r="F12" s="111">
        <v>32777</v>
      </c>
      <c r="G12" s="203" t="s">
        <v>17</v>
      </c>
      <c r="H12" s="203" t="s">
        <v>17</v>
      </c>
      <c r="I12" s="20"/>
      <c r="J12" s="186" t="str">
        <f>IF(ISTEXT(I12),IF(Instructions!B15="Other","",ConvertWWN(I12)),"")</f>
        <v/>
      </c>
      <c r="K12" s="217" t="s">
        <v>1537</v>
      </c>
      <c r="L12" s="92" t="s">
        <v>17</v>
      </c>
      <c r="M12" s="24" t="str">
        <f>IF(ISNUMBER(A12),"raidcom add external_grp -path_grp "&amp;A12&amp;" -external_grp_id "&amp;B12&amp;" -port "&amp;C12&amp;" -external_wwn  "&amp;IF(ISTEXT(I12),J12,K12)&amp;"  -lun_id  "&amp;D12&amp;" -s "&amp;Instructions!B$11&amp;" -IH"&amp;Instructions!B$10,"")</f>
        <v>raidcom add external_grp -path_grp 5 -external_grp_id 03-07 -port CL7-H -external_wwn  50060E8003A83C09  -lun_id  6 -s 53958 -IH99</v>
      </c>
      <c r="N12" s="24" t="e">
        <f>"raidcom add host_grp -port CL" &amp;#REF! &amp; "-"&amp;#REF!&amp;" -host_ mode " &amp;#REF! &amp;IF(ISTEXT(#REF!), "  -host_ mode_opt " &amp;#REF!,"")&amp;" -s "</f>
        <v>#REF!</v>
      </c>
      <c r="O12" s="24" t="str">
        <f>IF(ISNUMBER(#REF!),"raidcom add hba_wwn -port CL" &amp;#REF! &amp;  "-" &amp;#REF!&amp; "  -hba_wwn " &amp; IF(LEN(#REF!) =16,#REF!,LEFT(#REF!,2)&amp;MID(#REF!,4,2)&amp;MID(#REF!,7,2)&amp;MID(#REF!,10,2) &amp;MID(#REF!,13,2)&amp;MID(#REF!,16,2)&amp;MID(#REF!,19,2)&amp;MID(#REF!,22,2)),"")</f>
        <v/>
      </c>
      <c r="P12" s="24" t="str">
        <f>IF(ISNUMBER(#REF!),"raidcom set hba_wwn -port CL" &amp;#REF! &amp;  "-" &amp;#REF!&amp;IF(ISTEXT(#REF!)," -wwn_nickname "&amp;#REF!,""),"")</f>
        <v/>
      </c>
      <c r="Q12" s="24" t="str">
        <f>IF(ISNUMBER(A12),"raidcom modify external_grp -external_grp_id "&amp;B12&amp;" -cache_mode "&amp;LOWER(G12)&amp;" -s "&amp;Instructions!B$11&amp;" -IH"&amp;Instructions!B$10,"")</f>
        <v>raidcom modify external_grp -external_grp_id 03-07 -cache_mode n -s 53958 -IH99</v>
      </c>
      <c r="R12" s="24" t="str">
        <f>IF(ISNUMBER(A12),"raidcom modify external_grp  -external_grp_id "&amp;B12&amp;" -cache_inflow "&amp;LOWER(G12)&amp;"  -s "&amp;Instructions!B$11&amp;" -IH"&amp;Instructions!B$10,"")</f>
        <v>raidcom modify external_grp  -external_grp_id 03-07 -cache_inflow n  -s 53958 -IH99</v>
      </c>
      <c r="S12" s="24" t="str">
        <f>IF(ISNUMBER(A12),"raidcom disconnect external_grp -external_grp_id "&amp;B12&amp;" -s "&amp;Instructions!B$11&amp;" -IH"&amp;Instructions!B$10,"")</f>
        <v>raidcom disconnect external_grp -external_grp_id 03-07 -s 53958 -IH99</v>
      </c>
      <c r="T12" s="24" t="str">
        <f>IF(ISNUMBER(A12),"raidcom delete external_grp -external_grp_id "&amp;B12&amp;" -s "&amp;Instructions!B$11&amp;" -IH"&amp;Instructions!B$10,"")</f>
        <v>raidcom delete external_grp -external_grp_id 03-07 -s 53958 -IH99</v>
      </c>
      <c r="U12" s="24" t="str">
        <f>IF(ISNUMBER(A12),"raidcom disconnect external_grp -ldev_id  "&amp;E12&amp;" -s "&amp;Instructions!B$11&amp;" -IH"&amp;Instructions!B$10,"")</f>
        <v>raidcom disconnect external_grp -ldev_id  80:09 -s 53958 -IH99</v>
      </c>
    </row>
    <row r="13" spans="1:26" ht="15">
      <c r="A13" s="111">
        <v>5</v>
      </c>
      <c r="B13" s="203" t="s">
        <v>1693</v>
      </c>
      <c r="C13" s="203" t="s">
        <v>150</v>
      </c>
      <c r="D13" s="111">
        <v>7</v>
      </c>
      <c r="E13" s="111" t="str">
        <f t="shared" si="0"/>
        <v>80:0A</v>
      </c>
      <c r="F13" s="111">
        <v>32778</v>
      </c>
      <c r="G13" s="203" t="s">
        <v>17</v>
      </c>
      <c r="H13" s="203" t="s">
        <v>17</v>
      </c>
      <c r="I13" s="20"/>
      <c r="J13" s="186" t="str">
        <f>IF(ISTEXT(I13),IF(Instructions!B15="Other","",ConvertWWN(I13)),"")</f>
        <v/>
      </c>
      <c r="K13" s="217" t="s">
        <v>1537</v>
      </c>
      <c r="L13" s="92" t="s">
        <v>17</v>
      </c>
      <c r="M13" s="24" t="str">
        <f>IF(ISNUMBER(A13),"raidcom add external_grp -path_grp "&amp;A13&amp;" -external_grp_id "&amp;B13&amp;" -port "&amp;C13&amp;" -external_wwn  "&amp;IF(ISTEXT(I13),J13,K13)&amp;"  -lun_id  "&amp;D13&amp;" -s "&amp;Instructions!B$11&amp;" -IH"&amp;Instructions!B$10,"")</f>
        <v>raidcom add external_grp -path_grp 5 -external_grp_id 03-08 -port CL7-H -external_wwn  50060E8003A83C09  -lun_id  7 -s 53958 -IH99</v>
      </c>
      <c r="N13" s="24" t="e">
        <f>"raidcom add host_grp -port CL" &amp;#REF! &amp; "-"&amp;#REF!&amp;" -host_ mode " &amp;#REF! &amp;IF(ISTEXT(#REF!), "  -host_ mode_opt " &amp;#REF!,"")&amp;" -s "</f>
        <v>#REF!</v>
      </c>
      <c r="O13" s="24" t="str">
        <f>IF(ISNUMBER(#REF!),"raidcom add hba_wwn -port CL" &amp;#REF! &amp;  "-" &amp;#REF!&amp; "  -hba_wwn " &amp; IF(LEN(#REF!) =16,#REF!,LEFT(#REF!,2)&amp;MID(#REF!,4,2)&amp;MID(#REF!,7,2)&amp;MID(#REF!,10,2) &amp;MID(#REF!,13,2)&amp;MID(#REF!,16,2)&amp;MID(#REF!,19,2)&amp;MID(#REF!,22,2)),"")</f>
        <v/>
      </c>
      <c r="P13" s="24" t="str">
        <f>IF(ISNUMBER(#REF!),"raidcom set hba_wwn -port CL" &amp;#REF! &amp;  "-" &amp;#REF!&amp;IF(ISTEXT(#REF!)," -wwn_nickname "&amp;#REF!,""),"")</f>
        <v/>
      </c>
      <c r="Q13" s="24" t="str">
        <f>IF(ISNUMBER(A13),"raidcom modify external_grp -external_grp_id "&amp;B13&amp;" -cache_mode "&amp;LOWER(G13)&amp;" -s "&amp;Instructions!B$11&amp;" -IH"&amp;Instructions!B$10,"")</f>
        <v>raidcom modify external_grp -external_grp_id 03-08 -cache_mode n -s 53958 -IH99</v>
      </c>
      <c r="R13" s="24" t="str">
        <f>IF(ISNUMBER(A13),"raidcom modify external_grp  -external_grp_id "&amp;B13&amp;" -cache_inflow "&amp;LOWER(G13)&amp;"  -s "&amp;Instructions!B$11&amp;" -IH"&amp;Instructions!B$10,"")</f>
        <v>raidcom modify external_grp  -external_grp_id 03-08 -cache_inflow n  -s 53958 -IH99</v>
      </c>
      <c r="S13" s="24" t="str">
        <f>IF(ISNUMBER(A13),"raidcom disconnect external_grp -external_grp_id "&amp;B13&amp;" -s "&amp;Instructions!B$11&amp;" -IH"&amp;Instructions!B$10,"")</f>
        <v>raidcom disconnect external_grp -external_grp_id 03-08 -s 53958 -IH99</v>
      </c>
      <c r="T13" s="24" t="str">
        <f>IF(ISNUMBER(A13),"raidcom delete external_grp -external_grp_id "&amp;B13&amp;" -s "&amp;Instructions!B$11&amp;" -IH"&amp;Instructions!B$10,"")</f>
        <v>raidcom delete external_grp -external_grp_id 03-08 -s 53958 -IH99</v>
      </c>
      <c r="U13" s="24" t="str">
        <f>IF(ISNUMBER(A13),"raidcom disconnect external_grp -ldev_id  "&amp;E13&amp;" -s "&amp;Instructions!B$11&amp;" -IH"&amp;Instructions!B$10,"")</f>
        <v>raidcom disconnect external_grp -ldev_id  80:0A -s 53958 -IH99</v>
      </c>
    </row>
    <row r="14" spans="1:26" ht="15">
      <c r="A14" s="111">
        <v>5</v>
      </c>
      <c r="B14" s="203" t="s">
        <v>1694</v>
      </c>
      <c r="C14" s="203" t="s">
        <v>150</v>
      </c>
      <c r="D14" s="111">
        <v>8</v>
      </c>
      <c r="E14" s="111" t="str">
        <f t="shared" si="0"/>
        <v>80:0B</v>
      </c>
      <c r="F14" s="111">
        <v>32779</v>
      </c>
      <c r="G14" s="203" t="s">
        <v>17</v>
      </c>
      <c r="H14" s="203" t="s">
        <v>17</v>
      </c>
      <c r="I14" s="20"/>
      <c r="J14" s="186" t="str">
        <f>IF(ISTEXT(I14),IF(Instructions!B15="Other","",ConvertWWN(I14)),"")</f>
        <v/>
      </c>
      <c r="K14" s="217" t="s">
        <v>1537</v>
      </c>
      <c r="L14" s="92" t="s">
        <v>17</v>
      </c>
      <c r="M14" s="24" t="str">
        <f>IF(ISNUMBER(A14),"raidcom add external_grp -path_grp "&amp;A14&amp;" -external_grp_id "&amp;B14&amp;" -port "&amp;C14&amp;" -external_wwn  "&amp;IF(ISTEXT(I14),J14,K14)&amp;"  -lun_id  "&amp;D14&amp;" -s "&amp;Instructions!B$11&amp;" -IH"&amp;Instructions!B$10,"")</f>
        <v>raidcom add external_grp -path_grp 5 -external_grp_id 03-09 -port CL7-H -external_wwn  50060E8003A83C09  -lun_id  8 -s 53958 -IH99</v>
      </c>
      <c r="N14" s="24" t="e">
        <f>"raidcom add host_grp -port CL" &amp;#REF! &amp; "-"&amp;#REF!&amp;" -host_ mode " &amp;#REF! &amp;IF(ISTEXT(#REF!), "  -host_ mode_opt " &amp;#REF!,"")&amp;" -s "</f>
        <v>#REF!</v>
      </c>
      <c r="O14" s="24" t="str">
        <f>IF(ISNUMBER(#REF!),"raidcom add hba_wwn -port CL" &amp;#REF! &amp;  "-" &amp;#REF!&amp; "  -hba_wwn " &amp; IF(LEN(#REF!) =16,#REF!,LEFT(#REF!,2)&amp;MID(#REF!,4,2)&amp;MID(#REF!,7,2)&amp;MID(#REF!,10,2) &amp;MID(#REF!,13,2)&amp;MID(#REF!,16,2)&amp;MID(#REF!,19,2)&amp;MID(#REF!,22,2)),"")</f>
        <v/>
      </c>
      <c r="P14" s="24" t="str">
        <f>IF(ISNUMBER(#REF!),"raidcom set hba_wwn -port CL" &amp;#REF! &amp;  "-" &amp;#REF!&amp;IF(ISTEXT(#REF!)," -wwn_nickname "&amp;#REF!,""),"")</f>
        <v/>
      </c>
      <c r="Q14" s="24" t="str">
        <f>IF(ISNUMBER(A14),"raidcom modify external_grp -external_grp_id "&amp;B14&amp;" -cache_mode "&amp;LOWER(G14)&amp;" -s "&amp;Instructions!B$11&amp;" -IH"&amp;Instructions!B$10,"")</f>
        <v>raidcom modify external_grp -external_grp_id 03-09 -cache_mode n -s 53958 -IH99</v>
      </c>
      <c r="R14" s="24" t="str">
        <f>IF(ISNUMBER(A14),"raidcom modify external_grp  -external_grp_id "&amp;B14&amp;" -cache_inflow "&amp;LOWER(G14)&amp;"  -s "&amp;Instructions!B$11&amp;" -IH"&amp;Instructions!B$10,"")</f>
        <v>raidcom modify external_grp  -external_grp_id 03-09 -cache_inflow n  -s 53958 -IH99</v>
      </c>
      <c r="S14" s="24" t="str">
        <f>IF(ISNUMBER(A14),"raidcom disconnect external_grp -external_grp_id "&amp;B14&amp;" -s "&amp;Instructions!B$11&amp;" -IH"&amp;Instructions!B$10,"")</f>
        <v>raidcom disconnect external_grp -external_grp_id 03-09 -s 53958 -IH99</v>
      </c>
      <c r="T14" s="24" t="str">
        <f>IF(ISNUMBER(A14),"raidcom delete external_grp -external_grp_id "&amp;B14&amp;" -s "&amp;Instructions!B$11&amp;" -IH"&amp;Instructions!B$10,"")</f>
        <v>raidcom delete external_grp -external_grp_id 03-09 -s 53958 -IH99</v>
      </c>
      <c r="U14" s="24" t="str">
        <f>IF(ISNUMBER(A14),"raidcom disconnect external_grp -ldev_id  "&amp;E14&amp;" -s "&amp;Instructions!B$11&amp;" -IH"&amp;Instructions!B$10,"")</f>
        <v>raidcom disconnect external_grp -ldev_id  80:0B -s 53958 -IH99</v>
      </c>
    </row>
    <row r="15" spans="1:26" ht="15">
      <c r="A15" s="111">
        <v>5</v>
      </c>
      <c r="B15" s="203" t="s">
        <v>1695</v>
      </c>
      <c r="C15" s="203" t="s">
        <v>150</v>
      </c>
      <c r="D15" s="111">
        <v>9</v>
      </c>
      <c r="E15" s="111" t="str">
        <f t="shared" si="0"/>
        <v>80:0C</v>
      </c>
      <c r="F15" s="111">
        <v>32780</v>
      </c>
      <c r="G15" s="203" t="s">
        <v>17</v>
      </c>
      <c r="H15" s="203" t="s">
        <v>17</v>
      </c>
      <c r="I15" s="20"/>
      <c r="J15" s="186" t="str">
        <f>IF(ISTEXT(I15),IF(Instructions!B15="Other","",ConvertWWN(I15)),"")</f>
        <v/>
      </c>
      <c r="K15" s="217" t="s">
        <v>1537</v>
      </c>
      <c r="L15" s="92" t="s">
        <v>17</v>
      </c>
      <c r="M15" s="24" t="str">
        <f>IF(ISNUMBER(A15),"raidcom add external_grp -path_grp "&amp;A15&amp;" -external_grp_id "&amp;B15&amp;" -port "&amp;C15&amp;" -external_wwn  "&amp;IF(ISTEXT(I15),J15,K15)&amp;"  -lun_id  "&amp;D15&amp;" -s "&amp;Instructions!B$11&amp;" -IH"&amp;Instructions!B$10,"")</f>
        <v>raidcom add external_grp -path_grp 5 -external_grp_id 03-10 -port CL7-H -external_wwn  50060E8003A83C09  -lun_id  9 -s 53958 -IH99</v>
      </c>
      <c r="N15" s="24" t="e">
        <f>"raidcom add host_grp -port CL" &amp;#REF! &amp; "-"&amp;#REF!&amp;" -host_ mode " &amp;#REF! &amp;IF(ISTEXT(#REF!), "  -host_ mode_opt " &amp;#REF!,"")&amp;" -s "</f>
        <v>#REF!</v>
      </c>
      <c r="O15" s="24" t="str">
        <f>IF(ISNUMBER(#REF!),"raidcom add hba_wwn -port CL" &amp;#REF! &amp;  "-" &amp;#REF!&amp; "  -hba_wwn " &amp; IF(LEN(#REF!) =16,#REF!,LEFT(#REF!,2)&amp;MID(#REF!,4,2)&amp;MID(#REF!,7,2)&amp;MID(#REF!,10,2) &amp;MID(#REF!,13,2)&amp;MID(#REF!,16,2)&amp;MID(#REF!,19,2)&amp;MID(#REF!,22,2)),"")</f>
        <v/>
      </c>
      <c r="P15" s="24" t="str">
        <f>IF(ISNUMBER(#REF!),"raidcom set hba_wwn -port CL" &amp;#REF! &amp;  "-" &amp;#REF!&amp;IF(ISTEXT(#REF!)," -wwn_nickname "&amp;#REF!,""),"")</f>
        <v/>
      </c>
      <c r="Q15" s="24" t="str">
        <f>IF(ISNUMBER(A15),"raidcom modify external_grp -external_grp_id "&amp;B15&amp;" -cache_mode "&amp;LOWER(G15)&amp;" -s "&amp;Instructions!B$11&amp;" -IH"&amp;Instructions!B$10,"")</f>
        <v>raidcom modify external_grp -external_grp_id 03-10 -cache_mode n -s 53958 -IH99</v>
      </c>
      <c r="R15" s="24" t="str">
        <f>IF(ISNUMBER(A15),"raidcom modify external_grp  -external_grp_id "&amp;B15&amp;" -cache_inflow "&amp;LOWER(G15)&amp;"  -s "&amp;Instructions!B$11&amp;" -IH"&amp;Instructions!B$10,"")</f>
        <v>raidcom modify external_grp  -external_grp_id 03-10 -cache_inflow n  -s 53958 -IH99</v>
      </c>
      <c r="S15" s="24" t="str">
        <f>IF(ISNUMBER(A15),"raidcom disconnect external_grp -external_grp_id "&amp;B15&amp;" -s "&amp;Instructions!B$11&amp;" -IH"&amp;Instructions!B$10,"")</f>
        <v>raidcom disconnect external_grp -external_grp_id 03-10 -s 53958 -IH99</v>
      </c>
      <c r="T15" s="24" t="str">
        <f>IF(ISNUMBER(A15),"raidcom delete external_grp -external_grp_id "&amp;B15&amp;" -s "&amp;Instructions!B$11&amp;" -IH"&amp;Instructions!B$10,"")</f>
        <v>raidcom delete external_grp -external_grp_id 03-10 -s 53958 -IH99</v>
      </c>
      <c r="U15" s="24" t="str">
        <f>IF(ISNUMBER(A15),"raidcom disconnect external_grp -ldev_id  "&amp;E15&amp;" -s "&amp;Instructions!B$11&amp;" -IH"&amp;Instructions!B$10,"")</f>
        <v>raidcom disconnect external_grp -ldev_id  80:0C -s 53958 -IH99</v>
      </c>
    </row>
    <row r="16" spans="1:26" ht="15">
      <c r="A16" s="111">
        <v>5</v>
      </c>
      <c r="B16" s="203" t="s">
        <v>1696</v>
      </c>
      <c r="C16" s="203" t="s">
        <v>150</v>
      </c>
      <c r="D16" s="111">
        <v>10</v>
      </c>
      <c r="E16" s="111" t="str">
        <f t="shared" si="0"/>
        <v>80:0D</v>
      </c>
      <c r="F16" s="111">
        <v>32781</v>
      </c>
      <c r="G16" s="203" t="s">
        <v>17</v>
      </c>
      <c r="H16" s="203" t="s">
        <v>17</v>
      </c>
      <c r="I16" s="20"/>
      <c r="J16" s="186" t="str">
        <f>IF(ISTEXT(I16),IF(Instructions!B15="Other","",ConvertWWN(I16)),"")</f>
        <v/>
      </c>
      <c r="K16" s="217" t="s">
        <v>1537</v>
      </c>
      <c r="L16" s="92" t="s">
        <v>17</v>
      </c>
      <c r="M16" s="24" t="str">
        <f>IF(ISNUMBER(A16),"raidcom add external_grp -path_grp "&amp;A16&amp;" -external_grp_id "&amp;B16&amp;" -port "&amp;C16&amp;" -external_wwn  "&amp;IF(ISTEXT(I16),J16,K16)&amp;"  -lun_id  "&amp;D16&amp;" -s "&amp;Instructions!B$11&amp;" -IH"&amp;Instructions!B$10,"")</f>
        <v>raidcom add external_grp -path_grp 5 -external_grp_id 03-11 -port CL7-H -external_wwn  50060E8003A83C09  -lun_id  10 -s 53958 -IH99</v>
      </c>
      <c r="N16" s="24" t="e">
        <f>"raidcom add host_grp -port CL" &amp;#REF! &amp; "-"&amp;#REF!&amp;" -host_ mode " &amp;#REF! &amp;IF(ISTEXT(#REF!), "  -host_ mode_opt " &amp;#REF!,"")&amp;" -s "</f>
        <v>#REF!</v>
      </c>
      <c r="O16" s="24" t="str">
        <f>IF(ISNUMBER(#REF!),"raidcom add hba_wwn -port CL" &amp;#REF! &amp;  "-" &amp;#REF!&amp; "  -hba_wwn " &amp; IF(LEN(#REF!) =16,#REF!,LEFT(#REF!,2)&amp;MID(#REF!,4,2)&amp;MID(#REF!,7,2)&amp;MID(#REF!,10,2) &amp;MID(#REF!,13,2)&amp;MID(#REF!,16,2)&amp;MID(#REF!,19,2)&amp;MID(#REF!,22,2)),"")</f>
        <v/>
      </c>
      <c r="P16" s="24" t="str">
        <f>IF(ISNUMBER(#REF!),"raidcom set hba_wwn -port CL" &amp;#REF! &amp;  "-" &amp;#REF!&amp;IF(ISTEXT(#REF!)," -wwn_nickname "&amp;#REF!,""),"")</f>
        <v/>
      </c>
      <c r="Q16" s="24" t="str">
        <f>IF(ISNUMBER(A16),"raidcom modify external_grp -external_grp_id "&amp;B16&amp;" -cache_mode "&amp;LOWER(G16)&amp;" -s "&amp;Instructions!B$11&amp;" -IH"&amp;Instructions!B$10,"")</f>
        <v>raidcom modify external_grp -external_grp_id 03-11 -cache_mode n -s 53958 -IH99</v>
      </c>
      <c r="R16" s="24" t="str">
        <f>IF(ISNUMBER(A16),"raidcom modify external_grp  -external_grp_id "&amp;B16&amp;" -cache_inflow "&amp;LOWER(G16)&amp;"  -s "&amp;Instructions!B$11&amp;" -IH"&amp;Instructions!B$10,"")</f>
        <v>raidcom modify external_grp  -external_grp_id 03-11 -cache_inflow n  -s 53958 -IH99</v>
      </c>
      <c r="S16" s="24" t="str">
        <f>IF(ISNUMBER(A16),"raidcom disconnect external_grp -external_grp_id "&amp;B16&amp;" -s "&amp;Instructions!B$11&amp;" -IH"&amp;Instructions!B$10,"")</f>
        <v>raidcom disconnect external_grp -external_grp_id 03-11 -s 53958 -IH99</v>
      </c>
      <c r="T16" s="24" t="str">
        <f>IF(ISNUMBER(A16),"raidcom delete external_grp -external_grp_id "&amp;B16&amp;" -s "&amp;Instructions!B$11&amp;" -IH"&amp;Instructions!B$10,"")</f>
        <v>raidcom delete external_grp -external_grp_id 03-11 -s 53958 -IH99</v>
      </c>
      <c r="U16" s="24" t="str">
        <f>IF(ISNUMBER(A16),"raidcom disconnect external_grp -ldev_id  "&amp;E16&amp;" -s "&amp;Instructions!B$11&amp;" -IH"&amp;Instructions!B$10,"")</f>
        <v>raidcom disconnect external_grp -ldev_id  80:0D -s 53958 -IH99</v>
      </c>
    </row>
    <row r="17" spans="1:21" ht="15">
      <c r="A17" s="111">
        <v>5</v>
      </c>
      <c r="B17" s="203" t="s">
        <v>1697</v>
      </c>
      <c r="C17" s="203" t="s">
        <v>150</v>
      </c>
      <c r="D17" s="111">
        <v>11</v>
      </c>
      <c r="E17" s="111" t="str">
        <f t="shared" si="0"/>
        <v>80:0E</v>
      </c>
      <c r="F17" s="111">
        <v>32782</v>
      </c>
      <c r="G17" s="203" t="s">
        <v>17</v>
      </c>
      <c r="H17" s="203" t="s">
        <v>17</v>
      </c>
      <c r="I17" s="20"/>
      <c r="J17" s="186" t="str">
        <f>IF(ISTEXT(I17),IF(Instructions!B15="Other","",ConvertWWN(I17)),"")</f>
        <v/>
      </c>
      <c r="K17" s="217" t="s">
        <v>1537</v>
      </c>
      <c r="L17" s="92" t="s">
        <v>17</v>
      </c>
      <c r="M17" s="24" t="str">
        <f>IF(ISNUMBER(A17),"raidcom add external_grp -path_grp "&amp;A17&amp;" -external_grp_id "&amp;B17&amp;" -port "&amp;C17&amp;" -external_wwn  "&amp;IF(ISTEXT(I17),J17,K17)&amp;"  -lun_id  "&amp;D17&amp;" -s "&amp;Instructions!B$11&amp;" -IH"&amp;Instructions!B$10,"")</f>
        <v>raidcom add external_grp -path_grp 5 -external_grp_id 03-12 -port CL7-H -external_wwn  50060E8003A83C09  -lun_id  11 -s 53958 -IH99</v>
      </c>
      <c r="N17" s="24" t="e">
        <f>"raidcom add host_grp -port CL" &amp;#REF! &amp; "-"&amp;#REF!&amp;" -host_ mode " &amp;#REF! &amp;IF(ISTEXT(#REF!), "  -host_ mode_opt " &amp;#REF!,"")&amp;" -s "</f>
        <v>#REF!</v>
      </c>
      <c r="O17" s="24" t="str">
        <f>IF(ISNUMBER(#REF!),"raidcom add hba_wwn -port CL" &amp;#REF! &amp;  "-" &amp;#REF!&amp; "  -hba_wwn " &amp; IF(LEN(#REF!) =16,#REF!,LEFT(#REF!,2)&amp;MID(#REF!,4,2)&amp;MID(#REF!,7,2)&amp;MID(#REF!,10,2) &amp;MID(#REF!,13,2)&amp;MID(#REF!,16,2)&amp;MID(#REF!,19,2)&amp;MID(#REF!,22,2)),"")</f>
        <v/>
      </c>
      <c r="P17" s="24" t="str">
        <f>IF(ISNUMBER(#REF!),"raidcom set hba_wwn -port CL" &amp;#REF! &amp;  "-" &amp;#REF!&amp;IF(ISTEXT(#REF!)," -wwn_nickname "&amp;#REF!,""),"")</f>
        <v/>
      </c>
      <c r="Q17" s="24" t="str">
        <f>IF(ISNUMBER(A17),"raidcom modify external_grp -external_grp_id "&amp;B17&amp;" -cache_mode "&amp;LOWER(G17)&amp;" -s "&amp;Instructions!B$11&amp;" -IH"&amp;Instructions!B$10,"")</f>
        <v>raidcom modify external_grp -external_grp_id 03-12 -cache_mode n -s 53958 -IH99</v>
      </c>
      <c r="R17" s="24" t="str">
        <f>IF(ISNUMBER(A17),"raidcom modify external_grp  -external_grp_id "&amp;B17&amp;" -cache_inflow "&amp;LOWER(G17)&amp;"  -s "&amp;Instructions!B$11&amp;" -IH"&amp;Instructions!B$10,"")</f>
        <v>raidcom modify external_grp  -external_grp_id 03-12 -cache_inflow n  -s 53958 -IH99</v>
      </c>
      <c r="S17" s="24" t="str">
        <f>IF(ISNUMBER(A17),"raidcom disconnect external_grp -external_grp_id "&amp;B17&amp;" -s "&amp;Instructions!B$11&amp;" -IH"&amp;Instructions!B$10,"")</f>
        <v>raidcom disconnect external_grp -external_grp_id 03-12 -s 53958 -IH99</v>
      </c>
      <c r="T17" s="24" t="str">
        <f>IF(ISNUMBER(A17),"raidcom delete external_grp -external_grp_id "&amp;B17&amp;" -s "&amp;Instructions!B$11&amp;" -IH"&amp;Instructions!B$10,"")</f>
        <v>raidcom delete external_grp -external_grp_id 03-12 -s 53958 -IH99</v>
      </c>
      <c r="U17" s="24" t="str">
        <f>IF(ISNUMBER(A17),"raidcom disconnect external_grp -ldev_id  "&amp;E17&amp;" -s "&amp;Instructions!B$11&amp;" -IH"&amp;Instructions!B$10,"")</f>
        <v>raidcom disconnect external_grp -ldev_id  80:0E -s 53958 -IH99</v>
      </c>
    </row>
    <row r="18" spans="1:21" ht="15">
      <c r="A18" s="111">
        <v>4</v>
      </c>
      <c r="B18" s="203" t="s">
        <v>1698</v>
      </c>
      <c r="C18" s="203" t="s">
        <v>149</v>
      </c>
      <c r="D18" s="111">
        <v>0</v>
      </c>
      <c r="E18" s="111" t="str">
        <f t="shared" si="0"/>
        <v>80:0F</v>
      </c>
      <c r="F18" s="111">
        <v>32783</v>
      </c>
      <c r="G18" s="20" t="s">
        <v>17</v>
      </c>
      <c r="H18" s="20" t="s">
        <v>17</v>
      </c>
      <c r="I18" s="203" t="s">
        <v>1494</v>
      </c>
      <c r="J18" s="186" t="str">
        <f>IF(ISTEXT(I18),IF(Instructions!B15="Other","",ConvertWWN(I18)),"")</f>
        <v>50060E80045B245A</v>
      </c>
      <c r="K18" s="186"/>
      <c r="L18" s="92" t="s">
        <v>17</v>
      </c>
      <c r="M18" s="24" t="str">
        <f>IF(ISNUMBER(A18),"raidcom add external_grp -path_grp "&amp;A18&amp;" -external_grp_id "&amp;B18&amp;" -port "&amp;C18&amp;" -external_wwn  "&amp;IF(ISTEXT(I18),J18,K18)&amp;"  -lun_id  "&amp;D18&amp;" -s "&amp;Instructions!B$11&amp;" -IH"&amp;Instructions!B$10,"")</f>
        <v>raidcom add external_grp -path_grp 4 -external_grp_id 03-13 -port CL5-H -external_wwn  50060E80045B245A  -lun_id  0 -s 53958 -IH99</v>
      </c>
      <c r="N18" s="24" t="e">
        <f>"raidcom add host_grp -port CL" &amp;#REF! &amp; "-"&amp;#REF!&amp;" -host_ mode " &amp;#REF! &amp;IF(ISTEXT(#REF!), "  -host_ mode_opt " &amp;#REF!,"")&amp;" -s "</f>
        <v>#REF!</v>
      </c>
      <c r="O18" s="24" t="str">
        <f>IF(ISNUMBER(#REF!),"raidcom add hba_wwn -port CL" &amp;#REF! &amp;  "-" &amp;#REF!&amp; "  -hba_wwn " &amp; IF(LEN(#REF!) =16,#REF!,LEFT(#REF!,2)&amp;MID(#REF!,4,2)&amp;MID(#REF!,7,2)&amp;MID(#REF!,10,2) &amp;MID(#REF!,13,2)&amp;MID(#REF!,16,2)&amp;MID(#REF!,19,2)&amp;MID(#REF!,22,2)),"")</f>
        <v/>
      </c>
      <c r="P18" s="24" t="str">
        <f>IF(ISNUMBER(#REF!),"raidcom set hba_wwn -port CL" &amp;#REF! &amp;  "-" &amp;#REF!&amp;IF(ISTEXT(#REF!)," -wwn_nickname "&amp;#REF!,""),"")</f>
        <v/>
      </c>
      <c r="Q18" s="24" t="str">
        <f>IF(ISNUMBER(A18),"raidcom modify external_grp -external_grp_id "&amp;B18&amp;" -cache_mode "&amp;LOWER(G18)&amp;" -s "&amp;Instructions!B$11&amp;" -IH"&amp;Instructions!B$10,"")</f>
        <v>raidcom modify external_grp -external_grp_id 03-13 -cache_mode n -s 53958 -IH99</v>
      </c>
      <c r="R18" s="24" t="str">
        <f>IF(ISNUMBER(A18),"raidcom modify external_grp  -external_grp_id "&amp;B18&amp;" -cache_inflow "&amp;LOWER(G18)&amp;"  -s "&amp;Instructions!B$11&amp;" -IH"&amp;Instructions!B$10,"")</f>
        <v>raidcom modify external_grp  -external_grp_id 03-13 -cache_inflow n  -s 53958 -IH99</v>
      </c>
      <c r="S18" s="24" t="str">
        <f>IF(ISNUMBER(A18),"raidcom disconnect external_grp -external_grp_id "&amp;B18&amp;" -s "&amp;Instructions!B$11&amp;" -IH"&amp;Instructions!B$10,"")</f>
        <v>raidcom disconnect external_grp -external_grp_id 03-13 -s 53958 -IH99</v>
      </c>
      <c r="T18" s="24" t="str">
        <f>IF(ISNUMBER(A18),"raidcom delete external_grp -external_grp_id "&amp;B18&amp;" -s "&amp;Instructions!B$11&amp;" -IH"&amp;Instructions!B$10,"")</f>
        <v>raidcom delete external_grp -external_grp_id 03-13 -s 53958 -IH99</v>
      </c>
      <c r="U18" s="24" t="str">
        <f>IF(ISNUMBER(A18),"raidcom disconnect external_grp -ldev_id  "&amp;E18&amp;" -s "&amp;Instructions!B$11&amp;" -IH"&amp;Instructions!B$10,"")</f>
        <v>raidcom disconnect external_grp -ldev_id  80:0F -s 53958 -IH99</v>
      </c>
    </row>
    <row r="19" spans="1:21" ht="15">
      <c r="A19" s="111">
        <v>4</v>
      </c>
      <c r="B19" s="203" t="s">
        <v>1699</v>
      </c>
      <c r="C19" s="203" t="s">
        <v>149</v>
      </c>
      <c r="D19" s="111">
        <v>1</v>
      </c>
      <c r="E19" s="111" t="str">
        <f t="shared" si="0"/>
        <v>80:10</v>
      </c>
      <c r="F19" s="111">
        <v>32784</v>
      </c>
      <c r="G19" s="203" t="s">
        <v>17</v>
      </c>
      <c r="H19" s="203" t="s">
        <v>17</v>
      </c>
      <c r="I19" s="203" t="s">
        <v>1494</v>
      </c>
      <c r="J19" s="186" t="str">
        <f>IF(ISTEXT(I19),IF(Instructions!B15="Other","",ConvertWWN(I19)),"")</f>
        <v>50060E80045B245A</v>
      </c>
      <c r="K19" s="186"/>
      <c r="L19" s="92" t="s">
        <v>17</v>
      </c>
      <c r="M19" s="24" t="str">
        <f>IF(ISNUMBER(A19),"raidcom add external_grp -path_grp "&amp;A19&amp;" -external_grp_id "&amp;B19&amp;" -port "&amp;C19&amp;" -external_wwn  "&amp;IF(ISTEXT(I19),J19,K19)&amp;"  -lun_id  "&amp;D19&amp;" -s "&amp;Instructions!B$11&amp;" -IH"&amp;Instructions!B$10,"")</f>
        <v>raidcom add external_grp -path_grp 4 -external_grp_id 03-14 -port CL5-H -external_wwn  50060E80045B245A  -lun_id  1 -s 53958 -IH99</v>
      </c>
      <c r="N19" s="24" t="e">
        <f>"raidcom add host_grp -port CL" &amp;#REF! &amp; "-"&amp;#REF!&amp;" -host_ mode " &amp;#REF! &amp;IF(ISTEXT(#REF!), "  -host_ mode_opt " &amp;#REF!,"")&amp;" -s "</f>
        <v>#REF!</v>
      </c>
      <c r="O19" s="24" t="str">
        <f>IF(ISNUMBER(#REF!),"raidcom add hba_wwn -port CL" &amp;#REF! &amp;  "-" &amp;#REF!&amp; "  -hba_wwn " &amp; IF(LEN(#REF!) =16,#REF!,LEFT(#REF!,2)&amp;MID(#REF!,4,2)&amp;MID(#REF!,7,2)&amp;MID(#REF!,10,2) &amp;MID(#REF!,13,2)&amp;MID(#REF!,16,2)&amp;MID(#REF!,19,2)&amp;MID(#REF!,22,2)),"")</f>
        <v/>
      </c>
      <c r="P19" s="24" t="str">
        <f>IF(ISNUMBER(#REF!),"raidcom set hba_wwn -port CL" &amp;#REF! &amp;  "-" &amp;#REF!&amp;IF(ISTEXT(#REF!)," -wwn_nickname "&amp;#REF!,""),"")</f>
        <v/>
      </c>
      <c r="Q19" s="24" t="str">
        <f>IF(ISNUMBER(A19),"raidcom modify external_grp -external_grp_id "&amp;B19&amp;" -cache_mode "&amp;LOWER(G19)&amp;" -s "&amp;Instructions!B$11&amp;" -IH"&amp;Instructions!B$10,"")</f>
        <v>raidcom modify external_grp -external_grp_id 03-14 -cache_mode n -s 53958 -IH99</v>
      </c>
      <c r="R19" s="24" t="str">
        <f>IF(ISNUMBER(A19),"raidcom modify external_grp  -external_grp_id "&amp;B19&amp;" -cache_inflow "&amp;LOWER(G19)&amp;"  -s "&amp;Instructions!B$11&amp;" -IH"&amp;Instructions!B$10,"")</f>
        <v>raidcom modify external_grp  -external_grp_id 03-14 -cache_inflow n  -s 53958 -IH99</v>
      </c>
      <c r="S19" s="24" t="str">
        <f>IF(ISNUMBER(A19),"raidcom disconnect external_grp -external_grp_id "&amp;B19&amp;" -s "&amp;Instructions!B$11&amp;" -IH"&amp;Instructions!B$10,"")</f>
        <v>raidcom disconnect external_grp -external_grp_id 03-14 -s 53958 -IH99</v>
      </c>
      <c r="T19" s="24" t="str">
        <f>IF(ISNUMBER(A19),"raidcom delete external_grp -external_grp_id "&amp;B19&amp;" -s "&amp;Instructions!B$11&amp;" -IH"&amp;Instructions!B$10,"")</f>
        <v>raidcom delete external_grp -external_grp_id 03-14 -s 53958 -IH99</v>
      </c>
      <c r="U19" s="24" t="str">
        <f>IF(ISNUMBER(A19),"raidcom disconnect external_grp -ldev_id  "&amp;E19&amp;" -s "&amp;Instructions!B$11&amp;" -IH"&amp;Instructions!B$10,"")</f>
        <v>raidcom disconnect external_grp -ldev_id  80:10 -s 53958 -IH99</v>
      </c>
    </row>
    <row r="20" spans="1:21" ht="15">
      <c r="A20" s="111">
        <v>4</v>
      </c>
      <c r="B20" s="203" t="s">
        <v>1700</v>
      </c>
      <c r="C20" s="203" t="s">
        <v>149</v>
      </c>
      <c r="D20" s="111">
        <v>2</v>
      </c>
      <c r="E20" s="111" t="str">
        <f t="shared" si="0"/>
        <v>80:11</v>
      </c>
      <c r="F20" s="111">
        <v>32785</v>
      </c>
      <c r="G20" s="203" t="s">
        <v>17</v>
      </c>
      <c r="H20" s="203" t="s">
        <v>17</v>
      </c>
      <c r="I20" s="203" t="s">
        <v>1494</v>
      </c>
      <c r="J20" s="186" t="str">
        <f>IF(ISTEXT(I20),IF(Instructions!B15="Other","",ConvertWWN(I20)),"")</f>
        <v>50060E80045B245A</v>
      </c>
      <c r="K20" s="186"/>
      <c r="L20" s="92" t="s">
        <v>17</v>
      </c>
      <c r="M20" s="24" t="str">
        <f>IF(ISNUMBER(A20),"raidcom add external_grp -path_grp "&amp;A20&amp;" -external_grp_id "&amp;B20&amp;" -port "&amp;C20&amp;" -external_wwn  "&amp;IF(ISTEXT(I20),J20,K20)&amp;"  -lun_id  "&amp;D20&amp;" -s "&amp;Instructions!B$11&amp;" -IH"&amp;Instructions!B$10,"")</f>
        <v>raidcom add external_grp -path_grp 4 -external_grp_id 03-15 -port CL5-H -external_wwn  50060E80045B245A  -lun_id  2 -s 53958 -IH99</v>
      </c>
      <c r="N20" s="24" t="e">
        <f>"raidcom add host_grp -port CL" &amp;#REF! &amp; "-"&amp;#REF!&amp;" -host_ mode " &amp;#REF! &amp;IF(ISTEXT(#REF!), "  -host_ mode_opt " &amp;#REF!,"")&amp;" -s "</f>
        <v>#REF!</v>
      </c>
      <c r="O20" s="24" t="str">
        <f>IF(ISNUMBER(#REF!),"raidcom add hba_wwn -port CL" &amp;#REF! &amp;  "-" &amp;#REF!&amp; "  -hba_wwn " &amp; IF(LEN(#REF!) =16,#REF!,LEFT(#REF!,2)&amp;MID(#REF!,4,2)&amp;MID(#REF!,7,2)&amp;MID(#REF!,10,2) &amp;MID(#REF!,13,2)&amp;MID(#REF!,16,2)&amp;MID(#REF!,19,2)&amp;MID(#REF!,22,2)),"")</f>
        <v/>
      </c>
      <c r="P20" s="24" t="str">
        <f>IF(ISNUMBER(#REF!),"raidcom set hba_wwn -port CL" &amp;#REF! &amp;  "-" &amp;#REF!&amp;IF(ISTEXT(#REF!)," -wwn_nickname "&amp;#REF!,""),"")</f>
        <v/>
      </c>
      <c r="Q20" s="24" t="str">
        <f>IF(ISNUMBER(A20),"raidcom modify external_grp -external_grp_id "&amp;B20&amp;" -cache_mode "&amp;LOWER(G20)&amp;" -s "&amp;Instructions!B$11&amp;" -IH"&amp;Instructions!B$10,"")</f>
        <v>raidcom modify external_grp -external_grp_id 03-15 -cache_mode n -s 53958 -IH99</v>
      </c>
      <c r="R20" s="24" t="str">
        <f>IF(ISNUMBER(A20),"raidcom modify external_grp  -external_grp_id "&amp;B20&amp;" -cache_inflow "&amp;LOWER(G20)&amp;"  -s "&amp;Instructions!B$11&amp;" -IH"&amp;Instructions!B$10,"")</f>
        <v>raidcom modify external_grp  -external_grp_id 03-15 -cache_inflow n  -s 53958 -IH99</v>
      </c>
      <c r="S20" s="24" t="str">
        <f>IF(ISNUMBER(A20),"raidcom disconnect external_grp -external_grp_id "&amp;B20&amp;" -s "&amp;Instructions!B$11&amp;" -IH"&amp;Instructions!B$10,"")</f>
        <v>raidcom disconnect external_grp -external_grp_id 03-15 -s 53958 -IH99</v>
      </c>
      <c r="T20" s="24" t="str">
        <f>IF(ISNUMBER(A20),"raidcom delete external_grp -external_grp_id "&amp;B20&amp;" -s "&amp;Instructions!B$11&amp;" -IH"&amp;Instructions!B$10,"")</f>
        <v>raidcom delete external_grp -external_grp_id 03-15 -s 53958 -IH99</v>
      </c>
      <c r="U20" s="24" t="str">
        <f>IF(ISNUMBER(A20),"raidcom disconnect external_grp -ldev_id  "&amp;E20&amp;" -s "&amp;Instructions!B$11&amp;" -IH"&amp;Instructions!B$10,"")</f>
        <v>raidcom disconnect external_grp -ldev_id  80:11 -s 53958 -IH99</v>
      </c>
    </row>
    <row r="21" spans="1:21" ht="15">
      <c r="A21" s="111">
        <v>4</v>
      </c>
      <c r="B21" s="203" t="s">
        <v>1701</v>
      </c>
      <c r="C21" s="203" t="s">
        <v>149</v>
      </c>
      <c r="D21" s="111">
        <v>3</v>
      </c>
      <c r="E21" s="111" t="str">
        <f t="shared" si="0"/>
        <v>80:12</v>
      </c>
      <c r="F21" s="111">
        <v>32786</v>
      </c>
      <c r="G21" s="203" t="s">
        <v>17</v>
      </c>
      <c r="H21" s="203" t="s">
        <v>17</v>
      </c>
      <c r="I21" s="203" t="s">
        <v>1494</v>
      </c>
      <c r="J21" s="186" t="str">
        <f>IF(ISTEXT(I21),IF(Instructions!B15="Other","",ConvertWWN(I21)),"")</f>
        <v>50060E80045B245A</v>
      </c>
      <c r="K21" s="186"/>
      <c r="L21" s="92" t="s">
        <v>17</v>
      </c>
      <c r="M21" s="24" t="str">
        <f>IF(ISNUMBER(A21),"raidcom add external_grp -path_grp "&amp;A21&amp;" -external_grp_id "&amp;B21&amp;" -port "&amp;C21&amp;" -external_wwn  "&amp;IF(ISTEXT(I21),J21,K21)&amp;"  -lun_id  "&amp;D21&amp;" -s "&amp;Instructions!B$11&amp;" -IH"&amp;Instructions!B$10,"")</f>
        <v>raidcom add external_grp -path_grp 4 -external_grp_id 03-16 -port CL5-H -external_wwn  50060E80045B245A  -lun_id  3 -s 53958 -IH99</v>
      </c>
      <c r="N21" s="24" t="e">
        <f>"raidcom add host_grp -port CL" &amp;#REF! &amp; "-"&amp;#REF!&amp;" -host_ mode " &amp;#REF! &amp;IF(ISTEXT(#REF!), "  -host_ mode_opt " &amp;#REF!,"")&amp;" -s "</f>
        <v>#REF!</v>
      </c>
      <c r="O21" s="24" t="str">
        <f>IF(ISNUMBER(#REF!),"raidcom add hba_wwn -port CL" &amp;#REF! &amp;  "-" &amp;#REF!&amp; "  -hba_wwn " &amp; IF(LEN(#REF!) =16,#REF!,LEFT(#REF!,2)&amp;MID(#REF!,4,2)&amp;MID(#REF!,7,2)&amp;MID(#REF!,10,2) &amp;MID(#REF!,13,2)&amp;MID(#REF!,16,2)&amp;MID(#REF!,19,2)&amp;MID(#REF!,22,2)),"")</f>
        <v/>
      </c>
      <c r="P21" s="24" t="str">
        <f>IF(ISNUMBER(#REF!),"raidcom set hba_wwn -port CL" &amp;#REF! &amp;  "-" &amp;#REF!&amp;IF(ISTEXT(#REF!)," -wwn_nickname "&amp;#REF!,""),"")</f>
        <v/>
      </c>
      <c r="Q21" s="24" t="str">
        <f>IF(ISNUMBER(A21),"raidcom modify external_grp -external_grp_id "&amp;B21&amp;" -cache_mode "&amp;LOWER(G21)&amp;" -s "&amp;Instructions!B$11&amp;" -IH"&amp;Instructions!B$10,"")</f>
        <v>raidcom modify external_grp -external_grp_id 03-16 -cache_mode n -s 53958 -IH99</v>
      </c>
      <c r="R21" s="24" t="str">
        <f>IF(ISNUMBER(A21),"raidcom modify external_grp  -external_grp_id "&amp;B21&amp;" -cache_inflow "&amp;LOWER(G21)&amp;"  -s "&amp;Instructions!B$11&amp;" -IH"&amp;Instructions!B$10,"")</f>
        <v>raidcom modify external_grp  -external_grp_id 03-16 -cache_inflow n  -s 53958 -IH99</v>
      </c>
      <c r="S21" s="24" t="str">
        <f>IF(ISNUMBER(A21),"raidcom disconnect external_grp -external_grp_id "&amp;B21&amp;" -s "&amp;Instructions!B$11&amp;" -IH"&amp;Instructions!B$10,"")</f>
        <v>raidcom disconnect external_grp -external_grp_id 03-16 -s 53958 -IH99</v>
      </c>
      <c r="T21" s="24" t="str">
        <f>IF(ISNUMBER(A21),"raidcom delete external_grp -external_grp_id "&amp;B21&amp;" -s "&amp;Instructions!B$11&amp;" -IH"&amp;Instructions!B$10,"")</f>
        <v>raidcom delete external_grp -external_grp_id 03-16 -s 53958 -IH99</v>
      </c>
      <c r="U21" s="24" t="str">
        <f>IF(ISNUMBER(A21),"raidcom disconnect external_grp -ldev_id  "&amp;E21&amp;" -s "&amp;Instructions!B$11&amp;" -IH"&amp;Instructions!B$10,"")</f>
        <v>raidcom disconnect external_grp -ldev_id  80:12 -s 53958 -IH99</v>
      </c>
    </row>
    <row r="22" spans="1:21" ht="15">
      <c r="A22" s="111">
        <v>4</v>
      </c>
      <c r="B22" s="203" t="s">
        <v>1702</v>
      </c>
      <c r="C22" s="203" t="s">
        <v>149</v>
      </c>
      <c r="D22" s="111">
        <v>4</v>
      </c>
      <c r="E22" s="111" t="str">
        <f t="shared" si="0"/>
        <v>80:13</v>
      </c>
      <c r="F22" s="111">
        <v>32787</v>
      </c>
      <c r="G22" s="203" t="s">
        <v>17</v>
      </c>
      <c r="H22" s="203" t="s">
        <v>17</v>
      </c>
      <c r="I22" s="203" t="s">
        <v>1494</v>
      </c>
      <c r="J22" s="186" t="str">
        <f>IF(ISTEXT(I22),IF(Instructions!B15="Other","",ConvertWWN(I22)),"")</f>
        <v>50060E80045B245A</v>
      </c>
      <c r="K22" s="186"/>
      <c r="L22" s="92" t="s">
        <v>17</v>
      </c>
      <c r="M22" s="24" t="str">
        <f>IF(ISNUMBER(A22),"raidcom add external_grp -path_grp "&amp;A22&amp;" -external_grp_id "&amp;B22&amp;" -port "&amp;C22&amp;" -external_wwn  "&amp;IF(ISTEXT(I22),J22,K22)&amp;"  -lun_id  "&amp;D22&amp;" -s "&amp;Instructions!B$11&amp;" -IH"&amp;Instructions!B$10,"")</f>
        <v>raidcom add external_grp -path_grp 4 -external_grp_id 03-17 -port CL5-H -external_wwn  50060E80045B245A  -lun_id  4 -s 53958 -IH99</v>
      </c>
      <c r="N22" s="24" t="e">
        <f>"raidcom add host_grp -port CL" &amp;#REF! &amp; "-"&amp;#REF!&amp;" -host_ mode " &amp;#REF! &amp;IF(ISTEXT(#REF!), "  -host_ mode_opt " &amp;#REF!,"")&amp;" -s "</f>
        <v>#REF!</v>
      </c>
      <c r="O22" s="24" t="str">
        <f>IF(ISNUMBER(#REF!),"raidcom add hba_wwn -port CL" &amp;#REF! &amp;  "-" &amp;#REF!&amp; "  -hba_wwn " &amp; IF(LEN(#REF!) =16,#REF!,LEFT(#REF!,2)&amp;MID(#REF!,4,2)&amp;MID(#REF!,7,2)&amp;MID(#REF!,10,2) &amp;MID(#REF!,13,2)&amp;MID(#REF!,16,2)&amp;MID(#REF!,19,2)&amp;MID(#REF!,22,2)),"")</f>
        <v/>
      </c>
      <c r="P22" s="24" t="str">
        <f>IF(ISNUMBER(#REF!),"raidcom set hba_wwn -port CL" &amp;#REF! &amp;  "-" &amp;#REF!&amp;IF(ISTEXT(#REF!)," -wwn_nickname "&amp;#REF!,""),"")</f>
        <v/>
      </c>
      <c r="Q22" s="24" t="str">
        <f>IF(ISNUMBER(A22),"raidcom modify external_grp -external_grp_id "&amp;B22&amp;" -cache_mode "&amp;LOWER(G22)&amp;" -s "&amp;Instructions!B$11&amp;" -IH"&amp;Instructions!B$10,"")</f>
        <v>raidcom modify external_grp -external_grp_id 03-17 -cache_mode n -s 53958 -IH99</v>
      </c>
      <c r="R22" s="24" t="str">
        <f>IF(ISNUMBER(A22),"raidcom modify external_grp  -external_grp_id "&amp;B22&amp;" -cache_inflow "&amp;LOWER(G22)&amp;"  -s "&amp;Instructions!B$11&amp;" -IH"&amp;Instructions!B$10,"")</f>
        <v>raidcom modify external_grp  -external_grp_id 03-17 -cache_inflow n  -s 53958 -IH99</v>
      </c>
      <c r="S22" s="24" t="str">
        <f>IF(ISNUMBER(A22),"raidcom disconnect external_grp -external_grp_id "&amp;B22&amp;" -s "&amp;Instructions!B$11&amp;" -IH"&amp;Instructions!B$10,"")</f>
        <v>raidcom disconnect external_grp -external_grp_id 03-17 -s 53958 -IH99</v>
      </c>
      <c r="T22" s="24" t="str">
        <f>IF(ISNUMBER(A22),"raidcom delete external_grp -external_grp_id "&amp;B22&amp;" -s "&amp;Instructions!B$11&amp;" -IH"&amp;Instructions!B$10,"")</f>
        <v>raidcom delete external_grp -external_grp_id 03-17 -s 53958 -IH99</v>
      </c>
      <c r="U22" s="24" t="str">
        <f>IF(ISNUMBER(A22),"raidcom disconnect external_grp -ldev_id  "&amp;E22&amp;" -s "&amp;Instructions!B$11&amp;" -IH"&amp;Instructions!B$10,"")</f>
        <v>raidcom disconnect external_grp -ldev_id  80:13 -s 53958 -IH99</v>
      </c>
    </row>
    <row r="23" spans="1:21" ht="15">
      <c r="A23" s="111">
        <v>4</v>
      </c>
      <c r="B23" s="203" t="s">
        <v>1703</v>
      </c>
      <c r="C23" s="203" t="s">
        <v>149</v>
      </c>
      <c r="D23" s="111">
        <v>5</v>
      </c>
      <c r="E23" s="111" t="str">
        <f t="shared" si="0"/>
        <v>80:14</v>
      </c>
      <c r="F23" s="111">
        <v>32788</v>
      </c>
      <c r="G23" s="203" t="s">
        <v>17</v>
      </c>
      <c r="H23" s="203" t="s">
        <v>17</v>
      </c>
      <c r="I23" s="203" t="s">
        <v>1494</v>
      </c>
      <c r="J23" s="186" t="str">
        <f>IF(ISTEXT(I23),IF(Instructions!B15="Other","",ConvertWWN(I23)),"")</f>
        <v>50060E80045B245A</v>
      </c>
      <c r="K23" s="186"/>
      <c r="L23" s="92" t="s">
        <v>17</v>
      </c>
      <c r="M23" s="24" t="str">
        <f>IF(ISNUMBER(A23),"raidcom add external_grp -path_grp "&amp;A23&amp;" -external_grp_id "&amp;B23&amp;" -port "&amp;C23&amp;" -external_wwn  "&amp;IF(ISTEXT(I23),J23,K23)&amp;"  -lun_id  "&amp;D23&amp;" -s "&amp;Instructions!B$11&amp;" -IH"&amp;Instructions!B$10,"")</f>
        <v>raidcom add external_grp -path_grp 4 -external_grp_id 03-18 -port CL5-H -external_wwn  50060E80045B245A  -lun_id  5 -s 53958 -IH99</v>
      </c>
      <c r="N23" s="24" t="e">
        <f>"raidcom add host_grp -port CL" &amp;#REF! &amp; "-"&amp;#REF!&amp;" -host_ mode " &amp;#REF! &amp;IF(ISTEXT(#REF!), "  -host_ mode_opt " &amp;#REF!,"")&amp;" -s "</f>
        <v>#REF!</v>
      </c>
      <c r="O23" s="24" t="str">
        <f>IF(ISNUMBER(#REF!),"raidcom add hba_wwn -port CL" &amp;#REF! &amp;  "-" &amp;#REF!&amp; "  -hba_wwn " &amp; IF(LEN(#REF!) =16,#REF!,LEFT(#REF!,2)&amp;MID(#REF!,4,2)&amp;MID(#REF!,7,2)&amp;MID(#REF!,10,2) &amp;MID(#REF!,13,2)&amp;MID(#REF!,16,2)&amp;MID(#REF!,19,2)&amp;MID(#REF!,22,2)),"")</f>
        <v/>
      </c>
      <c r="P23" s="24" t="str">
        <f>IF(ISNUMBER(#REF!),"raidcom set hba_wwn -port CL" &amp;#REF! &amp;  "-" &amp;#REF!&amp;IF(ISTEXT(#REF!)," -wwn_nickname "&amp;#REF!,""),"")</f>
        <v/>
      </c>
      <c r="Q23" s="24" t="str">
        <f>IF(ISNUMBER(A23),"raidcom modify external_grp -external_grp_id "&amp;B23&amp;" -cache_mode "&amp;LOWER(G23)&amp;" -s "&amp;Instructions!B$11&amp;" -IH"&amp;Instructions!B$10,"")</f>
        <v>raidcom modify external_grp -external_grp_id 03-18 -cache_mode n -s 53958 -IH99</v>
      </c>
      <c r="R23" s="24" t="str">
        <f>IF(ISNUMBER(A23),"raidcom modify external_grp  -external_grp_id "&amp;B23&amp;" -cache_inflow "&amp;LOWER(G23)&amp;"  -s "&amp;Instructions!B$11&amp;" -IH"&amp;Instructions!B$10,"")</f>
        <v>raidcom modify external_grp  -external_grp_id 03-18 -cache_inflow n  -s 53958 -IH99</v>
      </c>
      <c r="S23" s="24" t="str">
        <f>IF(ISNUMBER(A23),"raidcom disconnect external_grp -external_grp_id "&amp;B23&amp;" -s "&amp;Instructions!B$11&amp;" -IH"&amp;Instructions!B$10,"")</f>
        <v>raidcom disconnect external_grp -external_grp_id 03-18 -s 53958 -IH99</v>
      </c>
      <c r="T23" s="24" t="str">
        <f>IF(ISNUMBER(A23),"raidcom delete external_grp -external_grp_id "&amp;B23&amp;" -s "&amp;Instructions!B$11&amp;" -IH"&amp;Instructions!B$10,"")</f>
        <v>raidcom delete external_grp -external_grp_id 03-18 -s 53958 -IH99</v>
      </c>
      <c r="U23" s="24" t="str">
        <f>IF(ISNUMBER(A23),"raidcom disconnect external_grp -ldev_id  "&amp;E23&amp;" -s "&amp;Instructions!B$11&amp;" -IH"&amp;Instructions!B$10,"")</f>
        <v>raidcom disconnect external_grp -ldev_id  80:14 -s 53958 -IH99</v>
      </c>
    </row>
    <row r="24" spans="1:21" ht="15">
      <c r="A24" s="111">
        <v>4</v>
      </c>
      <c r="B24" s="203" t="s">
        <v>1704</v>
      </c>
      <c r="C24" s="203" t="s">
        <v>149</v>
      </c>
      <c r="D24" s="111">
        <v>6</v>
      </c>
      <c r="E24" s="111" t="str">
        <f t="shared" si="0"/>
        <v>80:15</v>
      </c>
      <c r="F24" s="111">
        <v>32789</v>
      </c>
      <c r="G24" s="203" t="s">
        <v>17</v>
      </c>
      <c r="H24" s="203" t="s">
        <v>17</v>
      </c>
      <c r="I24" s="203" t="s">
        <v>1494</v>
      </c>
      <c r="J24" s="186" t="str">
        <f>IF(ISTEXT(I24),IF(Instructions!B15="Other","",ConvertWWN(I24)),"")</f>
        <v>50060E80045B245A</v>
      </c>
      <c r="K24" s="186"/>
      <c r="L24" s="92" t="s">
        <v>17</v>
      </c>
      <c r="M24" s="24" t="str">
        <f>IF(ISNUMBER(A24),"raidcom add external_grp -path_grp "&amp;A24&amp;" -external_grp_id "&amp;B24&amp;" -port "&amp;C24&amp;" -external_wwn  "&amp;IF(ISTEXT(I24),J24,K24)&amp;"  -lun_id  "&amp;D24&amp;" -s "&amp;Instructions!B$11&amp;" -IH"&amp;Instructions!B$10,"")</f>
        <v>raidcom add external_grp -path_grp 4 -external_grp_id 03-19 -port CL5-H -external_wwn  50060E80045B245A  -lun_id  6 -s 53958 -IH99</v>
      </c>
      <c r="N24" s="24" t="e">
        <f>"raidcom add host_grp -port CL" &amp;#REF! &amp; "-"&amp;#REF!&amp;" -host_ mode " &amp;#REF! &amp;IF(ISTEXT(#REF!), "  -host_ mode_opt " &amp;#REF!,"")&amp;" -s "</f>
        <v>#REF!</v>
      </c>
      <c r="O24" s="24" t="str">
        <f>IF(ISNUMBER(#REF!),"raidcom add hba_wwn -port CL" &amp;#REF! &amp;  "-" &amp;#REF!&amp; "  -hba_wwn " &amp; IF(LEN(#REF!) =16,#REF!,LEFT(#REF!,2)&amp;MID(#REF!,4,2)&amp;MID(#REF!,7,2)&amp;MID(#REF!,10,2) &amp;MID(#REF!,13,2)&amp;MID(#REF!,16,2)&amp;MID(#REF!,19,2)&amp;MID(#REF!,22,2)),"")</f>
        <v/>
      </c>
      <c r="P24" s="24" t="str">
        <f>IF(ISNUMBER(#REF!),"raidcom set hba_wwn -port CL" &amp;#REF! &amp;  "-" &amp;#REF!&amp;IF(ISTEXT(#REF!)," -wwn_nickname "&amp;#REF!,""),"")</f>
        <v/>
      </c>
      <c r="Q24" s="24" t="str">
        <f>IF(ISNUMBER(A24),"raidcom modify external_grp -external_grp_id "&amp;B24&amp;" -cache_mode "&amp;LOWER(G24)&amp;" -s "&amp;Instructions!B$11&amp;" -IH"&amp;Instructions!B$10,"")</f>
        <v>raidcom modify external_grp -external_grp_id 03-19 -cache_mode n -s 53958 -IH99</v>
      </c>
      <c r="R24" s="24" t="str">
        <f>IF(ISNUMBER(A24),"raidcom modify external_grp  -external_grp_id "&amp;B24&amp;" -cache_inflow "&amp;LOWER(G24)&amp;"  -s "&amp;Instructions!B$11&amp;" -IH"&amp;Instructions!B$10,"")</f>
        <v>raidcom modify external_grp  -external_grp_id 03-19 -cache_inflow n  -s 53958 -IH99</v>
      </c>
      <c r="S24" s="24" t="str">
        <f>IF(ISNUMBER(A24),"raidcom disconnect external_grp -external_grp_id "&amp;B24&amp;" -s "&amp;Instructions!B$11&amp;" -IH"&amp;Instructions!B$10,"")</f>
        <v>raidcom disconnect external_grp -external_grp_id 03-19 -s 53958 -IH99</v>
      </c>
      <c r="T24" s="24" t="str">
        <f>IF(ISNUMBER(A24),"raidcom delete external_grp -external_grp_id "&amp;B24&amp;" -s "&amp;Instructions!B$11&amp;" -IH"&amp;Instructions!B$10,"")</f>
        <v>raidcom delete external_grp -external_grp_id 03-19 -s 53958 -IH99</v>
      </c>
      <c r="U24" s="24" t="str">
        <f>IF(ISNUMBER(A24),"raidcom disconnect external_grp -ldev_id  "&amp;E24&amp;" -s "&amp;Instructions!B$11&amp;" -IH"&amp;Instructions!B$10,"")</f>
        <v>raidcom disconnect external_grp -ldev_id  80:15 -s 53958 -IH99</v>
      </c>
    </row>
    <row r="25" spans="1:21" ht="15">
      <c r="A25" s="111">
        <v>4</v>
      </c>
      <c r="B25" s="203" t="s">
        <v>1705</v>
      </c>
      <c r="C25" s="203" t="s">
        <v>149</v>
      </c>
      <c r="D25" s="111">
        <v>7</v>
      </c>
      <c r="E25" s="111" t="str">
        <f t="shared" si="0"/>
        <v>80:16</v>
      </c>
      <c r="F25" s="111">
        <v>32790</v>
      </c>
      <c r="G25" s="203" t="s">
        <v>17</v>
      </c>
      <c r="H25" s="203" t="s">
        <v>17</v>
      </c>
      <c r="I25" s="203" t="s">
        <v>1494</v>
      </c>
      <c r="J25" s="186" t="str">
        <f>IF(ISTEXT(I25),IF(Instructions!B15="Other","",ConvertWWN(I25)),"")</f>
        <v>50060E80045B245A</v>
      </c>
      <c r="K25" s="186"/>
      <c r="L25" s="92" t="s">
        <v>17</v>
      </c>
      <c r="M25" s="24" t="str">
        <f>IF(ISNUMBER(A25),"raidcom add external_grp -path_grp "&amp;A25&amp;" -external_grp_id "&amp;B25&amp;" -port "&amp;C25&amp;" -external_wwn  "&amp;IF(ISTEXT(I25),J25,K25)&amp;"  -lun_id  "&amp;D25&amp;" -s "&amp;Instructions!B$11&amp;" -IH"&amp;Instructions!B$10,"")</f>
        <v>raidcom add external_grp -path_grp 4 -external_grp_id 03-20 -port CL5-H -external_wwn  50060E80045B245A  -lun_id  7 -s 53958 -IH99</v>
      </c>
      <c r="N25" s="24" t="e">
        <f>"raidcom add host_grp -port CL" &amp;#REF! &amp; "-"&amp;#REF!&amp;" -host_ mode " &amp;#REF! &amp;IF(ISTEXT(#REF!), "  -host_ mode_opt " &amp;#REF!,"")&amp;" -s "</f>
        <v>#REF!</v>
      </c>
      <c r="O25" s="24" t="str">
        <f>IF(ISNUMBER(#REF!),"raidcom add hba_wwn -port CL" &amp;#REF! &amp;  "-" &amp;#REF!&amp; "  -hba_wwn " &amp; IF(LEN(#REF!) =16,#REF!,LEFT(#REF!,2)&amp;MID(#REF!,4,2)&amp;MID(#REF!,7,2)&amp;MID(#REF!,10,2) &amp;MID(#REF!,13,2)&amp;MID(#REF!,16,2)&amp;MID(#REF!,19,2)&amp;MID(#REF!,22,2)),"")</f>
        <v/>
      </c>
      <c r="P25" s="24" t="str">
        <f>IF(ISNUMBER(#REF!),"raidcom set hba_wwn -port CL" &amp;#REF! &amp;  "-" &amp;#REF!&amp;IF(ISTEXT(#REF!)," -wwn_nickname "&amp;#REF!,""),"")</f>
        <v/>
      </c>
      <c r="Q25" s="24" t="str">
        <f>IF(ISNUMBER(A25),"raidcom modify external_grp -external_grp_id "&amp;B25&amp;" -cache_mode "&amp;LOWER(G25)&amp;" -s "&amp;Instructions!B$11&amp;" -IH"&amp;Instructions!B$10,"")</f>
        <v>raidcom modify external_grp -external_grp_id 03-20 -cache_mode n -s 53958 -IH99</v>
      </c>
      <c r="R25" s="24" t="str">
        <f>IF(ISNUMBER(A25),"raidcom modify external_grp  -external_grp_id "&amp;B25&amp;" -cache_inflow "&amp;LOWER(G25)&amp;"  -s "&amp;Instructions!B$11&amp;" -IH"&amp;Instructions!B$10,"")</f>
        <v>raidcom modify external_grp  -external_grp_id 03-20 -cache_inflow n  -s 53958 -IH99</v>
      </c>
      <c r="S25" s="24" t="str">
        <f>IF(ISNUMBER(A25),"raidcom disconnect external_grp -external_grp_id "&amp;B25&amp;" -s "&amp;Instructions!B$11&amp;" -IH"&amp;Instructions!B$10,"")</f>
        <v>raidcom disconnect external_grp -external_grp_id 03-20 -s 53958 -IH99</v>
      </c>
      <c r="T25" s="24" t="str">
        <f>IF(ISNUMBER(A25),"raidcom delete external_grp -external_grp_id "&amp;B25&amp;" -s "&amp;Instructions!B$11&amp;" -IH"&amp;Instructions!B$10,"")</f>
        <v>raidcom delete external_grp -external_grp_id 03-20 -s 53958 -IH99</v>
      </c>
      <c r="U25" s="24" t="str">
        <f>IF(ISNUMBER(A25),"raidcom disconnect external_grp -ldev_id  "&amp;E25&amp;" -s "&amp;Instructions!B$11&amp;" -IH"&amp;Instructions!B$10,"")</f>
        <v>raidcom disconnect external_grp -ldev_id  80:16 -s 53958 -IH99</v>
      </c>
    </row>
    <row r="26" spans="1:21" ht="15">
      <c r="A26" s="111">
        <v>4</v>
      </c>
      <c r="B26" s="203" t="s">
        <v>1706</v>
      </c>
      <c r="C26" s="203" t="s">
        <v>149</v>
      </c>
      <c r="D26" s="111">
        <v>8</v>
      </c>
      <c r="E26" s="111" t="str">
        <f t="shared" si="0"/>
        <v>80:17</v>
      </c>
      <c r="F26" s="111">
        <v>32791</v>
      </c>
      <c r="G26" s="203" t="s">
        <v>17</v>
      </c>
      <c r="H26" s="203" t="s">
        <v>17</v>
      </c>
      <c r="I26" s="203" t="s">
        <v>1494</v>
      </c>
      <c r="J26" s="186" t="str">
        <f>IF(ISTEXT(I26),IF(Instructions!B15="Other","",ConvertWWN(I26)),"")</f>
        <v>50060E80045B245A</v>
      </c>
      <c r="K26" s="186"/>
      <c r="L26" s="92" t="s">
        <v>17</v>
      </c>
      <c r="M26" s="24" t="str">
        <f>IF(ISNUMBER(A26),"raidcom add external_grp -path_grp "&amp;A26&amp;" -external_grp_id "&amp;B26&amp;" -port "&amp;C26&amp;" -external_wwn  "&amp;IF(ISTEXT(I26),J26,K26)&amp;"  -lun_id  "&amp;D26&amp;" -s "&amp;Instructions!B$11&amp;" -IH"&amp;Instructions!B$10,"")</f>
        <v>raidcom add external_grp -path_grp 4 -external_grp_id 03-21 -port CL5-H -external_wwn  50060E80045B245A  -lun_id  8 -s 53958 -IH99</v>
      </c>
      <c r="N26" s="24" t="e">
        <f>"raidcom add host_grp -port CL" &amp;#REF! &amp; "-"&amp;#REF!&amp;" -host_ mode " &amp;#REF! &amp;IF(ISTEXT(#REF!), "  -host_ mode_opt " &amp;#REF!,"")&amp;" -s "</f>
        <v>#REF!</v>
      </c>
      <c r="O26" s="24" t="str">
        <f>IF(ISNUMBER(#REF!),"raidcom add hba_wwn -port CL" &amp;#REF! &amp;  "-" &amp;#REF!&amp; "  -hba_wwn " &amp; IF(LEN(#REF!) =16,#REF!,LEFT(#REF!,2)&amp;MID(#REF!,4,2)&amp;MID(#REF!,7,2)&amp;MID(#REF!,10,2) &amp;MID(#REF!,13,2)&amp;MID(#REF!,16,2)&amp;MID(#REF!,19,2)&amp;MID(#REF!,22,2)),"")</f>
        <v/>
      </c>
      <c r="P26" s="24" t="str">
        <f>IF(ISNUMBER(#REF!),"raidcom set hba_wwn -port CL" &amp;#REF! &amp;  "-" &amp;#REF!&amp;IF(ISTEXT(#REF!)," -wwn_nickname "&amp;#REF!,""),"")</f>
        <v/>
      </c>
      <c r="Q26" s="24" t="str">
        <f>IF(ISNUMBER(A26),"raidcom modify external_grp -external_grp_id "&amp;B26&amp;" -cache_mode "&amp;LOWER(G26)&amp;" -s "&amp;Instructions!B$11&amp;" -IH"&amp;Instructions!B$10,"")</f>
        <v>raidcom modify external_grp -external_grp_id 03-21 -cache_mode n -s 53958 -IH99</v>
      </c>
      <c r="R26" s="24" t="str">
        <f>IF(ISNUMBER(A26),"raidcom modify external_grp  -external_grp_id "&amp;B26&amp;" -cache_inflow "&amp;LOWER(G26)&amp;"  -s "&amp;Instructions!B$11&amp;" -IH"&amp;Instructions!B$10,"")</f>
        <v>raidcom modify external_grp  -external_grp_id 03-21 -cache_inflow n  -s 53958 -IH99</v>
      </c>
      <c r="S26" s="24" t="str">
        <f>IF(ISNUMBER(A26),"raidcom disconnect external_grp -external_grp_id "&amp;B26&amp;" -s "&amp;Instructions!B$11&amp;" -IH"&amp;Instructions!B$10,"")</f>
        <v>raidcom disconnect external_grp -external_grp_id 03-21 -s 53958 -IH99</v>
      </c>
      <c r="T26" s="24" t="str">
        <f>IF(ISNUMBER(A26),"raidcom delete external_grp -external_grp_id "&amp;B26&amp;" -s "&amp;Instructions!B$11&amp;" -IH"&amp;Instructions!B$10,"")</f>
        <v>raidcom delete external_grp -external_grp_id 03-21 -s 53958 -IH99</v>
      </c>
      <c r="U26" s="24" t="str">
        <f>IF(ISNUMBER(A26),"raidcom disconnect external_grp -ldev_id  "&amp;E26&amp;" -s "&amp;Instructions!B$11&amp;" -IH"&amp;Instructions!B$10,"")</f>
        <v>raidcom disconnect external_grp -ldev_id  80:17 -s 53958 -IH99</v>
      </c>
    </row>
    <row r="27" spans="1:21" ht="15">
      <c r="A27" s="111">
        <v>5</v>
      </c>
      <c r="B27" s="203" t="s">
        <v>1707</v>
      </c>
      <c r="C27" s="203" t="s">
        <v>150</v>
      </c>
      <c r="D27" s="111">
        <v>12</v>
      </c>
      <c r="E27" s="111" t="str">
        <f t="shared" si="0"/>
        <v>80:18</v>
      </c>
      <c r="F27" s="111">
        <v>32792</v>
      </c>
      <c r="G27" s="203" t="s">
        <v>17</v>
      </c>
      <c r="H27" s="203" t="s">
        <v>17</v>
      </c>
      <c r="I27" s="20"/>
      <c r="J27" s="186" t="str">
        <f>IF(ISTEXT(I27),IF(Instructions!B15="Other","",ConvertWWN(I27)),"")</f>
        <v/>
      </c>
      <c r="K27" s="217" t="s">
        <v>1537</v>
      </c>
      <c r="L27" s="92" t="s">
        <v>17</v>
      </c>
      <c r="M27" s="24" t="str">
        <f>IF(ISNUMBER(A27),"raidcom add external_grp -path_grp "&amp;A27&amp;" -external_grp_id "&amp;B27&amp;" -port "&amp;C27&amp;" -external_wwn  "&amp;IF(ISTEXT(I27),J27,K27)&amp;"  -lun_id  "&amp;D27&amp;" -s "&amp;Instructions!B$11&amp;" -IH"&amp;Instructions!B$10,"")</f>
        <v>raidcom add external_grp -path_grp 5 -external_grp_id 03-22 -port CL7-H -external_wwn  50060E8003A83C09  -lun_id  12 -s 53958 -IH99</v>
      </c>
      <c r="N27" s="24" t="e">
        <f>"raidcom add host_grp -port CL" &amp;#REF! &amp; "-"&amp;#REF!&amp;" -host_ mode " &amp;#REF! &amp;IF(ISTEXT(#REF!), "  -host_ mode_opt " &amp;#REF!,"")&amp;" -s "</f>
        <v>#REF!</v>
      </c>
      <c r="O27" s="24" t="str">
        <f>IF(ISNUMBER(#REF!),"raidcom add hba_wwn -port CL" &amp;#REF! &amp;  "-" &amp;#REF!&amp; "  -hba_wwn " &amp; IF(LEN(#REF!) =16,#REF!,LEFT(#REF!,2)&amp;MID(#REF!,4,2)&amp;MID(#REF!,7,2)&amp;MID(#REF!,10,2) &amp;MID(#REF!,13,2)&amp;MID(#REF!,16,2)&amp;MID(#REF!,19,2)&amp;MID(#REF!,22,2)),"")</f>
        <v/>
      </c>
      <c r="P27" s="24" t="str">
        <f>IF(ISNUMBER(#REF!),"raidcom set hba_wwn -port CL" &amp;#REF! &amp;  "-" &amp;#REF!&amp;IF(ISTEXT(#REF!)," -wwn_nickname "&amp;#REF!,""),"")</f>
        <v/>
      </c>
      <c r="Q27" s="24" t="str">
        <f>IF(ISNUMBER(A27),"raidcom modify external_grp -external_grp_id "&amp;B27&amp;" -cache_mode "&amp;LOWER(G27)&amp;" -s "&amp;Instructions!B$11&amp;" -IH"&amp;Instructions!B$10,"")</f>
        <v>raidcom modify external_grp -external_grp_id 03-22 -cache_mode n -s 53958 -IH99</v>
      </c>
      <c r="R27" s="24" t="str">
        <f>IF(ISNUMBER(A27),"raidcom modify external_grp  -external_grp_id "&amp;B27&amp;" -cache_inflow "&amp;LOWER(G27)&amp;"  -s "&amp;Instructions!B$11&amp;" -IH"&amp;Instructions!B$10,"")</f>
        <v>raidcom modify external_grp  -external_grp_id 03-22 -cache_inflow n  -s 53958 -IH99</v>
      </c>
      <c r="S27" s="24" t="str">
        <f>IF(ISNUMBER(A27),"raidcom disconnect external_grp -external_grp_id "&amp;B27&amp;" -s "&amp;Instructions!B$11&amp;" -IH"&amp;Instructions!B$10,"")</f>
        <v>raidcom disconnect external_grp -external_grp_id 03-22 -s 53958 -IH99</v>
      </c>
      <c r="T27" s="24" t="str">
        <f>IF(ISNUMBER(A27),"raidcom delete external_grp -external_grp_id "&amp;B27&amp;" -s "&amp;Instructions!B$11&amp;" -IH"&amp;Instructions!B$10,"")</f>
        <v>raidcom delete external_grp -external_grp_id 03-22 -s 53958 -IH99</v>
      </c>
      <c r="U27" s="24" t="str">
        <f>IF(ISNUMBER(A27),"raidcom disconnect external_grp -ldev_id  "&amp;E27&amp;" -s "&amp;Instructions!B$11&amp;" -IH"&amp;Instructions!B$10,"")</f>
        <v>raidcom disconnect external_grp -ldev_id  80:18 -s 53958 -IH99</v>
      </c>
    </row>
    <row r="28" spans="1:21" ht="15">
      <c r="A28" s="111">
        <v>4</v>
      </c>
      <c r="B28" s="203" t="s">
        <v>1708</v>
      </c>
      <c r="C28" s="203" t="s">
        <v>149</v>
      </c>
      <c r="D28" s="111">
        <v>9</v>
      </c>
      <c r="E28" s="111" t="str">
        <f t="shared" si="0"/>
        <v>80:19</v>
      </c>
      <c r="F28" s="111">
        <v>32793</v>
      </c>
      <c r="G28" s="20" t="s">
        <v>17</v>
      </c>
      <c r="H28" s="20" t="s">
        <v>17</v>
      </c>
      <c r="I28" s="203" t="s">
        <v>1494</v>
      </c>
      <c r="J28" s="186" t="str">
        <f>IF(ISTEXT(I28),IF(Instructions!B15="Other","",ConvertWWN(I28)),"")</f>
        <v>50060E80045B245A</v>
      </c>
      <c r="K28" s="186"/>
      <c r="L28" s="92" t="s">
        <v>17</v>
      </c>
      <c r="M28" s="24" t="str">
        <f>IF(ISNUMBER(A28),"raidcom add external_grp -path_grp "&amp;A28&amp;" -external_grp_id "&amp;B28&amp;" -port "&amp;C28&amp;" -external_wwn  "&amp;IF(ISTEXT(I28),J28,K28)&amp;"  -lun_id  "&amp;D28&amp;" -s "&amp;Instructions!B$11&amp;" -IH"&amp;Instructions!B$10,"")</f>
        <v>raidcom add external_grp -path_grp 4 -external_grp_id 03-23 -port CL5-H -external_wwn  50060E80045B245A  -lun_id  9 -s 53958 -IH99</v>
      </c>
      <c r="N28" s="24" t="e">
        <f>"raidcom add host_grp -port CL" &amp;#REF! &amp; "-"&amp;#REF!&amp;" -host_ mode " &amp;#REF! &amp;IF(ISTEXT(#REF!), "  -host_ mode_opt " &amp;#REF!,"")&amp;" -s "</f>
        <v>#REF!</v>
      </c>
      <c r="O28" s="24" t="str">
        <f>IF(ISNUMBER(#REF!),"raidcom add hba_wwn -port CL" &amp;#REF! &amp;  "-" &amp;#REF!&amp; "  -hba_wwn " &amp; IF(LEN(#REF!) =16,#REF!,LEFT(#REF!,2)&amp;MID(#REF!,4,2)&amp;MID(#REF!,7,2)&amp;MID(#REF!,10,2) &amp;MID(#REF!,13,2)&amp;MID(#REF!,16,2)&amp;MID(#REF!,19,2)&amp;MID(#REF!,22,2)),"")</f>
        <v/>
      </c>
      <c r="P28" s="24" t="str">
        <f>IF(ISNUMBER(#REF!),"raidcom set hba_wwn -port CL" &amp;#REF! &amp;  "-" &amp;#REF!&amp;IF(ISTEXT(#REF!)," -wwn_nickname "&amp;#REF!,""),"")</f>
        <v/>
      </c>
      <c r="Q28" s="24" t="str">
        <f>IF(ISNUMBER(A28),"raidcom modify external_grp -external_grp_id "&amp;B28&amp;" -cache_mode "&amp;LOWER(G28)&amp;" -s "&amp;Instructions!B$11&amp;" -IH"&amp;Instructions!B$10,"")</f>
        <v>raidcom modify external_grp -external_grp_id 03-23 -cache_mode n -s 53958 -IH99</v>
      </c>
      <c r="R28" s="24" t="str">
        <f>IF(ISNUMBER(A28),"raidcom modify external_grp  -external_grp_id "&amp;B28&amp;" -cache_inflow "&amp;LOWER(G28)&amp;"  -s "&amp;Instructions!B$11&amp;" -IH"&amp;Instructions!B$10,"")</f>
        <v>raidcom modify external_grp  -external_grp_id 03-23 -cache_inflow n  -s 53958 -IH99</v>
      </c>
      <c r="S28" s="24" t="str">
        <f>IF(ISNUMBER(A28),"raidcom disconnect external_grp -external_grp_id "&amp;B28&amp;" -s "&amp;Instructions!B$11&amp;" -IH"&amp;Instructions!B$10,"")</f>
        <v>raidcom disconnect external_grp -external_grp_id 03-23 -s 53958 -IH99</v>
      </c>
      <c r="T28" s="24" t="str">
        <f>IF(ISNUMBER(A28),"raidcom delete external_grp -external_grp_id "&amp;B28&amp;" -s "&amp;Instructions!B$11&amp;" -IH"&amp;Instructions!B$10,"")</f>
        <v>raidcom delete external_grp -external_grp_id 03-23 -s 53958 -IH99</v>
      </c>
      <c r="U28" s="24" t="str">
        <f>IF(ISNUMBER(A28),"raidcom disconnect external_grp -ldev_id  "&amp;E28&amp;" -s "&amp;Instructions!B$11&amp;" -IH"&amp;Instructions!B$10,"")</f>
        <v>raidcom disconnect external_grp -ldev_id  80:19 -s 53958 -IH99</v>
      </c>
    </row>
    <row r="29" spans="1:21" ht="15">
      <c r="A29" s="111">
        <v>4</v>
      </c>
      <c r="B29" s="203" t="s">
        <v>1709</v>
      </c>
      <c r="C29" s="203" t="s">
        <v>149</v>
      </c>
      <c r="D29" s="111">
        <v>10</v>
      </c>
      <c r="E29" s="111" t="str">
        <f t="shared" si="0"/>
        <v>80:1A</v>
      </c>
      <c r="F29" s="111">
        <v>32794</v>
      </c>
      <c r="G29" s="20" t="s">
        <v>17</v>
      </c>
      <c r="H29" s="20" t="s">
        <v>17</v>
      </c>
      <c r="I29" s="203" t="s">
        <v>1494</v>
      </c>
      <c r="J29" s="186" t="str">
        <f>IF(ISTEXT(I29),IF(Instructions!B15="Other","",ConvertWWN(I29)),"")</f>
        <v>50060E80045B245A</v>
      </c>
      <c r="K29" s="186"/>
      <c r="L29" s="92" t="s">
        <v>17</v>
      </c>
      <c r="M29" s="24" t="str">
        <f>IF(ISNUMBER(A29),"raidcom add external_grp -path_grp "&amp;A29&amp;" -external_grp_id "&amp;B29&amp;" -port "&amp;C29&amp;" -external_wwn  "&amp;IF(ISTEXT(I29),J29,K29)&amp;"  -lun_id  "&amp;D29&amp;" -s "&amp;Instructions!B$11&amp;" -IH"&amp;Instructions!B$10,"")</f>
        <v>raidcom add external_grp -path_grp 4 -external_grp_id 03-24 -port CL5-H -external_wwn  50060E80045B245A  -lun_id  10 -s 53958 -IH99</v>
      </c>
      <c r="N29" s="24" t="e">
        <f>"raidcom add host_grp -port CL" &amp;#REF! &amp; "-"&amp;#REF!&amp;" -host_ mode " &amp;#REF! &amp;IF(ISTEXT(#REF!), "  -host_ mode_opt " &amp;#REF!,"")&amp;" -s "</f>
        <v>#REF!</v>
      </c>
      <c r="O29" s="24" t="str">
        <f>IF(ISNUMBER(#REF!),"raidcom add hba_wwn -port CL" &amp;#REF! &amp;  "-" &amp;#REF!&amp; "  -hba_wwn " &amp; IF(LEN(#REF!) =16,#REF!,LEFT(#REF!,2)&amp;MID(#REF!,4,2)&amp;MID(#REF!,7,2)&amp;MID(#REF!,10,2) &amp;MID(#REF!,13,2)&amp;MID(#REF!,16,2)&amp;MID(#REF!,19,2)&amp;MID(#REF!,22,2)),"")</f>
        <v/>
      </c>
      <c r="P29" s="24" t="str">
        <f>IF(ISNUMBER(#REF!),"raidcom set hba_wwn -port CL" &amp;#REF! &amp;  "-" &amp;#REF!&amp;IF(ISTEXT(#REF!)," -wwn_nickname "&amp;#REF!,""),"")</f>
        <v/>
      </c>
      <c r="Q29" s="24" t="str">
        <f>IF(ISNUMBER(A29),"raidcom modify external_grp -external_grp_id "&amp;B29&amp;" -cache_mode "&amp;LOWER(G29)&amp;" -s "&amp;Instructions!B$11&amp;" -IH"&amp;Instructions!B$10,"")</f>
        <v>raidcom modify external_grp -external_grp_id 03-24 -cache_mode n -s 53958 -IH99</v>
      </c>
      <c r="R29" s="24" t="str">
        <f>IF(ISNUMBER(A29),"raidcom modify external_grp  -external_grp_id "&amp;B29&amp;" -cache_inflow "&amp;LOWER(G29)&amp;"  -s "&amp;Instructions!B$11&amp;" -IH"&amp;Instructions!B$10,"")</f>
        <v>raidcom modify external_grp  -external_grp_id 03-24 -cache_inflow n  -s 53958 -IH99</v>
      </c>
      <c r="S29" s="24" t="str">
        <f>IF(ISNUMBER(A29),"raidcom disconnect external_grp -external_grp_id "&amp;B29&amp;" -s "&amp;Instructions!B$11&amp;" -IH"&amp;Instructions!B$10,"")</f>
        <v>raidcom disconnect external_grp -external_grp_id 03-24 -s 53958 -IH99</v>
      </c>
      <c r="T29" s="24" t="str">
        <f>IF(ISNUMBER(A29),"raidcom delete external_grp -external_grp_id "&amp;B29&amp;" -s "&amp;Instructions!B$11&amp;" -IH"&amp;Instructions!B$10,"")</f>
        <v>raidcom delete external_grp -external_grp_id 03-24 -s 53958 -IH99</v>
      </c>
      <c r="U29" s="24" t="str">
        <f>IF(ISNUMBER(A29),"raidcom disconnect external_grp -ldev_id  "&amp;E29&amp;" -s "&amp;Instructions!B$11&amp;" -IH"&amp;Instructions!B$10,"")</f>
        <v>raidcom disconnect external_grp -ldev_id  80:1A -s 53958 -IH99</v>
      </c>
    </row>
    <row r="30" spans="1:21" ht="15">
      <c r="A30" s="111">
        <v>4</v>
      </c>
      <c r="B30" s="203" t="s">
        <v>1710</v>
      </c>
      <c r="C30" s="203" t="s">
        <v>149</v>
      </c>
      <c r="D30" s="111">
        <v>11</v>
      </c>
      <c r="E30" s="111" t="str">
        <f t="shared" si="0"/>
        <v>80:1B</v>
      </c>
      <c r="F30" s="111">
        <v>32795</v>
      </c>
      <c r="G30" s="20" t="s">
        <v>17</v>
      </c>
      <c r="H30" s="20" t="s">
        <v>17</v>
      </c>
      <c r="I30" s="203" t="s">
        <v>1494</v>
      </c>
      <c r="J30" s="186" t="str">
        <f>IF(ISTEXT(I30),IF(Instructions!B15="Other","",ConvertWWN(I30)),"")</f>
        <v>50060E80045B245A</v>
      </c>
      <c r="K30" s="186"/>
      <c r="L30" s="92" t="s">
        <v>17</v>
      </c>
      <c r="M30" s="24" t="str">
        <f>IF(ISNUMBER(A30),"raidcom add external_grp -path_grp "&amp;A30&amp;" -external_grp_id "&amp;B30&amp;" -port "&amp;C30&amp;" -external_wwn  "&amp;IF(ISTEXT(I30),J30,K30)&amp;"  -lun_id  "&amp;D30&amp;" -s "&amp;Instructions!B$11&amp;" -IH"&amp;Instructions!B$10,"")</f>
        <v>raidcom add external_grp -path_grp 4 -external_grp_id 03-25 -port CL5-H -external_wwn  50060E80045B245A  -lun_id  11 -s 53958 -IH99</v>
      </c>
      <c r="N30" s="24" t="e">
        <f>"raidcom add host_grp -port CL" &amp;#REF! &amp; "-"&amp;#REF!&amp;" -host_ mode " &amp;#REF! &amp;IF(ISTEXT(#REF!), "  -host_ mode_opt " &amp;#REF!,"")&amp;" -s "</f>
        <v>#REF!</v>
      </c>
      <c r="O30" s="24" t="str">
        <f>IF(ISNUMBER(#REF!),"raidcom add hba_wwn -port CL" &amp;#REF! &amp;  "-" &amp;#REF!&amp; "  -hba_wwn " &amp; IF(LEN(#REF!) =16,#REF!,LEFT(#REF!,2)&amp;MID(#REF!,4,2)&amp;MID(#REF!,7,2)&amp;MID(#REF!,10,2) &amp;MID(#REF!,13,2)&amp;MID(#REF!,16,2)&amp;MID(#REF!,19,2)&amp;MID(#REF!,22,2)),"")</f>
        <v/>
      </c>
      <c r="P30" s="24" t="str">
        <f>IF(ISNUMBER(#REF!),"raidcom set hba_wwn -port CL" &amp;#REF! &amp;  "-" &amp;#REF!&amp;IF(ISTEXT(#REF!)," -wwn_nickname "&amp;#REF!,""),"")</f>
        <v/>
      </c>
      <c r="Q30" s="24" t="str">
        <f>IF(ISNUMBER(A30),"raidcom modify external_grp -external_grp_id "&amp;B30&amp;" -cache_mode "&amp;LOWER(G30)&amp;" -s "&amp;Instructions!B$11&amp;" -IH"&amp;Instructions!B$10,"")</f>
        <v>raidcom modify external_grp -external_grp_id 03-25 -cache_mode n -s 53958 -IH99</v>
      </c>
      <c r="R30" s="24" t="str">
        <f>IF(ISNUMBER(A30),"raidcom modify external_grp  -external_grp_id "&amp;B30&amp;" -cache_inflow "&amp;LOWER(G30)&amp;"  -s "&amp;Instructions!B$11&amp;" -IH"&amp;Instructions!B$10,"")</f>
        <v>raidcom modify external_grp  -external_grp_id 03-25 -cache_inflow n  -s 53958 -IH99</v>
      </c>
      <c r="S30" s="24" t="str">
        <f>IF(ISNUMBER(A30),"raidcom disconnect external_grp -external_grp_id "&amp;B30&amp;" -s "&amp;Instructions!B$11&amp;" -IH"&amp;Instructions!B$10,"")</f>
        <v>raidcom disconnect external_grp -external_grp_id 03-25 -s 53958 -IH99</v>
      </c>
      <c r="T30" s="24" t="str">
        <f>IF(ISNUMBER(A30),"raidcom delete external_grp -external_grp_id "&amp;B30&amp;" -s "&amp;Instructions!B$11&amp;" -IH"&amp;Instructions!B$10,"")</f>
        <v>raidcom delete external_grp -external_grp_id 03-25 -s 53958 -IH99</v>
      </c>
      <c r="U30" s="24" t="str">
        <f>IF(ISNUMBER(A30),"raidcom disconnect external_grp -ldev_id  "&amp;E30&amp;" -s "&amp;Instructions!B$11&amp;" -IH"&amp;Instructions!B$10,"")</f>
        <v>raidcom disconnect external_grp -ldev_id  80:1B -s 53958 -IH99</v>
      </c>
    </row>
    <row r="31" spans="1:21" ht="15">
      <c r="A31" s="111">
        <v>4</v>
      </c>
      <c r="B31" s="203" t="s">
        <v>1711</v>
      </c>
      <c r="C31" s="203" t="s">
        <v>149</v>
      </c>
      <c r="D31" s="111">
        <v>12</v>
      </c>
      <c r="E31" s="111" t="str">
        <f t="shared" si="0"/>
        <v>80:1C</v>
      </c>
      <c r="F31" s="111">
        <v>32796</v>
      </c>
      <c r="G31" s="20" t="s">
        <v>17</v>
      </c>
      <c r="H31" s="20" t="s">
        <v>17</v>
      </c>
      <c r="I31" s="203" t="s">
        <v>1494</v>
      </c>
      <c r="J31" s="186" t="str">
        <f>IF(ISTEXT(I31),IF(Instructions!B15="Other","",ConvertWWN(I31)),"")</f>
        <v>50060E80045B245A</v>
      </c>
      <c r="K31" s="186"/>
      <c r="L31" s="92" t="s">
        <v>17</v>
      </c>
      <c r="M31" s="24" t="str">
        <f>IF(ISNUMBER(A31),"raidcom add external_grp -path_grp "&amp;A31&amp;" -external_grp_id "&amp;B31&amp;" -port "&amp;C31&amp;" -external_wwn  "&amp;IF(ISTEXT(I31),J31,K31)&amp;"  -lun_id  "&amp;D31&amp;" -s "&amp;Instructions!B$11&amp;" -IH"&amp;Instructions!B$10,"")</f>
        <v>raidcom add external_grp -path_grp 4 -external_grp_id 03-26 -port CL5-H -external_wwn  50060E80045B245A  -lun_id  12 -s 53958 -IH99</v>
      </c>
      <c r="N31" s="24" t="e">
        <f>"raidcom add host_grp -port CL" &amp;#REF! &amp; "-"&amp;#REF!&amp;" -host_ mode " &amp;#REF! &amp;IF(ISTEXT(#REF!), "  -host_ mode_opt " &amp;#REF!,"")&amp;" -s "</f>
        <v>#REF!</v>
      </c>
      <c r="O31" s="24" t="str">
        <f>IF(ISNUMBER(#REF!),"raidcom add hba_wwn -port CL" &amp;#REF! &amp;  "-" &amp;#REF!&amp; "  -hba_wwn " &amp; IF(LEN(#REF!) =16,#REF!,LEFT(#REF!,2)&amp;MID(#REF!,4,2)&amp;MID(#REF!,7,2)&amp;MID(#REF!,10,2) &amp;MID(#REF!,13,2)&amp;MID(#REF!,16,2)&amp;MID(#REF!,19,2)&amp;MID(#REF!,22,2)),"")</f>
        <v/>
      </c>
      <c r="P31" s="24" t="str">
        <f>IF(ISNUMBER(#REF!),"raidcom set hba_wwn -port CL" &amp;#REF! &amp;  "-" &amp;#REF!&amp;IF(ISTEXT(#REF!)," -wwn_nickname "&amp;#REF!,""),"")</f>
        <v/>
      </c>
      <c r="Q31" s="24" t="str">
        <f>IF(ISNUMBER(A31),"raidcom modify external_grp -external_grp_id "&amp;B31&amp;" -cache_mode "&amp;LOWER(G31)&amp;" -s "&amp;Instructions!B$11&amp;" -IH"&amp;Instructions!B$10,"")</f>
        <v>raidcom modify external_grp -external_grp_id 03-26 -cache_mode n -s 53958 -IH99</v>
      </c>
      <c r="R31" s="24" t="str">
        <f>IF(ISNUMBER(A31),"raidcom modify external_grp  -external_grp_id "&amp;B31&amp;" -cache_inflow "&amp;LOWER(G31)&amp;"  -s "&amp;Instructions!B$11&amp;" -IH"&amp;Instructions!B$10,"")</f>
        <v>raidcom modify external_grp  -external_grp_id 03-26 -cache_inflow n  -s 53958 -IH99</v>
      </c>
      <c r="S31" s="24" t="str">
        <f>IF(ISNUMBER(A31),"raidcom disconnect external_grp -external_grp_id "&amp;B31&amp;" -s "&amp;Instructions!B$11&amp;" -IH"&amp;Instructions!B$10,"")</f>
        <v>raidcom disconnect external_grp -external_grp_id 03-26 -s 53958 -IH99</v>
      </c>
      <c r="T31" s="24" t="str">
        <f>IF(ISNUMBER(A31),"raidcom delete external_grp -external_grp_id "&amp;B31&amp;" -s "&amp;Instructions!B$11&amp;" -IH"&amp;Instructions!B$10,"")</f>
        <v>raidcom delete external_grp -external_grp_id 03-26 -s 53958 -IH99</v>
      </c>
      <c r="U31" s="24" t="str">
        <f>IF(ISNUMBER(A31),"raidcom disconnect external_grp -ldev_id  "&amp;E31&amp;" -s "&amp;Instructions!B$11&amp;" -IH"&amp;Instructions!B$10,"")</f>
        <v>raidcom disconnect external_grp -ldev_id  80:1C -s 53958 -IH99</v>
      </c>
    </row>
    <row r="32" spans="1:21" ht="15">
      <c r="A32" s="111">
        <v>4</v>
      </c>
      <c r="B32" s="203" t="s">
        <v>1713</v>
      </c>
      <c r="C32" s="203" t="s">
        <v>149</v>
      </c>
      <c r="D32" s="111">
        <v>13</v>
      </c>
      <c r="E32" s="111" t="str">
        <f t="shared" si="0"/>
        <v>80:1D</v>
      </c>
      <c r="F32" s="111">
        <v>32797</v>
      </c>
      <c r="G32" s="20" t="s">
        <v>17</v>
      </c>
      <c r="H32" s="20" t="s">
        <v>17</v>
      </c>
      <c r="I32" s="203" t="s">
        <v>1494</v>
      </c>
      <c r="J32" s="186" t="str">
        <f>IF(ISTEXT(I32),IF(Instructions!B15="Other","",ConvertWWN(I32)),"")</f>
        <v>50060E80045B245A</v>
      </c>
      <c r="K32" s="186"/>
      <c r="L32" s="92" t="s">
        <v>17</v>
      </c>
      <c r="M32" s="24" t="str">
        <f>IF(ISNUMBER(A32),"raidcom add external_grp -path_grp "&amp;A32&amp;" -external_grp_id "&amp;B32&amp;" -port "&amp;C32&amp;" -external_wwn  "&amp;IF(ISTEXT(I32),J32,K32)&amp;"  -lun_id  "&amp;D32&amp;" -s "&amp;Instructions!B$11&amp;" -IH"&amp;Instructions!B$10,"")</f>
        <v>raidcom add external_grp -path_grp 4 -external_grp_id 03-27 -port CL5-H -external_wwn  50060E80045B245A  -lun_id  13 -s 53958 -IH99</v>
      </c>
      <c r="N32" s="24" t="e">
        <f>"raidcom add host_grp -port CL" &amp;#REF! &amp; "-"&amp;#REF!&amp;" -host_ mode " &amp;#REF! &amp;IF(ISTEXT(#REF!), "  -host_ mode_opt " &amp;#REF!,"")&amp;" -s "</f>
        <v>#REF!</v>
      </c>
      <c r="O32" s="24" t="str">
        <f>IF(ISNUMBER(#REF!),"raidcom add hba_wwn -port CL" &amp;#REF! &amp;  "-" &amp;#REF!&amp; "  -hba_wwn " &amp; IF(LEN(#REF!) =16,#REF!,LEFT(#REF!,2)&amp;MID(#REF!,4,2)&amp;MID(#REF!,7,2)&amp;MID(#REF!,10,2) &amp;MID(#REF!,13,2)&amp;MID(#REF!,16,2)&amp;MID(#REF!,19,2)&amp;MID(#REF!,22,2)),"")</f>
        <v/>
      </c>
      <c r="P32" s="24" t="str">
        <f>IF(ISNUMBER(#REF!),"raidcom set hba_wwn -port CL" &amp;#REF! &amp;  "-" &amp;#REF!&amp;IF(ISTEXT(#REF!)," -wwn_nickname "&amp;#REF!,""),"")</f>
        <v/>
      </c>
      <c r="Q32" s="24" t="str">
        <f>IF(ISNUMBER(A32),"raidcom modify external_grp -external_grp_id "&amp;B32&amp;" -cache_mode "&amp;LOWER(G32)&amp;" -s "&amp;Instructions!B$11&amp;" -IH"&amp;Instructions!B$10,"")</f>
        <v>raidcom modify external_grp -external_grp_id 03-27 -cache_mode n -s 53958 -IH99</v>
      </c>
      <c r="R32" s="24" t="str">
        <f>IF(ISNUMBER(A32),"raidcom modify external_grp  -external_grp_id "&amp;B32&amp;" -cache_inflow "&amp;LOWER(G32)&amp;"  -s "&amp;Instructions!B$11&amp;" -IH"&amp;Instructions!B$10,"")</f>
        <v>raidcom modify external_grp  -external_grp_id 03-27 -cache_inflow n  -s 53958 -IH99</v>
      </c>
      <c r="S32" s="24" t="str">
        <f>IF(ISNUMBER(A32),"raidcom disconnect external_grp -external_grp_id "&amp;B32&amp;" -s "&amp;Instructions!B$11&amp;" -IH"&amp;Instructions!B$10,"")</f>
        <v>raidcom disconnect external_grp -external_grp_id 03-27 -s 53958 -IH99</v>
      </c>
      <c r="T32" s="24" t="str">
        <f>IF(ISNUMBER(A32),"raidcom delete external_grp -external_grp_id "&amp;B32&amp;" -s "&amp;Instructions!B$11&amp;" -IH"&amp;Instructions!B$10,"")</f>
        <v>raidcom delete external_grp -external_grp_id 03-27 -s 53958 -IH99</v>
      </c>
      <c r="U32" s="24" t="str">
        <f>IF(ISNUMBER(A32),"raidcom disconnect external_grp -ldev_id  "&amp;E32&amp;" -s "&amp;Instructions!B$11&amp;" -IH"&amp;Instructions!B$10,"")</f>
        <v>raidcom disconnect external_grp -ldev_id  80:1D -s 53958 -IH99</v>
      </c>
    </row>
    <row r="33" spans="1:21" ht="15">
      <c r="A33" s="111">
        <v>5</v>
      </c>
      <c r="B33" s="203" t="s">
        <v>1714</v>
      </c>
      <c r="C33" s="20" t="s">
        <v>150</v>
      </c>
      <c r="D33" s="111">
        <v>13</v>
      </c>
      <c r="E33" s="111" t="str">
        <f t="shared" si="0"/>
        <v>80:1E</v>
      </c>
      <c r="F33" s="111">
        <v>32798</v>
      </c>
      <c r="G33" s="20" t="s">
        <v>17</v>
      </c>
      <c r="H33" s="20" t="s">
        <v>17</v>
      </c>
      <c r="I33" s="20"/>
      <c r="J33" s="186" t="str">
        <f>IF(ISTEXT(I33),IF(Instructions!B15="Other","",ConvertWWN(I33)),"")</f>
        <v/>
      </c>
      <c r="K33" s="186" t="s">
        <v>1537</v>
      </c>
      <c r="L33" s="92" t="s">
        <v>17</v>
      </c>
      <c r="M33" s="24" t="str">
        <f>IF(ISNUMBER(A33),"raidcom add external_grp -path_grp "&amp;A33&amp;" -external_grp_id "&amp;B33&amp;" -port "&amp;C33&amp;" -external_wwn  "&amp;IF(ISTEXT(I33),J33,K33)&amp;"  -lun_id  "&amp;D33&amp;" -s "&amp;Instructions!B$11&amp;" -IH"&amp;Instructions!B$10,"")</f>
        <v>raidcom add external_grp -path_grp 5 -external_grp_id 03-28 -port CL7-H -external_wwn  50060E8003A83C09  -lun_id  13 -s 53958 -IH99</v>
      </c>
      <c r="N33" s="24" t="e">
        <f>"raidcom add host_grp -port CL" &amp;#REF! &amp; "-"&amp;#REF!&amp;" -host_ mode " &amp;#REF! &amp;IF(ISTEXT(#REF!), "  -host_ mode_opt " &amp;#REF!,"")&amp;" -s "</f>
        <v>#REF!</v>
      </c>
      <c r="O33" s="24" t="str">
        <f>IF(ISNUMBER(#REF!),"raidcom add hba_wwn -port CL" &amp;#REF! &amp;  "-" &amp;#REF!&amp; "  -hba_wwn " &amp; IF(LEN(#REF!) =16,#REF!,LEFT(#REF!,2)&amp;MID(#REF!,4,2)&amp;MID(#REF!,7,2)&amp;MID(#REF!,10,2) &amp;MID(#REF!,13,2)&amp;MID(#REF!,16,2)&amp;MID(#REF!,19,2)&amp;MID(#REF!,22,2)),"")</f>
        <v/>
      </c>
      <c r="P33" s="24" t="str">
        <f>IF(ISNUMBER(#REF!),"raidcom set hba_wwn -port CL" &amp;#REF! &amp;  "-" &amp;#REF!&amp;IF(ISTEXT(#REF!)," -wwn_nickname "&amp;#REF!,""),"")</f>
        <v/>
      </c>
      <c r="Q33" s="24" t="str">
        <f>IF(ISNUMBER(A33),"raidcom modify external_grp -external_grp_id "&amp;B33&amp;" -cache_mode "&amp;LOWER(G33)&amp;" -s "&amp;Instructions!B$11&amp;" -IH"&amp;Instructions!B$10,"")</f>
        <v>raidcom modify external_grp -external_grp_id 03-28 -cache_mode n -s 53958 -IH99</v>
      </c>
      <c r="R33" s="24" t="str">
        <f>IF(ISNUMBER(A33),"raidcom modify external_grp  -external_grp_id "&amp;B33&amp;" -cache_inflow "&amp;LOWER(G33)&amp;"  -s "&amp;Instructions!B$11&amp;" -IH"&amp;Instructions!B$10,"")</f>
        <v>raidcom modify external_grp  -external_grp_id 03-28 -cache_inflow n  -s 53958 -IH99</v>
      </c>
      <c r="S33" s="24" t="str">
        <f>IF(ISNUMBER(A33),"raidcom disconnect external_grp -external_grp_id "&amp;B33&amp;" -s "&amp;Instructions!B$11&amp;" -IH"&amp;Instructions!B$10,"")</f>
        <v>raidcom disconnect external_grp -external_grp_id 03-28 -s 53958 -IH99</v>
      </c>
      <c r="T33" s="24" t="str">
        <f>IF(ISNUMBER(A33),"raidcom delete external_grp -external_grp_id "&amp;B33&amp;" -s "&amp;Instructions!B$11&amp;" -IH"&amp;Instructions!B$10,"")</f>
        <v>raidcom delete external_grp -external_grp_id 03-28 -s 53958 -IH99</v>
      </c>
      <c r="U33" s="24" t="str">
        <f>IF(ISNUMBER(A33),"raidcom disconnect external_grp -ldev_id  "&amp;E33&amp;" -s "&amp;Instructions!B$11&amp;" -IH"&amp;Instructions!B$10,"")</f>
        <v>raidcom disconnect external_grp -ldev_id  80:1E -s 53958 -IH99</v>
      </c>
    </row>
    <row r="34" spans="1:21" ht="15">
      <c r="A34" s="111">
        <v>5</v>
      </c>
      <c r="B34" s="203" t="s">
        <v>1715</v>
      </c>
      <c r="C34" s="203" t="s">
        <v>150</v>
      </c>
      <c r="D34" s="111">
        <v>14</v>
      </c>
      <c r="E34" s="111" t="str">
        <f t="shared" si="0"/>
        <v>80:1F</v>
      </c>
      <c r="F34" s="111">
        <v>32799</v>
      </c>
      <c r="G34" s="203" t="s">
        <v>17</v>
      </c>
      <c r="H34" s="203" t="s">
        <v>17</v>
      </c>
      <c r="I34" s="20"/>
      <c r="J34" s="186" t="str">
        <f>IF(ISTEXT(I34),IF(Instructions!B15="Other","",ConvertWWN(I34)),"")</f>
        <v/>
      </c>
      <c r="K34" s="186" t="s">
        <v>1537</v>
      </c>
      <c r="L34" s="92" t="s">
        <v>17</v>
      </c>
      <c r="M34" s="24" t="str">
        <f>IF(ISNUMBER(A34),"raidcom add external_grp -path_grp "&amp;A34&amp;" -external_grp_id "&amp;B34&amp;" -port "&amp;C34&amp;" -external_wwn  "&amp;IF(ISTEXT(I34),J34,K34)&amp;"  -lun_id  "&amp;D34&amp;" -s "&amp;Instructions!B$11&amp;" -IH"&amp;Instructions!B$10,"")</f>
        <v>raidcom add external_grp -path_grp 5 -external_grp_id 03-29 -port CL7-H -external_wwn  50060E8003A83C09  -lun_id  14 -s 53958 -IH99</v>
      </c>
      <c r="N34" s="24" t="e">
        <f>"raidcom add host_grp -port CL" &amp;#REF! &amp; "-"&amp;#REF!&amp;" -host_ mode " &amp;#REF! &amp;IF(ISTEXT(#REF!), "  -host_ mode_opt " &amp;#REF!,"")&amp;" -s "</f>
        <v>#REF!</v>
      </c>
      <c r="O34" s="24" t="str">
        <f>IF(ISNUMBER(#REF!),"raidcom add hba_wwn -port CL" &amp;#REF! &amp;  "-" &amp;#REF!&amp; "  -hba_wwn " &amp; IF(LEN(#REF!) =16,#REF!,LEFT(#REF!,2)&amp;MID(#REF!,4,2)&amp;MID(#REF!,7,2)&amp;MID(#REF!,10,2) &amp;MID(#REF!,13,2)&amp;MID(#REF!,16,2)&amp;MID(#REF!,19,2)&amp;MID(#REF!,22,2)),"")</f>
        <v/>
      </c>
      <c r="P34" s="24" t="str">
        <f>IF(ISNUMBER(#REF!),"raidcom set hba_wwn -port CL" &amp;#REF! &amp;  "-" &amp;#REF!&amp;IF(ISTEXT(#REF!)," -wwn_nickname "&amp;#REF!,""),"")</f>
        <v/>
      </c>
      <c r="Q34" s="24" t="str">
        <f>IF(ISNUMBER(A34),"raidcom modify external_grp -external_grp_id "&amp;B34&amp;" -cache_mode "&amp;LOWER(G34)&amp;" -s "&amp;Instructions!B$11&amp;" -IH"&amp;Instructions!B$10,"")</f>
        <v>raidcom modify external_grp -external_grp_id 03-29 -cache_mode n -s 53958 -IH99</v>
      </c>
      <c r="R34" s="24" t="str">
        <f>IF(ISNUMBER(A34),"raidcom modify external_grp  -external_grp_id "&amp;B34&amp;" -cache_inflow "&amp;LOWER(G34)&amp;"  -s "&amp;Instructions!B$11&amp;" -IH"&amp;Instructions!B$10,"")</f>
        <v>raidcom modify external_grp  -external_grp_id 03-29 -cache_inflow n  -s 53958 -IH99</v>
      </c>
      <c r="S34" s="24" t="str">
        <f>IF(ISNUMBER(A34),"raidcom disconnect external_grp -external_grp_id "&amp;B34&amp;" -s "&amp;Instructions!B$11&amp;" -IH"&amp;Instructions!B$10,"")</f>
        <v>raidcom disconnect external_grp -external_grp_id 03-29 -s 53958 -IH99</v>
      </c>
      <c r="T34" s="24" t="str">
        <f>IF(ISNUMBER(A34),"raidcom delete external_grp -external_grp_id "&amp;B34&amp;" -s "&amp;Instructions!B$11&amp;" -IH"&amp;Instructions!B$10,"")</f>
        <v>raidcom delete external_grp -external_grp_id 03-29 -s 53958 -IH99</v>
      </c>
      <c r="U34" s="24" t="str">
        <f>IF(ISNUMBER(A34),"raidcom disconnect external_grp -ldev_id  "&amp;E34&amp;" -s "&amp;Instructions!B$11&amp;" -IH"&amp;Instructions!B$10,"")</f>
        <v>raidcom disconnect external_grp -ldev_id  80:1F -s 53958 -IH99</v>
      </c>
    </row>
    <row r="35" spans="1:21" ht="15">
      <c r="A35" s="111">
        <v>5</v>
      </c>
      <c r="B35" s="203" t="s">
        <v>1716</v>
      </c>
      <c r="C35" s="203" t="s">
        <v>150</v>
      </c>
      <c r="D35" s="111">
        <v>15</v>
      </c>
      <c r="E35" s="111" t="str">
        <f t="shared" si="0"/>
        <v>80:20</v>
      </c>
      <c r="F35" s="111">
        <v>32800</v>
      </c>
      <c r="G35" s="203" t="s">
        <v>17</v>
      </c>
      <c r="H35" s="203" t="s">
        <v>17</v>
      </c>
      <c r="I35" s="20"/>
      <c r="J35" s="186" t="str">
        <f>IF(ISTEXT(I35),IF(Instructions!B15="Other","",ConvertWWN(I35)),"")</f>
        <v/>
      </c>
      <c r="K35" s="186" t="s">
        <v>1537</v>
      </c>
      <c r="L35" s="92" t="s">
        <v>17</v>
      </c>
      <c r="M35" s="24" t="str">
        <f>IF(ISNUMBER(A35),"raidcom add external_grp -path_grp "&amp;A35&amp;" -external_grp_id "&amp;B35&amp;" -port "&amp;C35&amp;" -external_wwn  "&amp;IF(ISTEXT(I35),J35,K35)&amp;"  -lun_id  "&amp;D35&amp;" -s "&amp;Instructions!B$11&amp;" -IH"&amp;Instructions!B$10,"")</f>
        <v>raidcom add external_grp -path_grp 5 -external_grp_id 03-30 -port CL7-H -external_wwn  50060E8003A83C09  -lun_id  15 -s 53958 -IH99</v>
      </c>
      <c r="N35" s="24" t="e">
        <f>"raidcom add host_grp -port CL" &amp;#REF! &amp; "-"&amp;#REF!&amp;" -host_ mode " &amp;#REF! &amp;IF(ISTEXT(#REF!), "  -host_ mode_opt " &amp;#REF!,"")&amp;" -s "</f>
        <v>#REF!</v>
      </c>
      <c r="O35" s="24" t="str">
        <f>IF(ISNUMBER(#REF!),"raidcom add hba_wwn -port CL" &amp;#REF! &amp;  "-" &amp;#REF!&amp; "  -hba_wwn " &amp; IF(LEN(#REF!) =16,#REF!,LEFT(#REF!,2)&amp;MID(#REF!,4,2)&amp;MID(#REF!,7,2)&amp;MID(#REF!,10,2) &amp;MID(#REF!,13,2)&amp;MID(#REF!,16,2)&amp;MID(#REF!,19,2)&amp;MID(#REF!,22,2)),"")</f>
        <v/>
      </c>
      <c r="P35" s="24" t="str">
        <f>IF(ISNUMBER(#REF!),"raidcom set hba_wwn -port CL" &amp;#REF! &amp;  "-" &amp;#REF!&amp;IF(ISTEXT(#REF!)," -wwn_nickname "&amp;#REF!,""),"")</f>
        <v/>
      </c>
      <c r="Q35" s="24" t="str">
        <f>IF(ISNUMBER(A35),"raidcom modify external_grp -external_grp_id "&amp;B35&amp;" -cache_mode "&amp;LOWER(G35)&amp;" -s "&amp;Instructions!B$11&amp;" -IH"&amp;Instructions!B$10,"")</f>
        <v>raidcom modify external_grp -external_grp_id 03-30 -cache_mode n -s 53958 -IH99</v>
      </c>
      <c r="R35" s="24" t="str">
        <f>IF(ISNUMBER(A35),"raidcom modify external_grp  -external_grp_id "&amp;B35&amp;" -cache_inflow "&amp;LOWER(G35)&amp;"  -s "&amp;Instructions!B$11&amp;" -IH"&amp;Instructions!B$10,"")</f>
        <v>raidcom modify external_grp  -external_grp_id 03-30 -cache_inflow n  -s 53958 -IH99</v>
      </c>
      <c r="S35" s="24" t="str">
        <f>IF(ISNUMBER(A35),"raidcom disconnect external_grp -external_grp_id "&amp;B35&amp;" -s "&amp;Instructions!B$11&amp;" -IH"&amp;Instructions!B$10,"")</f>
        <v>raidcom disconnect external_grp -external_grp_id 03-30 -s 53958 -IH99</v>
      </c>
      <c r="T35" s="24" t="str">
        <f>IF(ISNUMBER(A35),"raidcom delete external_grp -external_grp_id "&amp;B35&amp;" -s "&amp;Instructions!B$11&amp;" -IH"&amp;Instructions!B$10,"")</f>
        <v>raidcom delete external_grp -external_grp_id 03-30 -s 53958 -IH99</v>
      </c>
      <c r="U35" s="24" t="str">
        <f>IF(ISNUMBER(A35),"raidcom disconnect external_grp -ldev_id  "&amp;E35&amp;" -s "&amp;Instructions!B$11&amp;" -IH"&amp;Instructions!B$10,"")</f>
        <v>raidcom disconnect external_grp -ldev_id  80:20 -s 53958 -IH99</v>
      </c>
    </row>
    <row r="36" spans="1:21" ht="15">
      <c r="A36" s="111">
        <v>5</v>
      </c>
      <c r="B36" s="203" t="s">
        <v>1717</v>
      </c>
      <c r="C36" s="203" t="s">
        <v>150</v>
      </c>
      <c r="D36" s="111">
        <v>16</v>
      </c>
      <c r="E36" s="111" t="str">
        <f t="shared" si="0"/>
        <v>80:21</v>
      </c>
      <c r="F36" s="111">
        <v>32801</v>
      </c>
      <c r="G36" s="203" t="s">
        <v>17</v>
      </c>
      <c r="H36" s="203" t="s">
        <v>17</v>
      </c>
      <c r="I36" s="20"/>
      <c r="J36" s="186" t="str">
        <f>IF(ISTEXT(I36),IF(Instructions!B15="Other","",ConvertWWN(I36)),"")</f>
        <v/>
      </c>
      <c r="K36" s="186" t="s">
        <v>1537</v>
      </c>
      <c r="L36" s="92" t="s">
        <v>17</v>
      </c>
      <c r="M36" s="24" t="str">
        <f>IF(ISNUMBER(A36),"raidcom add external_grp -path_grp "&amp;A36&amp;" -external_grp_id "&amp;B36&amp;" -port "&amp;C36&amp;" -external_wwn  "&amp;IF(ISTEXT(I36),J36,K36)&amp;"  -lun_id  "&amp;D36&amp;" -s "&amp;Instructions!B$11&amp;" -IH"&amp;Instructions!B$10,"")</f>
        <v>raidcom add external_grp -path_grp 5 -external_grp_id 03-31 -port CL7-H -external_wwn  50060E8003A83C09  -lun_id  16 -s 53958 -IH99</v>
      </c>
      <c r="N36" s="24" t="e">
        <f>"raidcom add host_grp -port CL" &amp;#REF! &amp; "-"&amp;#REF!&amp;" -host_ mode " &amp;#REF! &amp;IF(ISTEXT(#REF!), "  -host_ mode_opt " &amp;#REF!,"")&amp;" -s "</f>
        <v>#REF!</v>
      </c>
      <c r="O36" s="24" t="str">
        <f>IF(ISNUMBER(#REF!),"raidcom add hba_wwn -port CL" &amp;#REF! &amp;  "-" &amp;#REF!&amp; "  -hba_wwn " &amp; IF(LEN(#REF!) =16,#REF!,LEFT(#REF!,2)&amp;MID(#REF!,4,2)&amp;MID(#REF!,7,2)&amp;MID(#REF!,10,2) &amp;MID(#REF!,13,2)&amp;MID(#REF!,16,2)&amp;MID(#REF!,19,2)&amp;MID(#REF!,22,2)),"")</f>
        <v/>
      </c>
      <c r="P36" s="24" t="str">
        <f>IF(ISNUMBER(#REF!),"raidcom set hba_wwn -port CL" &amp;#REF! &amp;  "-" &amp;#REF!&amp;IF(ISTEXT(#REF!)," -wwn_nickname "&amp;#REF!,""),"")</f>
        <v/>
      </c>
      <c r="Q36" s="24" t="str">
        <f>IF(ISNUMBER(A36),"raidcom modify external_grp -external_grp_id "&amp;B36&amp;" -cache_mode "&amp;LOWER(G36)&amp;" -s "&amp;Instructions!B$11&amp;" -IH"&amp;Instructions!B$10,"")</f>
        <v>raidcom modify external_grp -external_grp_id 03-31 -cache_mode n -s 53958 -IH99</v>
      </c>
      <c r="R36" s="24" t="str">
        <f>IF(ISNUMBER(A36),"raidcom modify external_grp  -external_grp_id "&amp;B36&amp;" -cache_inflow "&amp;LOWER(G36)&amp;"  -s "&amp;Instructions!B$11&amp;" -IH"&amp;Instructions!B$10,"")</f>
        <v>raidcom modify external_grp  -external_grp_id 03-31 -cache_inflow n  -s 53958 -IH99</v>
      </c>
      <c r="S36" s="24" t="str">
        <f>IF(ISNUMBER(A36),"raidcom disconnect external_grp -external_grp_id "&amp;B36&amp;" -s "&amp;Instructions!B$11&amp;" -IH"&amp;Instructions!B$10,"")</f>
        <v>raidcom disconnect external_grp -external_grp_id 03-31 -s 53958 -IH99</v>
      </c>
      <c r="T36" s="24" t="str">
        <f>IF(ISNUMBER(A36),"raidcom delete external_grp -external_grp_id "&amp;B36&amp;" -s "&amp;Instructions!B$11&amp;" -IH"&amp;Instructions!B$10,"")</f>
        <v>raidcom delete external_grp -external_grp_id 03-31 -s 53958 -IH99</v>
      </c>
      <c r="U36" s="24" t="str">
        <f>IF(ISNUMBER(A36),"raidcom disconnect external_grp -ldev_id  "&amp;E36&amp;" -s "&amp;Instructions!B$11&amp;" -IH"&amp;Instructions!B$10,"")</f>
        <v>raidcom disconnect external_grp -ldev_id  80:21 -s 53958 -IH99</v>
      </c>
    </row>
    <row r="37" spans="1:21" ht="15">
      <c r="A37" s="111">
        <v>5</v>
      </c>
      <c r="B37" s="203" t="s">
        <v>1718</v>
      </c>
      <c r="C37" s="203" t="s">
        <v>150</v>
      </c>
      <c r="D37" s="111">
        <v>17</v>
      </c>
      <c r="E37" s="111" t="str">
        <f t="shared" si="0"/>
        <v>80:22</v>
      </c>
      <c r="F37" s="111">
        <v>32802</v>
      </c>
      <c r="G37" s="203" t="s">
        <v>17</v>
      </c>
      <c r="H37" s="203" t="s">
        <v>17</v>
      </c>
      <c r="I37" s="20"/>
      <c r="J37" s="186" t="str">
        <f>IF(ISTEXT(I37),IF(Instructions!B15="Other","",ConvertWWN(I37)),"")</f>
        <v/>
      </c>
      <c r="K37" s="186" t="s">
        <v>1537</v>
      </c>
      <c r="L37" s="92" t="s">
        <v>17</v>
      </c>
      <c r="M37" s="24" t="str">
        <f>IF(ISNUMBER(A37),"raidcom add external_grp -path_grp "&amp;A37&amp;" -external_grp_id "&amp;B37&amp;" -port "&amp;C37&amp;" -external_wwn  "&amp;IF(ISTEXT(I37),J37,K37)&amp;"  -lun_id  "&amp;D37&amp;" -s "&amp;Instructions!B$11&amp;" -IH"&amp;Instructions!B$10,"")</f>
        <v>raidcom add external_grp -path_grp 5 -external_grp_id 03-32 -port CL7-H -external_wwn  50060E8003A83C09  -lun_id  17 -s 53958 -IH99</v>
      </c>
      <c r="N37" s="24" t="e">
        <f>"raidcom add host_grp -port CL" &amp;#REF! &amp; "-"&amp;#REF!&amp;" -host_ mode " &amp;#REF! &amp;IF(ISTEXT(#REF!), "  -host_ mode_opt " &amp;#REF!,"")&amp;" -s "</f>
        <v>#REF!</v>
      </c>
      <c r="O37" s="24" t="str">
        <f>IF(ISNUMBER(#REF!),"raidcom add hba_wwn -port CL" &amp;#REF! &amp;  "-" &amp;#REF!&amp; "  -hba_wwn " &amp; IF(LEN(#REF!) =16,#REF!,LEFT(#REF!,2)&amp;MID(#REF!,4,2)&amp;MID(#REF!,7,2)&amp;MID(#REF!,10,2) &amp;MID(#REF!,13,2)&amp;MID(#REF!,16,2)&amp;MID(#REF!,19,2)&amp;MID(#REF!,22,2)),"")</f>
        <v/>
      </c>
      <c r="P37" s="24" t="str">
        <f>IF(ISNUMBER(#REF!),"raidcom set hba_wwn -port CL" &amp;#REF! &amp;  "-" &amp;#REF!&amp;IF(ISTEXT(#REF!)," -wwn_nickname "&amp;#REF!,""),"")</f>
        <v/>
      </c>
      <c r="Q37" s="24" t="str">
        <f>IF(ISNUMBER(A37),"raidcom modify external_grp -external_grp_id "&amp;B37&amp;" -cache_mode "&amp;LOWER(G37)&amp;" -s "&amp;Instructions!B$11&amp;" -IH"&amp;Instructions!B$10,"")</f>
        <v>raidcom modify external_grp -external_grp_id 03-32 -cache_mode n -s 53958 -IH99</v>
      </c>
      <c r="R37" s="24" t="str">
        <f>IF(ISNUMBER(A37),"raidcom modify external_grp  -external_grp_id "&amp;B37&amp;" -cache_inflow "&amp;LOWER(G37)&amp;"  -s "&amp;Instructions!B$11&amp;" -IH"&amp;Instructions!B$10,"")</f>
        <v>raidcom modify external_grp  -external_grp_id 03-32 -cache_inflow n  -s 53958 -IH99</v>
      </c>
      <c r="S37" s="24" t="str">
        <f>IF(ISNUMBER(A37),"raidcom disconnect external_grp -external_grp_id "&amp;B37&amp;" -s "&amp;Instructions!B$11&amp;" -IH"&amp;Instructions!B$10,"")</f>
        <v>raidcom disconnect external_grp -external_grp_id 03-32 -s 53958 -IH99</v>
      </c>
      <c r="T37" s="24" t="str">
        <f>IF(ISNUMBER(A37),"raidcom delete external_grp -external_grp_id "&amp;B37&amp;" -s "&amp;Instructions!B$11&amp;" -IH"&amp;Instructions!B$10,"")</f>
        <v>raidcom delete external_grp -external_grp_id 03-32 -s 53958 -IH99</v>
      </c>
      <c r="U37" s="24" t="str">
        <f>IF(ISNUMBER(A37),"raidcom disconnect external_grp -ldev_id  "&amp;E37&amp;" -s "&amp;Instructions!B$11&amp;" -IH"&amp;Instructions!B$10,"")</f>
        <v>raidcom disconnect external_grp -ldev_id  80:22 -s 53958 -IH99</v>
      </c>
    </row>
    <row r="38" spans="1:21" ht="15">
      <c r="A38" s="111">
        <v>5</v>
      </c>
      <c r="B38" s="203" t="s">
        <v>1719</v>
      </c>
      <c r="C38" s="203" t="s">
        <v>150</v>
      </c>
      <c r="D38" s="111">
        <v>18</v>
      </c>
      <c r="E38" s="111" t="str">
        <f t="shared" si="0"/>
        <v>80:23</v>
      </c>
      <c r="F38" s="111">
        <v>32803</v>
      </c>
      <c r="G38" s="203" t="s">
        <v>17</v>
      </c>
      <c r="H38" s="203" t="s">
        <v>17</v>
      </c>
      <c r="I38" s="20"/>
      <c r="J38" s="186" t="str">
        <f>IF(ISTEXT(I38),IF(Instructions!B15="Other","",ConvertWWN(I38)),"")</f>
        <v/>
      </c>
      <c r="K38" s="186" t="s">
        <v>1537</v>
      </c>
      <c r="L38" s="92" t="s">
        <v>17</v>
      </c>
      <c r="M38" s="24" t="str">
        <f>IF(ISNUMBER(A38),"raidcom add external_grp -path_grp "&amp;A38&amp;" -external_grp_id "&amp;B38&amp;" -port "&amp;C38&amp;" -external_wwn  "&amp;IF(ISTEXT(I38),J38,K38)&amp;"  -lun_id  "&amp;D38&amp;" -s "&amp;Instructions!B$11&amp;" -IH"&amp;Instructions!B$10,"")</f>
        <v>raidcom add external_grp -path_grp 5 -external_grp_id 03-33 -port CL7-H -external_wwn  50060E8003A83C09  -lun_id  18 -s 53958 -IH99</v>
      </c>
      <c r="N38" s="24" t="e">
        <f>"raidcom add host_grp -port CL" &amp;#REF! &amp; "-"&amp;#REF!&amp;" -host_ mode " &amp;#REF! &amp;IF(ISTEXT(#REF!), "  -host_ mode_opt " &amp;#REF!,"")&amp;" -s "</f>
        <v>#REF!</v>
      </c>
      <c r="O38" s="24" t="str">
        <f>IF(ISNUMBER(#REF!),"raidcom add hba_wwn -port CL" &amp;#REF! &amp;  "-" &amp;#REF!&amp; "  -hba_wwn " &amp; IF(LEN(#REF!) =16,#REF!,LEFT(#REF!,2)&amp;MID(#REF!,4,2)&amp;MID(#REF!,7,2)&amp;MID(#REF!,10,2) &amp;MID(#REF!,13,2)&amp;MID(#REF!,16,2)&amp;MID(#REF!,19,2)&amp;MID(#REF!,22,2)),"")</f>
        <v/>
      </c>
      <c r="P38" s="24" t="str">
        <f>IF(ISNUMBER(#REF!),"raidcom set hba_wwn -port CL" &amp;#REF! &amp;  "-" &amp;#REF!&amp;IF(ISTEXT(#REF!)," -wwn_nickname "&amp;#REF!,""),"")</f>
        <v/>
      </c>
      <c r="Q38" s="24" t="str">
        <f>IF(ISNUMBER(A38),"raidcom modify external_grp -external_grp_id "&amp;B38&amp;" -cache_mode "&amp;LOWER(G38)&amp;" -s "&amp;Instructions!B$11&amp;" -IH"&amp;Instructions!B$10,"")</f>
        <v>raidcom modify external_grp -external_grp_id 03-33 -cache_mode n -s 53958 -IH99</v>
      </c>
      <c r="R38" s="24" t="str">
        <f>IF(ISNUMBER(A38),"raidcom modify external_grp  -external_grp_id "&amp;B38&amp;" -cache_inflow "&amp;LOWER(G38)&amp;"  -s "&amp;Instructions!B$11&amp;" -IH"&amp;Instructions!B$10,"")</f>
        <v>raidcom modify external_grp  -external_grp_id 03-33 -cache_inflow n  -s 53958 -IH99</v>
      </c>
      <c r="S38" s="24" t="str">
        <f>IF(ISNUMBER(A38),"raidcom disconnect external_grp -external_grp_id "&amp;B38&amp;" -s "&amp;Instructions!B$11&amp;" -IH"&amp;Instructions!B$10,"")</f>
        <v>raidcom disconnect external_grp -external_grp_id 03-33 -s 53958 -IH99</v>
      </c>
      <c r="T38" s="24" t="str">
        <f>IF(ISNUMBER(A38),"raidcom delete external_grp -external_grp_id "&amp;B38&amp;" -s "&amp;Instructions!B$11&amp;" -IH"&amp;Instructions!B$10,"")</f>
        <v>raidcom delete external_grp -external_grp_id 03-33 -s 53958 -IH99</v>
      </c>
      <c r="U38" s="24" t="str">
        <f>IF(ISNUMBER(A38),"raidcom disconnect external_grp -ldev_id  "&amp;E38&amp;" -s "&amp;Instructions!B$11&amp;" -IH"&amp;Instructions!B$10,"")</f>
        <v>raidcom disconnect external_grp -ldev_id  80:23 -s 53958 -IH99</v>
      </c>
    </row>
    <row r="39" spans="1:21" ht="15">
      <c r="A39" s="111">
        <v>4</v>
      </c>
      <c r="B39" s="203" t="s">
        <v>1724</v>
      </c>
      <c r="C39" s="203" t="s">
        <v>149</v>
      </c>
      <c r="D39" s="111">
        <v>0</v>
      </c>
      <c r="E39" s="111" t="str">
        <f t="shared" si="0"/>
        <v>80:24</v>
      </c>
      <c r="F39" s="111">
        <v>32804</v>
      </c>
      <c r="G39" s="203" t="s">
        <v>17</v>
      </c>
      <c r="H39" s="203" t="s">
        <v>17</v>
      </c>
      <c r="I39" s="203" t="s">
        <v>1494</v>
      </c>
      <c r="J39" s="186" t="str">
        <f>IF(ISTEXT(I39),IF(Instructions!B15="Other","",ConvertWWN(I39)),"")</f>
        <v>50060E80045B245A</v>
      </c>
      <c r="K39" s="186"/>
      <c r="L39" s="92" t="s">
        <v>0</v>
      </c>
      <c r="M39" s="24" t="str">
        <f>IF(ISNUMBER(A39),"raidcom add external_grp -path_grp "&amp;A39&amp;" -external_grp_id "&amp;B39&amp;" -port "&amp;C39&amp;" -external_wwn  "&amp;IF(ISTEXT(I39),J39,K39)&amp;"  -lun_id  "&amp;D39&amp;" -s "&amp;Instructions!B$11&amp;" -IH"&amp;Instructions!B$10,"")</f>
        <v>raidcom add external_grp -path_grp 4 -external_grp_id 04-01 -port CL5-H -external_wwn  50060E80045B245A  -lun_id  0 -s 53958 -IH99</v>
      </c>
      <c r="N39" s="24" t="e">
        <f>"raidcom add host_grp -port CL" &amp;#REF! &amp; "-"&amp;#REF!&amp;" -host_ mode " &amp;#REF! &amp;IF(ISTEXT(#REF!), "  -host_ mode_opt " &amp;#REF!,"")&amp;" -s "</f>
        <v>#REF!</v>
      </c>
      <c r="O39" s="24" t="str">
        <f>IF(ISNUMBER(#REF!),"raidcom add hba_wwn -port CL" &amp;#REF! &amp;  "-" &amp;#REF!&amp; "  -hba_wwn " &amp; IF(LEN(#REF!) =16,#REF!,LEFT(#REF!,2)&amp;MID(#REF!,4,2)&amp;MID(#REF!,7,2)&amp;MID(#REF!,10,2) &amp;MID(#REF!,13,2)&amp;MID(#REF!,16,2)&amp;MID(#REF!,19,2)&amp;MID(#REF!,22,2)),"")</f>
        <v/>
      </c>
      <c r="P39" s="24" t="str">
        <f>IF(ISNUMBER(#REF!),"raidcom set hba_wwn -port CL" &amp;#REF! &amp;  "-" &amp;#REF!&amp;IF(ISTEXT(#REF!)," -wwn_nickname "&amp;#REF!,""),"")</f>
        <v/>
      </c>
      <c r="Q39" s="24" t="str">
        <f>IF(ISNUMBER(A39),"raidcom modify external_grp -external_grp_id "&amp;B39&amp;" -cache_mode "&amp;LOWER(G39)&amp;" -s "&amp;Instructions!B$11&amp;" -IH"&amp;Instructions!B$10,"")</f>
        <v>raidcom modify external_grp -external_grp_id 04-01 -cache_mode n -s 53958 -IH99</v>
      </c>
      <c r="R39" s="24" t="str">
        <f>IF(ISNUMBER(A39),"raidcom modify external_grp  -external_grp_id "&amp;B39&amp;" -cache_inflow "&amp;LOWER(G39)&amp;"  -s "&amp;Instructions!B$11&amp;" -IH"&amp;Instructions!B$10,"")</f>
        <v>raidcom modify external_grp  -external_grp_id 04-01 -cache_inflow n  -s 53958 -IH99</v>
      </c>
      <c r="S39" s="24" t="str">
        <f>IF(ISNUMBER(A39),"raidcom disconnect external_grp -external_grp_id "&amp;B39&amp;" -s "&amp;Instructions!B$11&amp;" -IH"&amp;Instructions!B$10,"")</f>
        <v>raidcom disconnect external_grp -external_grp_id 04-01 -s 53958 -IH99</v>
      </c>
      <c r="T39" s="24" t="str">
        <f>IF(ISNUMBER(A39),"raidcom delete external_grp -external_grp_id "&amp;B39&amp;" -s "&amp;Instructions!B$11&amp;" -IH"&amp;Instructions!B$10,"")</f>
        <v>raidcom delete external_grp -external_grp_id 04-01 -s 53958 -IH99</v>
      </c>
      <c r="U39" s="24" t="str">
        <f>IF(ISNUMBER(A39),"raidcom disconnect external_grp -ldev_id  "&amp;E39&amp;" -s "&amp;Instructions!B$11&amp;" -IH"&amp;Instructions!B$10,"")</f>
        <v>raidcom disconnect external_grp -ldev_id  80:24 -s 53958 -IH99</v>
      </c>
    </row>
    <row r="40" spans="1:21" ht="15">
      <c r="A40" s="111">
        <v>4</v>
      </c>
      <c r="B40" s="203" t="s">
        <v>1725</v>
      </c>
      <c r="C40" s="203" t="s">
        <v>149</v>
      </c>
      <c r="D40" s="111">
        <v>1</v>
      </c>
      <c r="E40" s="111" t="str">
        <f t="shared" si="0"/>
        <v>80:25</v>
      </c>
      <c r="F40" s="111">
        <v>32805</v>
      </c>
      <c r="G40" s="203" t="s">
        <v>17</v>
      </c>
      <c r="H40" s="203" t="s">
        <v>17</v>
      </c>
      <c r="I40" s="203" t="s">
        <v>1494</v>
      </c>
      <c r="J40" s="186" t="str">
        <f>IF(ISTEXT(I40),IF(Instructions!B15="Other","",ConvertWWN(I40)),"")</f>
        <v>50060E80045B245A</v>
      </c>
      <c r="K40" s="186"/>
      <c r="L40" s="92" t="s">
        <v>0</v>
      </c>
      <c r="M40" s="24" t="str">
        <f>IF(ISNUMBER(A40),"raidcom add external_grp -path_grp "&amp;A40&amp;" -external_grp_id "&amp;B40&amp;" -port "&amp;C40&amp;" -external_wwn  "&amp;IF(ISTEXT(I40),J40,K40)&amp;"  -lun_id  "&amp;D40&amp;" -s "&amp;Instructions!B$11&amp;" -IH"&amp;Instructions!B$10,"")</f>
        <v>raidcom add external_grp -path_grp 4 -external_grp_id 04-02 -port CL5-H -external_wwn  50060E80045B245A  -lun_id  1 -s 53958 -IH99</v>
      </c>
      <c r="N40" s="24" t="e">
        <f>"raidcom add host_grp -port CL" &amp;#REF! &amp; "-"&amp;#REF!&amp;" -host_ mode " &amp;#REF! &amp;IF(ISTEXT(#REF!), "  -host_ mode_opt " &amp;#REF!,"")&amp;" -s "</f>
        <v>#REF!</v>
      </c>
      <c r="O40" s="24" t="str">
        <f>IF(ISNUMBER(#REF!),"raidcom add hba_wwn -port CL" &amp;#REF! &amp;  "-" &amp;#REF!&amp; "  -hba_wwn " &amp; IF(LEN(#REF!) =16,#REF!,LEFT(#REF!,2)&amp;MID(#REF!,4,2)&amp;MID(#REF!,7,2)&amp;MID(#REF!,10,2) &amp;MID(#REF!,13,2)&amp;MID(#REF!,16,2)&amp;MID(#REF!,19,2)&amp;MID(#REF!,22,2)),"")</f>
        <v/>
      </c>
      <c r="P40" s="24" t="str">
        <f>IF(ISNUMBER(#REF!),"raidcom set hba_wwn -port CL" &amp;#REF! &amp;  "-" &amp;#REF!&amp;IF(ISTEXT(#REF!)," -wwn_nickname "&amp;#REF!,""),"")</f>
        <v/>
      </c>
      <c r="Q40" s="24" t="str">
        <f>IF(ISNUMBER(A40),"raidcom modify external_grp -external_grp_id "&amp;B40&amp;" -cache_mode "&amp;LOWER(G40)&amp;" -s "&amp;Instructions!B$11&amp;" -IH"&amp;Instructions!B$10,"")</f>
        <v>raidcom modify external_grp -external_grp_id 04-02 -cache_mode n -s 53958 -IH99</v>
      </c>
      <c r="R40" s="24" t="str">
        <f>IF(ISNUMBER(A40),"raidcom modify external_grp  -external_grp_id "&amp;B40&amp;" -cache_inflow "&amp;LOWER(G40)&amp;"  -s "&amp;Instructions!B$11&amp;" -IH"&amp;Instructions!B$10,"")</f>
        <v>raidcom modify external_grp  -external_grp_id 04-02 -cache_inflow n  -s 53958 -IH99</v>
      </c>
      <c r="S40" s="24" t="str">
        <f>IF(ISNUMBER(A40),"raidcom disconnect external_grp -external_grp_id "&amp;B40&amp;" -s "&amp;Instructions!B$11&amp;" -IH"&amp;Instructions!B$10,"")</f>
        <v>raidcom disconnect external_grp -external_grp_id 04-02 -s 53958 -IH99</v>
      </c>
      <c r="T40" s="24" t="str">
        <f>IF(ISNUMBER(A40),"raidcom delete external_grp -external_grp_id "&amp;B40&amp;" -s "&amp;Instructions!B$11&amp;" -IH"&amp;Instructions!B$10,"")</f>
        <v>raidcom delete external_grp -external_grp_id 04-02 -s 53958 -IH99</v>
      </c>
      <c r="U40" s="24" t="str">
        <f>IF(ISNUMBER(A40),"raidcom disconnect external_grp -ldev_id  "&amp;E40&amp;" -s "&amp;Instructions!B$11&amp;" -IH"&amp;Instructions!B$10,"")</f>
        <v>raidcom disconnect external_grp -ldev_id  80:25 -s 53958 -IH99</v>
      </c>
    </row>
    <row r="41" spans="1:21" ht="15">
      <c r="A41" s="111">
        <v>4</v>
      </c>
      <c r="B41" s="203" t="s">
        <v>1726</v>
      </c>
      <c r="C41" s="203" t="s">
        <v>149</v>
      </c>
      <c r="D41" s="111">
        <v>2</v>
      </c>
      <c r="E41" s="111" t="str">
        <f t="shared" si="0"/>
        <v>80:26</v>
      </c>
      <c r="F41" s="111">
        <v>32806</v>
      </c>
      <c r="G41" s="203" t="s">
        <v>17</v>
      </c>
      <c r="H41" s="203" t="s">
        <v>17</v>
      </c>
      <c r="I41" s="203" t="s">
        <v>1494</v>
      </c>
      <c r="J41" s="186" t="str">
        <f>IF(ISTEXT(I41),IF(Instructions!B15="Other","",ConvertWWN(I41)),"")</f>
        <v>50060E80045B245A</v>
      </c>
      <c r="K41" s="186"/>
      <c r="L41" s="92" t="s">
        <v>0</v>
      </c>
      <c r="M41" s="24" t="str">
        <f>IF(ISNUMBER(A41),"raidcom add external_grp -path_grp "&amp;A41&amp;" -external_grp_id "&amp;B41&amp;" -port "&amp;C41&amp;" -external_wwn  "&amp;IF(ISTEXT(I41),J41,K41)&amp;"  -lun_id  "&amp;D41&amp;" -s "&amp;Instructions!B$11&amp;" -IH"&amp;Instructions!B$10,"")</f>
        <v>raidcom add external_grp -path_grp 4 -external_grp_id 04-03 -port CL5-H -external_wwn  50060E80045B245A  -lun_id  2 -s 53958 -IH99</v>
      </c>
      <c r="N41" s="24" t="e">
        <f>"raidcom add host_grp -port CL" &amp;#REF! &amp; "-"&amp;#REF!&amp;" -host_ mode " &amp;#REF! &amp;IF(ISTEXT(#REF!), "  -host_ mode_opt " &amp;#REF!,"")&amp;" -s "</f>
        <v>#REF!</v>
      </c>
      <c r="O41" s="24" t="str">
        <f>IF(ISNUMBER(#REF!),"raidcom add hba_wwn -port CL" &amp;#REF! &amp;  "-" &amp;#REF!&amp; "  -hba_wwn " &amp; IF(LEN(#REF!) =16,#REF!,LEFT(#REF!,2)&amp;MID(#REF!,4,2)&amp;MID(#REF!,7,2)&amp;MID(#REF!,10,2) &amp;MID(#REF!,13,2)&amp;MID(#REF!,16,2)&amp;MID(#REF!,19,2)&amp;MID(#REF!,22,2)),"")</f>
        <v/>
      </c>
      <c r="P41" s="24" t="str">
        <f>IF(ISNUMBER(#REF!),"raidcom set hba_wwn -port CL" &amp;#REF! &amp;  "-" &amp;#REF!&amp;IF(ISTEXT(#REF!)," -wwn_nickname "&amp;#REF!,""),"")</f>
        <v/>
      </c>
      <c r="Q41" s="24" t="str">
        <f>IF(ISNUMBER(A41),"raidcom modify external_grp -external_grp_id "&amp;B41&amp;" -cache_mode "&amp;LOWER(G41)&amp;" -s "&amp;Instructions!B$11&amp;" -IH"&amp;Instructions!B$10,"")</f>
        <v>raidcom modify external_grp -external_grp_id 04-03 -cache_mode n -s 53958 -IH99</v>
      </c>
      <c r="R41" s="24" t="str">
        <f>IF(ISNUMBER(A41),"raidcom modify external_grp  -external_grp_id "&amp;B41&amp;" -cache_inflow "&amp;LOWER(G41)&amp;"  -s "&amp;Instructions!B$11&amp;" -IH"&amp;Instructions!B$10,"")</f>
        <v>raidcom modify external_grp  -external_grp_id 04-03 -cache_inflow n  -s 53958 -IH99</v>
      </c>
      <c r="S41" s="24" t="str">
        <f>IF(ISNUMBER(A41),"raidcom disconnect external_grp -external_grp_id "&amp;B41&amp;" -s "&amp;Instructions!B$11&amp;" -IH"&amp;Instructions!B$10,"")</f>
        <v>raidcom disconnect external_grp -external_grp_id 04-03 -s 53958 -IH99</v>
      </c>
      <c r="T41" s="24" t="str">
        <f>IF(ISNUMBER(A41),"raidcom delete external_grp -external_grp_id "&amp;B41&amp;" -s "&amp;Instructions!B$11&amp;" -IH"&amp;Instructions!B$10,"")</f>
        <v>raidcom delete external_grp -external_grp_id 04-03 -s 53958 -IH99</v>
      </c>
      <c r="U41" s="24" t="str">
        <f>IF(ISNUMBER(A41),"raidcom disconnect external_grp -ldev_id  "&amp;E41&amp;" -s "&amp;Instructions!B$11&amp;" -IH"&amp;Instructions!B$10,"")</f>
        <v>raidcom disconnect external_grp -ldev_id  80:26 -s 53958 -IH99</v>
      </c>
    </row>
    <row r="42" spans="1:21" ht="15">
      <c r="A42" s="111">
        <v>4</v>
      </c>
      <c r="B42" s="203" t="s">
        <v>1727</v>
      </c>
      <c r="C42" s="203" t="s">
        <v>149</v>
      </c>
      <c r="D42" s="111">
        <v>3</v>
      </c>
      <c r="E42" s="111" t="str">
        <f t="shared" si="0"/>
        <v>80:27</v>
      </c>
      <c r="F42" s="111">
        <v>32807</v>
      </c>
      <c r="G42" s="203" t="s">
        <v>17</v>
      </c>
      <c r="H42" s="203" t="s">
        <v>17</v>
      </c>
      <c r="I42" s="203" t="s">
        <v>1494</v>
      </c>
      <c r="J42" s="186" t="str">
        <f>IF(ISTEXT(I42),IF(Instructions!B15="Other","",ConvertWWN(I42)),"")</f>
        <v>50060E80045B245A</v>
      </c>
      <c r="K42" s="186"/>
      <c r="L42" s="92" t="s">
        <v>0</v>
      </c>
      <c r="M42" s="24" t="str">
        <f>IF(ISNUMBER(A42),"raidcom add external_grp -path_grp "&amp;A42&amp;" -external_grp_id "&amp;B42&amp;" -port "&amp;C42&amp;" -external_wwn  "&amp;IF(ISTEXT(I42),J42,K42)&amp;"  -lun_id  "&amp;D42&amp;" -s "&amp;Instructions!B$11&amp;" -IH"&amp;Instructions!B$10,"")</f>
        <v>raidcom add external_grp -path_grp 4 -external_grp_id 04-04 -port CL5-H -external_wwn  50060E80045B245A  -lun_id  3 -s 53958 -IH99</v>
      </c>
      <c r="N42" s="24" t="e">
        <f>"raidcom add host_grp -port CL" &amp;#REF! &amp; "-"&amp;#REF!&amp;" -host_ mode " &amp;#REF! &amp;IF(ISTEXT(#REF!), "  -host_ mode_opt " &amp;#REF!,"")&amp;" -s "</f>
        <v>#REF!</v>
      </c>
      <c r="O42" s="24" t="str">
        <f>IF(ISNUMBER(#REF!),"raidcom add hba_wwn -port CL" &amp;#REF! &amp;  "-" &amp;#REF!&amp; "  -hba_wwn " &amp; IF(LEN(#REF!) =16,#REF!,LEFT(#REF!,2)&amp;MID(#REF!,4,2)&amp;MID(#REF!,7,2)&amp;MID(#REF!,10,2) &amp;MID(#REF!,13,2)&amp;MID(#REF!,16,2)&amp;MID(#REF!,19,2)&amp;MID(#REF!,22,2)),"")</f>
        <v/>
      </c>
      <c r="P42" s="24" t="str">
        <f>IF(ISNUMBER(#REF!),"raidcom set hba_wwn -port CL" &amp;#REF! &amp;  "-" &amp;#REF!&amp;IF(ISTEXT(#REF!)," -wwn_nickname "&amp;#REF!,""),"")</f>
        <v/>
      </c>
      <c r="Q42" s="24" t="str">
        <f>IF(ISNUMBER(A42),"raidcom modify external_grp -external_grp_id "&amp;B42&amp;" -cache_mode "&amp;LOWER(G42)&amp;" -s "&amp;Instructions!B$11&amp;" -IH"&amp;Instructions!B$10,"")</f>
        <v>raidcom modify external_grp -external_grp_id 04-04 -cache_mode n -s 53958 -IH99</v>
      </c>
      <c r="R42" s="24" t="str">
        <f>IF(ISNUMBER(A42),"raidcom modify external_grp  -external_grp_id "&amp;B42&amp;" -cache_inflow "&amp;LOWER(G42)&amp;"  -s "&amp;Instructions!B$11&amp;" -IH"&amp;Instructions!B$10,"")</f>
        <v>raidcom modify external_grp  -external_grp_id 04-04 -cache_inflow n  -s 53958 -IH99</v>
      </c>
      <c r="S42" s="24" t="str">
        <f>IF(ISNUMBER(A42),"raidcom disconnect external_grp -external_grp_id "&amp;B42&amp;" -s "&amp;Instructions!B$11&amp;" -IH"&amp;Instructions!B$10,"")</f>
        <v>raidcom disconnect external_grp -external_grp_id 04-04 -s 53958 -IH99</v>
      </c>
      <c r="T42" s="24" t="str">
        <f>IF(ISNUMBER(A42),"raidcom delete external_grp -external_grp_id "&amp;B42&amp;" -s "&amp;Instructions!B$11&amp;" -IH"&amp;Instructions!B$10,"")</f>
        <v>raidcom delete external_grp -external_grp_id 04-04 -s 53958 -IH99</v>
      </c>
      <c r="U42" s="24" t="str">
        <f>IF(ISNUMBER(A42),"raidcom disconnect external_grp -ldev_id  "&amp;E42&amp;" -s "&amp;Instructions!B$11&amp;" -IH"&amp;Instructions!B$10,"")</f>
        <v>raidcom disconnect external_grp -ldev_id  80:27 -s 53958 -IH99</v>
      </c>
    </row>
    <row r="43" spans="1:21" ht="15">
      <c r="A43" s="111">
        <v>4</v>
      </c>
      <c r="B43" s="203" t="s">
        <v>1728</v>
      </c>
      <c r="C43" s="203" t="s">
        <v>149</v>
      </c>
      <c r="D43" s="111">
        <v>4</v>
      </c>
      <c r="E43" s="111" t="str">
        <f t="shared" si="0"/>
        <v>80:28</v>
      </c>
      <c r="F43" s="111">
        <v>32808</v>
      </c>
      <c r="G43" s="203" t="s">
        <v>17</v>
      </c>
      <c r="H43" s="203" t="s">
        <v>17</v>
      </c>
      <c r="I43" s="203" t="s">
        <v>1494</v>
      </c>
      <c r="J43" s="186" t="str">
        <f>IF(ISTEXT(I43),IF(Instructions!B15="Other","",ConvertWWN(I43)),"")</f>
        <v>50060E80045B245A</v>
      </c>
      <c r="K43" s="186"/>
      <c r="L43" s="92" t="s">
        <v>0</v>
      </c>
      <c r="M43" s="24" t="str">
        <f>IF(ISNUMBER(A43),"raidcom add external_grp -path_grp "&amp;A43&amp;" -external_grp_id "&amp;B43&amp;" -port "&amp;C43&amp;" -external_wwn  "&amp;IF(ISTEXT(I43),J43,K43)&amp;"  -lun_id  "&amp;D43&amp;" -s "&amp;Instructions!B$11&amp;" -IH"&amp;Instructions!B$10,"")</f>
        <v>raidcom add external_grp -path_grp 4 -external_grp_id 04-05 -port CL5-H -external_wwn  50060E80045B245A  -lun_id  4 -s 53958 -IH99</v>
      </c>
      <c r="N43" s="24" t="e">
        <f>"raidcom add host_grp -port CL" &amp;#REF! &amp; "-"&amp;#REF!&amp;" -host_ mode " &amp;#REF! &amp;IF(ISTEXT(#REF!), "  -host_ mode_opt " &amp;#REF!,"")&amp;" -s "</f>
        <v>#REF!</v>
      </c>
      <c r="O43" s="24" t="str">
        <f>IF(ISNUMBER(#REF!),"raidcom add hba_wwn -port CL" &amp;#REF! &amp;  "-" &amp;#REF!&amp; "  -hba_wwn " &amp; IF(LEN(#REF!) =16,#REF!,LEFT(#REF!,2)&amp;MID(#REF!,4,2)&amp;MID(#REF!,7,2)&amp;MID(#REF!,10,2) &amp;MID(#REF!,13,2)&amp;MID(#REF!,16,2)&amp;MID(#REF!,19,2)&amp;MID(#REF!,22,2)),"")</f>
        <v/>
      </c>
      <c r="P43" s="24" t="str">
        <f>IF(ISNUMBER(#REF!),"raidcom set hba_wwn -port CL" &amp;#REF! &amp;  "-" &amp;#REF!&amp;IF(ISTEXT(#REF!)," -wwn_nickname "&amp;#REF!,""),"")</f>
        <v/>
      </c>
      <c r="Q43" s="24" t="str">
        <f>IF(ISNUMBER(A43),"raidcom modify external_grp -external_grp_id "&amp;B43&amp;" -cache_mode "&amp;LOWER(G43)&amp;" -s "&amp;Instructions!B$11&amp;" -IH"&amp;Instructions!B$10,"")</f>
        <v>raidcom modify external_grp -external_grp_id 04-05 -cache_mode n -s 53958 -IH99</v>
      </c>
      <c r="R43" s="24" t="str">
        <f>IF(ISNUMBER(A43),"raidcom modify external_grp  -external_grp_id "&amp;B43&amp;" -cache_inflow "&amp;LOWER(G43)&amp;"  -s "&amp;Instructions!B$11&amp;" -IH"&amp;Instructions!B$10,"")</f>
        <v>raidcom modify external_grp  -external_grp_id 04-05 -cache_inflow n  -s 53958 -IH99</v>
      </c>
      <c r="S43" s="24" t="str">
        <f>IF(ISNUMBER(A43),"raidcom disconnect external_grp -external_grp_id "&amp;B43&amp;" -s "&amp;Instructions!B$11&amp;" -IH"&amp;Instructions!B$10,"")</f>
        <v>raidcom disconnect external_grp -external_grp_id 04-05 -s 53958 -IH99</v>
      </c>
      <c r="T43" s="24" t="str">
        <f>IF(ISNUMBER(A43),"raidcom delete external_grp -external_grp_id "&amp;B43&amp;" -s "&amp;Instructions!B$11&amp;" -IH"&amp;Instructions!B$10,"")</f>
        <v>raidcom delete external_grp -external_grp_id 04-05 -s 53958 -IH99</v>
      </c>
      <c r="U43" s="24" t="str">
        <f>IF(ISNUMBER(A43),"raidcom disconnect external_grp -ldev_id  "&amp;E43&amp;" -s "&amp;Instructions!B$11&amp;" -IH"&amp;Instructions!B$10,"")</f>
        <v>raidcom disconnect external_grp -ldev_id  80:28 -s 53958 -IH99</v>
      </c>
    </row>
    <row r="44" spans="1:21" ht="15">
      <c r="A44" s="111">
        <v>4</v>
      </c>
      <c r="B44" s="203" t="s">
        <v>1729</v>
      </c>
      <c r="C44" s="203" t="s">
        <v>149</v>
      </c>
      <c r="D44" s="111">
        <v>5</v>
      </c>
      <c r="E44" s="111" t="str">
        <f t="shared" si="0"/>
        <v>80:29</v>
      </c>
      <c r="F44" s="111">
        <v>32809</v>
      </c>
      <c r="G44" s="203" t="s">
        <v>17</v>
      </c>
      <c r="H44" s="203" t="s">
        <v>17</v>
      </c>
      <c r="I44" s="203" t="s">
        <v>1494</v>
      </c>
      <c r="J44" s="186" t="str">
        <f>IF(ISTEXT(I44),IF(Instructions!B15="Other","",ConvertWWN(I44)),"")</f>
        <v>50060E80045B245A</v>
      </c>
      <c r="K44" s="186"/>
      <c r="L44" s="92" t="s">
        <v>0</v>
      </c>
      <c r="M44" s="24" t="str">
        <f>IF(ISNUMBER(A44),"raidcom add external_grp -path_grp "&amp;A44&amp;" -external_grp_id "&amp;B44&amp;" -port "&amp;C44&amp;" -external_wwn  "&amp;IF(ISTEXT(I44),J44,K44)&amp;"  -lun_id  "&amp;D44&amp;" -s "&amp;Instructions!B$11&amp;" -IH"&amp;Instructions!B$10,"")</f>
        <v>raidcom add external_grp -path_grp 4 -external_grp_id 04-06 -port CL5-H -external_wwn  50060E80045B245A  -lun_id  5 -s 53958 -IH99</v>
      </c>
      <c r="N44" s="24" t="e">
        <f>"raidcom add host_grp -port CL" &amp;#REF! &amp; "-"&amp;#REF!&amp;" -host_ mode " &amp;#REF! &amp;IF(ISTEXT(#REF!), "  -host_ mode_opt " &amp;#REF!,"")&amp;" -s "</f>
        <v>#REF!</v>
      </c>
      <c r="O44" s="24" t="str">
        <f>IF(ISNUMBER(#REF!),"raidcom add hba_wwn -port CL" &amp;#REF! &amp;  "-" &amp;#REF!&amp; "  -hba_wwn " &amp; IF(LEN(#REF!) =16,#REF!,LEFT(#REF!,2)&amp;MID(#REF!,4,2)&amp;MID(#REF!,7,2)&amp;MID(#REF!,10,2) &amp;MID(#REF!,13,2)&amp;MID(#REF!,16,2)&amp;MID(#REF!,19,2)&amp;MID(#REF!,22,2)),"")</f>
        <v/>
      </c>
      <c r="P44" s="24" t="str">
        <f>IF(ISNUMBER(#REF!),"raidcom set hba_wwn -port CL" &amp;#REF! &amp;  "-" &amp;#REF!&amp;IF(ISTEXT(#REF!)," -wwn_nickname "&amp;#REF!,""),"")</f>
        <v/>
      </c>
      <c r="Q44" s="24" t="str">
        <f>IF(ISNUMBER(A44),"raidcom modify external_grp -external_grp_id "&amp;B44&amp;" -cache_mode "&amp;LOWER(G44)&amp;" -s "&amp;Instructions!B$11&amp;" -IH"&amp;Instructions!B$10,"")</f>
        <v>raidcom modify external_grp -external_grp_id 04-06 -cache_mode n -s 53958 -IH99</v>
      </c>
      <c r="R44" s="24" t="str">
        <f>IF(ISNUMBER(A44),"raidcom modify external_grp  -external_grp_id "&amp;B44&amp;" -cache_inflow "&amp;LOWER(G44)&amp;"  -s "&amp;Instructions!B$11&amp;" -IH"&amp;Instructions!B$10,"")</f>
        <v>raidcom modify external_grp  -external_grp_id 04-06 -cache_inflow n  -s 53958 -IH99</v>
      </c>
      <c r="S44" s="24" t="str">
        <f>IF(ISNUMBER(A44),"raidcom disconnect external_grp -external_grp_id "&amp;B44&amp;" -s "&amp;Instructions!B$11&amp;" -IH"&amp;Instructions!B$10,"")</f>
        <v>raidcom disconnect external_grp -external_grp_id 04-06 -s 53958 -IH99</v>
      </c>
      <c r="T44" s="24" t="str">
        <f>IF(ISNUMBER(A44),"raidcom delete external_grp -external_grp_id "&amp;B44&amp;" -s "&amp;Instructions!B$11&amp;" -IH"&amp;Instructions!B$10,"")</f>
        <v>raidcom delete external_grp -external_grp_id 04-06 -s 53958 -IH99</v>
      </c>
      <c r="U44" s="24" t="str">
        <f>IF(ISNUMBER(A44),"raidcom disconnect external_grp -ldev_id  "&amp;E44&amp;" -s "&amp;Instructions!B$11&amp;" -IH"&amp;Instructions!B$10,"")</f>
        <v>raidcom disconnect external_grp -ldev_id  80:29 -s 53958 -IH99</v>
      </c>
    </row>
    <row r="45" spans="1:21" ht="15">
      <c r="A45" s="111">
        <v>4</v>
      </c>
      <c r="B45" s="203" t="s">
        <v>1730</v>
      </c>
      <c r="C45" s="203" t="s">
        <v>149</v>
      </c>
      <c r="D45" s="111">
        <v>6</v>
      </c>
      <c r="E45" s="111" t="str">
        <f t="shared" si="0"/>
        <v>80:2A</v>
      </c>
      <c r="F45" s="111">
        <v>32810</v>
      </c>
      <c r="G45" s="203" t="s">
        <v>17</v>
      </c>
      <c r="H45" s="203" t="s">
        <v>17</v>
      </c>
      <c r="I45" s="203" t="s">
        <v>1494</v>
      </c>
      <c r="J45" s="186" t="str">
        <f>IF(ISTEXT(I45),IF(Instructions!B15="Other","",ConvertWWN(I45)),"")</f>
        <v>50060E80045B245A</v>
      </c>
      <c r="K45" s="186"/>
      <c r="L45" s="92" t="s">
        <v>0</v>
      </c>
      <c r="M45" s="24" t="str">
        <f>IF(ISNUMBER(A45),"raidcom add external_grp -path_grp "&amp;A45&amp;" -external_grp_id "&amp;B45&amp;" -port "&amp;C45&amp;" -external_wwn  "&amp;IF(ISTEXT(I45),J45,K45)&amp;"  -lun_id  "&amp;D45&amp;" -s "&amp;Instructions!B$11&amp;" -IH"&amp;Instructions!B$10,"")</f>
        <v>raidcom add external_grp -path_grp 4 -external_grp_id 04-07 -port CL5-H -external_wwn  50060E80045B245A  -lun_id  6 -s 53958 -IH99</v>
      </c>
      <c r="N45" s="24" t="e">
        <f>"raidcom add host_grp -port CL" &amp;#REF! &amp; "-"&amp;#REF!&amp;" -host_ mode " &amp;#REF! &amp;IF(ISTEXT(#REF!), "  -host_ mode_opt " &amp;#REF!,"")&amp;" -s "</f>
        <v>#REF!</v>
      </c>
      <c r="O45" s="24" t="str">
        <f>IF(ISNUMBER(#REF!),"raidcom add hba_wwn -port CL" &amp;#REF! &amp;  "-" &amp;#REF!&amp; "  -hba_wwn " &amp; IF(LEN(#REF!) =16,#REF!,LEFT(#REF!,2)&amp;MID(#REF!,4,2)&amp;MID(#REF!,7,2)&amp;MID(#REF!,10,2) &amp;MID(#REF!,13,2)&amp;MID(#REF!,16,2)&amp;MID(#REF!,19,2)&amp;MID(#REF!,22,2)),"")</f>
        <v/>
      </c>
      <c r="P45" s="24" t="str">
        <f>IF(ISNUMBER(#REF!),"raidcom set hba_wwn -port CL" &amp;#REF! &amp;  "-" &amp;#REF!&amp;IF(ISTEXT(#REF!)," -wwn_nickname "&amp;#REF!,""),"")</f>
        <v/>
      </c>
      <c r="Q45" s="24" t="str">
        <f>IF(ISNUMBER(A45),"raidcom modify external_grp -external_grp_id "&amp;B45&amp;" -cache_mode "&amp;LOWER(G45)&amp;" -s "&amp;Instructions!B$11&amp;" -IH"&amp;Instructions!B$10,"")</f>
        <v>raidcom modify external_grp -external_grp_id 04-07 -cache_mode n -s 53958 -IH99</v>
      </c>
      <c r="R45" s="24" t="str">
        <f>IF(ISNUMBER(A45),"raidcom modify external_grp  -external_grp_id "&amp;B45&amp;" -cache_inflow "&amp;LOWER(G45)&amp;"  -s "&amp;Instructions!B$11&amp;" -IH"&amp;Instructions!B$10,"")</f>
        <v>raidcom modify external_grp  -external_grp_id 04-07 -cache_inflow n  -s 53958 -IH99</v>
      </c>
      <c r="S45" s="24" t="str">
        <f>IF(ISNUMBER(A45),"raidcom disconnect external_grp -external_grp_id "&amp;B45&amp;" -s "&amp;Instructions!B$11&amp;" -IH"&amp;Instructions!B$10,"")</f>
        <v>raidcom disconnect external_grp -external_grp_id 04-07 -s 53958 -IH99</v>
      </c>
      <c r="T45" s="24" t="str">
        <f>IF(ISNUMBER(A45),"raidcom delete external_grp -external_grp_id "&amp;B45&amp;" -s "&amp;Instructions!B$11&amp;" -IH"&amp;Instructions!B$10,"")</f>
        <v>raidcom delete external_grp -external_grp_id 04-07 -s 53958 -IH99</v>
      </c>
      <c r="U45" s="24" t="str">
        <f>IF(ISNUMBER(A45),"raidcom disconnect external_grp -ldev_id  "&amp;E45&amp;" -s "&amp;Instructions!B$11&amp;" -IH"&amp;Instructions!B$10,"")</f>
        <v>raidcom disconnect external_grp -ldev_id  80:2A -s 53958 -IH99</v>
      </c>
    </row>
    <row r="46" spans="1:21" ht="15">
      <c r="A46" s="111">
        <v>4</v>
      </c>
      <c r="B46" s="203" t="s">
        <v>1731</v>
      </c>
      <c r="C46" s="203" t="s">
        <v>149</v>
      </c>
      <c r="D46" s="111">
        <v>7</v>
      </c>
      <c r="E46" s="111" t="str">
        <f t="shared" si="0"/>
        <v>80:2B</v>
      </c>
      <c r="F46" s="111">
        <v>32811</v>
      </c>
      <c r="G46" s="203" t="s">
        <v>17</v>
      </c>
      <c r="H46" s="203" t="s">
        <v>17</v>
      </c>
      <c r="I46" s="203" t="s">
        <v>1494</v>
      </c>
      <c r="J46" s="186" t="str">
        <f>IF(ISTEXT(I46),IF(Instructions!B15="Other","",ConvertWWN(I46)),"")</f>
        <v>50060E80045B245A</v>
      </c>
      <c r="K46" s="186"/>
      <c r="L46" s="92" t="s">
        <v>0</v>
      </c>
      <c r="M46" s="24" t="str">
        <f>IF(ISNUMBER(A46),"raidcom add external_grp -path_grp "&amp;A46&amp;" -external_grp_id "&amp;B46&amp;" -port "&amp;C46&amp;" -external_wwn  "&amp;IF(ISTEXT(I46),J46,K46)&amp;"  -lun_id  "&amp;D46&amp;" -s "&amp;Instructions!B$11&amp;" -IH"&amp;Instructions!B$10,"")</f>
        <v>raidcom add external_grp -path_grp 4 -external_grp_id 04-08 -port CL5-H -external_wwn  50060E80045B245A  -lun_id  7 -s 53958 -IH99</v>
      </c>
      <c r="N46" s="24" t="e">
        <f>"raidcom add host_grp -port CL" &amp;#REF! &amp; "-"&amp;#REF!&amp;" -host_ mode " &amp;#REF! &amp;IF(ISTEXT(#REF!), "  -host_ mode_opt " &amp;#REF!,"")&amp;" -s "</f>
        <v>#REF!</v>
      </c>
      <c r="O46" s="24" t="str">
        <f>IF(ISNUMBER(#REF!),"raidcom add hba_wwn -port CL" &amp;#REF! &amp;  "-" &amp;#REF!&amp; "  -hba_wwn " &amp; IF(LEN(#REF!) =16,#REF!,LEFT(#REF!,2)&amp;MID(#REF!,4,2)&amp;MID(#REF!,7,2)&amp;MID(#REF!,10,2) &amp;MID(#REF!,13,2)&amp;MID(#REF!,16,2)&amp;MID(#REF!,19,2)&amp;MID(#REF!,22,2)),"")</f>
        <v/>
      </c>
      <c r="P46" s="24" t="str">
        <f>IF(ISNUMBER(#REF!),"raidcom set hba_wwn -port CL" &amp;#REF! &amp;  "-" &amp;#REF!&amp;IF(ISTEXT(#REF!)," -wwn_nickname "&amp;#REF!,""),"")</f>
        <v/>
      </c>
      <c r="Q46" s="24" t="str">
        <f>IF(ISNUMBER(A46),"raidcom modify external_grp -external_grp_id "&amp;B46&amp;" -cache_mode "&amp;LOWER(G46)&amp;" -s "&amp;Instructions!B$11&amp;" -IH"&amp;Instructions!B$10,"")</f>
        <v>raidcom modify external_grp -external_grp_id 04-08 -cache_mode n -s 53958 -IH99</v>
      </c>
      <c r="R46" s="24" t="str">
        <f>IF(ISNUMBER(A46),"raidcom modify external_grp  -external_grp_id "&amp;B46&amp;" -cache_inflow "&amp;LOWER(G46)&amp;"  -s "&amp;Instructions!B$11&amp;" -IH"&amp;Instructions!B$10,"")</f>
        <v>raidcom modify external_grp  -external_grp_id 04-08 -cache_inflow n  -s 53958 -IH99</v>
      </c>
      <c r="S46" s="24" t="str">
        <f>IF(ISNUMBER(A46),"raidcom disconnect external_grp -external_grp_id "&amp;B46&amp;" -s "&amp;Instructions!B$11&amp;" -IH"&amp;Instructions!B$10,"")</f>
        <v>raidcom disconnect external_grp -external_grp_id 04-08 -s 53958 -IH99</v>
      </c>
      <c r="T46" s="24" t="str">
        <f>IF(ISNUMBER(A46),"raidcom delete external_grp -external_grp_id "&amp;B46&amp;" -s "&amp;Instructions!B$11&amp;" -IH"&amp;Instructions!B$10,"")</f>
        <v>raidcom delete external_grp -external_grp_id 04-08 -s 53958 -IH99</v>
      </c>
      <c r="U46" s="24" t="str">
        <f>IF(ISNUMBER(A46),"raidcom disconnect external_grp -ldev_id  "&amp;E46&amp;" -s "&amp;Instructions!B$11&amp;" -IH"&amp;Instructions!B$10,"")</f>
        <v>raidcom disconnect external_grp -ldev_id  80:2B -s 53958 -IH99</v>
      </c>
    </row>
    <row r="47" spans="1:21" ht="15">
      <c r="A47" s="111">
        <v>5</v>
      </c>
      <c r="B47" s="203" t="s">
        <v>1732</v>
      </c>
      <c r="C47" s="203" t="s">
        <v>150</v>
      </c>
      <c r="D47" s="111">
        <v>0</v>
      </c>
      <c r="E47" s="111" t="str">
        <f t="shared" si="0"/>
        <v>80:2C</v>
      </c>
      <c r="F47" s="111">
        <v>32812</v>
      </c>
      <c r="G47" s="203" t="s">
        <v>17</v>
      </c>
      <c r="H47" s="203" t="s">
        <v>17</v>
      </c>
      <c r="I47" s="20"/>
      <c r="J47" s="186" t="str">
        <f>IF(ISTEXT(I47),IF(Instructions!B15="Other","",ConvertWWN(I47)),"")</f>
        <v/>
      </c>
      <c r="K47" s="186" t="s">
        <v>1537</v>
      </c>
      <c r="L47" s="92" t="s">
        <v>0</v>
      </c>
      <c r="M47" s="24" t="str">
        <f>IF(ISNUMBER(A47),"raidcom add external_grp -path_grp "&amp;A47&amp;" -external_grp_id "&amp;B47&amp;" -port "&amp;C47&amp;" -external_wwn  "&amp;IF(ISTEXT(I47),J47,K47)&amp;"  -lun_id  "&amp;D47&amp;" -s "&amp;Instructions!B$11&amp;" -IH"&amp;Instructions!B$10,"")</f>
        <v>raidcom add external_grp -path_grp 5 -external_grp_id 05-01 -port CL7-H -external_wwn  50060E8003A83C09  -lun_id  0 -s 53958 -IH99</v>
      </c>
      <c r="N47" s="24" t="e">
        <f>"raidcom add host_grp -port CL" &amp;#REF! &amp; "-"&amp;#REF!&amp;" -host_ mode " &amp;#REF! &amp;IF(ISTEXT(#REF!), "  -host_ mode_opt " &amp;#REF!,"")&amp;" -s "</f>
        <v>#REF!</v>
      </c>
      <c r="O47" s="24" t="str">
        <f>IF(ISNUMBER(#REF!),"raidcom add hba_wwn -port CL" &amp;#REF! &amp;  "-" &amp;#REF!&amp; "  -hba_wwn " &amp; IF(LEN(#REF!) =16,#REF!,LEFT(#REF!,2)&amp;MID(#REF!,4,2)&amp;MID(#REF!,7,2)&amp;MID(#REF!,10,2) &amp;MID(#REF!,13,2)&amp;MID(#REF!,16,2)&amp;MID(#REF!,19,2)&amp;MID(#REF!,22,2)),"")</f>
        <v/>
      </c>
      <c r="P47" s="24" t="str">
        <f>IF(ISNUMBER(#REF!),"raidcom set hba_wwn -port CL" &amp;#REF! &amp;  "-" &amp;#REF!&amp;IF(ISTEXT(#REF!)," -wwn_nickname "&amp;#REF!,""),"")</f>
        <v/>
      </c>
      <c r="Q47" s="24" t="str">
        <f>IF(ISNUMBER(A47),"raidcom modify external_grp -external_grp_id "&amp;B47&amp;" -cache_mode "&amp;LOWER(G47)&amp;" -s "&amp;Instructions!B$11&amp;" -IH"&amp;Instructions!B$10,"")</f>
        <v>raidcom modify external_grp -external_grp_id 05-01 -cache_mode n -s 53958 -IH99</v>
      </c>
      <c r="R47" s="24" t="str">
        <f>IF(ISNUMBER(A47),"raidcom modify external_grp  -external_grp_id "&amp;B47&amp;" -cache_inflow "&amp;LOWER(G47)&amp;"  -s "&amp;Instructions!B$11&amp;" -IH"&amp;Instructions!B$10,"")</f>
        <v>raidcom modify external_grp  -external_grp_id 05-01 -cache_inflow n  -s 53958 -IH99</v>
      </c>
      <c r="S47" s="24" t="str">
        <f>IF(ISNUMBER(A47),"raidcom disconnect external_grp -external_grp_id "&amp;B47&amp;" -s "&amp;Instructions!B$11&amp;" -IH"&amp;Instructions!B$10,"")</f>
        <v>raidcom disconnect external_grp -external_grp_id 05-01 -s 53958 -IH99</v>
      </c>
      <c r="T47" s="24" t="str">
        <f>IF(ISNUMBER(A47),"raidcom delete external_grp -external_grp_id "&amp;B47&amp;" -s "&amp;Instructions!B$11&amp;" -IH"&amp;Instructions!B$10,"")</f>
        <v>raidcom delete external_grp -external_grp_id 05-01 -s 53958 -IH99</v>
      </c>
      <c r="U47" s="24" t="str">
        <f>IF(ISNUMBER(A47),"raidcom disconnect external_grp -ldev_id  "&amp;E47&amp;" -s "&amp;Instructions!B$11&amp;" -IH"&amp;Instructions!B$10,"")</f>
        <v>raidcom disconnect external_grp -ldev_id  80:2C -s 53958 -IH99</v>
      </c>
    </row>
    <row r="48" spans="1:21" ht="15">
      <c r="A48" s="111">
        <v>5</v>
      </c>
      <c r="B48" s="203" t="s">
        <v>1733</v>
      </c>
      <c r="C48" s="203" t="s">
        <v>150</v>
      </c>
      <c r="D48" s="111">
        <v>1</v>
      </c>
      <c r="E48" s="111" t="str">
        <f t="shared" si="0"/>
        <v>80:2D</v>
      </c>
      <c r="F48" s="111">
        <v>32813</v>
      </c>
      <c r="G48" s="203" t="s">
        <v>17</v>
      </c>
      <c r="H48" s="203" t="s">
        <v>17</v>
      </c>
      <c r="I48" s="20"/>
      <c r="J48" s="186" t="str">
        <f>IF(ISTEXT(I48),IF(Instructions!B15="Other","",ConvertWWN(I48)),"")</f>
        <v/>
      </c>
      <c r="K48" s="186" t="s">
        <v>1537</v>
      </c>
      <c r="L48" s="92" t="s">
        <v>0</v>
      </c>
      <c r="M48" s="24" t="str">
        <f>IF(ISNUMBER(A48),"raidcom add external_grp -path_grp "&amp;A48&amp;" -external_grp_id "&amp;B48&amp;" -port "&amp;C48&amp;" -external_wwn  "&amp;IF(ISTEXT(I48),J48,K48)&amp;"  -lun_id  "&amp;D48&amp;" -s "&amp;Instructions!B$11&amp;" -IH"&amp;Instructions!B$10,"")</f>
        <v>raidcom add external_grp -path_grp 5 -external_grp_id 05-02 -port CL7-H -external_wwn  50060E8003A83C09  -lun_id  1 -s 53958 -IH99</v>
      </c>
      <c r="N48" s="24" t="e">
        <f>"raidcom add host_grp -port CL" &amp;#REF! &amp; "-"&amp;#REF!&amp;" -host_ mode " &amp;#REF! &amp;IF(ISTEXT(#REF!), "  -host_ mode_opt " &amp;#REF!,"")&amp;" -s "</f>
        <v>#REF!</v>
      </c>
      <c r="O48" s="24" t="str">
        <f>IF(ISNUMBER(#REF!),"raidcom add hba_wwn -port CL" &amp;#REF! &amp;  "-" &amp;#REF!&amp; "  -hba_wwn " &amp; IF(LEN(#REF!) =16,#REF!,LEFT(#REF!,2)&amp;MID(#REF!,4,2)&amp;MID(#REF!,7,2)&amp;MID(#REF!,10,2) &amp;MID(#REF!,13,2)&amp;MID(#REF!,16,2)&amp;MID(#REF!,19,2)&amp;MID(#REF!,22,2)),"")</f>
        <v/>
      </c>
      <c r="P48" s="24" t="str">
        <f>IF(ISNUMBER(#REF!),"raidcom set hba_wwn -port CL" &amp;#REF! &amp;  "-" &amp;#REF!&amp;IF(ISTEXT(#REF!)," -wwn_nickname "&amp;#REF!,""),"")</f>
        <v/>
      </c>
      <c r="Q48" s="24" t="str">
        <f>IF(ISNUMBER(A48),"raidcom modify external_grp -external_grp_id "&amp;B48&amp;" -cache_mode "&amp;LOWER(G48)&amp;" -s "&amp;Instructions!B$11&amp;" -IH"&amp;Instructions!B$10,"")</f>
        <v>raidcom modify external_grp -external_grp_id 05-02 -cache_mode n -s 53958 -IH99</v>
      </c>
      <c r="R48" s="24" t="str">
        <f>IF(ISNUMBER(A48),"raidcom modify external_grp  -external_grp_id "&amp;B48&amp;" -cache_inflow "&amp;LOWER(G48)&amp;"  -s "&amp;Instructions!B$11&amp;" -IH"&amp;Instructions!B$10,"")</f>
        <v>raidcom modify external_grp  -external_grp_id 05-02 -cache_inflow n  -s 53958 -IH99</v>
      </c>
      <c r="S48" s="24" t="str">
        <f>IF(ISNUMBER(A48),"raidcom disconnect external_grp -external_grp_id "&amp;B48&amp;" -s "&amp;Instructions!B$11&amp;" -IH"&amp;Instructions!B$10,"")</f>
        <v>raidcom disconnect external_grp -external_grp_id 05-02 -s 53958 -IH99</v>
      </c>
      <c r="T48" s="24" t="str">
        <f>IF(ISNUMBER(A48),"raidcom delete external_grp -external_grp_id "&amp;B48&amp;" -s "&amp;Instructions!B$11&amp;" -IH"&amp;Instructions!B$10,"")</f>
        <v>raidcom delete external_grp -external_grp_id 05-02 -s 53958 -IH99</v>
      </c>
      <c r="U48" s="24" t="str">
        <f>IF(ISNUMBER(A48),"raidcom disconnect external_grp -ldev_id  "&amp;E48&amp;" -s "&amp;Instructions!B$11&amp;" -IH"&amp;Instructions!B$10,"")</f>
        <v>raidcom disconnect external_grp -ldev_id  80:2D -s 53958 -IH99</v>
      </c>
    </row>
    <row r="49" spans="1:21" ht="15">
      <c r="A49" s="111">
        <v>5</v>
      </c>
      <c r="B49" s="203" t="s">
        <v>1734</v>
      </c>
      <c r="C49" s="203" t="s">
        <v>150</v>
      </c>
      <c r="D49" s="111">
        <v>2</v>
      </c>
      <c r="E49" s="111" t="str">
        <f t="shared" si="0"/>
        <v>80:2E</v>
      </c>
      <c r="F49" s="111">
        <v>32814</v>
      </c>
      <c r="G49" s="203" t="s">
        <v>17</v>
      </c>
      <c r="H49" s="203" t="s">
        <v>17</v>
      </c>
      <c r="I49" s="20"/>
      <c r="J49" s="186" t="str">
        <f>IF(ISTEXT(I49),IF(Instructions!B15="Other","",ConvertWWN(I49)),"")</f>
        <v/>
      </c>
      <c r="K49" s="186" t="s">
        <v>1537</v>
      </c>
      <c r="L49" s="92" t="s">
        <v>0</v>
      </c>
      <c r="M49" s="24" t="str">
        <f>IF(ISNUMBER(A49),"raidcom add external_grp -path_grp "&amp;A49&amp;" -external_grp_id "&amp;B49&amp;" -port "&amp;C49&amp;" -external_wwn  "&amp;IF(ISTEXT(I49),J49,K49)&amp;"  -lun_id  "&amp;D49&amp;" -s "&amp;Instructions!B$11&amp;" -IH"&amp;Instructions!B$10,"")</f>
        <v>raidcom add external_grp -path_grp 5 -external_grp_id 05-03 -port CL7-H -external_wwn  50060E8003A83C09  -lun_id  2 -s 53958 -IH99</v>
      </c>
      <c r="N49" s="24" t="e">
        <f>"raidcom add host_grp -port CL" &amp;#REF! &amp; "-"&amp;#REF!&amp;" -host_ mode " &amp;#REF! &amp;IF(ISTEXT(#REF!), "  -host_ mode_opt " &amp;#REF!,"")&amp;" -s "</f>
        <v>#REF!</v>
      </c>
      <c r="O49" s="24" t="str">
        <f>IF(ISNUMBER(#REF!),"raidcom add hba_wwn -port CL" &amp;#REF! &amp;  "-" &amp;#REF!&amp; "  -hba_wwn " &amp; IF(LEN(#REF!) =16,#REF!,LEFT(#REF!,2)&amp;MID(#REF!,4,2)&amp;MID(#REF!,7,2)&amp;MID(#REF!,10,2) &amp;MID(#REF!,13,2)&amp;MID(#REF!,16,2)&amp;MID(#REF!,19,2)&amp;MID(#REF!,22,2)),"")</f>
        <v/>
      </c>
      <c r="P49" s="24" t="str">
        <f>IF(ISNUMBER(#REF!),"raidcom set hba_wwn -port CL" &amp;#REF! &amp;  "-" &amp;#REF!&amp;IF(ISTEXT(#REF!)," -wwn_nickname "&amp;#REF!,""),"")</f>
        <v/>
      </c>
      <c r="Q49" s="24" t="str">
        <f>IF(ISNUMBER(A49),"raidcom modify external_grp -external_grp_id "&amp;B49&amp;" -cache_mode "&amp;LOWER(G49)&amp;" -s "&amp;Instructions!B$11&amp;" -IH"&amp;Instructions!B$10,"")</f>
        <v>raidcom modify external_grp -external_grp_id 05-03 -cache_mode n -s 53958 -IH99</v>
      </c>
      <c r="R49" s="24" t="str">
        <f>IF(ISNUMBER(A49),"raidcom modify external_grp  -external_grp_id "&amp;B49&amp;" -cache_inflow "&amp;LOWER(G49)&amp;"  -s "&amp;Instructions!B$11&amp;" -IH"&amp;Instructions!B$10,"")</f>
        <v>raidcom modify external_grp  -external_grp_id 05-03 -cache_inflow n  -s 53958 -IH99</v>
      </c>
      <c r="S49" s="24" t="str">
        <f>IF(ISNUMBER(A49),"raidcom disconnect external_grp -external_grp_id "&amp;B49&amp;" -s "&amp;Instructions!B$11&amp;" -IH"&amp;Instructions!B$10,"")</f>
        <v>raidcom disconnect external_grp -external_grp_id 05-03 -s 53958 -IH99</v>
      </c>
      <c r="T49" s="24" t="str">
        <f>IF(ISNUMBER(A49),"raidcom delete external_grp -external_grp_id "&amp;B49&amp;" -s "&amp;Instructions!B$11&amp;" -IH"&amp;Instructions!B$10,"")</f>
        <v>raidcom delete external_grp -external_grp_id 05-03 -s 53958 -IH99</v>
      </c>
      <c r="U49" s="24" t="str">
        <f>IF(ISNUMBER(A49),"raidcom disconnect external_grp -ldev_id  "&amp;E49&amp;" -s "&amp;Instructions!B$11&amp;" -IH"&amp;Instructions!B$10,"")</f>
        <v>raidcom disconnect external_grp -ldev_id  80:2E -s 53958 -IH99</v>
      </c>
    </row>
    <row r="50" spans="1:21" ht="15">
      <c r="A50" s="111">
        <v>5</v>
      </c>
      <c r="B50" s="203" t="s">
        <v>1735</v>
      </c>
      <c r="C50" s="203" t="s">
        <v>150</v>
      </c>
      <c r="D50" s="111">
        <v>3</v>
      </c>
      <c r="E50" s="111" t="str">
        <f t="shared" si="0"/>
        <v>80:2F</v>
      </c>
      <c r="F50" s="111">
        <v>32815</v>
      </c>
      <c r="G50" s="203" t="s">
        <v>17</v>
      </c>
      <c r="H50" s="203" t="s">
        <v>17</v>
      </c>
      <c r="I50" s="20"/>
      <c r="J50" s="186" t="str">
        <f>IF(ISTEXT(I50),IF(Instructions!B15="Other","",ConvertWWN(I50)),"")</f>
        <v/>
      </c>
      <c r="K50" s="186" t="s">
        <v>1537</v>
      </c>
      <c r="L50" s="92" t="s">
        <v>0</v>
      </c>
      <c r="M50" s="24" t="str">
        <f>IF(ISNUMBER(A50),"raidcom add external_grp -path_grp "&amp;A50&amp;" -external_grp_id "&amp;B50&amp;" -port "&amp;C50&amp;" -external_wwn  "&amp;IF(ISTEXT(I50),J50,K50)&amp;"  -lun_id  "&amp;D50&amp;" -s "&amp;Instructions!B$11&amp;" -IH"&amp;Instructions!B$10,"")</f>
        <v>raidcom add external_grp -path_grp 5 -external_grp_id 05-04 -port CL7-H -external_wwn  50060E8003A83C09  -lun_id  3 -s 53958 -IH99</v>
      </c>
      <c r="N50" s="24" t="e">
        <f>"raidcom add host_grp -port CL" &amp;#REF! &amp; "-"&amp;#REF!&amp;" -host_ mode " &amp;#REF! &amp;IF(ISTEXT(#REF!), "  -host_ mode_opt " &amp;#REF!,"")&amp;" -s "</f>
        <v>#REF!</v>
      </c>
      <c r="O50" s="24" t="str">
        <f>IF(ISNUMBER(#REF!),"raidcom add hba_wwn -port CL" &amp;#REF! &amp;  "-" &amp;#REF!&amp; "  -hba_wwn " &amp; IF(LEN(#REF!) =16,#REF!,LEFT(#REF!,2)&amp;MID(#REF!,4,2)&amp;MID(#REF!,7,2)&amp;MID(#REF!,10,2) &amp;MID(#REF!,13,2)&amp;MID(#REF!,16,2)&amp;MID(#REF!,19,2)&amp;MID(#REF!,22,2)),"")</f>
        <v/>
      </c>
      <c r="P50" s="24" t="str">
        <f>IF(ISNUMBER(#REF!),"raidcom set hba_wwn -port CL" &amp;#REF! &amp;  "-" &amp;#REF!&amp;IF(ISTEXT(#REF!)," -wwn_nickname "&amp;#REF!,""),"")</f>
        <v/>
      </c>
      <c r="Q50" s="24" t="str">
        <f>IF(ISNUMBER(A50),"raidcom modify external_grp -external_grp_id "&amp;B50&amp;" -cache_mode "&amp;LOWER(G50)&amp;" -s "&amp;Instructions!B$11&amp;" -IH"&amp;Instructions!B$10,"")</f>
        <v>raidcom modify external_grp -external_grp_id 05-04 -cache_mode n -s 53958 -IH99</v>
      </c>
      <c r="R50" s="24" t="str">
        <f>IF(ISNUMBER(A50),"raidcom modify external_grp  -external_grp_id "&amp;B50&amp;" -cache_inflow "&amp;LOWER(G50)&amp;"  -s "&amp;Instructions!B$11&amp;" -IH"&amp;Instructions!B$10,"")</f>
        <v>raidcom modify external_grp  -external_grp_id 05-04 -cache_inflow n  -s 53958 -IH99</v>
      </c>
      <c r="S50" s="24" t="str">
        <f>IF(ISNUMBER(A50),"raidcom disconnect external_grp -external_grp_id "&amp;B50&amp;" -s "&amp;Instructions!B$11&amp;" -IH"&amp;Instructions!B$10,"")</f>
        <v>raidcom disconnect external_grp -external_grp_id 05-04 -s 53958 -IH99</v>
      </c>
      <c r="T50" s="24" t="str">
        <f>IF(ISNUMBER(A50),"raidcom delete external_grp -external_grp_id "&amp;B50&amp;" -s "&amp;Instructions!B$11&amp;" -IH"&amp;Instructions!B$10,"")</f>
        <v>raidcom delete external_grp -external_grp_id 05-04 -s 53958 -IH99</v>
      </c>
      <c r="U50" s="24" t="str">
        <f>IF(ISNUMBER(A50),"raidcom disconnect external_grp -ldev_id  "&amp;E50&amp;" -s "&amp;Instructions!B$11&amp;" -IH"&amp;Instructions!B$10,"")</f>
        <v>raidcom disconnect external_grp -ldev_id  80:2F -s 53958 -IH99</v>
      </c>
    </row>
    <row r="51" spans="1:21" ht="15">
      <c r="A51" s="111">
        <v>5</v>
      </c>
      <c r="B51" s="203" t="s">
        <v>1736</v>
      </c>
      <c r="C51" s="203" t="s">
        <v>150</v>
      </c>
      <c r="D51" s="111">
        <v>4</v>
      </c>
      <c r="E51" s="111" t="str">
        <f t="shared" si="0"/>
        <v>80:30</v>
      </c>
      <c r="F51" s="111">
        <v>32816</v>
      </c>
      <c r="G51" s="203" t="s">
        <v>17</v>
      </c>
      <c r="H51" s="203" t="s">
        <v>17</v>
      </c>
      <c r="I51" s="20"/>
      <c r="J51" s="186" t="str">
        <f>IF(ISTEXT(I51),IF(Instructions!B15="Other","",ConvertWWN(I51)),"")</f>
        <v/>
      </c>
      <c r="K51" s="186" t="s">
        <v>1537</v>
      </c>
      <c r="L51" s="92" t="s">
        <v>0</v>
      </c>
      <c r="M51" s="24" t="str">
        <f>IF(ISNUMBER(A51),"raidcom add external_grp -path_grp "&amp;A51&amp;" -external_grp_id "&amp;B51&amp;" -port "&amp;C51&amp;" -external_wwn  "&amp;IF(ISTEXT(I51),J51,K51)&amp;"  -lun_id  "&amp;D51&amp;" -s "&amp;Instructions!B$11&amp;" -IH"&amp;Instructions!B$10,"")</f>
        <v>raidcom add external_grp -path_grp 5 -external_grp_id 05-05 -port CL7-H -external_wwn  50060E8003A83C09  -lun_id  4 -s 53958 -IH99</v>
      </c>
      <c r="N51" s="24" t="e">
        <f>"raidcom add host_grp -port CL" &amp;#REF! &amp; "-"&amp;#REF!&amp;" -host_ mode " &amp;#REF! &amp;IF(ISTEXT(#REF!), "  -host_ mode_opt " &amp;#REF!,"")&amp;" -s "</f>
        <v>#REF!</v>
      </c>
      <c r="O51" s="24" t="str">
        <f>IF(ISNUMBER(#REF!),"raidcom add hba_wwn -port CL" &amp;#REF! &amp;  "-" &amp;#REF!&amp; "  -hba_wwn " &amp; IF(LEN(#REF!) =16,#REF!,LEFT(#REF!,2)&amp;MID(#REF!,4,2)&amp;MID(#REF!,7,2)&amp;MID(#REF!,10,2) &amp;MID(#REF!,13,2)&amp;MID(#REF!,16,2)&amp;MID(#REF!,19,2)&amp;MID(#REF!,22,2)),"")</f>
        <v/>
      </c>
      <c r="P51" s="24" t="str">
        <f>IF(ISNUMBER(#REF!),"raidcom set hba_wwn -port CL" &amp;#REF! &amp;  "-" &amp;#REF!&amp;IF(ISTEXT(#REF!)," -wwn_nickname "&amp;#REF!,""),"")</f>
        <v/>
      </c>
      <c r="Q51" s="24" t="str">
        <f>IF(ISNUMBER(A51),"raidcom modify external_grp -external_grp_id "&amp;B51&amp;" -cache_mode "&amp;LOWER(G51)&amp;" -s "&amp;Instructions!B$11&amp;" -IH"&amp;Instructions!B$10,"")</f>
        <v>raidcom modify external_grp -external_grp_id 05-05 -cache_mode n -s 53958 -IH99</v>
      </c>
      <c r="R51" s="24" t="str">
        <f>IF(ISNUMBER(A51),"raidcom modify external_grp  -external_grp_id "&amp;B51&amp;" -cache_inflow "&amp;LOWER(G51)&amp;"  -s "&amp;Instructions!B$11&amp;" -IH"&amp;Instructions!B$10,"")</f>
        <v>raidcom modify external_grp  -external_grp_id 05-05 -cache_inflow n  -s 53958 -IH99</v>
      </c>
      <c r="S51" s="24" t="str">
        <f>IF(ISNUMBER(A51),"raidcom disconnect external_grp -external_grp_id "&amp;B51&amp;" -s "&amp;Instructions!B$11&amp;" -IH"&amp;Instructions!B$10,"")</f>
        <v>raidcom disconnect external_grp -external_grp_id 05-05 -s 53958 -IH99</v>
      </c>
      <c r="T51" s="24" t="str">
        <f>IF(ISNUMBER(A51),"raidcom delete external_grp -external_grp_id "&amp;B51&amp;" -s "&amp;Instructions!B$11&amp;" -IH"&amp;Instructions!B$10,"")</f>
        <v>raidcom delete external_grp -external_grp_id 05-05 -s 53958 -IH99</v>
      </c>
      <c r="U51" s="24" t="str">
        <f>IF(ISNUMBER(A51),"raidcom disconnect external_grp -ldev_id  "&amp;E51&amp;" -s "&amp;Instructions!B$11&amp;" -IH"&amp;Instructions!B$10,"")</f>
        <v>raidcom disconnect external_grp -ldev_id  80:30 -s 53958 -IH99</v>
      </c>
    </row>
    <row r="52" spans="1:21" ht="15">
      <c r="A52" s="111">
        <v>5</v>
      </c>
      <c r="B52" s="203" t="s">
        <v>1737</v>
      </c>
      <c r="C52" s="203" t="s">
        <v>150</v>
      </c>
      <c r="D52" s="111">
        <v>5</v>
      </c>
      <c r="E52" s="111" t="str">
        <f t="shared" si="0"/>
        <v>80:31</v>
      </c>
      <c r="F52" s="111">
        <v>32817</v>
      </c>
      <c r="G52" s="203" t="s">
        <v>17</v>
      </c>
      <c r="H52" s="203" t="s">
        <v>17</v>
      </c>
      <c r="I52" s="20"/>
      <c r="J52" s="186" t="str">
        <f>IF(ISTEXT(I52),IF(Instructions!B15="Other","",ConvertWWN(I52)),"")</f>
        <v/>
      </c>
      <c r="K52" s="186" t="s">
        <v>1537</v>
      </c>
      <c r="L52" s="92" t="s">
        <v>0</v>
      </c>
      <c r="M52" s="24" t="str">
        <f>IF(ISNUMBER(A52),"raidcom add external_grp -path_grp "&amp;A52&amp;" -external_grp_id "&amp;B52&amp;" -port "&amp;C52&amp;" -external_wwn  "&amp;IF(ISTEXT(I52),J52,K52)&amp;"  -lun_id  "&amp;D52&amp;" -s "&amp;Instructions!B$11&amp;" -IH"&amp;Instructions!B$10,"")</f>
        <v>raidcom add external_grp -path_grp 5 -external_grp_id 05-06 -port CL7-H -external_wwn  50060E8003A83C09  -lun_id  5 -s 53958 -IH99</v>
      </c>
      <c r="N52" s="24" t="e">
        <f>"raidcom add host_grp -port CL" &amp;#REF! &amp; "-"&amp;#REF!&amp;" -host_ mode " &amp;#REF! &amp;IF(ISTEXT(#REF!), "  -host_ mode_opt " &amp;#REF!,"")&amp;" -s "</f>
        <v>#REF!</v>
      </c>
      <c r="O52" s="24" t="str">
        <f>IF(ISNUMBER(#REF!),"raidcom add hba_wwn -port CL" &amp;#REF! &amp;  "-" &amp;#REF!&amp; "  -hba_wwn " &amp; IF(LEN(#REF!) =16,#REF!,LEFT(#REF!,2)&amp;MID(#REF!,4,2)&amp;MID(#REF!,7,2)&amp;MID(#REF!,10,2) &amp;MID(#REF!,13,2)&amp;MID(#REF!,16,2)&amp;MID(#REF!,19,2)&amp;MID(#REF!,22,2)),"")</f>
        <v/>
      </c>
      <c r="P52" s="24" t="str">
        <f>IF(ISNUMBER(#REF!),"raidcom set hba_wwn -port CL" &amp;#REF! &amp;  "-" &amp;#REF!&amp;IF(ISTEXT(#REF!)," -wwn_nickname "&amp;#REF!,""),"")</f>
        <v/>
      </c>
      <c r="Q52" s="24" t="str">
        <f>IF(ISNUMBER(A52),"raidcom modify external_grp -external_grp_id "&amp;B52&amp;" -cache_mode "&amp;LOWER(G52)&amp;" -s "&amp;Instructions!B$11&amp;" -IH"&amp;Instructions!B$10,"")</f>
        <v>raidcom modify external_grp -external_grp_id 05-06 -cache_mode n -s 53958 -IH99</v>
      </c>
      <c r="R52" s="24" t="str">
        <f>IF(ISNUMBER(A52),"raidcom modify external_grp  -external_grp_id "&amp;B52&amp;" -cache_inflow "&amp;LOWER(G52)&amp;"  -s "&amp;Instructions!B$11&amp;" -IH"&amp;Instructions!B$10,"")</f>
        <v>raidcom modify external_grp  -external_grp_id 05-06 -cache_inflow n  -s 53958 -IH99</v>
      </c>
      <c r="S52" s="24" t="str">
        <f>IF(ISNUMBER(A52),"raidcom disconnect external_grp -external_grp_id "&amp;B52&amp;" -s "&amp;Instructions!B$11&amp;" -IH"&amp;Instructions!B$10,"")</f>
        <v>raidcom disconnect external_grp -external_grp_id 05-06 -s 53958 -IH99</v>
      </c>
      <c r="T52" s="24" t="str">
        <f>IF(ISNUMBER(A52),"raidcom delete external_grp -external_grp_id "&amp;B52&amp;" -s "&amp;Instructions!B$11&amp;" -IH"&amp;Instructions!B$10,"")</f>
        <v>raidcom delete external_grp -external_grp_id 05-06 -s 53958 -IH99</v>
      </c>
      <c r="U52" s="24" t="str">
        <f>IF(ISNUMBER(A52),"raidcom disconnect external_grp -ldev_id  "&amp;E52&amp;" -s "&amp;Instructions!B$11&amp;" -IH"&amp;Instructions!B$10,"")</f>
        <v>raidcom disconnect external_grp -ldev_id  80:31 -s 53958 -IH99</v>
      </c>
    </row>
    <row r="53" spans="1:21" ht="15">
      <c r="A53" s="111">
        <v>5</v>
      </c>
      <c r="B53" s="203" t="s">
        <v>1738</v>
      </c>
      <c r="C53" s="203" t="s">
        <v>150</v>
      </c>
      <c r="D53" s="111">
        <v>6</v>
      </c>
      <c r="E53" s="111" t="str">
        <f t="shared" si="0"/>
        <v>80:32</v>
      </c>
      <c r="F53" s="111">
        <v>32818</v>
      </c>
      <c r="G53" s="203" t="s">
        <v>17</v>
      </c>
      <c r="H53" s="203" t="s">
        <v>17</v>
      </c>
      <c r="I53" s="20"/>
      <c r="J53" s="186" t="str">
        <f>IF(ISTEXT(I53),IF(Instructions!B15="Other","",ConvertWWN(I53)),"")</f>
        <v/>
      </c>
      <c r="K53" s="186" t="s">
        <v>1537</v>
      </c>
      <c r="L53" s="92" t="s">
        <v>0</v>
      </c>
      <c r="M53" s="24" t="str">
        <f>IF(ISNUMBER(A53),"raidcom add external_grp -path_grp "&amp;A53&amp;" -external_grp_id "&amp;B53&amp;" -port "&amp;C53&amp;" -external_wwn  "&amp;IF(ISTEXT(I53),J53,K53)&amp;"  -lun_id  "&amp;D53&amp;" -s "&amp;Instructions!B$11&amp;" -IH"&amp;Instructions!B$10,"")</f>
        <v>raidcom add external_grp -path_grp 5 -external_grp_id 05-07 -port CL7-H -external_wwn  50060E8003A83C09  -lun_id  6 -s 53958 -IH99</v>
      </c>
      <c r="N53" s="24" t="e">
        <f>"raidcom add host_grp -port CL" &amp;#REF! &amp; "-"&amp;#REF!&amp;" -host_ mode " &amp;#REF! &amp;IF(ISTEXT(#REF!), "  -host_ mode_opt " &amp;#REF!,"")&amp;" -s "</f>
        <v>#REF!</v>
      </c>
      <c r="O53" s="24" t="str">
        <f>IF(ISNUMBER(#REF!),"raidcom add hba_wwn -port CL" &amp;#REF! &amp;  "-" &amp;#REF!&amp; "  -hba_wwn " &amp; IF(LEN(#REF!) =16,#REF!,LEFT(#REF!,2)&amp;MID(#REF!,4,2)&amp;MID(#REF!,7,2)&amp;MID(#REF!,10,2) &amp;MID(#REF!,13,2)&amp;MID(#REF!,16,2)&amp;MID(#REF!,19,2)&amp;MID(#REF!,22,2)),"")</f>
        <v/>
      </c>
      <c r="P53" s="24" t="str">
        <f>IF(ISNUMBER(#REF!),"raidcom set hba_wwn -port CL" &amp;#REF! &amp;  "-" &amp;#REF!&amp;IF(ISTEXT(#REF!)," -wwn_nickname "&amp;#REF!,""),"")</f>
        <v/>
      </c>
      <c r="Q53" s="24" t="str">
        <f>IF(ISNUMBER(A53),"raidcom modify external_grp -external_grp_id "&amp;B53&amp;" -cache_mode "&amp;LOWER(G53)&amp;" -s "&amp;Instructions!B$11&amp;" -IH"&amp;Instructions!B$10,"")</f>
        <v>raidcom modify external_grp -external_grp_id 05-07 -cache_mode n -s 53958 -IH99</v>
      </c>
      <c r="R53" s="24" t="str">
        <f>IF(ISNUMBER(A53),"raidcom modify external_grp  -external_grp_id "&amp;B53&amp;" -cache_inflow "&amp;LOWER(G53)&amp;"  -s "&amp;Instructions!B$11&amp;" -IH"&amp;Instructions!B$10,"")</f>
        <v>raidcom modify external_grp  -external_grp_id 05-07 -cache_inflow n  -s 53958 -IH99</v>
      </c>
      <c r="S53" s="24" t="str">
        <f>IF(ISNUMBER(A53),"raidcom disconnect external_grp -external_grp_id "&amp;B53&amp;" -s "&amp;Instructions!B$11&amp;" -IH"&amp;Instructions!B$10,"")</f>
        <v>raidcom disconnect external_grp -external_grp_id 05-07 -s 53958 -IH99</v>
      </c>
      <c r="T53" s="24" t="str">
        <f>IF(ISNUMBER(A53),"raidcom delete external_grp -external_grp_id "&amp;B53&amp;" -s "&amp;Instructions!B$11&amp;" -IH"&amp;Instructions!B$10,"")</f>
        <v>raidcom delete external_grp -external_grp_id 05-07 -s 53958 -IH99</v>
      </c>
      <c r="U53" s="24" t="str">
        <f>IF(ISNUMBER(A53),"raidcom disconnect external_grp -ldev_id  "&amp;E53&amp;" -s "&amp;Instructions!B$11&amp;" -IH"&amp;Instructions!B$10,"")</f>
        <v>raidcom disconnect external_grp -ldev_id  80:32 -s 53958 -IH99</v>
      </c>
    </row>
    <row r="54" spans="1:21" ht="15">
      <c r="A54" s="111">
        <v>5</v>
      </c>
      <c r="B54" s="203" t="s">
        <v>1739</v>
      </c>
      <c r="C54" s="203" t="s">
        <v>150</v>
      </c>
      <c r="D54" s="111">
        <v>7</v>
      </c>
      <c r="E54" s="111" t="str">
        <f t="shared" si="0"/>
        <v>80:33</v>
      </c>
      <c r="F54" s="111">
        <v>32819</v>
      </c>
      <c r="G54" s="203" t="s">
        <v>17</v>
      </c>
      <c r="H54" s="203" t="s">
        <v>17</v>
      </c>
      <c r="I54" s="20"/>
      <c r="J54" s="186" t="str">
        <f>IF(ISTEXT(I54),IF(Instructions!B15="Other","",ConvertWWN(I54)),"")</f>
        <v/>
      </c>
      <c r="K54" s="186" t="s">
        <v>1537</v>
      </c>
      <c r="L54" s="92" t="s">
        <v>0</v>
      </c>
      <c r="M54" s="24" t="str">
        <f>IF(ISNUMBER(A54),"raidcom add external_grp -path_grp "&amp;A54&amp;" -external_grp_id "&amp;B54&amp;" -port "&amp;C54&amp;" -external_wwn  "&amp;IF(ISTEXT(I54),J54,K54)&amp;"  -lun_id  "&amp;D54&amp;" -s "&amp;Instructions!B$11&amp;" -IH"&amp;Instructions!B$10,"")</f>
        <v>raidcom add external_grp -path_grp 5 -external_grp_id 05-08 -port CL7-H -external_wwn  50060E8003A83C09  -lun_id  7 -s 53958 -IH99</v>
      </c>
      <c r="N54" s="24" t="e">
        <f>"raidcom add host_grp -port CL" &amp;#REF! &amp; "-"&amp;#REF!&amp;" -host_ mode " &amp;#REF! &amp;IF(ISTEXT(#REF!), "  -host_ mode_opt " &amp;#REF!,"")&amp;" -s "</f>
        <v>#REF!</v>
      </c>
      <c r="O54" s="24" t="str">
        <f>IF(ISNUMBER(#REF!),"raidcom add hba_wwn -port CL" &amp;#REF! &amp;  "-" &amp;#REF!&amp; "  -hba_wwn " &amp; IF(LEN(#REF!) =16,#REF!,LEFT(#REF!,2)&amp;MID(#REF!,4,2)&amp;MID(#REF!,7,2)&amp;MID(#REF!,10,2) &amp;MID(#REF!,13,2)&amp;MID(#REF!,16,2)&amp;MID(#REF!,19,2)&amp;MID(#REF!,22,2)),"")</f>
        <v/>
      </c>
      <c r="P54" s="24" t="str">
        <f>IF(ISNUMBER(#REF!),"raidcom set hba_wwn -port CL" &amp;#REF! &amp;  "-" &amp;#REF!&amp;IF(ISTEXT(#REF!)," -wwn_nickname "&amp;#REF!,""),"")</f>
        <v/>
      </c>
      <c r="Q54" s="24" t="str">
        <f>IF(ISNUMBER(A54),"raidcom modify external_grp -external_grp_id "&amp;B54&amp;" -cache_mode "&amp;LOWER(G54)&amp;" -s "&amp;Instructions!B$11&amp;" -IH"&amp;Instructions!B$10,"")</f>
        <v>raidcom modify external_grp -external_grp_id 05-08 -cache_mode n -s 53958 -IH99</v>
      </c>
      <c r="R54" s="24" t="str">
        <f>IF(ISNUMBER(A54),"raidcom modify external_grp  -external_grp_id "&amp;B54&amp;" -cache_inflow "&amp;LOWER(G54)&amp;"  -s "&amp;Instructions!B$11&amp;" -IH"&amp;Instructions!B$10,"")</f>
        <v>raidcom modify external_grp  -external_grp_id 05-08 -cache_inflow n  -s 53958 -IH99</v>
      </c>
      <c r="S54" s="24" t="str">
        <f>IF(ISNUMBER(A54),"raidcom disconnect external_grp -external_grp_id "&amp;B54&amp;" -s "&amp;Instructions!B$11&amp;" -IH"&amp;Instructions!B$10,"")</f>
        <v>raidcom disconnect external_grp -external_grp_id 05-08 -s 53958 -IH99</v>
      </c>
      <c r="T54" s="24" t="str">
        <f>IF(ISNUMBER(A54),"raidcom delete external_grp -external_grp_id "&amp;B54&amp;" -s "&amp;Instructions!B$11&amp;" -IH"&amp;Instructions!B$10,"")</f>
        <v>raidcom delete external_grp -external_grp_id 05-08 -s 53958 -IH99</v>
      </c>
      <c r="U54" s="24" t="str">
        <f>IF(ISNUMBER(A54),"raidcom disconnect external_grp -ldev_id  "&amp;E54&amp;" -s "&amp;Instructions!B$11&amp;" -IH"&amp;Instructions!B$10,"")</f>
        <v>raidcom disconnect external_grp -ldev_id  80:33 -s 53958 -IH99</v>
      </c>
    </row>
    <row r="55" spans="1:21" ht="15">
      <c r="A55" s="111">
        <v>5</v>
      </c>
      <c r="B55" s="203" t="s">
        <v>1740</v>
      </c>
      <c r="C55" s="203" t="s">
        <v>150</v>
      </c>
      <c r="D55" s="111">
        <v>8</v>
      </c>
      <c r="E55" s="111" t="str">
        <f t="shared" si="0"/>
        <v>80:34</v>
      </c>
      <c r="F55" s="111">
        <v>32820</v>
      </c>
      <c r="G55" s="203" t="s">
        <v>17</v>
      </c>
      <c r="H55" s="203" t="s">
        <v>17</v>
      </c>
      <c r="I55" s="20"/>
      <c r="J55" s="186" t="str">
        <f>IF(ISTEXT(I55),IF(Instructions!B15="Other","",ConvertWWN(I55)),"")</f>
        <v/>
      </c>
      <c r="K55" s="186" t="s">
        <v>1537</v>
      </c>
      <c r="L55" s="92" t="s">
        <v>0</v>
      </c>
      <c r="M55" s="24" t="str">
        <f>IF(ISNUMBER(A55),"raidcom add external_grp -path_grp "&amp;A55&amp;" -external_grp_id "&amp;B55&amp;" -port "&amp;C55&amp;" -external_wwn  "&amp;IF(ISTEXT(I55),J55,K55)&amp;"  -lun_id  "&amp;D55&amp;" -s "&amp;Instructions!B$11&amp;" -IH"&amp;Instructions!B$10,"")</f>
        <v>raidcom add external_grp -path_grp 5 -external_grp_id 05-09 -port CL7-H -external_wwn  50060E8003A83C09  -lun_id  8 -s 53958 -IH99</v>
      </c>
      <c r="N55" s="24" t="e">
        <f>"raidcom add host_grp -port CL" &amp;#REF! &amp; "-"&amp;#REF!&amp;" -host_ mode " &amp;#REF! &amp;IF(ISTEXT(#REF!), "  -host_ mode_opt " &amp;#REF!,"")&amp;" -s "</f>
        <v>#REF!</v>
      </c>
      <c r="O55" s="24" t="str">
        <f>IF(ISNUMBER(#REF!),"raidcom add hba_wwn -port CL" &amp;#REF! &amp;  "-" &amp;#REF!&amp; "  -hba_wwn " &amp; IF(LEN(#REF!) =16,#REF!,LEFT(#REF!,2)&amp;MID(#REF!,4,2)&amp;MID(#REF!,7,2)&amp;MID(#REF!,10,2) &amp;MID(#REF!,13,2)&amp;MID(#REF!,16,2)&amp;MID(#REF!,19,2)&amp;MID(#REF!,22,2)),"")</f>
        <v/>
      </c>
      <c r="P55" s="24" t="str">
        <f>IF(ISNUMBER(#REF!),"raidcom set hba_wwn -port CL" &amp;#REF! &amp;  "-" &amp;#REF!&amp;IF(ISTEXT(#REF!)," -wwn_nickname "&amp;#REF!,""),"")</f>
        <v/>
      </c>
      <c r="Q55" s="24" t="str">
        <f>IF(ISNUMBER(A55),"raidcom modify external_grp -external_grp_id "&amp;B55&amp;" -cache_mode "&amp;LOWER(G55)&amp;" -s "&amp;Instructions!B$11&amp;" -IH"&amp;Instructions!B$10,"")</f>
        <v>raidcom modify external_grp -external_grp_id 05-09 -cache_mode n -s 53958 -IH99</v>
      </c>
      <c r="R55" s="24" t="str">
        <f>IF(ISNUMBER(A55),"raidcom modify external_grp  -external_grp_id "&amp;B55&amp;" -cache_inflow "&amp;LOWER(G55)&amp;"  -s "&amp;Instructions!B$11&amp;" -IH"&amp;Instructions!B$10,"")</f>
        <v>raidcom modify external_grp  -external_grp_id 05-09 -cache_inflow n  -s 53958 -IH99</v>
      </c>
      <c r="S55" s="24" t="str">
        <f>IF(ISNUMBER(A55),"raidcom disconnect external_grp -external_grp_id "&amp;B55&amp;" -s "&amp;Instructions!B$11&amp;" -IH"&amp;Instructions!B$10,"")</f>
        <v>raidcom disconnect external_grp -external_grp_id 05-09 -s 53958 -IH99</v>
      </c>
      <c r="T55" s="24" t="str">
        <f>IF(ISNUMBER(A55),"raidcom delete external_grp -external_grp_id "&amp;B55&amp;" -s "&amp;Instructions!B$11&amp;" -IH"&amp;Instructions!B$10,"")</f>
        <v>raidcom delete external_grp -external_grp_id 05-09 -s 53958 -IH99</v>
      </c>
      <c r="U55" s="24" t="str">
        <f>IF(ISNUMBER(A55),"raidcom disconnect external_grp -ldev_id  "&amp;E55&amp;" -s "&amp;Instructions!B$11&amp;" -IH"&amp;Instructions!B$10,"")</f>
        <v>raidcom disconnect external_grp -ldev_id  80:34 -s 53958 -IH99</v>
      </c>
    </row>
    <row r="56" spans="1:21" ht="15">
      <c r="A56" s="111">
        <v>5</v>
      </c>
      <c r="B56" s="203" t="s">
        <v>1741</v>
      </c>
      <c r="C56" s="203" t="s">
        <v>150</v>
      </c>
      <c r="D56" s="111">
        <v>9</v>
      </c>
      <c r="E56" s="111" t="str">
        <f t="shared" si="0"/>
        <v>80:35</v>
      </c>
      <c r="F56" s="111">
        <v>32821</v>
      </c>
      <c r="G56" s="203" t="s">
        <v>17</v>
      </c>
      <c r="H56" s="203" t="s">
        <v>17</v>
      </c>
      <c r="I56" s="20"/>
      <c r="J56" s="186" t="str">
        <f>IF(ISTEXT(I56),IF(Instructions!B15="Other","",ConvertWWN(I56)),"")</f>
        <v/>
      </c>
      <c r="K56" s="186" t="s">
        <v>1537</v>
      </c>
      <c r="L56" s="92" t="s">
        <v>0</v>
      </c>
      <c r="M56" s="24" t="str">
        <f>IF(ISNUMBER(A56),"raidcom add external_grp -path_grp "&amp;A56&amp;" -external_grp_id "&amp;B56&amp;" -port "&amp;C56&amp;" -external_wwn  "&amp;IF(ISTEXT(I56),J56,K56)&amp;"  -lun_id  "&amp;D56&amp;" -s "&amp;Instructions!B$11&amp;" -IH"&amp;Instructions!B$10,"")</f>
        <v>raidcom add external_grp -path_grp 5 -external_grp_id 05-10 -port CL7-H -external_wwn  50060E8003A83C09  -lun_id  9 -s 53958 -IH99</v>
      </c>
      <c r="N56" s="24" t="e">
        <f>"raidcom add host_grp -port CL" &amp;#REF! &amp; "-"&amp;#REF!&amp;" -host_ mode " &amp;#REF! &amp;IF(ISTEXT(#REF!), "  -host_ mode_opt " &amp;#REF!,"")&amp;" -s "</f>
        <v>#REF!</v>
      </c>
      <c r="O56" s="24" t="str">
        <f>IF(ISNUMBER(#REF!),"raidcom add hba_wwn -port CL" &amp;#REF! &amp;  "-" &amp;#REF!&amp; "  -hba_wwn " &amp; IF(LEN(#REF!) =16,#REF!,LEFT(#REF!,2)&amp;MID(#REF!,4,2)&amp;MID(#REF!,7,2)&amp;MID(#REF!,10,2) &amp;MID(#REF!,13,2)&amp;MID(#REF!,16,2)&amp;MID(#REF!,19,2)&amp;MID(#REF!,22,2)),"")</f>
        <v/>
      </c>
      <c r="P56" s="24" t="str">
        <f>IF(ISNUMBER(#REF!),"raidcom set hba_wwn -port CL" &amp;#REF! &amp;  "-" &amp;#REF!&amp;IF(ISTEXT(#REF!)," -wwn_nickname "&amp;#REF!,""),"")</f>
        <v/>
      </c>
      <c r="Q56" s="24" t="str">
        <f>IF(ISNUMBER(A56),"raidcom modify external_grp -external_grp_id "&amp;B56&amp;" -cache_mode "&amp;LOWER(G56)&amp;" -s "&amp;Instructions!B$11&amp;" -IH"&amp;Instructions!B$10,"")</f>
        <v>raidcom modify external_grp -external_grp_id 05-10 -cache_mode n -s 53958 -IH99</v>
      </c>
      <c r="R56" s="24" t="str">
        <f>IF(ISNUMBER(A56),"raidcom modify external_grp  -external_grp_id "&amp;B56&amp;" -cache_inflow "&amp;LOWER(G56)&amp;"  -s "&amp;Instructions!B$11&amp;" -IH"&amp;Instructions!B$10,"")</f>
        <v>raidcom modify external_grp  -external_grp_id 05-10 -cache_inflow n  -s 53958 -IH99</v>
      </c>
      <c r="S56" s="24" t="str">
        <f>IF(ISNUMBER(A56),"raidcom disconnect external_grp -external_grp_id "&amp;B56&amp;" -s "&amp;Instructions!B$11&amp;" -IH"&amp;Instructions!B$10,"")</f>
        <v>raidcom disconnect external_grp -external_grp_id 05-10 -s 53958 -IH99</v>
      </c>
      <c r="T56" s="24" t="str">
        <f>IF(ISNUMBER(A56),"raidcom delete external_grp -external_grp_id "&amp;B56&amp;" -s "&amp;Instructions!B$11&amp;" -IH"&amp;Instructions!B$10,"")</f>
        <v>raidcom delete external_grp -external_grp_id 05-10 -s 53958 -IH99</v>
      </c>
      <c r="U56" s="24" t="str">
        <f>IF(ISNUMBER(A56),"raidcom disconnect external_grp -ldev_id  "&amp;E56&amp;" -s "&amp;Instructions!B$11&amp;" -IH"&amp;Instructions!B$10,"")</f>
        <v>raidcom disconnect external_grp -ldev_id  80:35 -s 53958 -IH99</v>
      </c>
    </row>
    <row r="57" spans="1:21" ht="15">
      <c r="A57" s="111">
        <v>5</v>
      </c>
      <c r="B57" s="203" t="s">
        <v>1742</v>
      </c>
      <c r="C57" s="203" t="s">
        <v>150</v>
      </c>
      <c r="D57" s="111">
        <v>10</v>
      </c>
      <c r="E57" s="111" t="str">
        <f t="shared" si="0"/>
        <v>80:36</v>
      </c>
      <c r="F57" s="111">
        <v>32822</v>
      </c>
      <c r="G57" s="203" t="s">
        <v>17</v>
      </c>
      <c r="H57" s="203" t="s">
        <v>17</v>
      </c>
      <c r="I57" s="20"/>
      <c r="J57" s="186" t="str">
        <f>IF(ISTEXT(I57),IF(Instructions!B15="Other","",ConvertWWN(I57)),"")</f>
        <v/>
      </c>
      <c r="K57" s="186" t="s">
        <v>1537</v>
      </c>
      <c r="L57" s="92" t="s">
        <v>0</v>
      </c>
      <c r="M57" s="24" t="str">
        <f>IF(ISNUMBER(A57),"raidcom add external_grp -path_grp "&amp;A57&amp;" -external_grp_id "&amp;B57&amp;" -port "&amp;C57&amp;" -external_wwn  "&amp;IF(ISTEXT(I57),J57,K57)&amp;"  -lun_id  "&amp;D57&amp;" -s "&amp;Instructions!B$11&amp;" -IH"&amp;Instructions!B$10,"")</f>
        <v>raidcom add external_grp -path_grp 5 -external_grp_id 05-11 -port CL7-H -external_wwn  50060E8003A83C09  -lun_id  10 -s 53958 -IH99</v>
      </c>
      <c r="N57" s="24" t="e">
        <f>"raidcom add host_grp -port CL" &amp;#REF! &amp; "-"&amp;#REF!&amp;" -host_ mode " &amp;#REF! &amp;IF(ISTEXT(#REF!), "  -host_ mode_opt " &amp;#REF!,"")&amp;" -s "</f>
        <v>#REF!</v>
      </c>
      <c r="O57" s="24" t="str">
        <f>IF(ISNUMBER(#REF!),"raidcom add hba_wwn -port CL" &amp;#REF! &amp;  "-" &amp;#REF!&amp; "  -hba_wwn " &amp; IF(LEN(#REF!) =16,#REF!,LEFT(#REF!,2)&amp;MID(#REF!,4,2)&amp;MID(#REF!,7,2)&amp;MID(#REF!,10,2) &amp;MID(#REF!,13,2)&amp;MID(#REF!,16,2)&amp;MID(#REF!,19,2)&amp;MID(#REF!,22,2)),"")</f>
        <v/>
      </c>
      <c r="P57" s="24" t="str">
        <f>IF(ISNUMBER(#REF!),"raidcom set hba_wwn -port CL" &amp;#REF! &amp;  "-" &amp;#REF!&amp;IF(ISTEXT(#REF!)," -wwn_nickname "&amp;#REF!,""),"")</f>
        <v/>
      </c>
      <c r="Q57" s="24" t="str">
        <f>IF(ISNUMBER(A57),"raidcom modify external_grp -external_grp_id "&amp;B57&amp;" -cache_mode "&amp;LOWER(G57)&amp;" -s "&amp;Instructions!B$11&amp;" -IH"&amp;Instructions!B$10,"")</f>
        <v>raidcom modify external_grp -external_grp_id 05-11 -cache_mode n -s 53958 -IH99</v>
      </c>
      <c r="R57" s="24" t="str">
        <f>IF(ISNUMBER(A57),"raidcom modify external_grp  -external_grp_id "&amp;B57&amp;" -cache_inflow "&amp;LOWER(G57)&amp;"  -s "&amp;Instructions!B$11&amp;" -IH"&amp;Instructions!B$10,"")</f>
        <v>raidcom modify external_grp  -external_grp_id 05-11 -cache_inflow n  -s 53958 -IH99</v>
      </c>
      <c r="S57" s="24" t="str">
        <f>IF(ISNUMBER(A57),"raidcom disconnect external_grp -external_grp_id "&amp;B57&amp;" -s "&amp;Instructions!B$11&amp;" -IH"&amp;Instructions!B$10,"")</f>
        <v>raidcom disconnect external_grp -external_grp_id 05-11 -s 53958 -IH99</v>
      </c>
      <c r="T57" s="24" t="str">
        <f>IF(ISNUMBER(A57),"raidcom delete external_grp -external_grp_id "&amp;B57&amp;" -s "&amp;Instructions!B$11&amp;" -IH"&amp;Instructions!B$10,"")</f>
        <v>raidcom delete external_grp -external_grp_id 05-11 -s 53958 -IH99</v>
      </c>
      <c r="U57" s="24" t="str">
        <f>IF(ISNUMBER(A57),"raidcom disconnect external_grp -ldev_id  "&amp;E57&amp;" -s "&amp;Instructions!B$11&amp;" -IH"&amp;Instructions!B$10,"")</f>
        <v>raidcom disconnect external_grp -ldev_id  80:36 -s 53958 -IH99</v>
      </c>
    </row>
    <row r="58" spans="1:21" ht="15">
      <c r="A58" s="111">
        <v>5</v>
      </c>
      <c r="B58" s="203" t="s">
        <v>1743</v>
      </c>
      <c r="C58" s="203" t="s">
        <v>150</v>
      </c>
      <c r="D58" s="111">
        <v>11</v>
      </c>
      <c r="E58" s="111" t="str">
        <f t="shared" si="0"/>
        <v>80:37</v>
      </c>
      <c r="F58" s="111">
        <v>32823</v>
      </c>
      <c r="G58" s="203" t="s">
        <v>17</v>
      </c>
      <c r="H58" s="203" t="s">
        <v>17</v>
      </c>
      <c r="I58" s="20"/>
      <c r="J58" s="186" t="str">
        <f>IF(ISTEXT(I58),IF(Instructions!B15="Other","",ConvertWWN(I58)),"")</f>
        <v/>
      </c>
      <c r="K58" s="186" t="s">
        <v>1537</v>
      </c>
      <c r="L58" s="92" t="s">
        <v>0</v>
      </c>
      <c r="M58" s="24" t="str">
        <f>IF(ISNUMBER(A58),"raidcom add external_grp -path_grp "&amp;A58&amp;" -external_grp_id "&amp;B58&amp;" -port "&amp;C58&amp;" -external_wwn  "&amp;IF(ISTEXT(I58),J58,K58)&amp;"  -lun_id  "&amp;D58&amp;" -s "&amp;Instructions!B$11&amp;" -IH"&amp;Instructions!B$10,"")</f>
        <v>raidcom add external_grp -path_grp 5 -external_grp_id 05-12 -port CL7-H -external_wwn  50060E8003A83C09  -lun_id  11 -s 53958 -IH99</v>
      </c>
      <c r="N58" s="24" t="e">
        <f>"raidcom add host_grp -port CL" &amp;#REF! &amp; "-"&amp;#REF!&amp;" -host_ mode " &amp;#REF! &amp;IF(ISTEXT(#REF!), "  -host_ mode_opt " &amp;#REF!,"")&amp;" -s "</f>
        <v>#REF!</v>
      </c>
      <c r="O58" s="24" t="str">
        <f>IF(ISNUMBER(#REF!),"raidcom add hba_wwn -port CL" &amp;#REF! &amp;  "-" &amp;#REF!&amp; "  -hba_wwn " &amp; IF(LEN(#REF!) =16,#REF!,LEFT(#REF!,2)&amp;MID(#REF!,4,2)&amp;MID(#REF!,7,2)&amp;MID(#REF!,10,2) &amp;MID(#REF!,13,2)&amp;MID(#REF!,16,2)&amp;MID(#REF!,19,2)&amp;MID(#REF!,22,2)),"")</f>
        <v/>
      </c>
      <c r="P58" s="24" t="str">
        <f>IF(ISNUMBER(#REF!),"raidcom set hba_wwn -port CL" &amp;#REF! &amp;  "-" &amp;#REF!&amp;IF(ISTEXT(#REF!)," -wwn_nickname "&amp;#REF!,""),"")</f>
        <v/>
      </c>
      <c r="Q58" s="24" t="str">
        <f>IF(ISNUMBER(A58),"raidcom modify external_grp -external_grp_id "&amp;B58&amp;" -cache_mode "&amp;LOWER(G58)&amp;" -s "&amp;Instructions!B$11&amp;" -IH"&amp;Instructions!B$10,"")</f>
        <v>raidcom modify external_grp -external_grp_id 05-12 -cache_mode n -s 53958 -IH99</v>
      </c>
      <c r="R58" s="24" t="str">
        <f>IF(ISNUMBER(A58),"raidcom modify external_grp  -external_grp_id "&amp;B58&amp;" -cache_inflow "&amp;LOWER(G58)&amp;"  -s "&amp;Instructions!B$11&amp;" -IH"&amp;Instructions!B$10,"")</f>
        <v>raidcom modify external_grp  -external_grp_id 05-12 -cache_inflow n  -s 53958 -IH99</v>
      </c>
      <c r="S58" s="24" t="str">
        <f>IF(ISNUMBER(A58),"raidcom disconnect external_grp -external_grp_id "&amp;B58&amp;" -s "&amp;Instructions!B$11&amp;" -IH"&amp;Instructions!B$10,"")</f>
        <v>raidcom disconnect external_grp -external_grp_id 05-12 -s 53958 -IH99</v>
      </c>
      <c r="T58" s="24" t="str">
        <f>IF(ISNUMBER(A58),"raidcom delete external_grp -external_grp_id "&amp;B58&amp;" -s "&amp;Instructions!B$11&amp;" -IH"&amp;Instructions!B$10,"")</f>
        <v>raidcom delete external_grp -external_grp_id 05-12 -s 53958 -IH99</v>
      </c>
      <c r="U58" s="24" t="str">
        <f>IF(ISNUMBER(A58),"raidcom disconnect external_grp -ldev_id  "&amp;E58&amp;" -s "&amp;Instructions!B$11&amp;" -IH"&amp;Instructions!B$10,"")</f>
        <v>raidcom disconnect external_grp -ldev_id  80:37 -s 53958 -IH99</v>
      </c>
    </row>
    <row r="59" spans="1:21" ht="15">
      <c r="A59" s="111">
        <v>5</v>
      </c>
      <c r="B59" s="203" t="s">
        <v>1744</v>
      </c>
      <c r="C59" s="203" t="s">
        <v>150</v>
      </c>
      <c r="D59" s="111">
        <v>12</v>
      </c>
      <c r="E59" s="111" t="str">
        <f t="shared" si="0"/>
        <v>80:38</v>
      </c>
      <c r="F59" s="111">
        <v>32824</v>
      </c>
      <c r="G59" s="203" t="s">
        <v>17</v>
      </c>
      <c r="H59" s="203" t="s">
        <v>17</v>
      </c>
      <c r="I59" s="20"/>
      <c r="J59" s="186" t="str">
        <f>IF(ISTEXT(I59),IF(Instructions!B15="Other","",ConvertWWN(I59)),"")</f>
        <v/>
      </c>
      <c r="K59" s="186" t="s">
        <v>1537</v>
      </c>
      <c r="L59" s="92" t="s">
        <v>0</v>
      </c>
      <c r="M59" s="24" t="str">
        <f>IF(ISNUMBER(A59),"raidcom add external_grp -path_grp "&amp;A59&amp;" -external_grp_id "&amp;B59&amp;" -port "&amp;C59&amp;" -external_wwn  "&amp;IF(ISTEXT(I59),J59,K59)&amp;"  -lun_id  "&amp;D59&amp;" -s "&amp;Instructions!B$11&amp;" -IH"&amp;Instructions!B$10,"")</f>
        <v>raidcom add external_grp -path_grp 5 -external_grp_id 05-13 -port CL7-H -external_wwn  50060E8003A83C09  -lun_id  12 -s 53958 -IH99</v>
      </c>
      <c r="N59" s="24" t="e">
        <f>"raidcom add host_grp -port CL" &amp;#REF! &amp; "-"&amp;#REF!&amp;" -host_ mode " &amp;#REF! &amp;IF(ISTEXT(#REF!), "  -host_ mode_opt " &amp;#REF!,"")&amp;" -s "</f>
        <v>#REF!</v>
      </c>
      <c r="O59" s="24" t="str">
        <f>IF(ISNUMBER(#REF!),"raidcom add hba_wwn -port CL" &amp;#REF! &amp;  "-" &amp;#REF!&amp; "  -hba_wwn " &amp; IF(LEN(#REF!) =16,#REF!,LEFT(#REF!,2)&amp;MID(#REF!,4,2)&amp;MID(#REF!,7,2)&amp;MID(#REF!,10,2) &amp;MID(#REF!,13,2)&amp;MID(#REF!,16,2)&amp;MID(#REF!,19,2)&amp;MID(#REF!,22,2)),"")</f>
        <v/>
      </c>
      <c r="P59" s="24" t="str">
        <f>IF(ISNUMBER(#REF!),"raidcom set hba_wwn -port CL" &amp;#REF! &amp;  "-" &amp;#REF!&amp;IF(ISTEXT(#REF!)," -wwn_nickname "&amp;#REF!,""),"")</f>
        <v/>
      </c>
      <c r="Q59" s="24" t="str">
        <f>IF(ISNUMBER(A59),"raidcom modify external_grp -external_grp_id "&amp;B59&amp;" -cache_mode "&amp;LOWER(G59)&amp;" -s "&amp;Instructions!B$11&amp;" -IH"&amp;Instructions!B$10,"")</f>
        <v>raidcom modify external_grp -external_grp_id 05-13 -cache_mode n -s 53958 -IH99</v>
      </c>
      <c r="R59" s="24" t="str">
        <f>IF(ISNUMBER(A59),"raidcom modify external_grp  -external_grp_id "&amp;B59&amp;" -cache_inflow "&amp;LOWER(G59)&amp;"  -s "&amp;Instructions!B$11&amp;" -IH"&amp;Instructions!B$10,"")</f>
        <v>raidcom modify external_grp  -external_grp_id 05-13 -cache_inflow n  -s 53958 -IH99</v>
      </c>
      <c r="S59" s="24" t="str">
        <f>IF(ISNUMBER(A59),"raidcom disconnect external_grp -external_grp_id "&amp;B59&amp;" -s "&amp;Instructions!B$11&amp;" -IH"&amp;Instructions!B$10,"")</f>
        <v>raidcom disconnect external_grp -external_grp_id 05-13 -s 53958 -IH99</v>
      </c>
      <c r="T59" s="24" t="str">
        <f>IF(ISNUMBER(A59),"raidcom delete external_grp -external_grp_id "&amp;B59&amp;" -s "&amp;Instructions!B$11&amp;" -IH"&amp;Instructions!B$10,"")</f>
        <v>raidcom delete external_grp -external_grp_id 05-13 -s 53958 -IH99</v>
      </c>
      <c r="U59" s="24" t="str">
        <f>IF(ISNUMBER(A59),"raidcom disconnect external_grp -ldev_id  "&amp;E59&amp;" -s "&amp;Instructions!B$11&amp;" -IH"&amp;Instructions!B$10,"")</f>
        <v>raidcom disconnect external_grp -ldev_id  80:38 -s 53958 -IH99</v>
      </c>
    </row>
    <row r="60" spans="1:21" ht="15">
      <c r="A60" s="111">
        <v>5</v>
      </c>
      <c r="B60" s="203" t="s">
        <v>1745</v>
      </c>
      <c r="C60" s="203" t="s">
        <v>150</v>
      </c>
      <c r="D60" s="111">
        <v>13</v>
      </c>
      <c r="E60" s="111" t="str">
        <f t="shared" si="0"/>
        <v>80:39</v>
      </c>
      <c r="F60" s="111">
        <v>32825</v>
      </c>
      <c r="G60" s="203" t="s">
        <v>17</v>
      </c>
      <c r="H60" s="203" t="s">
        <v>17</v>
      </c>
      <c r="I60" s="20"/>
      <c r="J60" s="186" t="str">
        <f>IF(ISTEXT(I60),IF(Instructions!B15="Other","",ConvertWWN(I60)),"")</f>
        <v/>
      </c>
      <c r="K60" s="186" t="s">
        <v>1537</v>
      </c>
      <c r="L60" s="92" t="s">
        <v>0</v>
      </c>
      <c r="M60" s="24" t="str">
        <f>IF(ISNUMBER(A60),"raidcom add external_grp -path_grp "&amp;A60&amp;" -external_grp_id "&amp;B60&amp;" -port "&amp;C60&amp;" -external_wwn  "&amp;IF(ISTEXT(I60),J60,K60)&amp;"  -lun_id  "&amp;D60&amp;" -s "&amp;Instructions!B$11&amp;" -IH"&amp;Instructions!B$10,"")</f>
        <v>raidcom add external_grp -path_grp 5 -external_grp_id 05-14 -port CL7-H -external_wwn  50060E8003A83C09  -lun_id  13 -s 53958 -IH99</v>
      </c>
      <c r="N60" s="24" t="e">
        <f>"raidcom add host_grp -port CL" &amp;#REF! &amp; "-"&amp;#REF!&amp;" -host_ mode " &amp;#REF! &amp;IF(ISTEXT(#REF!), "  -host_ mode_opt " &amp;#REF!,"")&amp;" -s "</f>
        <v>#REF!</v>
      </c>
      <c r="O60" s="24" t="str">
        <f>IF(ISNUMBER(#REF!),"raidcom add hba_wwn -port CL" &amp;#REF! &amp;  "-" &amp;#REF!&amp; "  -hba_wwn " &amp; IF(LEN(#REF!) =16,#REF!,LEFT(#REF!,2)&amp;MID(#REF!,4,2)&amp;MID(#REF!,7,2)&amp;MID(#REF!,10,2) &amp;MID(#REF!,13,2)&amp;MID(#REF!,16,2)&amp;MID(#REF!,19,2)&amp;MID(#REF!,22,2)),"")</f>
        <v/>
      </c>
      <c r="P60" s="24" t="str">
        <f>IF(ISNUMBER(#REF!),"raidcom set hba_wwn -port CL" &amp;#REF! &amp;  "-" &amp;#REF!&amp;IF(ISTEXT(#REF!)," -wwn_nickname "&amp;#REF!,""),"")</f>
        <v/>
      </c>
      <c r="Q60" s="24" t="str">
        <f>IF(ISNUMBER(A60),"raidcom modify external_grp -external_grp_id "&amp;B60&amp;" -cache_mode "&amp;LOWER(G60)&amp;" -s "&amp;Instructions!B$11&amp;" -IH"&amp;Instructions!B$10,"")</f>
        <v>raidcom modify external_grp -external_grp_id 05-14 -cache_mode n -s 53958 -IH99</v>
      </c>
      <c r="R60" s="24" t="str">
        <f>IF(ISNUMBER(A60),"raidcom modify external_grp  -external_grp_id "&amp;B60&amp;" -cache_inflow "&amp;LOWER(G60)&amp;"  -s "&amp;Instructions!B$11&amp;" -IH"&amp;Instructions!B$10,"")</f>
        <v>raidcom modify external_grp  -external_grp_id 05-14 -cache_inflow n  -s 53958 -IH99</v>
      </c>
      <c r="S60" s="24" t="str">
        <f>IF(ISNUMBER(A60),"raidcom disconnect external_grp -external_grp_id "&amp;B60&amp;" -s "&amp;Instructions!B$11&amp;" -IH"&amp;Instructions!B$10,"")</f>
        <v>raidcom disconnect external_grp -external_grp_id 05-14 -s 53958 -IH99</v>
      </c>
      <c r="T60" s="24" t="str">
        <f>IF(ISNUMBER(A60),"raidcom delete external_grp -external_grp_id "&amp;B60&amp;" -s "&amp;Instructions!B$11&amp;" -IH"&amp;Instructions!B$10,"")</f>
        <v>raidcom delete external_grp -external_grp_id 05-14 -s 53958 -IH99</v>
      </c>
      <c r="U60" s="24" t="str">
        <f>IF(ISNUMBER(A60),"raidcom disconnect external_grp -ldev_id  "&amp;E60&amp;" -s "&amp;Instructions!B$11&amp;" -IH"&amp;Instructions!B$10,"")</f>
        <v>raidcom disconnect external_grp -ldev_id  80:39 -s 53958 -IH99</v>
      </c>
    </row>
    <row r="61" spans="1:21" ht="15">
      <c r="A61" s="111">
        <v>5</v>
      </c>
      <c r="B61" s="203" t="s">
        <v>1746</v>
      </c>
      <c r="C61" s="203" t="s">
        <v>150</v>
      </c>
      <c r="D61" s="111">
        <v>14</v>
      </c>
      <c r="E61" s="111" t="str">
        <f t="shared" si="0"/>
        <v>80:3A</v>
      </c>
      <c r="F61" s="111">
        <v>32826</v>
      </c>
      <c r="G61" s="203" t="s">
        <v>17</v>
      </c>
      <c r="H61" s="203" t="s">
        <v>17</v>
      </c>
      <c r="I61" s="20"/>
      <c r="J61" s="186" t="str">
        <f>IF(ISTEXT(I61),IF(Instructions!B15="Other","",ConvertWWN(I61)),"")</f>
        <v/>
      </c>
      <c r="K61" s="186" t="s">
        <v>1537</v>
      </c>
      <c r="L61" s="92" t="s">
        <v>0</v>
      </c>
      <c r="M61" s="24" t="str">
        <f>IF(ISNUMBER(A61),"raidcom add external_grp -path_grp "&amp;A61&amp;" -external_grp_id "&amp;B61&amp;" -port "&amp;C61&amp;" -external_wwn  "&amp;IF(ISTEXT(I61),J61,K61)&amp;"  -lun_id  "&amp;D61&amp;" -s "&amp;Instructions!B$11&amp;" -IH"&amp;Instructions!B$10,"")</f>
        <v>raidcom add external_grp -path_grp 5 -external_grp_id 05-15 -port CL7-H -external_wwn  50060E8003A83C09  -lun_id  14 -s 53958 -IH99</v>
      </c>
      <c r="N61" s="24" t="e">
        <f>"raidcom add host_grp -port CL" &amp;#REF! &amp; "-"&amp;#REF!&amp;" -host_ mode " &amp;#REF! &amp;IF(ISTEXT(#REF!), "  -host_ mode_opt " &amp;#REF!,"")&amp;" -s "</f>
        <v>#REF!</v>
      </c>
      <c r="O61" s="24" t="str">
        <f>IF(ISNUMBER(#REF!),"raidcom add hba_wwn -port CL" &amp;#REF! &amp;  "-" &amp;#REF!&amp; "  -hba_wwn " &amp; IF(LEN(#REF!) =16,#REF!,LEFT(#REF!,2)&amp;MID(#REF!,4,2)&amp;MID(#REF!,7,2)&amp;MID(#REF!,10,2) &amp;MID(#REF!,13,2)&amp;MID(#REF!,16,2)&amp;MID(#REF!,19,2)&amp;MID(#REF!,22,2)),"")</f>
        <v/>
      </c>
      <c r="P61" s="24" t="str">
        <f>IF(ISNUMBER(#REF!),"raidcom set hba_wwn -port CL" &amp;#REF! &amp;  "-" &amp;#REF!&amp;IF(ISTEXT(#REF!)," -wwn_nickname "&amp;#REF!,""),"")</f>
        <v/>
      </c>
      <c r="Q61" s="24" t="str">
        <f>IF(ISNUMBER(A61),"raidcom modify external_grp -external_grp_id "&amp;B61&amp;" -cache_mode "&amp;LOWER(G61)&amp;" -s "&amp;Instructions!B$11&amp;" -IH"&amp;Instructions!B$10,"")</f>
        <v>raidcom modify external_grp -external_grp_id 05-15 -cache_mode n -s 53958 -IH99</v>
      </c>
      <c r="R61" s="24" t="str">
        <f>IF(ISNUMBER(A61),"raidcom modify external_grp  -external_grp_id "&amp;B61&amp;" -cache_inflow "&amp;LOWER(G61)&amp;"  -s "&amp;Instructions!B$11&amp;" -IH"&amp;Instructions!B$10,"")</f>
        <v>raidcom modify external_grp  -external_grp_id 05-15 -cache_inflow n  -s 53958 -IH99</v>
      </c>
      <c r="S61" s="24" t="str">
        <f>IF(ISNUMBER(A61),"raidcom disconnect external_grp -external_grp_id "&amp;B61&amp;" -s "&amp;Instructions!B$11&amp;" -IH"&amp;Instructions!B$10,"")</f>
        <v>raidcom disconnect external_grp -external_grp_id 05-15 -s 53958 -IH99</v>
      </c>
      <c r="T61" s="24" t="str">
        <f>IF(ISNUMBER(A61),"raidcom delete external_grp -external_grp_id "&amp;B61&amp;" -s "&amp;Instructions!B$11&amp;" -IH"&amp;Instructions!B$10,"")</f>
        <v>raidcom delete external_grp -external_grp_id 05-15 -s 53958 -IH99</v>
      </c>
      <c r="U61" s="24" t="str">
        <f>IF(ISNUMBER(A61),"raidcom disconnect external_grp -ldev_id  "&amp;E61&amp;" -s "&amp;Instructions!B$11&amp;" -IH"&amp;Instructions!B$10,"")</f>
        <v>raidcom disconnect external_grp -ldev_id  80:3A -s 53958 -IH99</v>
      </c>
    </row>
    <row r="62" spans="1:21" ht="15">
      <c r="A62" s="111">
        <v>5</v>
      </c>
      <c r="B62" s="203" t="s">
        <v>1747</v>
      </c>
      <c r="C62" s="203" t="s">
        <v>150</v>
      </c>
      <c r="D62" s="111">
        <v>15</v>
      </c>
      <c r="E62" s="111" t="str">
        <f t="shared" si="0"/>
        <v>80:3B</v>
      </c>
      <c r="F62" s="111">
        <v>32827</v>
      </c>
      <c r="G62" s="203" t="s">
        <v>17</v>
      </c>
      <c r="H62" s="203" t="s">
        <v>17</v>
      </c>
      <c r="I62" s="20"/>
      <c r="J62" s="186" t="str">
        <f>IF(ISTEXT(I62),IF(Instructions!B15="Other","",ConvertWWN(I62)),"")</f>
        <v/>
      </c>
      <c r="K62" s="186" t="s">
        <v>1537</v>
      </c>
      <c r="L62" s="92" t="s">
        <v>0</v>
      </c>
      <c r="M62" s="24" t="str">
        <f>IF(ISNUMBER(A62),"raidcom add external_grp -path_grp "&amp;A62&amp;" -external_grp_id "&amp;B62&amp;" -port "&amp;C62&amp;" -external_wwn  "&amp;IF(ISTEXT(I62),J62,K62)&amp;"  -lun_id  "&amp;D62&amp;" -s "&amp;Instructions!B$11&amp;" -IH"&amp;Instructions!B$10,"")</f>
        <v>raidcom add external_grp -path_grp 5 -external_grp_id 05-16 -port CL7-H -external_wwn  50060E8003A83C09  -lun_id  15 -s 53958 -IH99</v>
      </c>
      <c r="N62" s="24" t="e">
        <f>"raidcom add host_grp -port CL" &amp;#REF! &amp; "-"&amp;#REF!&amp;" -host_ mode " &amp;#REF! &amp;IF(ISTEXT(#REF!), "  -host_ mode_opt " &amp;#REF!,"")&amp;" -s "</f>
        <v>#REF!</v>
      </c>
      <c r="O62" s="24" t="str">
        <f>IF(ISNUMBER(#REF!),"raidcom add hba_wwn -port CL" &amp;#REF! &amp;  "-" &amp;#REF!&amp; "  -hba_wwn " &amp; IF(LEN(#REF!) =16,#REF!,LEFT(#REF!,2)&amp;MID(#REF!,4,2)&amp;MID(#REF!,7,2)&amp;MID(#REF!,10,2) &amp;MID(#REF!,13,2)&amp;MID(#REF!,16,2)&amp;MID(#REF!,19,2)&amp;MID(#REF!,22,2)),"")</f>
        <v/>
      </c>
      <c r="P62" s="24" t="str">
        <f>IF(ISNUMBER(#REF!),"raidcom set hba_wwn -port CL" &amp;#REF! &amp;  "-" &amp;#REF!&amp;IF(ISTEXT(#REF!)," -wwn_nickname "&amp;#REF!,""),"")</f>
        <v/>
      </c>
      <c r="Q62" s="24" t="str">
        <f>IF(ISNUMBER(A62),"raidcom modify external_grp -external_grp_id "&amp;B62&amp;" -cache_mode "&amp;LOWER(G62)&amp;" -s "&amp;Instructions!B$11&amp;" -IH"&amp;Instructions!B$10,"")</f>
        <v>raidcom modify external_grp -external_grp_id 05-16 -cache_mode n -s 53958 -IH99</v>
      </c>
      <c r="R62" s="24" t="str">
        <f>IF(ISNUMBER(A62),"raidcom modify external_grp  -external_grp_id "&amp;B62&amp;" -cache_inflow "&amp;LOWER(G62)&amp;"  -s "&amp;Instructions!B$11&amp;" -IH"&amp;Instructions!B$10,"")</f>
        <v>raidcom modify external_grp  -external_grp_id 05-16 -cache_inflow n  -s 53958 -IH99</v>
      </c>
      <c r="S62" s="24" t="str">
        <f>IF(ISNUMBER(A62),"raidcom disconnect external_grp -external_grp_id "&amp;B62&amp;" -s "&amp;Instructions!B$11&amp;" -IH"&amp;Instructions!B$10,"")</f>
        <v>raidcom disconnect external_grp -external_grp_id 05-16 -s 53958 -IH99</v>
      </c>
      <c r="T62" s="24" t="str">
        <f>IF(ISNUMBER(A62),"raidcom delete external_grp -external_grp_id "&amp;B62&amp;" -s "&amp;Instructions!B$11&amp;" -IH"&amp;Instructions!B$10,"")</f>
        <v>raidcom delete external_grp -external_grp_id 05-16 -s 53958 -IH99</v>
      </c>
      <c r="U62" s="24" t="str">
        <f>IF(ISNUMBER(A62),"raidcom disconnect external_grp -ldev_id  "&amp;E62&amp;" -s "&amp;Instructions!B$11&amp;" -IH"&amp;Instructions!B$10,"")</f>
        <v>raidcom disconnect external_grp -ldev_id  80:3B -s 53958 -IH99</v>
      </c>
    </row>
    <row r="63" spans="1:21" ht="15">
      <c r="A63" s="111">
        <v>5</v>
      </c>
      <c r="B63" s="203" t="s">
        <v>1748</v>
      </c>
      <c r="C63" s="203" t="s">
        <v>150</v>
      </c>
      <c r="D63" s="111">
        <v>16</v>
      </c>
      <c r="E63" s="111" t="str">
        <f t="shared" si="0"/>
        <v>80:3C</v>
      </c>
      <c r="F63" s="111">
        <v>32828</v>
      </c>
      <c r="G63" s="203" t="s">
        <v>17</v>
      </c>
      <c r="H63" s="203" t="s">
        <v>17</v>
      </c>
      <c r="I63" s="20"/>
      <c r="J63" s="186" t="str">
        <f>IF(ISTEXT(I63),IF(Instructions!B15="Other","",ConvertWWN(I63)),"")</f>
        <v/>
      </c>
      <c r="K63" s="186" t="s">
        <v>1537</v>
      </c>
      <c r="L63" s="92" t="s">
        <v>0</v>
      </c>
      <c r="M63" s="24" t="str">
        <f>IF(ISNUMBER(A63),"raidcom add external_grp -path_grp "&amp;A63&amp;" -external_grp_id "&amp;B63&amp;" -port "&amp;C63&amp;" -external_wwn  "&amp;IF(ISTEXT(I63),J63,K63)&amp;"  -lun_id  "&amp;D63&amp;" -s "&amp;Instructions!B$11&amp;" -IH"&amp;Instructions!B$10,"")</f>
        <v>raidcom add external_grp -path_grp 5 -external_grp_id 05-17 -port CL7-H -external_wwn  50060E8003A83C09  -lun_id  16 -s 53958 -IH99</v>
      </c>
      <c r="N63" s="24" t="e">
        <f>"raidcom add host_grp -port CL" &amp;#REF! &amp; "-"&amp;#REF!&amp;" -host_ mode " &amp;#REF! &amp;IF(ISTEXT(#REF!), "  -host_ mode_opt " &amp;#REF!,"")&amp;" -s "</f>
        <v>#REF!</v>
      </c>
      <c r="O63" s="24" t="str">
        <f>IF(ISNUMBER(#REF!),"raidcom add hba_wwn -port CL" &amp;#REF! &amp;  "-" &amp;#REF!&amp; "  -hba_wwn " &amp; IF(LEN(#REF!) =16,#REF!,LEFT(#REF!,2)&amp;MID(#REF!,4,2)&amp;MID(#REF!,7,2)&amp;MID(#REF!,10,2) &amp;MID(#REF!,13,2)&amp;MID(#REF!,16,2)&amp;MID(#REF!,19,2)&amp;MID(#REF!,22,2)),"")</f>
        <v/>
      </c>
      <c r="P63" s="24" t="str">
        <f>IF(ISNUMBER(#REF!),"raidcom set hba_wwn -port CL" &amp;#REF! &amp;  "-" &amp;#REF!&amp;IF(ISTEXT(#REF!)," -wwn_nickname "&amp;#REF!,""),"")</f>
        <v/>
      </c>
      <c r="Q63" s="24" t="str">
        <f>IF(ISNUMBER(A63),"raidcom modify external_grp -external_grp_id "&amp;B63&amp;" -cache_mode "&amp;LOWER(G63)&amp;" -s "&amp;Instructions!B$11&amp;" -IH"&amp;Instructions!B$10,"")</f>
        <v>raidcom modify external_grp -external_grp_id 05-17 -cache_mode n -s 53958 -IH99</v>
      </c>
      <c r="R63" s="24" t="str">
        <f>IF(ISNUMBER(A63),"raidcom modify external_grp  -external_grp_id "&amp;B63&amp;" -cache_inflow "&amp;LOWER(G63)&amp;"  -s "&amp;Instructions!B$11&amp;" -IH"&amp;Instructions!B$10,"")</f>
        <v>raidcom modify external_grp  -external_grp_id 05-17 -cache_inflow n  -s 53958 -IH99</v>
      </c>
      <c r="S63" s="24" t="str">
        <f>IF(ISNUMBER(A63),"raidcom disconnect external_grp -external_grp_id "&amp;B63&amp;" -s "&amp;Instructions!B$11&amp;" -IH"&amp;Instructions!B$10,"")</f>
        <v>raidcom disconnect external_grp -external_grp_id 05-17 -s 53958 -IH99</v>
      </c>
      <c r="T63" s="24" t="str">
        <f>IF(ISNUMBER(A63),"raidcom delete external_grp -external_grp_id "&amp;B63&amp;" -s "&amp;Instructions!B$11&amp;" -IH"&amp;Instructions!B$10,"")</f>
        <v>raidcom delete external_grp -external_grp_id 05-17 -s 53958 -IH99</v>
      </c>
      <c r="U63" s="24" t="str">
        <f>IF(ISNUMBER(A63),"raidcom disconnect external_grp -ldev_id  "&amp;E63&amp;" -s "&amp;Instructions!B$11&amp;" -IH"&amp;Instructions!B$10,"")</f>
        <v>raidcom disconnect external_grp -ldev_id  80:3C -s 53958 -IH99</v>
      </c>
    </row>
    <row r="64" spans="1:21" ht="15">
      <c r="A64" s="111">
        <v>5</v>
      </c>
      <c r="B64" s="203" t="s">
        <v>1749</v>
      </c>
      <c r="C64" s="203" t="s">
        <v>150</v>
      </c>
      <c r="D64" s="111">
        <v>17</v>
      </c>
      <c r="E64" s="111" t="str">
        <f t="shared" si="0"/>
        <v>80:3D</v>
      </c>
      <c r="F64" s="111">
        <v>32829</v>
      </c>
      <c r="G64" s="203" t="s">
        <v>17</v>
      </c>
      <c r="H64" s="203" t="s">
        <v>17</v>
      </c>
      <c r="I64" s="20"/>
      <c r="J64" s="186" t="str">
        <f>IF(ISTEXT(I64),IF(Instructions!B15="Other","",ConvertWWN(I64)),"")</f>
        <v/>
      </c>
      <c r="K64" s="186" t="s">
        <v>1537</v>
      </c>
      <c r="L64" s="92" t="s">
        <v>0</v>
      </c>
      <c r="M64" s="24" t="str">
        <f>IF(ISNUMBER(A64),"raidcom add external_grp -path_grp "&amp;A64&amp;" -external_grp_id "&amp;B64&amp;" -port "&amp;C64&amp;" -external_wwn  "&amp;IF(ISTEXT(I64),J64,K64)&amp;"  -lun_id  "&amp;D64&amp;" -s "&amp;Instructions!B$11&amp;" -IH"&amp;Instructions!B$10,"")</f>
        <v>raidcom add external_grp -path_grp 5 -external_grp_id 05-18 -port CL7-H -external_wwn  50060E8003A83C09  -lun_id  17 -s 53958 -IH99</v>
      </c>
      <c r="N64" s="24" t="e">
        <f>"raidcom add host_grp -port CL" &amp;#REF! &amp; "-"&amp;#REF!&amp;" -host_ mode " &amp;#REF! &amp;IF(ISTEXT(#REF!), "  -host_ mode_opt " &amp;#REF!,"")&amp;" -s "</f>
        <v>#REF!</v>
      </c>
      <c r="O64" s="24" t="str">
        <f>IF(ISNUMBER(#REF!),"raidcom add hba_wwn -port CL" &amp;#REF! &amp;  "-" &amp;#REF!&amp; "  -hba_wwn " &amp; IF(LEN(#REF!) =16,#REF!,LEFT(#REF!,2)&amp;MID(#REF!,4,2)&amp;MID(#REF!,7,2)&amp;MID(#REF!,10,2) &amp;MID(#REF!,13,2)&amp;MID(#REF!,16,2)&amp;MID(#REF!,19,2)&amp;MID(#REF!,22,2)),"")</f>
        <v/>
      </c>
      <c r="P64" s="24" t="str">
        <f>IF(ISNUMBER(#REF!),"raidcom set hba_wwn -port CL" &amp;#REF! &amp;  "-" &amp;#REF!&amp;IF(ISTEXT(#REF!)," -wwn_nickname "&amp;#REF!,""),"")</f>
        <v/>
      </c>
      <c r="Q64" s="24" t="str">
        <f>IF(ISNUMBER(A64),"raidcom modify external_grp -external_grp_id "&amp;B64&amp;" -cache_mode "&amp;LOWER(G64)&amp;" -s "&amp;Instructions!B$11&amp;" -IH"&amp;Instructions!B$10,"")</f>
        <v>raidcom modify external_grp -external_grp_id 05-18 -cache_mode n -s 53958 -IH99</v>
      </c>
      <c r="R64" s="24" t="str">
        <f>IF(ISNUMBER(A64),"raidcom modify external_grp  -external_grp_id "&amp;B64&amp;" -cache_inflow "&amp;LOWER(G64)&amp;"  -s "&amp;Instructions!B$11&amp;" -IH"&amp;Instructions!B$10,"")</f>
        <v>raidcom modify external_grp  -external_grp_id 05-18 -cache_inflow n  -s 53958 -IH99</v>
      </c>
      <c r="S64" s="24" t="str">
        <f>IF(ISNUMBER(A64),"raidcom disconnect external_grp -external_grp_id "&amp;B64&amp;" -s "&amp;Instructions!B$11&amp;" -IH"&amp;Instructions!B$10,"")</f>
        <v>raidcom disconnect external_grp -external_grp_id 05-18 -s 53958 -IH99</v>
      </c>
      <c r="T64" s="24" t="str">
        <f>IF(ISNUMBER(A64),"raidcom delete external_grp -external_grp_id "&amp;B64&amp;" -s "&amp;Instructions!B$11&amp;" -IH"&amp;Instructions!B$10,"")</f>
        <v>raidcom delete external_grp -external_grp_id 05-18 -s 53958 -IH99</v>
      </c>
      <c r="U64" s="24" t="str">
        <f>IF(ISNUMBER(A64),"raidcom disconnect external_grp -ldev_id  "&amp;E64&amp;" -s "&amp;Instructions!B$11&amp;" -IH"&amp;Instructions!B$10,"")</f>
        <v>raidcom disconnect external_grp -ldev_id  80:3D -s 53958 -IH99</v>
      </c>
    </row>
    <row r="65" spans="1:21" ht="15">
      <c r="A65" s="111">
        <v>5</v>
      </c>
      <c r="B65" s="203" t="s">
        <v>1750</v>
      </c>
      <c r="C65" s="203" t="s">
        <v>150</v>
      </c>
      <c r="D65" s="111">
        <v>18</v>
      </c>
      <c r="E65" s="111" t="str">
        <f t="shared" si="0"/>
        <v>80:3E</v>
      </c>
      <c r="F65" s="111">
        <v>32830</v>
      </c>
      <c r="G65" s="203" t="s">
        <v>17</v>
      </c>
      <c r="H65" s="203" t="s">
        <v>17</v>
      </c>
      <c r="I65" s="20"/>
      <c r="J65" s="186" t="str">
        <f>IF(ISTEXT(I65),IF(Instructions!B15="Other","",ConvertWWN(I65)),"")</f>
        <v/>
      </c>
      <c r="K65" s="186" t="s">
        <v>1537</v>
      </c>
      <c r="L65" s="92" t="s">
        <v>0</v>
      </c>
      <c r="M65" s="24" t="str">
        <f>IF(ISNUMBER(A65),"raidcom add external_grp -path_grp "&amp;A65&amp;" -external_grp_id "&amp;B65&amp;" -port "&amp;C65&amp;" -external_wwn  "&amp;IF(ISTEXT(I65),J65,K65)&amp;"  -lun_id  "&amp;D65&amp;" -s "&amp;Instructions!B$11&amp;" -IH"&amp;Instructions!B$10,"")</f>
        <v>raidcom add external_grp -path_grp 5 -external_grp_id 05-19 -port CL7-H -external_wwn  50060E8003A83C09  -lun_id  18 -s 53958 -IH99</v>
      </c>
      <c r="N65" s="24" t="e">
        <f>"raidcom add host_grp -port CL" &amp;#REF! &amp; "-"&amp;#REF!&amp;" -host_ mode " &amp;#REF! &amp;IF(ISTEXT(#REF!), "  -host_ mode_opt " &amp;#REF!,"")&amp;" -s "</f>
        <v>#REF!</v>
      </c>
      <c r="O65" s="24" t="str">
        <f>IF(ISNUMBER(#REF!),"raidcom add hba_wwn -port CL" &amp;#REF! &amp;  "-" &amp;#REF!&amp; "  -hba_wwn " &amp; IF(LEN(#REF!) =16,#REF!,LEFT(#REF!,2)&amp;MID(#REF!,4,2)&amp;MID(#REF!,7,2)&amp;MID(#REF!,10,2) &amp;MID(#REF!,13,2)&amp;MID(#REF!,16,2)&amp;MID(#REF!,19,2)&amp;MID(#REF!,22,2)),"")</f>
        <v/>
      </c>
      <c r="P65" s="24" t="str">
        <f>IF(ISNUMBER(#REF!),"raidcom set hba_wwn -port CL" &amp;#REF! &amp;  "-" &amp;#REF!&amp;IF(ISTEXT(#REF!)," -wwn_nickname "&amp;#REF!,""),"")</f>
        <v/>
      </c>
      <c r="Q65" s="24" t="str">
        <f>IF(ISNUMBER(A65),"raidcom modify external_grp -external_grp_id "&amp;B65&amp;" -cache_mode "&amp;LOWER(G65)&amp;" -s "&amp;Instructions!B$11&amp;" -IH"&amp;Instructions!B$10,"")</f>
        <v>raidcom modify external_grp -external_grp_id 05-19 -cache_mode n -s 53958 -IH99</v>
      </c>
      <c r="R65" s="24" t="str">
        <f>IF(ISNUMBER(A65),"raidcom modify external_grp  -external_grp_id "&amp;B65&amp;" -cache_inflow "&amp;LOWER(G65)&amp;"  -s "&amp;Instructions!B$11&amp;" -IH"&amp;Instructions!B$10,"")</f>
        <v>raidcom modify external_grp  -external_grp_id 05-19 -cache_inflow n  -s 53958 -IH99</v>
      </c>
      <c r="S65" s="24" t="str">
        <f>IF(ISNUMBER(A65),"raidcom disconnect external_grp -external_grp_id "&amp;B65&amp;" -s "&amp;Instructions!B$11&amp;" -IH"&amp;Instructions!B$10,"")</f>
        <v>raidcom disconnect external_grp -external_grp_id 05-19 -s 53958 -IH99</v>
      </c>
      <c r="T65" s="24" t="str">
        <f>IF(ISNUMBER(A65),"raidcom delete external_grp -external_grp_id "&amp;B65&amp;" -s "&amp;Instructions!B$11&amp;" -IH"&amp;Instructions!B$10,"")</f>
        <v>raidcom delete external_grp -external_grp_id 05-19 -s 53958 -IH99</v>
      </c>
      <c r="U65" s="24" t="str">
        <f>IF(ISNUMBER(A65),"raidcom disconnect external_grp -ldev_id  "&amp;E65&amp;" -s "&amp;Instructions!B$11&amp;" -IH"&amp;Instructions!B$10,"")</f>
        <v>raidcom disconnect external_grp -ldev_id  80:3E -s 53958 -IH99</v>
      </c>
    </row>
    <row r="66" spans="1:21" ht="15">
      <c r="A66" s="111">
        <v>5</v>
      </c>
      <c r="B66" s="203" t="s">
        <v>1751</v>
      </c>
      <c r="C66" s="203" t="s">
        <v>150</v>
      </c>
      <c r="D66" s="111">
        <v>19</v>
      </c>
      <c r="E66" s="111" t="str">
        <f t="shared" si="0"/>
        <v>80:3F</v>
      </c>
      <c r="F66" s="111">
        <v>32831</v>
      </c>
      <c r="G66" s="203" t="s">
        <v>17</v>
      </c>
      <c r="H66" s="203" t="s">
        <v>17</v>
      </c>
      <c r="I66" s="20"/>
      <c r="J66" s="186" t="str">
        <f>IF(ISTEXT(I66),IF(Instructions!B15="Other","",ConvertWWN(I66)),"")</f>
        <v/>
      </c>
      <c r="K66" s="186" t="s">
        <v>1537</v>
      </c>
      <c r="L66" s="92" t="s">
        <v>0</v>
      </c>
      <c r="M66" s="24" t="str">
        <f>IF(ISNUMBER(A66),"raidcom add external_grp -path_grp "&amp;A66&amp;" -external_grp_id "&amp;B66&amp;" -port "&amp;C66&amp;" -external_wwn  "&amp;IF(ISTEXT(I66),J66,K66)&amp;"  -lun_id  "&amp;D66&amp;" -s "&amp;Instructions!B$11&amp;" -IH"&amp;Instructions!B$10,"")</f>
        <v>raidcom add external_grp -path_grp 5 -external_grp_id 05-20 -port CL7-H -external_wwn  50060E8003A83C09  -lun_id  19 -s 53958 -IH99</v>
      </c>
      <c r="N66" s="24" t="e">
        <f>"raidcom add host_grp -port CL" &amp;#REF! &amp; "-"&amp;#REF!&amp;" -host_ mode " &amp;#REF! &amp;IF(ISTEXT(#REF!), "  -host_ mode_opt " &amp;#REF!,"")&amp;" -s "</f>
        <v>#REF!</v>
      </c>
      <c r="O66" s="24" t="str">
        <f>IF(ISNUMBER(#REF!),"raidcom add hba_wwn -port CL" &amp;#REF! &amp;  "-" &amp;#REF!&amp; "  -hba_wwn " &amp; IF(LEN(#REF!) =16,#REF!,LEFT(#REF!,2)&amp;MID(#REF!,4,2)&amp;MID(#REF!,7,2)&amp;MID(#REF!,10,2) &amp;MID(#REF!,13,2)&amp;MID(#REF!,16,2)&amp;MID(#REF!,19,2)&amp;MID(#REF!,22,2)),"")</f>
        <v/>
      </c>
      <c r="P66" s="24" t="str">
        <f>IF(ISNUMBER(#REF!),"raidcom set hba_wwn -port CL" &amp;#REF! &amp;  "-" &amp;#REF!&amp;IF(ISTEXT(#REF!)," -wwn_nickname "&amp;#REF!,""),"")</f>
        <v/>
      </c>
      <c r="Q66" s="24" t="str">
        <f>IF(ISNUMBER(A66),"raidcom modify external_grp -external_grp_id "&amp;B66&amp;" -cache_mode "&amp;LOWER(G66)&amp;" -s "&amp;Instructions!B$11&amp;" -IH"&amp;Instructions!B$10,"")</f>
        <v>raidcom modify external_grp -external_grp_id 05-20 -cache_mode n -s 53958 -IH99</v>
      </c>
      <c r="R66" s="24" t="str">
        <f>IF(ISNUMBER(A66),"raidcom modify external_grp  -external_grp_id "&amp;B66&amp;" -cache_inflow "&amp;LOWER(G66)&amp;"  -s "&amp;Instructions!B$11&amp;" -IH"&amp;Instructions!B$10,"")</f>
        <v>raidcom modify external_grp  -external_grp_id 05-20 -cache_inflow n  -s 53958 -IH99</v>
      </c>
      <c r="S66" s="24" t="str">
        <f>IF(ISNUMBER(A66),"raidcom disconnect external_grp -external_grp_id "&amp;B66&amp;" -s "&amp;Instructions!B$11&amp;" -IH"&amp;Instructions!B$10,"")</f>
        <v>raidcom disconnect external_grp -external_grp_id 05-20 -s 53958 -IH99</v>
      </c>
      <c r="T66" s="24" t="str">
        <f>IF(ISNUMBER(A66),"raidcom delete external_grp -external_grp_id "&amp;B66&amp;" -s "&amp;Instructions!B$11&amp;" -IH"&amp;Instructions!B$10,"")</f>
        <v>raidcom delete external_grp -external_grp_id 05-20 -s 53958 -IH99</v>
      </c>
      <c r="U66" s="24" t="str">
        <f>IF(ISNUMBER(A66),"raidcom disconnect external_grp -ldev_id  "&amp;E66&amp;" -s "&amp;Instructions!B$11&amp;" -IH"&amp;Instructions!B$10,"")</f>
        <v>raidcom disconnect external_grp -ldev_id  80:3F -s 53958 -IH99</v>
      </c>
    </row>
    <row r="67" spans="1:21" ht="15">
      <c r="A67" s="111">
        <v>5</v>
      </c>
      <c r="B67" s="203" t="s">
        <v>1752</v>
      </c>
      <c r="C67" s="203" t="s">
        <v>150</v>
      </c>
      <c r="D67" s="111">
        <v>20</v>
      </c>
      <c r="E67" s="111" t="str">
        <f t="shared" si="0"/>
        <v>80:40</v>
      </c>
      <c r="F67" s="111">
        <v>32832</v>
      </c>
      <c r="G67" s="203" t="s">
        <v>17</v>
      </c>
      <c r="H67" s="203" t="s">
        <v>17</v>
      </c>
      <c r="I67" s="20"/>
      <c r="J67" s="186" t="str">
        <f>IF(ISTEXT(I67),IF(Instructions!B15="Other","",ConvertWWN(I67)),"")</f>
        <v/>
      </c>
      <c r="K67" s="186" t="s">
        <v>1537</v>
      </c>
      <c r="L67" s="92" t="s">
        <v>0</v>
      </c>
      <c r="M67" s="24" t="str">
        <f>IF(ISNUMBER(A67),"raidcom add external_grp -path_grp "&amp;A67&amp;" -external_grp_id "&amp;B67&amp;" -port "&amp;C67&amp;" -external_wwn  "&amp;IF(ISTEXT(I67),J67,K67)&amp;"  -lun_id  "&amp;D67&amp;" -s "&amp;Instructions!B$11&amp;" -IH"&amp;Instructions!B$10,"")</f>
        <v>raidcom add external_grp -path_grp 5 -external_grp_id 05-21 -port CL7-H -external_wwn  50060E8003A83C09  -lun_id  20 -s 53958 -IH99</v>
      </c>
      <c r="N67" s="24" t="e">
        <f>"raidcom add host_grp -port CL" &amp;#REF! &amp; "-"&amp;#REF!&amp;" -host_ mode " &amp;#REF! &amp;IF(ISTEXT(#REF!), "  -host_ mode_opt " &amp;#REF!,"")&amp;" -s "</f>
        <v>#REF!</v>
      </c>
      <c r="O67" s="24" t="str">
        <f>IF(ISNUMBER(#REF!),"raidcom add hba_wwn -port CL" &amp;#REF! &amp;  "-" &amp;#REF!&amp; "  -hba_wwn " &amp; IF(LEN(#REF!) =16,#REF!,LEFT(#REF!,2)&amp;MID(#REF!,4,2)&amp;MID(#REF!,7,2)&amp;MID(#REF!,10,2) &amp;MID(#REF!,13,2)&amp;MID(#REF!,16,2)&amp;MID(#REF!,19,2)&amp;MID(#REF!,22,2)),"")</f>
        <v/>
      </c>
      <c r="P67" s="24" t="str">
        <f>IF(ISNUMBER(#REF!),"raidcom set hba_wwn -port CL" &amp;#REF! &amp;  "-" &amp;#REF!&amp;IF(ISTEXT(#REF!)," -wwn_nickname "&amp;#REF!,""),"")</f>
        <v/>
      </c>
      <c r="Q67" s="24" t="str">
        <f>IF(ISNUMBER(A67),"raidcom modify external_grp -external_grp_id "&amp;B67&amp;" -cache_mode "&amp;LOWER(G67)&amp;" -s "&amp;Instructions!B$11&amp;" -IH"&amp;Instructions!B$10,"")</f>
        <v>raidcom modify external_grp -external_grp_id 05-21 -cache_mode n -s 53958 -IH99</v>
      </c>
      <c r="R67" s="24" t="str">
        <f>IF(ISNUMBER(A67),"raidcom modify external_grp  -external_grp_id "&amp;B67&amp;" -cache_inflow "&amp;LOWER(G67)&amp;"  -s "&amp;Instructions!B$11&amp;" -IH"&amp;Instructions!B$10,"")</f>
        <v>raidcom modify external_grp  -external_grp_id 05-21 -cache_inflow n  -s 53958 -IH99</v>
      </c>
      <c r="S67" s="24" t="str">
        <f>IF(ISNUMBER(A67),"raidcom disconnect external_grp -external_grp_id "&amp;B67&amp;" -s "&amp;Instructions!B$11&amp;" -IH"&amp;Instructions!B$10,"")</f>
        <v>raidcom disconnect external_grp -external_grp_id 05-21 -s 53958 -IH99</v>
      </c>
      <c r="T67" s="24" t="str">
        <f>IF(ISNUMBER(A67),"raidcom delete external_grp -external_grp_id "&amp;B67&amp;" -s "&amp;Instructions!B$11&amp;" -IH"&amp;Instructions!B$10,"")</f>
        <v>raidcom delete external_grp -external_grp_id 05-21 -s 53958 -IH99</v>
      </c>
      <c r="U67" s="24" t="str">
        <f>IF(ISNUMBER(A67),"raidcom disconnect external_grp -ldev_id  "&amp;E67&amp;" -s "&amp;Instructions!B$11&amp;" -IH"&amp;Instructions!B$10,"")</f>
        <v>raidcom disconnect external_grp -ldev_id  80:40 -s 53958 -IH99</v>
      </c>
    </row>
    <row r="68" spans="1:21" ht="15">
      <c r="A68" s="111">
        <v>5</v>
      </c>
      <c r="B68" s="203" t="s">
        <v>1753</v>
      </c>
      <c r="C68" s="203" t="s">
        <v>150</v>
      </c>
      <c r="D68" s="111">
        <v>21</v>
      </c>
      <c r="E68" s="111" t="str">
        <f t="shared" si="0"/>
        <v>80:41</v>
      </c>
      <c r="F68" s="111">
        <v>32833</v>
      </c>
      <c r="G68" s="203" t="s">
        <v>17</v>
      </c>
      <c r="H68" s="203" t="s">
        <v>17</v>
      </c>
      <c r="I68" s="20"/>
      <c r="J68" s="186" t="str">
        <f>IF(ISTEXT(I68),IF(Instructions!B15="Other","",ConvertWWN(I68)),"")</f>
        <v/>
      </c>
      <c r="K68" s="186" t="s">
        <v>1537</v>
      </c>
      <c r="L68" s="92" t="s">
        <v>0</v>
      </c>
      <c r="M68" s="24" t="str">
        <f>IF(ISNUMBER(A68),"raidcom add external_grp -path_grp "&amp;A68&amp;" -external_grp_id "&amp;B68&amp;" -port "&amp;C68&amp;" -external_wwn  "&amp;IF(ISTEXT(I68),J68,K68)&amp;"  -lun_id  "&amp;D68&amp;" -s "&amp;Instructions!B$11&amp;" -IH"&amp;Instructions!B$10,"")</f>
        <v>raidcom add external_grp -path_grp 5 -external_grp_id 05-22 -port CL7-H -external_wwn  50060E8003A83C09  -lun_id  21 -s 53958 -IH99</v>
      </c>
      <c r="N68" s="24" t="e">
        <f>"raidcom add host_grp -port CL" &amp;#REF! &amp; "-"&amp;#REF!&amp;" -host_ mode " &amp;#REF! &amp;IF(ISTEXT(#REF!), "  -host_ mode_opt " &amp;#REF!,"")&amp;" -s "</f>
        <v>#REF!</v>
      </c>
      <c r="O68" s="24" t="str">
        <f>IF(ISNUMBER(#REF!),"raidcom add hba_wwn -port CL" &amp;#REF! &amp;  "-" &amp;#REF!&amp; "  -hba_wwn " &amp; IF(LEN(#REF!) =16,#REF!,LEFT(#REF!,2)&amp;MID(#REF!,4,2)&amp;MID(#REF!,7,2)&amp;MID(#REF!,10,2) &amp;MID(#REF!,13,2)&amp;MID(#REF!,16,2)&amp;MID(#REF!,19,2)&amp;MID(#REF!,22,2)),"")</f>
        <v/>
      </c>
      <c r="P68" s="24" t="str">
        <f>IF(ISNUMBER(#REF!),"raidcom set hba_wwn -port CL" &amp;#REF! &amp;  "-" &amp;#REF!&amp;IF(ISTEXT(#REF!)," -wwn_nickname "&amp;#REF!,""),"")</f>
        <v/>
      </c>
      <c r="Q68" s="24" t="str">
        <f>IF(ISNUMBER(A68),"raidcom modify external_grp -external_grp_id "&amp;B68&amp;" -cache_mode "&amp;LOWER(G68)&amp;" -s "&amp;Instructions!B$11&amp;" -IH"&amp;Instructions!B$10,"")</f>
        <v>raidcom modify external_grp -external_grp_id 05-22 -cache_mode n -s 53958 -IH99</v>
      </c>
      <c r="R68" s="24" t="str">
        <f>IF(ISNUMBER(A68),"raidcom modify external_grp  -external_grp_id "&amp;B68&amp;" -cache_inflow "&amp;LOWER(G68)&amp;"  -s "&amp;Instructions!B$11&amp;" -IH"&amp;Instructions!B$10,"")</f>
        <v>raidcom modify external_grp  -external_grp_id 05-22 -cache_inflow n  -s 53958 -IH99</v>
      </c>
      <c r="S68" s="24" t="str">
        <f>IF(ISNUMBER(A68),"raidcom disconnect external_grp -external_grp_id "&amp;B68&amp;" -s "&amp;Instructions!B$11&amp;" -IH"&amp;Instructions!B$10,"")</f>
        <v>raidcom disconnect external_grp -external_grp_id 05-22 -s 53958 -IH99</v>
      </c>
      <c r="T68" s="24" t="str">
        <f>IF(ISNUMBER(A68),"raidcom delete external_grp -external_grp_id "&amp;B68&amp;" -s "&amp;Instructions!B$11&amp;" -IH"&amp;Instructions!B$10,"")</f>
        <v>raidcom delete external_grp -external_grp_id 05-22 -s 53958 -IH99</v>
      </c>
      <c r="U68" s="24" t="str">
        <f>IF(ISNUMBER(A68),"raidcom disconnect external_grp -ldev_id  "&amp;E68&amp;" -s "&amp;Instructions!B$11&amp;" -IH"&amp;Instructions!B$10,"")</f>
        <v>raidcom disconnect external_grp -ldev_id  80:41 -s 53958 -IH99</v>
      </c>
    </row>
    <row r="69" spans="1:21" ht="15">
      <c r="A69" s="111">
        <v>5</v>
      </c>
      <c r="B69" s="203" t="s">
        <v>1754</v>
      </c>
      <c r="C69" s="203" t="s">
        <v>150</v>
      </c>
      <c r="D69" s="111">
        <v>22</v>
      </c>
      <c r="E69" s="111" t="str">
        <f t="shared" ref="E69:E86" si="1">IF(ISNUMBER(F69),MID(DEC2HEX(F69,4),1,2)&amp;":"&amp;MID(DEC2HEX(F69,4),3,4),"")</f>
        <v>80:42</v>
      </c>
      <c r="F69" s="111">
        <v>32834</v>
      </c>
      <c r="G69" s="203" t="s">
        <v>17</v>
      </c>
      <c r="H69" s="203" t="s">
        <v>17</v>
      </c>
      <c r="I69" s="20"/>
      <c r="J69" s="186" t="str">
        <f>IF(ISTEXT(I69),IF(Instructions!B15="Other","",ConvertWWN(I69)),"")</f>
        <v/>
      </c>
      <c r="K69" s="186" t="s">
        <v>1537</v>
      </c>
      <c r="L69" s="92" t="s">
        <v>0</v>
      </c>
      <c r="M69" s="24" t="str">
        <f>IF(ISNUMBER(A69),"raidcom add external_grp -path_grp "&amp;A69&amp;" -external_grp_id "&amp;B69&amp;" -port "&amp;C69&amp;" -external_wwn  "&amp;IF(ISTEXT(I69),J69,K69)&amp;"  -lun_id  "&amp;D69&amp;" -s "&amp;Instructions!B$11&amp;" -IH"&amp;Instructions!B$10,"")</f>
        <v>raidcom add external_grp -path_grp 5 -external_grp_id 05-23 -port CL7-H -external_wwn  50060E8003A83C09  -lun_id  22 -s 53958 -IH99</v>
      </c>
      <c r="N69" s="24" t="e">
        <f>"raidcom add host_grp -port CL" &amp;#REF! &amp; "-"&amp;#REF!&amp;" -host_ mode " &amp;#REF! &amp;IF(ISTEXT(#REF!), "  -host_ mode_opt " &amp;#REF!,"")&amp;" -s "</f>
        <v>#REF!</v>
      </c>
      <c r="O69" s="24" t="str">
        <f>IF(ISNUMBER(#REF!),"raidcom add hba_wwn -port CL" &amp;#REF! &amp;  "-" &amp;#REF!&amp; "  -hba_wwn " &amp; IF(LEN(#REF!) =16,#REF!,LEFT(#REF!,2)&amp;MID(#REF!,4,2)&amp;MID(#REF!,7,2)&amp;MID(#REF!,10,2) &amp;MID(#REF!,13,2)&amp;MID(#REF!,16,2)&amp;MID(#REF!,19,2)&amp;MID(#REF!,22,2)),"")</f>
        <v/>
      </c>
      <c r="P69" s="24" t="str">
        <f>IF(ISNUMBER(#REF!),"raidcom set hba_wwn -port CL" &amp;#REF! &amp;  "-" &amp;#REF!&amp;IF(ISTEXT(#REF!)," -wwn_nickname "&amp;#REF!,""),"")</f>
        <v/>
      </c>
      <c r="Q69" s="24" t="str">
        <f>IF(ISNUMBER(A69),"raidcom modify external_grp -external_grp_id "&amp;B69&amp;" -cache_mode "&amp;LOWER(G69)&amp;" -s "&amp;Instructions!B$11&amp;" -IH"&amp;Instructions!B$10,"")</f>
        <v>raidcom modify external_grp -external_grp_id 05-23 -cache_mode n -s 53958 -IH99</v>
      </c>
      <c r="R69" s="24" t="str">
        <f>IF(ISNUMBER(A69),"raidcom modify external_grp  -external_grp_id "&amp;B69&amp;" -cache_inflow "&amp;LOWER(G69)&amp;"  -s "&amp;Instructions!B$11&amp;" -IH"&amp;Instructions!B$10,"")</f>
        <v>raidcom modify external_grp  -external_grp_id 05-23 -cache_inflow n  -s 53958 -IH99</v>
      </c>
      <c r="S69" s="24" t="str">
        <f>IF(ISNUMBER(A69),"raidcom disconnect external_grp -external_grp_id "&amp;B69&amp;" -s "&amp;Instructions!B$11&amp;" -IH"&amp;Instructions!B$10,"")</f>
        <v>raidcom disconnect external_grp -external_grp_id 05-23 -s 53958 -IH99</v>
      </c>
      <c r="T69" s="24" t="str">
        <f>IF(ISNUMBER(A69),"raidcom delete external_grp -external_grp_id "&amp;B69&amp;" -s "&amp;Instructions!B$11&amp;" -IH"&amp;Instructions!B$10,"")</f>
        <v>raidcom delete external_grp -external_grp_id 05-23 -s 53958 -IH99</v>
      </c>
      <c r="U69" s="24" t="str">
        <f>IF(ISNUMBER(A69),"raidcom disconnect external_grp -ldev_id  "&amp;E69&amp;" -s "&amp;Instructions!B$11&amp;" -IH"&amp;Instructions!B$10,"")</f>
        <v>raidcom disconnect external_grp -ldev_id  80:42 -s 53958 -IH99</v>
      </c>
    </row>
    <row r="70" spans="1:21" ht="15">
      <c r="A70" s="111">
        <v>4</v>
      </c>
      <c r="B70" s="203" t="s">
        <v>1755</v>
      </c>
      <c r="C70" s="203" t="s">
        <v>149</v>
      </c>
      <c r="D70" s="111">
        <v>8</v>
      </c>
      <c r="E70" s="111" t="str">
        <f t="shared" si="1"/>
        <v>80:43</v>
      </c>
      <c r="F70" s="111">
        <v>32835</v>
      </c>
      <c r="G70" s="203" t="s">
        <v>17</v>
      </c>
      <c r="H70" s="203" t="s">
        <v>17</v>
      </c>
      <c r="I70" s="203" t="s">
        <v>1494</v>
      </c>
      <c r="J70" s="186" t="str">
        <f>IF(ISTEXT(I70),IF(Instructions!B15="Other","",ConvertWWN(I70)),"")</f>
        <v>50060E80045B245A</v>
      </c>
      <c r="K70" s="186"/>
      <c r="L70" s="92" t="s">
        <v>0</v>
      </c>
      <c r="M70" s="24" t="str">
        <f>IF(ISNUMBER(A70),"raidcom add external_grp -path_grp "&amp;A70&amp;" -external_grp_id "&amp;B70&amp;" -port "&amp;C70&amp;" -external_wwn  "&amp;IF(ISTEXT(I70),J70,K70)&amp;"  -lun_id  "&amp;D70&amp;" -s "&amp;Instructions!B$11&amp;" -IH"&amp;Instructions!B$10,"")</f>
        <v>raidcom add external_grp -path_grp 4 -external_grp_id 05-24 -port CL5-H -external_wwn  50060E80045B245A  -lun_id  8 -s 53958 -IH99</v>
      </c>
      <c r="N70" s="24" t="e">
        <f>"raidcom add host_grp -port CL" &amp;#REF! &amp; "-"&amp;#REF!&amp;" -host_ mode " &amp;#REF! &amp;IF(ISTEXT(#REF!), "  -host_ mode_opt " &amp;#REF!,"")&amp;" -s "</f>
        <v>#REF!</v>
      </c>
      <c r="O70" s="24" t="str">
        <f>IF(ISNUMBER(#REF!),"raidcom add hba_wwn -port CL" &amp;#REF! &amp;  "-" &amp;#REF!&amp; "  -hba_wwn " &amp; IF(LEN(#REF!) =16,#REF!,LEFT(#REF!,2)&amp;MID(#REF!,4,2)&amp;MID(#REF!,7,2)&amp;MID(#REF!,10,2) &amp;MID(#REF!,13,2)&amp;MID(#REF!,16,2)&amp;MID(#REF!,19,2)&amp;MID(#REF!,22,2)),"")</f>
        <v/>
      </c>
      <c r="P70" s="24" t="str">
        <f>IF(ISNUMBER(#REF!),"raidcom set hba_wwn -port CL" &amp;#REF! &amp;  "-" &amp;#REF!&amp;IF(ISTEXT(#REF!)," -wwn_nickname "&amp;#REF!,""),"")</f>
        <v/>
      </c>
      <c r="Q70" s="24" t="str">
        <f>IF(ISNUMBER(A70),"raidcom modify external_grp -external_grp_id "&amp;B70&amp;" -cache_mode "&amp;LOWER(G70)&amp;" -s "&amp;Instructions!B$11&amp;" -IH"&amp;Instructions!B$10,"")</f>
        <v>raidcom modify external_grp -external_grp_id 05-24 -cache_mode n -s 53958 -IH99</v>
      </c>
      <c r="R70" s="24" t="str">
        <f>IF(ISNUMBER(A70),"raidcom modify external_grp  -external_grp_id "&amp;B70&amp;" -cache_inflow "&amp;LOWER(G70)&amp;"  -s "&amp;Instructions!B$11&amp;" -IH"&amp;Instructions!B$10,"")</f>
        <v>raidcom modify external_grp  -external_grp_id 05-24 -cache_inflow n  -s 53958 -IH99</v>
      </c>
      <c r="S70" s="24" t="str">
        <f>IF(ISNUMBER(A70),"raidcom disconnect external_grp -external_grp_id "&amp;B70&amp;" -s "&amp;Instructions!B$11&amp;" -IH"&amp;Instructions!B$10,"")</f>
        <v>raidcom disconnect external_grp -external_grp_id 05-24 -s 53958 -IH99</v>
      </c>
      <c r="T70" s="24" t="str">
        <f>IF(ISNUMBER(A70),"raidcom delete external_grp -external_grp_id "&amp;B70&amp;" -s "&amp;Instructions!B$11&amp;" -IH"&amp;Instructions!B$10,"")</f>
        <v>raidcom delete external_grp -external_grp_id 05-24 -s 53958 -IH99</v>
      </c>
      <c r="U70" s="24" t="str">
        <f>IF(ISNUMBER(A70),"raidcom disconnect external_grp -ldev_id  "&amp;E70&amp;" -s "&amp;Instructions!B$11&amp;" -IH"&amp;Instructions!B$10,"")</f>
        <v>raidcom disconnect external_grp -ldev_id  80:43 -s 53958 -IH99</v>
      </c>
    </row>
    <row r="71" spans="1:21" ht="15">
      <c r="A71" s="111">
        <v>4</v>
      </c>
      <c r="B71" s="203" t="s">
        <v>1756</v>
      </c>
      <c r="C71" s="203" t="s">
        <v>149</v>
      </c>
      <c r="D71" s="111">
        <v>9</v>
      </c>
      <c r="E71" s="111" t="str">
        <f t="shared" si="1"/>
        <v>80:44</v>
      </c>
      <c r="F71" s="111">
        <v>32836</v>
      </c>
      <c r="G71" s="203" t="s">
        <v>17</v>
      </c>
      <c r="H71" s="203" t="s">
        <v>17</v>
      </c>
      <c r="I71" s="203" t="s">
        <v>1494</v>
      </c>
      <c r="J71" s="186" t="str">
        <f>IF(ISTEXT(I71),IF(Instructions!B15="Other","",ConvertWWN(I71)),"")</f>
        <v>50060E80045B245A</v>
      </c>
      <c r="K71" s="186"/>
      <c r="L71" s="92" t="s">
        <v>0</v>
      </c>
      <c r="M71" s="24" t="str">
        <f>IF(ISNUMBER(A71),"raidcom add external_grp -path_grp "&amp;A71&amp;" -external_grp_id "&amp;B71&amp;" -port "&amp;C71&amp;" -external_wwn  "&amp;IF(ISTEXT(I71),J71,K71)&amp;"  -lun_id  "&amp;D71&amp;" -s "&amp;Instructions!B$11&amp;" -IH"&amp;Instructions!B$10,"")</f>
        <v>raidcom add external_grp -path_grp 4 -external_grp_id 05-25 -port CL5-H -external_wwn  50060E80045B245A  -lun_id  9 -s 53958 -IH99</v>
      </c>
      <c r="N71" s="24" t="e">
        <f>"raidcom add host_grp -port CL" &amp;#REF! &amp; "-"&amp;#REF!&amp;" -host_ mode " &amp;#REF! &amp;IF(ISTEXT(#REF!), "  -host_ mode_opt " &amp;#REF!,"")&amp;" -s "</f>
        <v>#REF!</v>
      </c>
      <c r="O71" s="24" t="str">
        <f>IF(ISNUMBER(#REF!),"raidcom add hba_wwn -port CL" &amp;#REF! &amp;  "-" &amp;#REF!&amp; "  -hba_wwn " &amp; IF(LEN(#REF!) =16,#REF!,LEFT(#REF!,2)&amp;MID(#REF!,4,2)&amp;MID(#REF!,7,2)&amp;MID(#REF!,10,2) &amp;MID(#REF!,13,2)&amp;MID(#REF!,16,2)&amp;MID(#REF!,19,2)&amp;MID(#REF!,22,2)),"")</f>
        <v/>
      </c>
      <c r="P71" s="24" t="str">
        <f>IF(ISNUMBER(#REF!),"raidcom set hba_wwn -port CL" &amp;#REF! &amp;  "-" &amp;#REF!&amp;IF(ISTEXT(#REF!)," -wwn_nickname "&amp;#REF!,""),"")</f>
        <v/>
      </c>
      <c r="Q71" s="24" t="str">
        <f>IF(ISNUMBER(A71),"raidcom modify external_grp -external_grp_id "&amp;B71&amp;" -cache_mode "&amp;LOWER(G71)&amp;" -s "&amp;Instructions!B$11&amp;" -IH"&amp;Instructions!B$10,"")</f>
        <v>raidcom modify external_grp -external_grp_id 05-25 -cache_mode n -s 53958 -IH99</v>
      </c>
      <c r="R71" s="24" t="str">
        <f>IF(ISNUMBER(A71),"raidcom modify external_grp  -external_grp_id "&amp;B71&amp;" -cache_inflow "&amp;LOWER(G71)&amp;"  -s "&amp;Instructions!B$11&amp;" -IH"&amp;Instructions!B$10,"")</f>
        <v>raidcom modify external_grp  -external_grp_id 05-25 -cache_inflow n  -s 53958 -IH99</v>
      </c>
      <c r="S71" s="24" t="str">
        <f>IF(ISNUMBER(A71),"raidcom disconnect external_grp -external_grp_id "&amp;B71&amp;" -s "&amp;Instructions!B$11&amp;" -IH"&amp;Instructions!B$10,"")</f>
        <v>raidcom disconnect external_grp -external_grp_id 05-25 -s 53958 -IH99</v>
      </c>
      <c r="T71" s="24" t="str">
        <f>IF(ISNUMBER(A71),"raidcom delete external_grp -external_grp_id "&amp;B71&amp;" -s "&amp;Instructions!B$11&amp;" -IH"&amp;Instructions!B$10,"")</f>
        <v>raidcom delete external_grp -external_grp_id 05-25 -s 53958 -IH99</v>
      </c>
      <c r="U71" s="24" t="str">
        <f>IF(ISNUMBER(A71),"raidcom disconnect external_grp -ldev_id  "&amp;E71&amp;" -s "&amp;Instructions!B$11&amp;" -IH"&amp;Instructions!B$10,"")</f>
        <v>raidcom disconnect external_grp -ldev_id  80:44 -s 53958 -IH99</v>
      </c>
    </row>
    <row r="72" spans="1:21" ht="15">
      <c r="A72" s="111">
        <v>4</v>
      </c>
      <c r="B72" s="203" t="s">
        <v>1757</v>
      </c>
      <c r="C72" s="203" t="s">
        <v>149</v>
      </c>
      <c r="D72" s="111">
        <v>10</v>
      </c>
      <c r="E72" s="111" t="str">
        <f t="shared" si="1"/>
        <v>80:45</v>
      </c>
      <c r="F72" s="111">
        <v>32837</v>
      </c>
      <c r="G72" s="203" t="s">
        <v>17</v>
      </c>
      <c r="H72" s="203" t="s">
        <v>17</v>
      </c>
      <c r="I72" s="203" t="s">
        <v>1494</v>
      </c>
      <c r="J72" s="186" t="str">
        <f>IF(ISTEXT(I72),IF(Instructions!B15="Other","",ConvertWWN(I72)),"")</f>
        <v>50060E80045B245A</v>
      </c>
      <c r="K72" s="186"/>
      <c r="L72" s="92" t="s">
        <v>0</v>
      </c>
      <c r="M72" s="24" t="str">
        <f>IF(ISNUMBER(A72),"raidcom add external_grp -path_grp "&amp;A72&amp;" -external_grp_id "&amp;B72&amp;" -port "&amp;C72&amp;" -external_wwn  "&amp;IF(ISTEXT(I72),J72,K72)&amp;"  -lun_id  "&amp;D72&amp;" -s "&amp;Instructions!B$11&amp;" -IH"&amp;Instructions!B$10,"")</f>
        <v>raidcom add external_grp -path_grp 4 -external_grp_id 05-26 -port CL5-H -external_wwn  50060E80045B245A  -lun_id  10 -s 53958 -IH99</v>
      </c>
      <c r="N72" s="24" t="e">
        <f>"raidcom add host_grp -port CL" &amp;#REF! &amp; "-"&amp;#REF!&amp;" -host_ mode " &amp;#REF! &amp;IF(ISTEXT(#REF!), "  -host_ mode_opt " &amp;#REF!,"")&amp;" -s "</f>
        <v>#REF!</v>
      </c>
      <c r="O72" s="24" t="str">
        <f>IF(ISNUMBER(#REF!),"raidcom add hba_wwn -port CL" &amp;#REF! &amp;  "-" &amp;#REF!&amp; "  -hba_wwn " &amp; IF(LEN(#REF!) =16,#REF!,LEFT(#REF!,2)&amp;MID(#REF!,4,2)&amp;MID(#REF!,7,2)&amp;MID(#REF!,10,2) &amp;MID(#REF!,13,2)&amp;MID(#REF!,16,2)&amp;MID(#REF!,19,2)&amp;MID(#REF!,22,2)),"")</f>
        <v/>
      </c>
      <c r="P72" s="24" t="str">
        <f>IF(ISNUMBER(#REF!),"raidcom set hba_wwn -port CL" &amp;#REF! &amp;  "-" &amp;#REF!&amp;IF(ISTEXT(#REF!)," -wwn_nickname "&amp;#REF!,""),"")</f>
        <v/>
      </c>
      <c r="Q72" s="24" t="str">
        <f>IF(ISNUMBER(A72),"raidcom modify external_grp -external_grp_id "&amp;B72&amp;" -cache_mode "&amp;LOWER(G72)&amp;" -s "&amp;Instructions!B$11&amp;" -IH"&amp;Instructions!B$10,"")</f>
        <v>raidcom modify external_grp -external_grp_id 05-26 -cache_mode n -s 53958 -IH99</v>
      </c>
      <c r="R72" s="24" t="str">
        <f>IF(ISNUMBER(A72),"raidcom modify external_grp  -external_grp_id "&amp;B72&amp;" -cache_inflow "&amp;LOWER(G72)&amp;"  -s "&amp;Instructions!B$11&amp;" -IH"&amp;Instructions!B$10,"")</f>
        <v>raidcom modify external_grp  -external_grp_id 05-26 -cache_inflow n  -s 53958 -IH99</v>
      </c>
      <c r="S72" s="24" t="str">
        <f>IF(ISNUMBER(A72),"raidcom disconnect external_grp -external_grp_id "&amp;B72&amp;" -s "&amp;Instructions!B$11&amp;" -IH"&amp;Instructions!B$10,"")</f>
        <v>raidcom disconnect external_grp -external_grp_id 05-26 -s 53958 -IH99</v>
      </c>
      <c r="T72" s="24" t="str">
        <f>IF(ISNUMBER(A72),"raidcom delete external_grp -external_grp_id "&amp;B72&amp;" -s "&amp;Instructions!B$11&amp;" -IH"&amp;Instructions!B$10,"")</f>
        <v>raidcom delete external_grp -external_grp_id 05-26 -s 53958 -IH99</v>
      </c>
      <c r="U72" s="24" t="str">
        <f>IF(ISNUMBER(A72),"raidcom disconnect external_grp -ldev_id  "&amp;E72&amp;" -s "&amp;Instructions!B$11&amp;" -IH"&amp;Instructions!B$10,"")</f>
        <v>raidcom disconnect external_grp -ldev_id  80:45 -s 53958 -IH99</v>
      </c>
    </row>
    <row r="73" spans="1:21" ht="15">
      <c r="A73" s="111">
        <v>4</v>
      </c>
      <c r="B73" s="203" t="s">
        <v>1758</v>
      </c>
      <c r="C73" s="203" t="s">
        <v>149</v>
      </c>
      <c r="D73" s="111">
        <v>11</v>
      </c>
      <c r="E73" s="111" t="str">
        <f t="shared" si="1"/>
        <v>80:46</v>
      </c>
      <c r="F73" s="111">
        <v>32838</v>
      </c>
      <c r="G73" s="203" t="s">
        <v>17</v>
      </c>
      <c r="H73" s="203" t="s">
        <v>17</v>
      </c>
      <c r="I73" s="203" t="s">
        <v>1494</v>
      </c>
      <c r="J73" s="186" t="str">
        <f>IF(ISTEXT(I73),IF(Instructions!B15="Other","",ConvertWWN(I73)),"")</f>
        <v>50060E80045B245A</v>
      </c>
      <c r="K73" s="186"/>
      <c r="L73" s="92" t="s">
        <v>0</v>
      </c>
      <c r="M73" s="24" t="str">
        <f>IF(ISNUMBER(A73),"raidcom add external_grp -path_grp "&amp;A73&amp;" -external_grp_id "&amp;B73&amp;" -port "&amp;C73&amp;" -external_wwn  "&amp;IF(ISTEXT(I73),J73,K73)&amp;"  -lun_id  "&amp;D73&amp;" -s "&amp;Instructions!B$11&amp;" -IH"&amp;Instructions!B$10,"")</f>
        <v>raidcom add external_grp -path_grp 4 -external_grp_id 05-27 -port CL5-H -external_wwn  50060E80045B245A  -lun_id  11 -s 53958 -IH99</v>
      </c>
      <c r="N73" s="24" t="e">
        <f>"raidcom add host_grp -port CL" &amp;#REF! &amp; "-"&amp;#REF!&amp;" -host_ mode " &amp;#REF! &amp;IF(ISTEXT(#REF!), "  -host_ mode_opt " &amp;#REF!,"")&amp;" -s "</f>
        <v>#REF!</v>
      </c>
      <c r="O73" s="24" t="str">
        <f>IF(ISNUMBER(#REF!),"raidcom add hba_wwn -port CL" &amp;#REF! &amp;  "-" &amp;#REF!&amp; "  -hba_wwn " &amp; IF(LEN(#REF!) =16,#REF!,LEFT(#REF!,2)&amp;MID(#REF!,4,2)&amp;MID(#REF!,7,2)&amp;MID(#REF!,10,2) &amp;MID(#REF!,13,2)&amp;MID(#REF!,16,2)&amp;MID(#REF!,19,2)&amp;MID(#REF!,22,2)),"")</f>
        <v/>
      </c>
      <c r="P73" s="24" t="str">
        <f>IF(ISNUMBER(#REF!),"raidcom set hba_wwn -port CL" &amp;#REF! &amp;  "-" &amp;#REF!&amp;IF(ISTEXT(#REF!)," -wwn_nickname "&amp;#REF!,""),"")</f>
        <v/>
      </c>
      <c r="Q73" s="24" t="str">
        <f>IF(ISNUMBER(A73),"raidcom modify external_grp -external_grp_id "&amp;B73&amp;" -cache_mode "&amp;LOWER(G73)&amp;" -s "&amp;Instructions!B$11&amp;" -IH"&amp;Instructions!B$10,"")</f>
        <v>raidcom modify external_grp -external_grp_id 05-27 -cache_mode n -s 53958 -IH99</v>
      </c>
      <c r="R73" s="24" t="str">
        <f>IF(ISNUMBER(A73),"raidcom modify external_grp  -external_grp_id "&amp;B73&amp;" -cache_inflow "&amp;LOWER(G73)&amp;"  -s "&amp;Instructions!B$11&amp;" -IH"&amp;Instructions!B$10,"")</f>
        <v>raidcom modify external_grp  -external_grp_id 05-27 -cache_inflow n  -s 53958 -IH99</v>
      </c>
      <c r="S73" s="24" t="str">
        <f>IF(ISNUMBER(A73),"raidcom disconnect external_grp -external_grp_id "&amp;B73&amp;" -s "&amp;Instructions!B$11&amp;" -IH"&amp;Instructions!B$10,"")</f>
        <v>raidcom disconnect external_grp -external_grp_id 05-27 -s 53958 -IH99</v>
      </c>
      <c r="T73" s="24" t="str">
        <f>IF(ISNUMBER(A73),"raidcom delete external_grp -external_grp_id "&amp;B73&amp;" -s "&amp;Instructions!B$11&amp;" -IH"&amp;Instructions!B$10,"")</f>
        <v>raidcom delete external_grp -external_grp_id 05-27 -s 53958 -IH99</v>
      </c>
      <c r="U73" s="24" t="str">
        <f>IF(ISNUMBER(A73),"raidcom disconnect external_grp -ldev_id  "&amp;E73&amp;" -s "&amp;Instructions!B$11&amp;" -IH"&amp;Instructions!B$10,"")</f>
        <v>raidcom disconnect external_grp -ldev_id  80:46 -s 53958 -IH99</v>
      </c>
    </row>
    <row r="74" spans="1:21" ht="15">
      <c r="A74" s="111">
        <v>4</v>
      </c>
      <c r="B74" s="203" t="s">
        <v>1759</v>
      </c>
      <c r="C74" s="203" t="s">
        <v>149</v>
      </c>
      <c r="D74" s="111">
        <v>12</v>
      </c>
      <c r="E74" s="111" t="str">
        <f t="shared" si="1"/>
        <v>80:47</v>
      </c>
      <c r="F74" s="111">
        <v>32839</v>
      </c>
      <c r="G74" s="203" t="s">
        <v>17</v>
      </c>
      <c r="H74" s="203" t="s">
        <v>17</v>
      </c>
      <c r="I74" s="203" t="s">
        <v>1494</v>
      </c>
      <c r="J74" s="186" t="str">
        <f>IF(ISTEXT(I74),IF(Instructions!B15="Other","",ConvertWWN(I74)),"")</f>
        <v>50060E80045B245A</v>
      </c>
      <c r="K74" s="186"/>
      <c r="L74" s="92" t="s">
        <v>0</v>
      </c>
      <c r="M74" s="24" t="str">
        <f>IF(ISNUMBER(A74),"raidcom add external_grp -path_grp "&amp;A74&amp;" -external_grp_id "&amp;B74&amp;" -port "&amp;C74&amp;" -external_wwn  "&amp;IF(ISTEXT(I74),J74,K74)&amp;"  -lun_id  "&amp;D74&amp;" -s "&amp;Instructions!B$11&amp;" -IH"&amp;Instructions!B$10,"")</f>
        <v>raidcom add external_grp -path_grp 4 -external_grp_id 05-28 -port CL5-H -external_wwn  50060E80045B245A  -lun_id  12 -s 53958 -IH99</v>
      </c>
      <c r="N74" s="24" t="e">
        <f>"raidcom add host_grp -port CL" &amp;#REF! &amp; "-"&amp;#REF!&amp;" -host_ mode " &amp;#REF! &amp;IF(ISTEXT(#REF!), "  -host_ mode_opt " &amp;#REF!,"")&amp;" -s "</f>
        <v>#REF!</v>
      </c>
      <c r="O74" s="24" t="str">
        <f>IF(ISNUMBER(#REF!),"raidcom add hba_wwn -port CL" &amp;#REF! &amp;  "-" &amp;#REF!&amp; "  -hba_wwn " &amp; IF(LEN(#REF!) =16,#REF!,LEFT(#REF!,2)&amp;MID(#REF!,4,2)&amp;MID(#REF!,7,2)&amp;MID(#REF!,10,2) &amp;MID(#REF!,13,2)&amp;MID(#REF!,16,2)&amp;MID(#REF!,19,2)&amp;MID(#REF!,22,2)),"")</f>
        <v/>
      </c>
      <c r="P74" s="24" t="str">
        <f>IF(ISNUMBER(#REF!),"raidcom set hba_wwn -port CL" &amp;#REF! &amp;  "-" &amp;#REF!&amp;IF(ISTEXT(#REF!)," -wwn_nickname "&amp;#REF!,""),"")</f>
        <v/>
      </c>
      <c r="Q74" s="24" t="str">
        <f>IF(ISNUMBER(A74),"raidcom modify external_grp -external_grp_id "&amp;B74&amp;" -cache_mode "&amp;LOWER(G74)&amp;" -s "&amp;Instructions!B$11&amp;" -IH"&amp;Instructions!B$10,"")</f>
        <v>raidcom modify external_grp -external_grp_id 05-28 -cache_mode n -s 53958 -IH99</v>
      </c>
      <c r="R74" s="24" t="str">
        <f>IF(ISNUMBER(A74),"raidcom modify external_grp  -external_grp_id "&amp;B74&amp;" -cache_inflow "&amp;LOWER(G74)&amp;"  -s "&amp;Instructions!B$11&amp;" -IH"&amp;Instructions!B$10,"")</f>
        <v>raidcom modify external_grp  -external_grp_id 05-28 -cache_inflow n  -s 53958 -IH99</v>
      </c>
      <c r="S74" s="24" t="str">
        <f>IF(ISNUMBER(A74),"raidcom disconnect external_grp -external_grp_id "&amp;B74&amp;" -s "&amp;Instructions!B$11&amp;" -IH"&amp;Instructions!B$10,"")</f>
        <v>raidcom disconnect external_grp -external_grp_id 05-28 -s 53958 -IH99</v>
      </c>
      <c r="T74" s="24" t="str">
        <f>IF(ISNUMBER(A74),"raidcom delete external_grp -external_grp_id "&amp;B74&amp;" -s "&amp;Instructions!B$11&amp;" -IH"&amp;Instructions!B$10,"")</f>
        <v>raidcom delete external_grp -external_grp_id 05-28 -s 53958 -IH99</v>
      </c>
      <c r="U74" s="24" t="str">
        <f>IF(ISNUMBER(A74),"raidcom disconnect external_grp -ldev_id  "&amp;E74&amp;" -s "&amp;Instructions!B$11&amp;" -IH"&amp;Instructions!B$10,"")</f>
        <v>raidcom disconnect external_grp -ldev_id  80:47 -s 53958 -IH99</v>
      </c>
    </row>
    <row r="75" spans="1:21" ht="15">
      <c r="A75" s="111">
        <v>4</v>
      </c>
      <c r="B75" s="203" t="s">
        <v>1760</v>
      </c>
      <c r="C75" s="203" t="s">
        <v>149</v>
      </c>
      <c r="D75" s="111">
        <v>13</v>
      </c>
      <c r="E75" s="111" t="str">
        <f t="shared" si="1"/>
        <v>80:48</v>
      </c>
      <c r="F75" s="111">
        <v>32840</v>
      </c>
      <c r="G75" s="203" t="s">
        <v>17</v>
      </c>
      <c r="H75" s="203" t="s">
        <v>17</v>
      </c>
      <c r="I75" s="203" t="s">
        <v>1494</v>
      </c>
      <c r="J75" s="186" t="str">
        <f>IF(ISTEXT(I75),IF(Instructions!B15="Other","",ConvertWWN(I75)),"")</f>
        <v>50060E80045B245A</v>
      </c>
      <c r="K75" s="186"/>
      <c r="L75" s="92" t="s">
        <v>0</v>
      </c>
      <c r="M75" s="24" t="str">
        <f>IF(ISNUMBER(A75),"raidcom add external_grp -path_grp "&amp;A75&amp;" -external_grp_id "&amp;B75&amp;" -port "&amp;C75&amp;" -external_wwn  "&amp;IF(ISTEXT(I75),J75,K75)&amp;"  -lun_id  "&amp;D75&amp;" -s "&amp;Instructions!B$11&amp;" -IH"&amp;Instructions!B$10,"")</f>
        <v>raidcom add external_grp -path_grp 4 -external_grp_id 05-29 -port CL5-H -external_wwn  50060E80045B245A  -lun_id  13 -s 53958 -IH99</v>
      </c>
      <c r="N75" s="24" t="e">
        <f>"raidcom add host_grp -port CL" &amp;#REF! &amp; "-"&amp;#REF!&amp;" -host_ mode " &amp;#REF! &amp;IF(ISTEXT(#REF!), "  -host_ mode_opt " &amp;#REF!,"")&amp;" -s "</f>
        <v>#REF!</v>
      </c>
      <c r="O75" s="24" t="str">
        <f>IF(ISNUMBER(#REF!),"raidcom add hba_wwn -port CL" &amp;#REF! &amp;  "-" &amp;#REF!&amp; "  -hba_wwn " &amp; IF(LEN(#REF!) =16,#REF!,LEFT(#REF!,2)&amp;MID(#REF!,4,2)&amp;MID(#REF!,7,2)&amp;MID(#REF!,10,2) &amp;MID(#REF!,13,2)&amp;MID(#REF!,16,2)&amp;MID(#REF!,19,2)&amp;MID(#REF!,22,2)),"")</f>
        <v/>
      </c>
      <c r="P75" s="24" t="str">
        <f>IF(ISNUMBER(#REF!),"raidcom set hba_wwn -port CL" &amp;#REF! &amp;  "-" &amp;#REF!&amp;IF(ISTEXT(#REF!)," -wwn_nickname "&amp;#REF!,""),"")</f>
        <v/>
      </c>
      <c r="Q75" s="24" t="str">
        <f>IF(ISNUMBER(A75),"raidcom modify external_grp -external_grp_id "&amp;B75&amp;" -cache_mode "&amp;LOWER(G75)&amp;" -s "&amp;Instructions!B$11&amp;" -IH"&amp;Instructions!B$10,"")</f>
        <v>raidcom modify external_grp -external_grp_id 05-29 -cache_mode n -s 53958 -IH99</v>
      </c>
      <c r="R75" s="24" t="str">
        <f>IF(ISNUMBER(A75),"raidcom modify external_grp  -external_grp_id "&amp;B75&amp;" -cache_inflow "&amp;LOWER(G75)&amp;"  -s "&amp;Instructions!B$11&amp;" -IH"&amp;Instructions!B$10,"")</f>
        <v>raidcom modify external_grp  -external_grp_id 05-29 -cache_inflow n  -s 53958 -IH99</v>
      </c>
      <c r="S75" s="24" t="str">
        <f>IF(ISNUMBER(A75),"raidcom disconnect external_grp -external_grp_id "&amp;B75&amp;" -s "&amp;Instructions!B$11&amp;" -IH"&amp;Instructions!B$10,"")</f>
        <v>raidcom disconnect external_grp -external_grp_id 05-29 -s 53958 -IH99</v>
      </c>
      <c r="T75" s="24" t="str">
        <f>IF(ISNUMBER(A75),"raidcom delete external_grp -external_grp_id "&amp;B75&amp;" -s "&amp;Instructions!B$11&amp;" -IH"&amp;Instructions!B$10,"")</f>
        <v>raidcom delete external_grp -external_grp_id 05-29 -s 53958 -IH99</v>
      </c>
      <c r="U75" s="24" t="str">
        <f>IF(ISNUMBER(A75),"raidcom disconnect external_grp -ldev_id  "&amp;E75&amp;" -s "&amp;Instructions!B$11&amp;" -IH"&amp;Instructions!B$10,"")</f>
        <v>raidcom disconnect external_grp -ldev_id  80:48 -s 53958 -IH99</v>
      </c>
    </row>
    <row r="76" spans="1:21" ht="15">
      <c r="A76" s="111">
        <v>5</v>
      </c>
      <c r="B76" s="203" t="s">
        <v>1761</v>
      </c>
      <c r="C76" s="203" t="s">
        <v>150</v>
      </c>
      <c r="D76" s="111">
        <v>23</v>
      </c>
      <c r="E76" s="111" t="str">
        <f t="shared" si="1"/>
        <v>80:49</v>
      </c>
      <c r="F76" s="111">
        <v>32841</v>
      </c>
      <c r="G76" s="203" t="s">
        <v>17</v>
      </c>
      <c r="H76" s="203" t="s">
        <v>17</v>
      </c>
      <c r="I76" s="20"/>
      <c r="J76" s="186" t="str">
        <f>IF(ISTEXT(I76),IF(Instructions!B15="Other","",ConvertWWN(I76)),"")</f>
        <v/>
      </c>
      <c r="K76" s="186" t="s">
        <v>1537</v>
      </c>
      <c r="L76" s="92" t="s">
        <v>0</v>
      </c>
      <c r="M76" s="24" t="str">
        <f>IF(ISNUMBER(A76),"raidcom add external_grp -path_grp "&amp;A76&amp;" -external_grp_id "&amp;B76&amp;" -port "&amp;C76&amp;" -external_wwn  "&amp;IF(ISTEXT(I76),J76,K76)&amp;"  -lun_id  "&amp;D76&amp;" -s "&amp;Instructions!B$11&amp;" -IH"&amp;Instructions!B$10,"")</f>
        <v>raidcom add external_grp -path_grp 5 -external_grp_id 05-30 -port CL7-H -external_wwn  50060E8003A83C09  -lun_id  23 -s 53958 -IH99</v>
      </c>
      <c r="N76" s="24" t="e">
        <f>"raidcom add host_grp -port CL" &amp;#REF! &amp; "-"&amp;#REF!&amp;" -host_ mode " &amp;#REF! &amp;IF(ISTEXT(#REF!), "  -host_ mode_opt " &amp;#REF!,"")&amp;" -s "</f>
        <v>#REF!</v>
      </c>
      <c r="O76" s="24" t="str">
        <f>IF(ISNUMBER(#REF!),"raidcom add hba_wwn -port CL" &amp;#REF! &amp;  "-" &amp;#REF!&amp; "  -hba_wwn " &amp; IF(LEN(#REF!) =16,#REF!,LEFT(#REF!,2)&amp;MID(#REF!,4,2)&amp;MID(#REF!,7,2)&amp;MID(#REF!,10,2) &amp;MID(#REF!,13,2)&amp;MID(#REF!,16,2)&amp;MID(#REF!,19,2)&amp;MID(#REF!,22,2)),"")</f>
        <v/>
      </c>
      <c r="P76" s="24" t="str">
        <f>IF(ISNUMBER(#REF!),"raidcom set hba_wwn -port CL" &amp;#REF! &amp;  "-" &amp;#REF!&amp;IF(ISTEXT(#REF!)," -wwn_nickname "&amp;#REF!,""),"")</f>
        <v/>
      </c>
      <c r="Q76" s="24" t="str">
        <f>IF(ISNUMBER(A76),"raidcom modify external_grp -external_grp_id "&amp;B76&amp;" -cache_mode "&amp;LOWER(G76)&amp;" -s "&amp;Instructions!B$11&amp;" -IH"&amp;Instructions!B$10,"")</f>
        <v>raidcom modify external_grp -external_grp_id 05-30 -cache_mode n -s 53958 -IH99</v>
      </c>
      <c r="R76" s="24" t="str">
        <f>IF(ISNUMBER(A76),"raidcom modify external_grp  -external_grp_id "&amp;B76&amp;" -cache_inflow "&amp;LOWER(G76)&amp;"  -s "&amp;Instructions!B$11&amp;" -IH"&amp;Instructions!B$10,"")</f>
        <v>raidcom modify external_grp  -external_grp_id 05-30 -cache_inflow n  -s 53958 -IH99</v>
      </c>
      <c r="S76" s="24" t="str">
        <f>IF(ISNUMBER(A76),"raidcom disconnect external_grp -external_grp_id "&amp;B76&amp;" -s "&amp;Instructions!B$11&amp;" -IH"&amp;Instructions!B$10,"")</f>
        <v>raidcom disconnect external_grp -external_grp_id 05-30 -s 53958 -IH99</v>
      </c>
      <c r="T76" s="24" t="str">
        <f>IF(ISNUMBER(A76),"raidcom delete external_grp -external_grp_id "&amp;B76&amp;" -s "&amp;Instructions!B$11&amp;" -IH"&amp;Instructions!B$10,"")</f>
        <v>raidcom delete external_grp -external_grp_id 05-30 -s 53958 -IH99</v>
      </c>
      <c r="U76" s="24" t="str">
        <f>IF(ISNUMBER(A76),"raidcom disconnect external_grp -ldev_id  "&amp;E76&amp;" -s "&amp;Instructions!B$11&amp;" -IH"&amp;Instructions!B$10,"")</f>
        <v>raidcom disconnect external_grp -ldev_id  80:49 -s 53958 -IH99</v>
      </c>
    </row>
    <row r="77" spans="1:21" ht="15">
      <c r="A77" s="111">
        <v>5</v>
      </c>
      <c r="B77" s="203" t="s">
        <v>1762</v>
      </c>
      <c r="C77" s="203" t="s">
        <v>150</v>
      </c>
      <c r="D77" s="111">
        <v>24</v>
      </c>
      <c r="E77" s="111" t="str">
        <f t="shared" si="1"/>
        <v>80:4A</v>
      </c>
      <c r="F77" s="111">
        <v>32842</v>
      </c>
      <c r="G77" s="203" t="s">
        <v>17</v>
      </c>
      <c r="H77" s="203" t="s">
        <v>17</v>
      </c>
      <c r="I77" s="20"/>
      <c r="J77" s="186" t="str">
        <f>IF(ISTEXT(I77),IF(Instructions!B15="Other","",ConvertWWN(I77)),"")</f>
        <v/>
      </c>
      <c r="K77" s="186" t="s">
        <v>1537</v>
      </c>
      <c r="L77" s="92" t="s">
        <v>0</v>
      </c>
      <c r="M77" s="24" t="str">
        <f>IF(ISNUMBER(A77),"raidcom add external_grp -path_grp "&amp;A77&amp;" -external_grp_id "&amp;B77&amp;" -port "&amp;C77&amp;" -external_wwn  "&amp;IF(ISTEXT(I77),J77,K77)&amp;"  -lun_id  "&amp;D77&amp;" -s "&amp;Instructions!B$11&amp;" -IH"&amp;Instructions!B$10,"")</f>
        <v>raidcom add external_grp -path_grp 5 -external_grp_id 05-31 -port CL7-H -external_wwn  50060E8003A83C09  -lun_id  24 -s 53958 -IH99</v>
      </c>
      <c r="N77" s="24" t="e">
        <f>"raidcom add host_grp -port CL" &amp;#REF! &amp; "-"&amp;#REF!&amp;" -host_ mode " &amp;#REF! &amp;IF(ISTEXT(#REF!), "  -host_ mode_opt " &amp;#REF!,"")&amp;" -s "</f>
        <v>#REF!</v>
      </c>
      <c r="O77" s="24" t="str">
        <f>IF(ISNUMBER(#REF!),"raidcom add hba_wwn -port CL" &amp;#REF! &amp;  "-" &amp;#REF!&amp; "  -hba_wwn " &amp; IF(LEN(#REF!) =16,#REF!,LEFT(#REF!,2)&amp;MID(#REF!,4,2)&amp;MID(#REF!,7,2)&amp;MID(#REF!,10,2) &amp;MID(#REF!,13,2)&amp;MID(#REF!,16,2)&amp;MID(#REF!,19,2)&amp;MID(#REF!,22,2)),"")</f>
        <v/>
      </c>
      <c r="P77" s="24" t="str">
        <f>IF(ISNUMBER(#REF!),"raidcom set hba_wwn -port CL" &amp;#REF! &amp;  "-" &amp;#REF!&amp;IF(ISTEXT(#REF!)," -wwn_nickname "&amp;#REF!,""),"")</f>
        <v/>
      </c>
      <c r="Q77" s="24" t="str">
        <f>IF(ISNUMBER(A77),"raidcom modify external_grp -external_grp_id "&amp;B77&amp;" -cache_mode "&amp;LOWER(G77)&amp;" -s "&amp;Instructions!B$11&amp;" -IH"&amp;Instructions!B$10,"")</f>
        <v>raidcom modify external_grp -external_grp_id 05-31 -cache_mode n -s 53958 -IH99</v>
      </c>
      <c r="R77" s="24" t="str">
        <f>IF(ISNUMBER(A77),"raidcom modify external_grp  -external_grp_id "&amp;B77&amp;" -cache_inflow "&amp;LOWER(G77)&amp;"  -s "&amp;Instructions!B$11&amp;" -IH"&amp;Instructions!B$10,"")</f>
        <v>raidcom modify external_grp  -external_grp_id 05-31 -cache_inflow n  -s 53958 -IH99</v>
      </c>
      <c r="S77" s="24" t="str">
        <f>IF(ISNUMBER(A77),"raidcom disconnect external_grp -external_grp_id "&amp;B77&amp;" -s "&amp;Instructions!B$11&amp;" -IH"&amp;Instructions!B$10,"")</f>
        <v>raidcom disconnect external_grp -external_grp_id 05-31 -s 53958 -IH99</v>
      </c>
      <c r="T77" s="24" t="str">
        <f>IF(ISNUMBER(A77),"raidcom delete external_grp -external_grp_id "&amp;B77&amp;" -s "&amp;Instructions!B$11&amp;" -IH"&amp;Instructions!B$10,"")</f>
        <v>raidcom delete external_grp -external_grp_id 05-31 -s 53958 -IH99</v>
      </c>
      <c r="U77" s="24" t="str">
        <f>IF(ISNUMBER(A77),"raidcom disconnect external_grp -ldev_id  "&amp;E77&amp;" -s "&amp;Instructions!B$11&amp;" -IH"&amp;Instructions!B$10,"")</f>
        <v>raidcom disconnect external_grp -ldev_id  80:4A -s 53958 -IH99</v>
      </c>
    </row>
    <row r="78" spans="1:21" ht="15">
      <c r="A78" s="111">
        <v>5</v>
      </c>
      <c r="B78" s="203" t="s">
        <v>1763</v>
      </c>
      <c r="C78" s="203" t="s">
        <v>150</v>
      </c>
      <c r="D78" s="111">
        <v>25</v>
      </c>
      <c r="E78" s="111" t="str">
        <f t="shared" si="1"/>
        <v>80:4B</v>
      </c>
      <c r="F78" s="111">
        <v>32843</v>
      </c>
      <c r="G78" s="203" t="s">
        <v>17</v>
      </c>
      <c r="H78" s="203" t="s">
        <v>17</v>
      </c>
      <c r="I78" s="203"/>
      <c r="J78" s="186" t="str">
        <f>IF(ISTEXT(I78),IF(Instructions!B16="Other","",ConvertWWN(I78)),"")</f>
        <v/>
      </c>
      <c r="K78" s="186" t="s">
        <v>1537</v>
      </c>
      <c r="L78" s="92" t="s">
        <v>0</v>
      </c>
      <c r="M78" s="24" t="str">
        <f>IF(ISNUMBER(A78),"raidcom add external_grp -path_grp "&amp;A78&amp;" -external_grp_id "&amp;B78&amp;" -port "&amp;C78&amp;" -external_wwn  "&amp;IF(ISTEXT(I78),J78,K78)&amp;"  -lun_id  "&amp;D78&amp;" -s "&amp;Instructions!B$11&amp;" -IH"&amp;Instructions!B$10,"")</f>
        <v>raidcom add external_grp -path_grp 5 -external_grp_id 05-32 -port CL7-H -external_wwn  50060E8003A83C09  -lun_id  25 -s 53958 -IH99</v>
      </c>
      <c r="N78" s="24" t="e">
        <f>"raidcom add host_grp -port CL" &amp;#REF! &amp; "-"&amp;#REF!&amp;" -host_ mode " &amp;#REF! &amp;IF(ISTEXT(#REF!), "  -host_ mode_opt " &amp;#REF!,"")&amp;" -s "</f>
        <v>#REF!</v>
      </c>
      <c r="O78" s="24" t="str">
        <f>IF(ISNUMBER(#REF!),"raidcom add hba_wwn -port CL" &amp;#REF! &amp;  "-" &amp;#REF!&amp; "  -hba_wwn " &amp; IF(LEN(#REF!) =16,#REF!,LEFT(#REF!,2)&amp;MID(#REF!,4,2)&amp;MID(#REF!,7,2)&amp;MID(#REF!,10,2) &amp;MID(#REF!,13,2)&amp;MID(#REF!,16,2)&amp;MID(#REF!,19,2)&amp;MID(#REF!,22,2)),"")</f>
        <v/>
      </c>
      <c r="P78" s="24" t="str">
        <f>IF(ISNUMBER(#REF!),"raidcom set hba_wwn -port CL" &amp;#REF! &amp;  "-" &amp;#REF!&amp;IF(ISTEXT(#REF!)," -wwn_nickname "&amp;#REF!,""),"")</f>
        <v/>
      </c>
      <c r="Q78" s="24" t="str">
        <f>IF(ISNUMBER(A78),"raidcom modify external_grp -external_grp_id "&amp;B78&amp;" -cache_mode "&amp;LOWER(G78)&amp;" -s "&amp;Instructions!B$11&amp;" -IH"&amp;Instructions!B$10,"")</f>
        <v>raidcom modify external_grp -external_grp_id 05-32 -cache_mode n -s 53958 -IH99</v>
      </c>
      <c r="R78" s="24" t="str">
        <f>IF(ISNUMBER(A78),"raidcom modify external_grp  -external_grp_id "&amp;B78&amp;" -cache_inflow "&amp;LOWER(G78)&amp;"  -s "&amp;Instructions!B$11&amp;" -IH"&amp;Instructions!B$10,"")</f>
        <v>raidcom modify external_grp  -external_grp_id 05-32 -cache_inflow n  -s 53958 -IH99</v>
      </c>
      <c r="S78" s="24" t="str">
        <f>IF(ISNUMBER(A78),"raidcom disconnect external_grp -external_grp_id "&amp;B78&amp;" -s "&amp;Instructions!B$11&amp;" -IH"&amp;Instructions!B$10,"")</f>
        <v>raidcom disconnect external_grp -external_grp_id 05-32 -s 53958 -IH99</v>
      </c>
      <c r="T78" s="24" t="str">
        <f>IF(ISNUMBER(A78),"raidcom delete external_grp -external_grp_id "&amp;B78&amp;" -s "&amp;Instructions!B$11&amp;" -IH"&amp;Instructions!B$10,"")</f>
        <v>raidcom delete external_grp -external_grp_id 05-32 -s 53958 -IH99</v>
      </c>
      <c r="U78" s="24" t="str">
        <f>IF(ISNUMBER(A78),"raidcom disconnect external_grp -ldev_id  "&amp;E78&amp;" -s "&amp;Instructions!B$11&amp;" -IH"&amp;Instructions!B$10,"")</f>
        <v>raidcom disconnect external_grp -ldev_id  80:4B -s 53958 -IH99</v>
      </c>
    </row>
    <row r="79" spans="1:21" ht="15">
      <c r="A79" s="111">
        <v>5</v>
      </c>
      <c r="B79" s="203" t="s">
        <v>1764</v>
      </c>
      <c r="C79" s="203" t="s">
        <v>150</v>
      </c>
      <c r="D79" s="111">
        <v>26</v>
      </c>
      <c r="E79" s="111" t="str">
        <f t="shared" si="1"/>
        <v>80:4C</v>
      </c>
      <c r="F79" s="111">
        <v>32844</v>
      </c>
      <c r="G79" s="203" t="s">
        <v>17</v>
      </c>
      <c r="H79" s="203" t="s">
        <v>17</v>
      </c>
      <c r="I79" s="203"/>
      <c r="J79" s="186" t="str">
        <f>IF(ISTEXT(I79),IF(Instructions!B17="Other","",ConvertWWN(I79)),"")</f>
        <v/>
      </c>
      <c r="K79" s="186" t="s">
        <v>1537</v>
      </c>
      <c r="L79" s="92" t="s">
        <v>0</v>
      </c>
      <c r="M79" s="24" t="str">
        <f>IF(ISNUMBER(A79),"raidcom add external_grp -path_grp "&amp;A79&amp;" -external_grp_id "&amp;B79&amp;" -port "&amp;C79&amp;" -external_wwn  "&amp;IF(ISTEXT(I79),J79,K79)&amp;"  -lun_id  "&amp;D79&amp;" -s "&amp;Instructions!B$11&amp;" -IH"&amp;Instructions!B$10,"")</f>
        <v>raidcom add external_grp -path_grp 5 -external_grp_id 05-33 -port CL7-H -external_wwn  50060E8003A83C09  -lun_id  26 -s 53958 -IH99</v>
      </c>
      <c r="N79" s="24" t="e">
        <f>"raidcom add host_grp -port CL" &amp;#REF! &amp; "-"&amp;#REF!&amp;" -host_ mode " &amp;#REF! &amp;IF(ISTEXT(#REF!), "  -host_ mode_opt " &amp;#REF!,"")&amp;" -s "</f>
        <v>#REF!</v>
      </c>
      <c r="O79" s="24" t="str">
        <f>IF(ISNUMBER(#REF!),"raidcom add hba_wwn -port CL" &amp;#REF! &amp;  "-" &amp;#REF!&amp; "  -hba_wwn " &amp; IF(LEN(#REF!) =16,#REF!,LEFT(#REF!,2)&amp;MID(#REF!,4,2)&amp;MID(#REF!,7,2)&amp;MID(#REF!,10,2) &amp;MID(#REF!,13,2)&amp;MID(#REF!,16,2)&amp;MID(#REF!,19,2)&amp;MID(#REF!,22,2)),"")</f>
        <v/>
      </c>
      <c r="P79" s="24" t="str">
        <f>IF(ISNUMBER(#REF!),"raidcom set hba_wwn -port CL" &amp;#REF! &amp;  "-" &amp;#REF!&amp;IF(ISTEXT(#REF!)," -wwn_nickname "&amp;#REF!,""),"")</f>
        <v/>
      </c>
      <c r="Q79" s="24" t="str">
        <f>IF(ISNUMBER(A79),"raidcom modify external_grp -external_grp_id "&amp;B79&amp;" -cache_mode "&amp;LOWER(G79)&amp;" -s "&amp;Instructions!B$11&amp;" -IH"&amp;Instructions!B$10,"")</f>
        <v>raidcom modify external_grp -external_grp_id 05-33 -cache_mode n -s 53958 -IH99</v>
      </c>
      <c r="R79" s="24" t="str">
        <f>IF(ISNUMBER(A79),"raidcom modify external_grp  -external_grp_id "&amp;B79&amp;" -cache_inflow "&amp;LOWER(G79)&amp;"  -s "&amp;Instructions!B$11&amp;" -IH"&amp;Instructions!B$10,"")</f>
        <v>raidcom modify external_grp  -external_grp_id 05-33 -cache_inflow n  -s 53958 -IH99</v>
      </c>
      <c r="S79" s="24" t="str">
        <f>IF(ISNUMBER(A79),"raidcom disconnect external_grp -external_grp_id "&amp;B79&amp;" -s "&amp;Instructions!B$11&amp;" -IH"&amp;Instructions!B$10,"")</f>
        <v>raidcom disconnect external_grp -external_grp_id 05-33 -s 53958 -IH99</v>
      </c>
      <c r="T79" s="24" t="str">
        <f>IF(ISNUMBER(A79),"raidcom delete external_grp -external_grp_id "&amp;B79&amp;" -s "&amp;Instructions!B$11&amp;" -IH"&amp;Instructions!B$10,"")</f>
        <v>raidcom delete external_grp -external_grp_id 05-33 -s 53958 -IH99</v>
      </c>
      <c r="U79" s="24" t="str">
        <f>IF(ISNUMBER(A79),"raidcom disconnect external_grp -ldev_id  "&amp;E79&amp;" -s "&amp;Instructions!B$11&amp;" -IH"&amp;Instructions!B$10,"")</f>
        <v>raidcom disconnect external_grp -ldev_id  80:4C -s 53958 -IH99</v>
      </c>
    </row>
    <row r="80" spans="1:21" ht="15">
      <c r="A80" s="111">
        <v>5</v>
      </c>
      <c r="B80" s="203" t="s">
        <v>1765</v>
      </c>
      <c r="C80" s="203" t="s">
        <v>150</v>
      </c>
      <c r="D80" s="111">
        <v>27</v>
      </c>
      <c r="E80" s="111" t="str">
        <f t="shared" si="1"/>
        <v>80:4D</v>
      </c>
      <c r="F80" s="111">
        <v>32845</v>
      </c>
      <c r="G80" s="203" t="s">
        <v>17</v>
      </c>
      <c r="H80" s="203" t="s">
        <v>17</v>
      </c>
      <c r="I80" s="203"/>
      <c r="J80" s="186" t="str">
        <f>IF(ISTEXT(I80),IF(Instructions!B18="Other","",ConvertWWN(I80)),"")</f>
        <v/>
      </c>
      <c r="K80" s="186" t="s">
        <v>1537</v>
      </c>
      <c r="L80" s="92" t="s">
        <v>0</v>
      </c>
      <c r="M80" s="24" t="str">
        <f>IF(ISNUMBER(A80),"raidcom add external_grp -path_grp "&amp;A80&amp;" -external_grp_id "&amp;B80&amp;" -port "&amp;C80&amp;" -external_wwn  "&amp;IF(ISTEXT(I80),J80,K80)&amp;"  -lun_id  "&amp;D80&amp;" -s "&amp;Instructions!B$11&amp;" -IH"&amp;Instructions!B$10,"")</f>
        <v>raidcom add external_grp -path_grp 5 -external_grp_id 05-34 -port CL7-H -external_wwn  50060E8003A83C09  -lun_id  27 -s 53958 -IH99</v>
      </c>
      <c r="N80" s="24" t="e">
        <f>"raidcom add host_grp -port CL" &amp;#REF! &amp; "-"&amp;#REF!&amp;" -host_ mode " &amp;#REF! &amp;IF(ISTEXT(#REF!), "  -host_ mode_opt " &amp;#REF!,"")&amp;" -s "</f>
        <v>#REF!</v>
      </c>
      <c r="O80" s="24" t="str">
        <f>IF(ISNUMBER(#REF!),"raidcom add hba_wwn -port CL" &amp;#REF! &amp;  "-" &amp;#REF!&amp; "  -hba_wwn " &amp; IF(LEN(#REF!) =16,#REF!,LEFT(#REF!,2)&amp;MID(#REF!,4,2)&amp;MID(#REF!,7,2)&amp;MID(#REF!,10,2) &amp;MID(#REF!,13,2)&amp;MID(#REF!,16,2)&amp;MID(#REF!,19,2)&amp;MID(#REF!,22,2)),"")</f>
        <v/>
      </c>
      <c r="P80" s="24" t="str">
        <f>IF(ISNUMBER(#REF!),"raidcom set hba_wwn -port CL" &amp;#REF! &amp;  "-" &amp;#REF!&amp;IF(ISTEXT(#REF!)," -wwn_nickname "&amp;#REF!,""),"")</f>
        <v/>
      </c>
      <c r="Q80" s="24" t="str">
        <f>IF(ISNUMBER(A80),"raidcom modify external_grp -external_grp_id "&amp;B80&amp;" -cache_mode "&amp;LOWER(G80)&amp;" -s "&amp;Instructions!B$11&amp;" -IH"&amp;Instructions!B$10,"")</f>
        <v>raidcom modify external_grp -external_grp_id 05-34 -cache_mode n -s 53958 -IH99</v>
      </c>
      <c r="R80" s="24" t="str">
        <f>IF(ISNUMBER(A80),"raidcom modify external_grp  -external_grp_id "&amp;B80&amp;" -cache_inflow "&amp;LOWER(G80)&amp;"  -s "&amp;Instructions!B$11&amp;" -IH"&amp;Instructions!B$10,"")</f>
        <v>raidcom modify external_grp  -external_grp_id 05-34 -cache_inflow n  -s 53958 -IH99</v>
      </c>
      <c r="S80" s="24" t="str">
        <f>IF(ISNUMBER(A80),"raidcom disconnect external_grp -external_grp_id "&amp;B80&amp;" -s "&amp;Instructions!B$11&amp;" -IH"&amp;Instructions!B$10,"")</f>
        <v>raidcom disconnect external_grp -external_grp_id 05-34 -s 53958 -IH99</v>
      </c>
      <c r="T80" s="24" t="str">
        <f>IF(ISNUMBER(A80),"raidcom delete external_grp -external_grp_id "&amp;B80&amp;" -s "&amp;Instructions!B$11&amp;" -IH"&amp;Instructions!B$10,"")</f>
        <v>raidcom delete external_grp -external_grp_id 05-34 -s 53958 -IH99</v>
      </c>
      <c r="U80" s="24" t="str">
        <f>IF(ISNUMBER(A80),"raidcom disconnect external_grp -ldev_id  "&amp;E80&amp;" -s "&amp;Instructions!B$11&amp;" -IH"&amp;Instructions!B$10,"")</f>
        <v>raidcom disconnect external_grp -ldev_id  80:4D -s 53958 -IH99</v>
      </c>
    </row>
    <row r="81" spans="1:21" ht="15">
      <c r="A81" s="111">
        <v>5</v>
      </c>
      <c r="B81" s="203" t="s">
        <v>1766</v>
      </c>
      <c r="C81" s="203" t="s">
        <v>150</v>
      </c>
      <c r="D81" s="111">
        <v>28</v>
      </c>
      <c r="E81" s="111" t="str">
        <f t="shared" si="1"/>
        <v>80:4E</v>
      </c>
      <c r="F81" s="111">
        <v>32846</v>
      </c>
      <c r="G81" s="203" t="s">
        <v>17</v>
      </c>
      <c r="H81" s="203" t="s">
        <v>17</v>
      </c>
      <c r="I81" s="203"/>
      <c r="J81" s="186" t="str">
        <f>IF(ISTEXT(I81),IF(Instructions!B19="Other","",ConvertWWN(I81)),"")</f>
        <v/>
      </c>
      <c r="K81" s="186" t="s">
        <v>1537</v>
      </c>
      <c r="L81" s="92" t="s">
        <v>0</v>
      </c>
      <c r="M81" s="24" t="str">
        <f>IF(ISNUMBER(A81),"raidcom add external_grp -path_grp "&amp;A81&amp;" -external_grp_id "&amp;B81&amp;" -port "&amp;C81&amp;" -external_wwn  "&amp;IF(ISTEXT(I81),J81,K81)&amp;"  -lun_id  "&amp;D81&amp;" -s "&amp;Instructions!B$11&amp;" -IH"&amp;Instructions!B$10,"")</f>
        <v>raidcom add external_grp -path_grp 5 -external_grp_id 05-35 -port CL7-H -external_wwn  50060E8003A83C09  -lun_id  28 -s 53958 -IH99</v>
      </c>
      <c r="N81" s="24" t="e">
        <f>"raidcom add host_grp -port CL" &amp;#REF! &amp; "-"&amp;#REF!&amp;" -host_ mode " &amp;#REF! &amp;IF(ISTEXT(#REF!), "  -host_ mode_opt " &amp;#REF!,"")&amp;" -s "</f>
        <v>#REF!</v>
      </c>
      <c r="O81" s="24" t="str">
        <f>IF(ISNUMBER(#REF!),"raidcom add hba_wwn -port CL" &amp;#REF! &amp;  "-" &amp;#REF!&amp; "  -hba_wwn " &amp; IF(LEN(#REF!) =16,#REF!,LEFT(#REF!,2)&amp;MID(#REF!,4,2)&amp;MID(#REF!,7,2)&amp;MID(#REF!,10,2) &amp;MID(#REF!,13,2)&amp;MID(#REF!,16,2)&amp;MID(#REF!,19,2)&amp;MID(#REF!,22,2)),"")</f>
        <v/>
      </c>
      <c r="P81" s="24" t="str">
        <f>IF(ISNUMBER(#REF!),"raidcom set hba_wwn -port CL" &amp;#REF! &amp;  "-" &amp;#REF!&amp;IF(ISTEXT(#REF!)," -wwn_nickname "&amp;#REF!,""),"")</f>
        <v/>
      </c>
      <c r="Q81" s="24" t="str">
        <f>IF(ISNUMBER(A81),"raidcom modify external_grp -external_grp_id "&amp;B81&amp;" -cache_mode "&amp;LOWER(G81)&amp;" -s "&amp;Instructions!B$11&amp;" -IH"&amp;Instructions!B$10,"")</f>
        <v>raidcom modify external_grp -external_grp_id 05-35 -cache_mode n -s 53958 -IH99</v>
      </c>
      <c r="R81" s="24" t="str">
        <f>IF(ISNUMBER(A81),"raidcom modify external_grp  -external_grp_id "&amp;B81&amp;" -cache_inflow "&amp;LOWER(G81)&amp;"  -s "&amp;Instructions!B$11&amp;" -IH"&amp;Instructions!B$10,"")</f>
        <v>raidcom modify external_grp  -external_grp_id 05-35 -cache_inflow n  -s 53958 -IH99</v>
      </c>
      <c r="S81" s="24" t="str">
        <f>IF(ISNUMBER(A81),"raidcom disconnect external_grp -external_grp_id "&amp;B81&amp;" -s "&amp;Instructions!B$11&amp;" -IH"&amp;Instructions!B$10,"")</f>
        <v>raidcom disconnect external_grp -external_grp_id 05-35 -s 53958 -IH99</v>
      </c>
      <c r="T81" s="24" t="str">
        <f>IF(ISNUMBER(A81),"raidcom delete external_grp -external_grp_id "&amp;B81&amp;" -s "&amp;Instructions!B$11&amp;" -IH"&amp;Instructions!B$10,"")</f>
        <v>raidcom delete external_grp -external_grp_id 05-35 -s 53958 -IH99</v>
      </c>
      <c r="U81" s="24" t="str">
        <f>IF(ISNUMBER(A81),"raidcom disconnect external_grp -ldev_id  "&amp;E81&amp;" -s "&amp;Instructions!B$11&amp;" -IH"&amp;Instructions!B$10,"")</f>
        <v>raidcom disconnect external_grp -ldev_id  80:4E -s 53958 -IH99</v>
      </c>
    </row>
    <row r="82" spans="1:21" ht="15">
      <c r="A82" s="111"/>
      <c r="B82" s="203"/>
      <c r="C82" s="203"/>
      <c r="D82" s="111"/>
      <c r="E82" s="111" t="str">
        <f t="shared" si="1"/>
        <v/>
      </c>
      <c r="F82" s="111"/>
      <c r="G82" s="203"/>
      <c r="H82" s="203"/>
      <c r="I82" s="203"/>
      <c r="J82" s="186" t="str">
        <f>IF(ISTEXT(I82),IF(Instructions!B20="Other","",ConvertWWN(I82)),"")</f>
        <v/>
      </c>
      <c r="K82" s="186"/>
      <c r="L82" s="92" t="s">
        <v>17</v>
      </c>
      <c r="M82" s="24" t="str">
        <f>IF(ISNUMBER(A82),"raidcom add external_grp -path_grp "&amp;A82&amp;" -external_grp_id "&amp;B82&amp;" -port "&amp;C82&amp;" -external_wwn  "&amp;IF(ISTEXT(I82),J82,K82)&amp;"  -lun_id  "&amp;D82&amp;" -s "&amp;Instructions!B$11&amp;" -IH"&amp;Instructions!B$10,"")</f>
        <v/>
      </c>
      <c r="N82" s="24" t="e">
        <f>"raidcom add host_grp -port CL" &amp;#REF! &amp; "-"&amp;#REF!&amp;" -host_ mode " &amp;#REF! &amp;IF(ISTEXT(#REF!), "  -host_ mode_opt " &amp;#REF!,"")&amp;" -s "</f>
        <v>#REF!</v>
      </c>
      <c r="O82" s="24" t="str">
        <f>IF(ISNUMBER(#REF!),"raidcom add hba_wwn -port CL" &amp;#REF! &amp;  "-" &amp;#REF!&amp; "  -hba_wwn " &amp; IF(LEN(#REF!) =16,#REF!,LEFT(#REF!,2)&amp;MID(#REF!,4,2)&amp;MID(#REF!,7,2)&amp;MID(#REF!,10,2) &amp;MID(#REF!,13,2)&amp;MID(#REF!,16,2)&amp;MID(#REF!,19,2)&amp;MID(#REF!,22,2)),"")</f>
        <v/>
      </c>
      <c r="P82" s="24" t="str">
        <f>IF(ISNUMBER(#REF!),"raidcom set hba_wwn -port CL" &amp;#REF! &amp;  "-" &amp;#REF!&amp;IF(ISTEXT(#REF!)," -wwn_nickname "&amp;#REF!,""),"")</f>
        <v/>
      </c>
      <c r="Q82" s="24" t="str">
        <f>IF(ISNUMBER(A82),"raidcom modify external_grp -external_grp_id "&amp;B82&amp;" -cache_mode "&amp;LOWER(G82)&amp;" -s "&amp;Instructions!B$11&amp;" -IH"&amp;Instructions!B$10,"")</f>
        <v/>
      </c>
      <c r="R82" s="24" t="str">
        <f>IF(ISNUMBER(A82),"raidcom modify external_grp  -external_grp_id "&amp;B82&amp;" -cache_inflow "&amp;LOWER(G82)&amp;"  -s "&amp;Instructions!B$11&amp;" -IH"&amp;Instructions!B$10,"")</f>
        <v/>
      </c>
      <c r="S82" s="24" t="str">
        <f>IF(ISNUMBER(A82),"raidcom disconnect external_grp -external_grp_id "&amp;B82&amp;" -s "&amp;Instructions!B$11&amp;" -IH"&amp;Instructions!B$10,"")</f>
        <v/>
      </c>
      <c r="T82" s="24" t="str">
        <f>IF(ISNUMBER(A82),"raidcom delete external_grp -external_grp_id "&amp;B82&amp;" -s "&amp;Instructions!B$11&amp;" -IH"&amp;Instructions!B$10,"")</f>
        <v/>
      </c>
      <c r="U82" s="24" t="str">
        <f>IF(ISNUMBER(A82),"raidcom disconnect external_grp -ldev_id  "&amp;E82&amp;" -s "&amp;Instructions!B$11&amp;" -IH"&amp;Instructions!B$10,"")</f>
        <v/>
      </c>
    </row>
    <row r="83" spans="1:21" ht="15">
      <c r="A83" s="111"/>
      <c r="B83" s="203"/>
      <c r="C83" s="203"/>
      <c r="D83" s="111"/>
      <c r="E83" s="111" t="str">
        <f t="shared" si="1"/>
        <v/>
      </c>
      <c r="F83" s="111"/>
      <c r="G83" s="203"/>
      <c r="H83" s="203"/>
      <c r="I83" s="203"/>
      <c r="J83" s="186" t="str">
        <f>IF(ISTEXT(I83),IF(Instructions!B21="Other","",ConvertWWN(I83)),"")</f>
        <v/>
      </c>
      <c r="K83" s="186"/>
      <c r="L83" s="92" t="s">
        <v>17</v>
      </c>
      <c r="M83" s="24" t="str">
        <f>IF(ISNUMBER(A83),"raidcom add external_grp -path_grp "&amp;A83&amp;" -external_grp_id "&amp;B83&amp;" -port "&amp;C83&amp;" -external_wwn  "&amp;IF(ISTEXT(I83),J83,K83)&amp;"  -lun_id  "&amp;D83&amp;" -s "&amp;Instructions!B$11&amp;" -IH"&amp;Instructions!B$10,"")</f>
        <v/>
      </c>
      <c r="N83" s="24" t="e">
        <f>"raidcom add host_grp -port CL" &amp;#REF! &amp; "-"&amp;#REF!&amp;" -host_ mode " &amp;#REF! &amp;IF(ISTEXT(#REF!), "  -host_ mode_opt " &amp;#REF!,"")&amp;" -s "</f>
        <v>#REF!</v>
      </c>
      <c r="O83" s="24" t="str">
        <f>IF(ISNUMBER(#REF!),"raidcom add hba_wwn -port CL" &amp;#REF! &amp;  "-" &amp;#REF!&amp; "  -hba_wwn " &amp; IF(LEN(#REF!) =16,#REF!,LEFT(#REF!,2)&amp;MID(#REF!,4,2)&amp;MID(#REF!,7,2)&amp;MID(#REF!,10,2) &amp;MID(#REF!,13,2)&amp;MID(#REF!,16,2)&amp;MID(#REF!,19,2)&amp;MID(#REF!,22,2)),"")</f>
        <v/>
      </c>
      <c r="P83" s="24" t="str">
        <f>IF(ISNUMBER(#REF!),"raidcom set hba_wwn -port CL" &amp;#REF! &amp;  "-" &amp;#REF!&amp;IF(ISTEXT(#REF!)," -wwn_nickname "&amp;#REF!,""),"")</f>
        <v/>
      </c>
      <c r="Q83" s="24" t="str">
        <f>IF(ISNUMBER(A83),"raidcom modify external_grp -external_grp_id "&amp;B83&amp;" -cache_mode "&amp;LOWER(G83)&amp;" -s "&amp;Instructions!B$11&amp;" -IH"&amp;Instructions!B$10,"")</f>
        <v/>
      </c>
      <c r="R83" s="24" t="str">
        <f>IF(ISNUMBER(A83),"raidcom modify external_grp  -external_grp_id "&amp;B83&amp;" -cache_inflow "&amp;LOWER(G83)&amp;"  -s "&amp;Instructions!B$11&amp;" -IH"&amp;Instructions!B$10,"")</f>
        <v/>
      </c>
      <c r="S83" s="24" t="str">
        <f>IF(ISNUMBER(A83),"raidcom disconnect external_grp -external_grp_id "&amp;B83&amp;" -s "&amp;Instructions!B$11&amp;" -IH"&amp;Instructions!B$10,"")</f>
        <v/>
      </c>
      <c r="T83" s="24" t="str">
        <f>IF(ISNUMBER(A83),"raidcom delete external_grp -external_grp_id "&amp;B83&amp;" -s "&amp;Instructions!B$11&amp;" -IH"&amp;Instructions!B$10,"")</f>
        <v/>
      </c>
      <c r="U83" s="24" t="str">
        <f>IF(ISNUMBER(A83),"raidcom disconnect external_grp -ldev_id  "&amp;E83&amp;" -s "&amp;Instructions!B$11&amp;" -IH"&amp;Instructions!B$10,"")</f>
        <v/>
      </c>
    </row>
    <row r="84" spans="1:21" ht="15">
      <c r="A84" s="111"/>
      <c r="B84" s="203"/>
      <c r="C84" s="203"/>
      <c r="D84" s="111"/>
      <c r="E84" s="111" t="str">
        <f t="shared" si="1"/>
        <v/>
      </c>
      <c r="F84" s="111"/>
      <c r="G84" s="203"/>
      <c r="H84" s="203"/>
      <c r="I84" s="203"/>
      <c r="J84" s="186" t="str">
        <f>IF(ISTEXT(I84),IF(Instructions!B22="Other","",ConvertWWN(I84)),"")</f>
        <v/>
      </c>
      <c r="K84" s="186"/>
      <c r="L84" s="92" t="s">
        <v>17</v>
      </c>
      <c r="M84" s="24" t="str">
        <f>IF(ISNUMBER(A84),"raidcom add external_grp -path_grp "&amp;A84&amp;" -external_grp_id "&amp;B84&amp;" -port "&amp;C84&amp;" -external_wwn  "&amp;IF(ISTEXT(I84),J84,K84)&amp;"  -lun_id  "&amp;D84&amp;" -s "&amp;Instructions!B$11&amp;" -IH"&amp;Instructions!B$10,"")</f>
        <v/>
      </c>
      <c r="N84" s="24" t="e">
        <f>"raidcom add host_grp -port CL" &amp;#REF! &amp; "-"&amp;#REF!&amp;" -host_ mode " &amp;#REF! &amp;IF(ISTEXT(#REF!), "  -host_ mode_opt " &amp;#REF!,"")&amp;" -s "</f>
        <v>#REF!</v>
      </c>
      <c r="O84" s="24" t="str">
        <f>IF(ISNUMBER(#REF!),"raidcom add hba_wwn -port CL" &amp;#REF! &amp;  "-" &amp;#REF!&amp; "  -hba_wwn " &amp; IF(LEN(#REF!) =16,#REF!,LEFT(#REF!,2)&amp;MID(#REF!,4,2)&amp;MID(#REF!,7,2)&amp;MID(#REF!,10,2) &amp;MID(#REF!,13,2)&amp;MID(#REF!,16,2)&amp;MID(#REF!,19,2)&amp;MID(#REF!,22,2)),"")</f>
        <v/>
      </c>
      <c r="P84" s="24" t="str">
        <f>IF(ISNUMBER(#REF!),"raidcom set hba_wwn -port CL" &amp;#REF! &amp;  "-" &amp;#REF!&amp;IF(ISTEXT(#REF!)," -wwn_nickname "&amp;#REF!,""),"")</f>
        <v/>
      </c>
      <c r="Q84" s="24" t="str">
        <f>IF(ISNUMBER(A84),"raidcom modify external_grp -external_grp_id "&amp;B84&amp;" -cache_mode "&amp;LOWER(G84)&amp;" -s "&amp;Instructions!B$11&amp;" -IH"&amp;Instructions!B$10,"")</f>
        <v/>
      </c>
      <c r="R84" s="24" t="str">
        <f>IF(ISNUMBER(A84),"raidcom modify external_grp  -external_grp_id "&amp;B84&amp;" -cache_inflow "&amp;LOWER(G84)&amp;"  -s "&amp;Instructions!B$11&amp;" -IH"&amp;Instructions!B$10,"")</f>
        <v/>
      </c>
      <c r="S84" s="24" t="str">
        <f>IF(ISNUMBER(A84),"raidcom disconnect external_grp -external_grp_id "&amp;B84&amp;" -s "&amp;Instructions!B$11&amp;" -IH"&amp;Instructions!B$10,"")</f>
        <v/>
      </c>
      <c r="T84" s="24" t="str">
        <f>IF(ISNUMBER(A84),"raidcom delete external_grp -external_grp_id "&amp;B84&amp;" -s "&amp;Instructions!B$11&amp;" -IH"&amp;Instructions!B$10,"")</f>
        <v/>
      </c>
      <c r="U84" s="24" t="str">
        <f>IF(ISNUMBER(A84),"raidcom disconnect external_grp -ldev_id  "&amp;E84&amp;" -s "&amp;Instructions!B$11&amp;" -IH"&amp;Instructions!B$10,"")</f>
        <v/>
      </c>
    </row>
    <row r="85" spans="1:21" ht="15">
      <c r="A85" s="111"/>
      <c r="B85" s="203"/>
      <c r="C85" s="203"/>
      <c r="D85" s="111"/>
      <c r="E85" s="111" t="str">
        <f t="shared" si="1"/>
        <v/>
      </c>
      <c r="F85" s="111"/>
      <c r="G85" s="203"/>
      <c r="H85" s="203"/>
      <c r="I85" s="203"/>
      <c r="J85" s="186" t="str">
        <f>IF(ISTEXT(I85),IF(Instructions!B23="Other","",ConvertWWN(I85)),"")</f>
        <v/>
      </c>
      <c r="K85" s="186"/>
      <c r="L85" s="92" t="s">
        <v>17</v>
      </c>
      <c r="M85" s="24" t="str">
        <f>IF(ISNUMBER(A85),"raidcom add external_grp -path_grp "&amp;A85&amp;" -external_grp_id "&amp;B85&amp;" -port "&amp;C85&amp;" -external_wwn  "&amp;IF(ISTEXT(I85),J85,K85)&amp;"  -lun_id  "&amp;D85&amp;" -s "&amp;Instructions!B$11&amp;" -IH"&amp;Instructions!B$10,"")</f>
        <v/>
      </c>
      <c r="N85" s="24" t="e">
        <f>"raidcom add host_grp -port CL" &amp;#REF! &amp; "-"&amp;#REF!&amp;" -host_ mode " &amp;#REF! &amp;IF(ISTEXT(#REF!), "  -host_ mode_opt " &amp;#REF!,"")&amp;" -s "</f>
        <v>#REF!</v>
      </c>
      <c r="O85" s="24" t="str">
        <f>IF(ISNUMBER(#REF!),"raidcom add hba_wwn -port CL" &amp;#REF! &amp;  "-" &amp;#REF!&amp; "  -hba_wwn " &amp; IF(LEN(#REF!) =16,#REF!,LEFT(#REF!,2)&amp;MID(#REF!,4,2)&amp;MID(#REF!,7,2)&amp;MID(#REF!,10,2) &amp;MID(#REF!,13,2)&amp;MID(#REF!,16,2)&amp;MID(#REF!,19,2)&amp;MID(#REF!,22,2)),"")</f>
        <v/>
      </c>
      <c r="P85" s="24" t="str">
        <f>IF(ISNUMBER(#REF!),"raidcom set hba_wwn -port CL" &amp;#REF! &amp;  "-" &amp;#REF!&amp;IF(ISTEXT(#REF!)," -wwn_nickname "&amp;#REF!,""),"")</f>
        <v/>
      </c>
      <c r="Q85" s="24" t="str">
        <f>IF(ISNUMBER(A85),"raidcom modify external_grp -external_grp_id "&amp;B85&amp;" -cache_mode "&amp;LOWER(G85)&amp;" -s "&amp;Instructions!B$11&amp;" -IH"&amp;Instructions!B$10,"")</f>
        <v/>
      </c>
      <c r="R85" s="24" t="str">
        <f>IF(ISNUMBER(A85),"raidcom modify external_grp  -external_grp_id "&amp;B85&amp;" -cache_inflow "&amp;LOWER(G85)&amp;"  -s "&amp;Instructions!B$11&amp;" -IH"&amp;Instructions!B$10,"")</f>
        <v/>
      </c>
      <c r="S85" s="24" t="str">
        <f>IF(ISNUMBER(A85),"raidcom disconnect external_grp -external_grp_id "&amp;B85&amp;" -s "&amp;Instructions!B$11&amp;" -IH"&amp;Instructions!B$10,"")</f>
        <v/>
      </c>
      <c r="T85" s="24" t="str">
        <f>IF(ISNUMBER(A85),"raidcom delete external_grp -external_grp_id "&amp;B85&amp;" -s "&amp;Instructions!B$11&amp;" -IH"&amp;Instructions!B$10,"")</f>
        <v/>
      </c>
      <c r="U85" s="24" t="str">
        <f>IF(ISNUMBER(A85),"raidcom disconnect external_grp -ldev_id  "&amp;E85&amp;" -s "&amp;Instructions!B$11&amp;" -IH"&amp;Instructions!B$10,"")</f>
        <v/>
      </c>
    </row>
    <row r="86" spans="1:21" ht="15">
      <c r="A86" s="111"/>
      <c r="B86" s="203"/>
      <c r="C86" s="203"/>
      <c r="D86" s="111"/>
      <c r="E86" s="111" t="str">
        <f t="shared" si="1"/>
        <v/>
      </c>
      <c r="F86" s="111"/>
      <c r="G86" s="203"/>
      <c r="H86" s="203"/>
      <c r="I86" s="203"/>
      <c r="J86" s="186" t="str">
        <f>IF(ISTEXT(I86),IF(Instructions!B24="Other","",ConvertWWN(I86)),"")</f>
        <v/>
      </c>
      <c r="K86" s="186"/>
      <c r="L86" s="92" t="s">
        <v>17</v>
      </c>
      <c r="M86" s="24" t="str">
        <f>IF(ISNUMBER(A86),"raidcom add external_grp -path_grp "&amp;A86&amp;" -external_grp_id "&amp;B86&amp;" -port "&amp;C86&amp;" -external_wwn  "&amp;IF(ISTEXT(I86),J86,K86)&amp;"  -lun_id  "&amp;D86&amp;" -s "&amp;Instructions!B$11&amp;" -IH"&amp;Instructions!B$10,"")</f>
        <v/>
      </c>
      <c r="N86" s="24" t="e">
        <f>"raidcom add host_grp -port CL" &amp;#REF! &amp; "-"&amp;#REF!&amp;" -host_ mode " &amp;#REF! &amp;IF(ISTEXT(#REF!), "  -host_ mode_opt " &amp;#REF!,"")&amp;" -s "</f>
        <v>#REF!</v>
      </c>
      <c r="O86" s="24" t="str">
        <f>IF(ISNUMBER(#REF!),"raidcom add hba_wwn -port CL" &amp;#REF! &amp;  "-" &amp;#REF!&amp; "  -hba_wwn " &amp; IF(LEN(#REF!) =16,#REF!,LEFT(#REF!,2)&amp;MID(#REF!,4,2)&amp;MID(#REF!,7,2)&amp;MID(#REF!,10,2) &amp;MID(#REF!,13,2)&amp;MID(#REF!,16,2)&amp;MID(#REF!,19,2)&amp;MID(#REF!,22,2)),"")</f>
        <v/>
      </c>
      <c r="P86" s="24" t="str">
        <f>IF(ISNUMBER(#REF!),"raidcom set hba_wwn -port CL" &amp;#REF! &amp;  "-" &amp;#REF!&amp;IF(ISTEXT(#REF!)," -wwn_nickname "&amp;#REF!,""),"")</f>
        <v/>
      </c>
      <c r="Q86" s="24" t="str">
        <f>IF(ISNUMBER(A86),"raidcom modify external_grp -external_grp_id "&amp;B86&amp;" -cache_mode "&amp;LOWER(G86)&amp;" -s "&amp;Instructions!B$11&amp;" -IH"&amp;Instructions!B$10,"")</f>
        <v/>
      </c>
      <c r="R86" s="24" t="str">
        <f>IF(ISNUMBER(A86),"raidcom modify external_grp  -external_grp_id "&amp;B86&amp;" -cache_inflow "&amp;LOWER(G86)&amp;"  -s "&amp;Instructions!B$11&amp;" -IH"&amp;Instructions!B$10,"")</f>
        <v/>
      </c>
      <c r="S86" s="24" t="str">
        <f>IF(ISNUMBER(A86),"raidcom disconnect external_grp -external_grp_id "&amp;B86&amp;" -s "&amp;Instructions!B$11&amp;" -IH"&amp;Instructions!B$10,"")</f>
        <v/>
      </c>
      <c r="T86" s="24" t="str">
        <f>IF(ISNUMBER(A86),"raidcom delete external_grp -external_grp_id "&amp;B86&amp;" -s "&amp;Instructions!B$11&amp;" -IH"&amp;Instructions!B$10,"")</f>
        <v/>
      </c>
      <c r="U86" s="24" t="str">
        <f>IF(ISNUMBER(A86),"raidcom disconnect external_grp -ldev_id  "&amp;E86&amp;" -s "&amp;Instructions!B$11&amp;" -IH"&amp;Instructions!B$10,"")</f>
        <v/>
      </c>
    </row>
  </sheetData>
  <autoFilter ref="A3:Z86"/>
  <mergeCells count="2">
    <mergeCell ref="A1:J1"/>
    <mergeCell ref="A2:J2"/>
  </mergeCells>
  <conditionalFormatting sqref="L4:L86">
    <cfRule type="cellIs" dxfId="41" priority="1" operator="equal">
      <formula>"N"</formula>
    </cfRule>
    <cfRule type="cellIs" dxfId="40" priority="2" operator="equal">
      <formula>"Y"</formula>
    </cfRule>
  </conditionalFormatting>
  <dataValidations xWindow="409" yWindow="349" count="11">
    <dataValidation type="list" allowBlank="1" showInputMessage="1" showErrorMessage="1" sqref="L4:L86">
      <formula1>YN</formula1>
    </dataValidation>
    <dataValidation type="whole" allowBlank="1" showInputMessage="1" showErrorMessage="1" promptTitle="Path Group Number" prompt="Specifiy an external VOL path group number (0-63231)." sqref="A4:A86">
      <formula1>0</formula1>
      <formula2>63231</formula2>
    </dataValidation>
    <dataValidation allowBlank="1" showInputMessage="1" showErrorMessage="1" promptTitle="External Group ID" prompt="Specify an external volume group number (gno:1-16384,_x000a_sgno:1-4096). For example: 52-11" sqref="B4:B86"/>
    <dataValidation type="whole" allowBlank="1" showInputMessage="1" showErrorMessage="1" promptTitle="Enter LUN ID" prompt="Displays LUN (0-2047) of the external storage system port." sqref="D4:D86">
      <formula1>0</formula1>
      <formula2>2047</formula2>
    </dataValidation>
    <dataValidation type="list" allowBlank="1" showInputMessage="1" showErrorMessage="1" promptTitle="Primary External Port" prompt="Specifies a Port number. Specifies the port number whose_x000a_attribute is External. For example: CL1-A_x000a_" sqref="C4:C86">
      <formula1>PORTS</formula1>
    </dataValidation>
    <dataValidation type="list" allowBlank="1" showInputMessage="1" showErrorMessage="1" promptTitle="Enable or Disable Cache Mode" prompt="Specifiy whether to use the cache mode for an external volume:_x000a_Y: Cache mode enabled (E)_x000a_N: Cache mode disabled (D)" sqref="G4:G86">
      <formula1>YN</formula1>
    </dataValidation>
    <dataValidation type="list" allowBlank="1" showInputMessage="1" showErrorMessage="1" promptTitle="Enter Cache Inflow Control" prompt="Specify whether to use the Cache Inflow Control mode _x000a_for an external volume._x000a_Y : Cache Inflow Control mode enabled (E)_x000a_N : Cache Inflow Control mode disabled (D)" sqref="H4:H86">
      <formula1>YN</formula1>
    </dataValidation>
    <dataValidation allowBlank="1" showInputMessage="1" showErrorMessage="1" promptTitle="Input The port of External Array" prompt="Specifiy an HDS Port number if HDS is external array._x000a__x000a_" sqref="I4:I86"/>
    <dataValidation type="textLength" allowBlank="1" showInputMessage="1" showErrorMessage="1" promptTitle="Input non HDS Array WWN" prompt="Input non HDS Array WWN" sqref="K4:K86">
      <formula1>16</formula1>
      <formula2>16</formula2>
    </dataValidation>
    <dataValidation allowBlank="1" showInputMessage="1" showErrorMessage="1" promptTitle="Enter Decimal Value for LDEV" prompt="Enter Decimal Value for LDEV" sqref="F4:F86"/>
    <dataValidation allowBlank="1" showInputMessage="1" showErrorMessage="1" promptTitle="Internal CU:LDEV" prompt="Enter Decimal Value to compute Internal CU:LDEV." sqref="E4:E86"/>
  </dataValidations>
  <pageMargins left="0.7" right="0.7" top="0.75" bottom="0.75" header="0.3" footer="0.3"/>
  <ignoredErrors>
    <ignoredError sqref="J10" formula="1"/>
  </ignoredErrors>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enableFormatConditionsCalculation="0">
    <tabColor rgb="FF008000"/>
  </sheetPr>
  <dimension ref="A1:L81"/>
  <sheetViews>
    <sheetView workbookViewId="0">
      <pane ySplit="3" topLeftCell="A4" activePane="bottomLeft" state="frozen"/>
      <selection pane="bottomLeft" activeCell="A4" sqref="A4:D200"/>
    </sheetView>
  </sheetViews>
  <sheetFormatPr baseColWidth="10" defaultColWidth="8.83203125" defaultRowHeight="14" x14ac:dyDescent="0"/>
  <cols>
    <col min="1" max="1" width="17.33203125" style="164" customWidth="1"/>
    <col min="2" max="2" width="12.5" style="164" bestFit="1" customWidth="1"/>
    <col min="3" max="3" width="11.1640625" style="164" customWidth="1"/>
    <col min="4" max="4" width="11.1640625" style="226" customWidth="1"/>
    <col min="5" max="5" width="8.83203125" style="8" customWidth="1"/>
    <col min="6" max="8" width="8.83203125" style="8" hidden="1" customWidth="1"/>
    <col min="9" max="9" width="121.5" style="8" customWidth="1"/>
    <col min="10" max="10" width="77.5" style="8" hidden="1" customWidth="1"/>
    <col min="11" max="12" width="72.5" style="8" hidden="1" customWidth="1"/>
    <col min="13" max="16384" width="8.83203125" style="8"/>
  </cols>
  <sheetData>
    <row r="1" spans="1:12" ht="36" customHeight="1" thickBot="1">
      <c r="A1" s="165" t="s">
        <v>1112</v>
      </c>
      <c r="B1" s="165"/>
      <c r="C1" s="165"/>
      <c r="D1" s="227"/>
      <c r="E1" s="165"/>
      <c r="F1" s="169"/>
      <c r="G1" s="169"/>
      <c r="H1" s="169"/>
      <c r="I1" s="165"/>
      <c r="J1" s="165"/>
      <c r="K1" s="165"/>
      <c r="L1" s="165"/>
    </row>
    <row r="2" spans="1:12" ht="15" thickTop="1">
      <c r="A2" s="319"/>
      <c r="B2" s="319"/>
      <c r="C2" s="319"/>
      <c r="D2" s="228"/>
      <c r="E2" s="64"/>
      <c r="F2" s="64"/>
      <c r="G2" s="64"/>
      <c r="H2" s="64"/>
      <c r="I2" s="64"/>
      <c r="J2" s="64"/>
      <c r="K2" s="64"/>
      <c r="L2" s="64"/>
    </row>
    <row r="3" spans="1:12" ht="42">
      <c r="A3" s="7" t="s">
        <v>579</v>
      </c>
      <c r="B3" s="7" t="s">
        <v>1113</v>
      </c>
      <c r="C3" s="140" t="s">
        <v>1114</v>
      </c>
      <c r="D3" s="175" t="s">
        <v>1772</v>
      </c>
      <c r="E3" s="7" t="s">
        <v>27</v>
      </c>
      <c r="F3" s="140"/>
      <c r="G3" s="140"/>
      <c r="H3" s="140"/>
      <c r="I3" s="3" t="s">
        <v>581</v>
      </c>
      <c r="J3" s="3" t="s">
        <v>21</v>
      </c>
      <c r="K3" s="3" t="s">
        <v>22</v>
      </c>
      <c r="L3" s="63"/>
    </row>
    <row r="4" spans="1:12" ht="15">
      <c r="A4" s="20" t="s">
        <v>1536</v>
      </c>
      <c r="B4" s="20" t="s">
        <v>1538</v>
      </c>
      <c r="C4" s="111" t="str">
        <f>IF(ISNUMBER(D4),MID(DEC2HEX(D4,4),1,2)&amp;":"&amp;MID(DEC2HEX(D4,4),3,4),"")</f>
        <v>80:01</v>
      </c>
      <c r="D4" s="111">
        <v>32769</v>
      </c>
      <c r="E4" s="92" t="s">
        <v>17</v>
      </c>
      <c r="F4" s="92"/>
      <c r="G4" s="92"/>
      <c r="H4" s="92"/>
      <c r="I4" s="24" t="str">
        <f>IF(A4 &lt;&gt; "","raidcom add ldev -external_grp_id "&amp; A4 &amp;" -ldev_id "&amp; C4 &amp;" -capacity " &amp; B4 &amp;" -s "&amp;Instructions!B$11&amp;" -IH"&amp;Instructions!B$10,"")</f>
        <v>raidcom add ldev -external_grp_id 5001-01 -ldev_id 80:01 -capacity 1945624320 -s 53958 -IH99</v>
      </c>
      <c r="J4" s="24" t="e">
        <f>"raidcom add host_grp -port CL" &amp;#REF! &amp; "-"&amp;#REF!&amp;" -host_ mode " &amp;#REF! &amp;IF(ISTEXT(#REF!), "  -host_ mode_opt " &amp;#REF!,"")&amp;" -s "</f>
        <v>#REF!</v>
      </c>
      <c r="K4" s="24" t="str">
        <f>IF(ISNUMBER(#REF!),"raidcom add hba_wwn -port CL" &amp;#REF! &amp;  "-" &amp;#REF!&amp; "  -hba_wwn " &amp; IF(LEN(#REF!) =16,#REF!,LEFT(#REF!,2)&amp;MID(#REF!,4,2)&amp;MID(#REF!,7,2)&amp;MID(#REF!,10,2) &amp;MID(#REF!,13,2)&amp;MID(#REF!,16,2)&amp;MID(#REF!,19,2)&amp;MID(#REF!,22,2)),"")</f>
        <v/>
      </c>
      <c r="L4" s="24" t="str">
        <f>IF(ISNUMBER(#REF!),"raidcom set hba_wwn -port CL" &amp;#REF! &amp;  "-" &amp;#REF!&amp;IF(ISTEXT(#REF!)," -wwn_nickname "&amp;#REF!,""),"")</f>
        <v/>
      </c>
    </row>
    <row r="5" spans="1:12" ht="15">
      <c r="A5" s="20" t="s">
        <v>1535</v>
      </c>
      <c r="B5" s="203" t="s">
        <v>1544</v>
      </c>
      <c r="C5" s="111" t="str">
        <f t="shared" ref="C5:C68" si="0">IF(ISNUMBER(D5),MID(DEC2HEX(D5,4),1,2)&amp;":"&amp;MID(DEC2HEX(D5,4),3,4),"")</f>
        <v>80:02</v>
      </c>
      <c r="D5" s="111">
        <v>32770</v>
      </c>
      <c r="E5" s="92" t="s">
        <v>17</v>
      </c>
      <c r="F5" s="92"/>
      <c r="G5" s="92"/>
      <c r="H5" s="92"/>
      <c r="I5" s="24" t="str">
        <f>IF(A5 &lt;&gt; "","raidcom add ldev -external_grp_id "&amp; A5 &amp;" -ldev_id "&amp; C5 &amp;" -capacity " &amp; B5 &amp;" -s "&amp;Instructions!B$11&amp;" -IH"&amp;Instructions!B$10,"")</f>
        <v>raidcom add ldev -external_grp_id 5002-01 -ldev_id 80:02 -capacity 1258329600 -s 53958 -IH99</v>
      </c>
      <c r="J5" s="24" t="e">
        <f>"raidcom add host_grp -port CL" &amp;#REF! &amp; "-"&amp;#REF!&amp;" -host_ mode " &amp;#REF! &amp;IF(ISTEXT(#REF!), "  -host_ mode_opt " &amp;#REF!,"")&amp;" -s "</f>
        <v>#REF!</v>
      </c>
      <c r="K5" s="24" t="str">
        <f>IF(ISNUMBER(#REF!),"raidcom add hba_wwn -port CL" &amp;#REF! &amp;  "-" &amp;#REF!&amp; "  -hba_wwn " &amp; IF(LEN(#REF!) =16,#REF!,LEFT(#REF!,2)&amp;MID(#REF!,4,2)&amp;MID(#REF!,7,2)&amp;MID(#REF!,10,2) &amp;MID(#REF!,13,2)&amp;MID(#REF!,16,2)&amp;MID(#REF!,19,2)&amp;MID(#REF!,22,2)),"")</f>
        <v/>
      </c>
      <c r="L5" s="24" t="str">
        <f>IF(ISNUMBER(#REF!),"raidcom set hba_wwn -port CL" &amp;#REF! &amp;  "-" &amp;#REF!&amp;IF(ISTEXT(#REF!)," -wwn_nickname "&amp;#REF!,""),"")</f>
        <v/>
      </c>
    </row>
    <row r="6" spans="1:12" ht="15">
      <c r="A6" s="20" t="s">
        <v>1686</v>
      </c>
      <c r="B6" s="20" t="s">
        <v>1684</v>
      </c>
      <c r="C6" s="111" t="str">
        <f t="shared" si="0"/>
        <v>80:03</v>
      </c>
      <c r="D6" s="111">
        <v>32771</v>
      </c>
      <c r="E6" s="92" t="s">
        <v>17</v>
      </c>
      <c r="F6" s="92"/>
      <c r="G6" s="92"/>
      <c r="H6" s="92"/>
      <c r="I6" s="24" t="str">
        <f>IF(A6 &lt;&gt; "","raidcom add ldev -external_grp_id "&amp; A6 &amp;" -ldev_id "&amp; C6 &amp;" -capacity " &amp; B6 &amp;" -s "&amp;Instructions!B$11&amp;" -IH"&amp;Instructions!B$10,"")</f>
        <v>raidcom add ldev -external_grp_id 03-01 -ldev_id 80:03 -capacity 40961280 -s 53958 -IH99</v>
      </c>
      <c r="J6" s="24" t="e">
        <f>"raidcom add host_grp -port CL" &amp;#REF! &amp; "-"&amp;#REF!&amp;" -host_ mode " &amp;#REF! &amp;IF(ISTEXT(#REF!), "  -host_ mode_opt " &amp;#REF!,"")&amp;" -s "</f>
        <v>#REF!</v>
      </c>
      <c r="K6" s="24" t="str">
        <f>IF(ISNUMBER(#REF!),"raidcom add hba_wwn -port CL" &amp;#REF! &amp;  "-" &amp;#REF!&amp; "  -hba_wwn " &amp; IF(LEN(#REF!) =16,#REF!,LEFT(#REF!,2)&amp;MID(#REF!,4,2)&amp;MID(#REF!,7,2)&amp;MID(#REF!,10,2) &amp;MID(#REF!,13,2)&amp;MID(#REF!,16,2)&amp;MID(#REF!,19,2)&amp;MID(#REF!,22,2)),"")</f>
        <v/>
      </c>
      <c r="L6" s="24" t="str">
        <f>IF(ISNUMBER(#REF!),"raidcom set hba_wwn -port CL" &amp;#REF! &amp;  "-" &amp;#REF!&amp;IF(ISTEXT(#REF!)," -wwn_nickname "&amp;#REF!,""),"")</f>
        <v/>
      </c>
    </row>
    <row r="7" spans="1:12" ht="15">
      <c r="A7" s="20" t="s">
        <v>1687</v>
      </c>
      <c r="B7" s="20" t="s">
        <v>1684</v>
      </c>
      <c r="C7" s="111" t="str">
        <f t="shared" si="0"/>
        <v>80:04</v>
      </c>
      <c r="D7" s="111">
        <v>32772</v>
      </c>
      <c r="E7" s="92" t="s">
        <v>17</v>
      </c>
      <c r="F7" s="92"/>
      <c r="G7" s="92"/>
      <c r="H7" s="92"/>
      <c r="I7" s="24" t="str">
        <f>IF(A7 &lt;&gt; "","raidcom add ldev -external_grp_id "&amp; A7 &amp;" -ldev_id "&amp; C7 &amp;" -capacity " &amp; B7 &amp;" -s "&amp;Instructions!B$11&amp;" -IH"&amp;Instructions!B$10,"")</f>
        <v>raidcom add ldev -external_grp_id 03-02 -ldev_id 80:04 -capacity 40961280 -s 53958 -IH99</v>
      </c>
      <c r="J7" s="24" t="e">
        <f>"raidcom add host_grp -port CL" &amp;#REF! &amp; "-"&amp;#REF!&amp;" -host_ mode " &amp;#REF! &amp;IF(ISTEXT(#REF!), "  -host_ mode_opt " &amp;#REF!,"")&amp;" -s "</f>
        <v>#REF!</v>
      </c>
      <c r="K7" s="24" t="str">
        <f>IF(ISNUMBER(#REF!),"raidcom add hba_wwn -port CL" &amp;#REF! &amp;  "-" &amp;#REF!&amp; "  -hba_wwn " &amp; IF(LEN(#REF!) =16,#REF!,LEFT(#REF!,2)&amp;MID(#REF!,4,2)&amp;MID(#REF!,7,2)&amp;MID(#REF!,10,2) &amp;MID(#REF!,13,2)&amp;MID(#REF!,16,2)&amp;MID(#REF!,19,2)&amp;MID(#REF!,22,2)),"")</f>
        <v/>
      </c>
      <c r="L7" s="24" t="str">
        <f>IF(ISNUMBER(#REF!),"raidcom set hba_wwn -port CL" &amp;#REF! &amp;  "-" &amp;#REF!&amp;IF(ISTEXT(#REF!)," -wwn_nickname "&amp;#REF!,""),"")</f>
        <v/>
      </c>
    </row>
    <row r="8" spans="1:12" ht="15">
      <c r="A8" s="20" t="s">
        <v>1688</v>
      </c>
      <c r="B8" s="20" t="s">
        <v>1684</v>
      </c>
      <c r="C8" s="111" t="str">
        <f t="shared" si="0"/>
        <v>80:05</v>
      </c>
      <c r="D8" s="111">
        <v>32773</v>
      </c>
      <c r="E8" s="92" t="s">
        <v>17</v>
      </c>
      <c r="F8" s="92"/>
      <c r="G8" s="92"/>
      <c r="H8" s="92"/>
      <c r="I8" s="24" t="str">
        <f>IF(A8 &lt;&gt; "","raidcom add ldev -external_grp_id "&amp; A8 &amp;" -ldev_id "&amp; C8 &amp;" -capacity " &amp; B8 &amp;" -s "&amp;Instructions!B$11&amp;" -IH"&amp;Instructions!B$10,"")</f>
        <v>raidcom add ldev -external_grp_id 03-03 -ldev_id 80:05 -capacity 40961280 -s 53958 -IH99</v>
      </c>
      <c r="J8" s="24" t="e">
        <f>"raidcom add host_grp -port CL" &amp;#REF! &amp; "-"&amp;#REF!&amp;" -host_ mode " &amp;#REF! &amp;IF(ISTEXT(#REF!), "  -host_ mode_opt " &amp;#REF!,"")&amp;" -s "</f>
        <v>#REF!</v>
      </c>
      <c r="K8" s="24" t="str">
        <f>IF(ISNUMBER(#REF!),"raidcom add hba_wwn -port CL" &amp;#REF! &amp;  "-" &amp;#REF!&amp; "  -hba_wwn " &amp; IF(LEN(#REF!) =16,#REF!,LEFT(#REF!,2)&amp;MID(#REF!,4,2)&amp;MID(#REF!,7,2)&amp;MID(#REF!,10,2) &amp;MID(#REF!,13,2)&amp;MID(#REF!,16,2)&amp;MID(#REF!,19,2)&amp;MID(#REF!,22,2)),"")</f>
        <v/>
      </c>
      <c r="L8" s="24" t="str">
        <f>IF(ISNUMBER(#REF!),"raidcom set hba_wwn -port CL" &amp;#REF! &amp;  "-" &amp;#REF!&amp;IF(ISTEXT(#REF!)," -wwn_nickname "&amp;#REF!,""),"")</f>
        <v/>
      </c>
    </row>
    <row r="9" spans="1:12" ht="15">
      <c r="A9" s="20" t="s">
        <v>1689</v>
      </c>
      <c r="B9" s="20" t="s">
        <v>1684</v>
      </c>
      <c r="C9" s="111" t="str">
        <f t="shared" si="0"/>
        <v>80:06</v>
      </c>
      <c r="D9" s="111">
        <v>32774</v>
      </c>
      <c r="E9" s="92" t="s">
        <v>17</v>
      </c>
      <c r="F9" s="92"/>
      <c r="G9" s="92"/>
      <c r="H9" s="92"/>
      <c r="I9" s="24" t="str">
        <f>IF(A9 &lt;&gt; "","raidcom add ldev -external_grp_id "&amp; A9 &amp;" -ldev_id "&amp; C9 &amp;" -capacity " &amp; B9 &amp;" -s "&amp;Instructions!B$11&amp;" -IH"&amp;Instructions!B$10,"")</f>
        <v>raidcom add ldev -external_grp_id 03-04 -ldev_id 80:06 -capacity 40961280 -s 53958 -IH99</v>
      </c>
      <c r="J9" s="24" t="e">
        <f>"raidcom add host_grp -port CL" &amp;#REF! &amp; "-"&amp;#REF!&amp;" -host_ mode " &amp;#REF! &amp;IF(ISTEXT(#REF!), "  -host_ mode_opt " &amp;#REF!,"")&amp;" -s "</f>
        <v>#REF!</v>
      </c>
      <c r="K9" s="24" t="str">
        <f>IF(ISNUMBER(#REF!),"raidcom add hba_wwn -port CL" &amp;#REF! &amp;  "-" &amp;#REF!&amp; "  -hba_wwn " &amp; IF(LEN(#REF!) =16,#REF!,LEFT(#REF!,2)&amp;MID(#REF!,4,2)&amp;MID(#REF!,7,2)&amp;MID(#REF!,10,2) &amp;MID(#REF!,13,2)&amp;MID(#REF!,16,2)&amp;MID(#REF!,19,2)&amp;MID(#REF!,22,2)),"")</f>
        <v/>
      </c>
      <c r="L9" s="24" t="str">
        <f>IF(ISNUMBER(#REF!),"raidcom set hba_wwn -port CL" &amp;#REF! &amp;  "-" &amp;#REF!&amp;IF(ISTEXT(#REF!)," -wwn_nickname "&amp;#REF!,""),"")</f>
        <v/>
      </c>
    </row>
    <row r="10" spans="1:12" ht="15">
      <c r="A10" s="20" t="s">
        <v>1690</v>
      </c>
      <c r="B10" s="20" t="s">
        <v>1684</v>
      </c>
      <c r="C10" s="111" t="str">
        <f t="shared" si="0"/>
        <v>80:07</v>
      </c>
      <c r="D10" s="111">
        <v>32775</v>
      </c>
      <c r="E10" s="92" t="s">
        <v>17</v>
      </c>
      <c r="F10" s="92"/>
      <c r="G10" s="92"/>
      <c r="H10" s="92"/>
      <c r="I10" s="24" t="str">
        <f>IF(A10 &lt;&gt; "","raidcom add ldev -external_grp_id "&amp; A10 &amp;" -ldev_id "&amp; C10 &amp;" -capacity " &amp; B10 &amp;" -s "&amp;Instructions!B$11&amp;" -IH"&amp;Instructions!B$10,"")</f>
        <v>raidcom add ldev -external_grp_id 03-05 -ldev_id 80:07 -capacity 40961280 -s 53958 -IH99</v>
      </c>
      <c r="J10" s="24" t="e">
        <f>"raidcom add host_grp -port CL" &amp;#REF! &amp; "-"&amp;#REF!&amp;" -host_ mode " &amp;#REF! &amp;IF(ISTEXT(#REF!), "  -host_ mode_opt " &amp;#REF!,"")&amp;" -s "</f>
        <v>#REF!</v>
      </c>
      <c r="K10" s="24" t="str">
        <f>IF(ISNUMBER(#REF!),"raidcom add hba_wwn -port CL" &amp;#REF! &amp;  "-" &amp;#REF!&amp; "  -hba_wwn " &amp; IF(LEN(#REF!) =16,#REF!,LEFT(#REF!,2)&amp;MID(#REF!,4,2)&amp;MID(#REF!,7,2)&amp;MID(#REF!,10,2) &amp;MID(#REF!,13,2)&amp;MID(#REF!,16,2)&amp;MID(#REF!,19,2)&amp;MID(#REF!,22,2)),"")</f>
        <v/>
      </c>
      <c r="L10" s="24" t="str">
        <f>IF(ISNUMBER(#REF!),"raidcom set hba_wwn -port CL" &amp;#REF! &amp;  "-" &amp;#REF!&amp;IF(ISTEXT(#REF!)," -wwn_nickname "&amp;#REF!,""),"")</f>
        <v/>
      </c>
    </row>
    <row r="11" spans="1:12" ht="15">
      <c r="A11" s="20" t="s">
        <v>1691</v>
      </c>
      <c r="B11" s="20" t="s">
        <v>1684</v>
      </c>
      <c r="C11" s="111" t="str">
        <f t="shared" si="0"/>
        <v>80:08</v>
      </c>
      <c r="D11" s="111">
        <v>32776</v>
      </c>
      <c r="E11" s="92" t="s">
        <v>17</v>
      </c>
      <c r="F11" s="92"/>
      <c r="G11" s="92"/>
      <c r="H11" s="92"/>
      <c r="I11" s="24" t="str">
        <f>IF(A11 &lt;&gt; "","raidcom add ldev -external_grp_id "&amp; A11 &amp;" -ldev_id "&amp; C11 &amp;" -capacity " &amp; B11 &amp;" -s "&amp;Instructions!B$11&amp;" -IH"&amp;Instructions!B$10,"")</f>
        <v>raidcom add ldev -external_grp_id 03-06 -ldev_id 80:08 -capacity 40961280 -s 53958 -IH99</v>
      </c>
      <c r="J11" s="24" t="e">
        <f>"raidcom add host_grp -port CL" &amp;#REF! &amp; "-"&amp;#REF!&amp;" -host_ mode " &amp;#REF! &amp;IF(ISTEXT(#REF!), "  -host_ mode_opt " &amp;#REF!,"")&amp;" -s "</f>
        <v>#REF!</v>
      </c>
      <c r="K11" s="24" t="str">
        <f>IF(ISNUMBER(#REF!),"raidcom add hba_wwn -port CL" &amp;#REF! &amp;  "-" &amp;#REF!&amp; "  -hba_wwn " &amp; IF(LEN(#REF!) =16,#REF!,LEFT(#REF!,2)&amp;MID(#REF!,4,2)&amp;MID(#REF!,7,2)&amp;MID(#REF!,10,2) &amp;MID(#REF!,13,2)&amp;MID(#REF!,16,2)&amp;MID(#REF!,19,2)&amp;MID(#REF!,22,2)),"")</f>
        <v/>
      </c>
      <c r="L11" s="24" t="str">
        <f>IF(ISNUMBER(#REF!),"raidcom set hba_wwn -port CL" &amp;#REF! &amp;  "-" &amp;#REF!&amp;IF(ISTEXT(#REF!)," -wwn_nickname "&amp;#REF!,""),"")</f>
        <v/>
      </c>
    </row>
    <row r="12" spans="1:12" ht="15">
      <c r="A12" s="20" t="s">
        <v>1692</v>
      </c>
      <c r="B12" s="20" t="s">
        <v>1684</v>
      </c>
      <c r="C12" s="111" t="str">
        <f t="shared" si="0"/>
        <v>80:09</v>
      </c>
      <c r="D12" s="111">
        <v>32777</v>
      </c>
      <c r="E12" s="92" t="s">
        <v>17</v>
      </c>
      <c r="F12" s="92"/>
      <c r="G12" s="92"/>
      <c r="H12" s="92"/>
      <c r="I12" s="24" t="str">
        <f>IF(A12 &lt;&gt; "","raidcom add ldev -external_grp_id "&amp; A12 &amp;" -ldev_id "&amp; C12 &amp;" -capacity " &amp; B12 &amp;" -s "&amp;Instructions!B$11&amp;" -IH"&amp;Instructions!B$10,"")</f>
        <v>raidcom add ldev -external_grp_id 03-07 -ldev_id 80:09 -capacity 40961280 -s 53958 -IH99</v>
      </c>
      <c r="J12" s="24" t="e">
        <f>"raidcom add host_grp -port CL" &amp;#REF! &amp; "-"&amp;#REF!&amp;" -host_ mode " &amp;#REF! &amp;IF(ISTEXT(#REF!), "  -host_ mode_opt " &amp;#REF!,"")&amp;" -s "</f>
        <v>#REF!</v>
      </c>
      <c r="K12" s="24" t="str">
        <f>IF(ISNUMBER(#REF!),"raidcom add hba_wwn -port CL" &amp;#REF! &amp;  "-" &amp;#REF!&amp; "  -hba_wwn " &amp; IF(LEN(#REF!) =16,#REF!,LEFT(#REF!,2)&amp;MID(#REF!,4,2)&amp;MID(#REF!,7,2)&amp;MID(#REF!,10,2) &amp;MID(#REF!,13,2)&amp;MID(#REF!,16,2)&amp;MID(#REF!,19,2)&amp;MID(#REF!,22,2)),"")</f>
        <v/>
      </c>
      <c r="L12" s="24" t="str">
        <f>IF(ISNUMBER(#REF!),"raidcom set hba_wwn -port CL" &amp;#REF! &amp;  "-" &amp;#REF!&amp;IF(ISTEXT(#REF!)," -wwn_nickname "&amp;#REF!,""),"")</f>
        <v/>
      </c>
    </row>
    <row r="13" spans="1:12" ht="15">
      <c r="A13" s="20" t="s">
        <v>1693</v>
      </c>
      <c r="B13" s="20" t="s">
        <v>1684</v>
      </c>
      <c r="C13" s="111" t="str">
        <f t="shared" si="0"/>
        <v>80:0A</v>
      </c>
      <c r="D13" s="111">
        <v>32778</v>
      </c>
      <c r="E13" s="92" t="s">
        <v>17</v>
      </c>
      <c r="F13" s="92"/>
      <c r="G13" s="92"/>
      <c r="H13" s="92"/>
      <c r="I13" s="24" t="str">
        <f>IF(A13 &lt;&gt; "","raidcom add ldev -external_grp_id "&amp; A13 &amp;" -ldev_id "&amp; C13 &amp;" -capacity " &amp; B13 &amp;" -s "&amp;Instructions!B$11&amp;" -IH"&amp;Instructions!B$10,"")</f>
        <v>raidcom add ldev -external_grp_id 03-08 -ldev_id 80:0A -capacity 40961280 -s 53958 -IH99</v>
      </c>
      <c r="J13" s="24" t="e">
        <f>"raidcom add host_grp -port CL" &amp;#REF! &amp; "-"&amp;#REF!&amp;" -host_ mode " &amp;#REF! &amp;IF(ISTEXT(#REF!), "  -host_ mode_opt " &amp;#REF!,"")&amp;" -s "</f>
        <v>#REF!</v>
      </c>
      <c r="K13" s="24" t="str">
        <f>IF(ISNUMBER(#REF!),"raidcom add hba_wwn -port CL" &amp;#REF! &amp;  "-" &amp;#REF!&amp; "  -hba_wwn " &amp; IF(LEN(#REF!) =16,#REF!,LEFT(#REF!,2)&amp;MID(#REF!,4,2)&amp;MID(#REF!,7,2)&amp;MID(#REF!,10,2) &amp;MID(#REF!,13,2)&amp;MID(#REF!,16,2)&amp;MID(#REF!,19,2)&amp;MID(#REF!,22,2)),"")</f>
        <v/>
      </c>
      <c r="L13" s="24" t="str">
        <f>IF(ISNUMBER(#REF!),"raidcom set hba_wwn -port CL" &amp;#REF! &amp;  "-" &amp;#REF!&amp;IF(ISTEXT(#REF!)," -wwn_nickname "&amp;#REF!,""),"")</f>
        <v/>
      </c>
    </row>
    <row r="14" spans="1:12" ht="15">
      <c r="A14" s="20" t="s">
        <v>1694</v>
      </c>
      <c r="B14" s="20" t="s">
        <v>1684</v>
      </c>
      <c r="C14" s="111" t="str">
        <f t="shared" si="0"/>
        <v>80:0B</v>
      </c>
      <c r="D14" s="111">
        <v>32779</v>
      </c>
      <c r="E14" s="92" t="s">
        <v>17</v>
      </c>
      <c r="F14" s="92"/>
      <c r="G14" s="92"/>
      <c r="H14" s="92"/>
      <c r="I14" s="24" t="str">
        <f>IF(A14 &lt;&gt; "","raidcom add ldev -external_grp_id "&amp; A14 &amp;" -ldev_id "&amp; C14 &amp;" -capacity " &amp; B14 &amp;" -s "&amp;Instructions!B$11&amp;" -IH"&amp;Instructions!B$10,"")</f>
        <v>raidcom add ldev -external_grp_id 03-09 -ldev_id 80:0B -capacity 40961280 -s 53958 -IH99</v>
      </c>
      <c r="J14" s="24" t="e">
        <f>"raidcom add host_grp -port CL" &amp;#REF! &amp; "-"&amp;#REF!&amp;" -host_ mode " &amp;#REF! &amp;IF(ISTEXT(#REF!), "  -host_ mode_opt " &amp;#REF!,"")&amp;" -s "</f>
        <v>#REF!</v>
      </c>
      <c r="K14" s="24" t="str">
        <f>IF(ISNUMBER(#REF!),"raidcom add hba_wwn -port CL" &amp;#REF! &amp;  "-" &amp;#REF!&amp; "  -hba_wwn " &amp; IF(LEN(#REF!) =16,#REF!,LEFT(#REF!,2)&amp;MID(#REF!,4,2)&amp;MID(#REF!,7,2)&amp;MID(#REF!,10,2) &amp;MID(#REF!,13,2)&amp;MID(#REF!,16,2)&amp;MID(#REF!,19,2)&amp;MID(#REF!,22,2)),"")</f>
        <v/>
      </c>
      <c r="L14" s="24" t="str">
        <f>IF(ISNUMBER(#REF!),"raidcom set hba_wwn -port CL" &amp;#REF! &amp;  "-" &amp;#REF!&amp;IF(ISTEXT(#REF!)," -wwn_nickname "&amp;#REF!,""),"")</f>
        <v/>
      </c>
    </row>
    <row r="15" spans="1:12" ht="15">
      <c r="A15" s="20" t="s">
        <v>1695</v>
      </c>
      <c r="B15" s="20" t="s">
        <v>1684</v>
      </c>
      <c r="C15" s="111" t="str">
        <f t="shared" si="0"/>
        <v>80:0C</v>
      </c>
      <c r="D15" s="111">
        <v>32780</v>
      </c>
      <c r="E15" s="92" t="s">
        <v>17</v>
      </c>
      <c r="F15" s="92"/>
      <c r="G15" s="92"/>
      <c r="H15" s="92"/>
      <c r="I15" s="24" t="str">
        <f>IF(A15 &lt;&gt; "","raidcom add ldev -external_grp_id "&amp; A15 &amp;" -ldev_id "&amp; C15 &amp;" -capacity " &amp; B15 &amp;" -s "&amp;Instructions!B$11&amp;" -IH"&amp;Instructions!B$10,"")</f>
        <v>raidcom add ldev -external_grp_id 03-10 -ldev_id 80:0C -capacity 40961280 -s 53958 -IH99</v>
      </c>
      <c r="J15" s="24" t="e">
        <f>"raidcom add host_grp -port CL" &amp;#REF! &amp; "-"&amp;#REF!&amp;" -host_ mode " &amp;#REF! &amp;IF(ISTEXT(#REF!), "  -host_ mode_opt " &amp;#REF!,"")&amp;" -s "</f>
        <v>#REF!</v>
      </c>
      <c r="K15" s="24" t="str">
        <f>IF(ISNUMBER(#REF!),"raidcom add hba_wwn -port CL" &amp;#REF! &amp;  "-" &amp;#REF!&amp; "  -hba_wwn " &amp; IF(LEN(#REF!) =16,#REF!,LEFT(#REF!,2)&amp;MID(#REF!,4,2)&amp;MID(#REF!,7,2)&amp;MID(#REF!,10,2) &amp;MID(#REF!,13,2)&amp;MID(#REF!,16,2)&amp;MID(#REF!,19,2)&amp;MID(#REF!,22,2)),"")</f>
        <v/>
      </c>
      <c r="L15" s="24" t="str">
        <f>IF(ISNUMBER(#REF!),"raidcom set hba_wwn -port CL" &amp;#REF! &amp;  "-" &amp;#REF!&amp;IF(ISTEXT(#REF!)," -wwn_nickname "&amp;#REF!,""),"")</f>
        <v/>
      </c>
    </row>
    <row r="16" spans="1:12" ht="15">
      <c r="A16" s="20" t="s">
        <v>1696</v>
      </c>
      <c r="B16" s="20" t="s">
        <v>1684</v>
      </c>
      <c r="C16" s="111" t="str">
        <f t="shared" si="0"/>
        <v>80:0D</v>
      </c>
      <c r="D16" s="111">
        <v>32781</v>
      </c>
      <c r="E16" s="92" t="s">
        <v>17</v>
      </c>
      <c r="F16" s="92"/>
      <c r="G16" s="92"/>
      <c r="H16" s="92"/>
      <c r="I16" s="24" t="str">
        <f>IF(A16 &lt;&gt; "","raidcom add ldev -external_grp_id "&amp; A16 &amp;" -ldev_id "&amp; C16 &amp;" -capacity " &amp; B16 &amp;" -s "&amp;Instructions!B$11&amp;" -IH"&amp;Instructions!B$10,"")</f>
        <v>raidcom add ldev -external_grp_id 03-11 -ldev_id 80:0D -capacity 40961280 -s 53958 -IH99</v>
      </c>
      <c r="J16" s="24" t="e">
        <f>"raidcom add host_grp -port CL" &amp;#REF! &amp; "-"&amp;#REF!&amp;" -host_ mode " &amp;#REF! &amp;IF(ISTEXT(#REF!), "  -host_ mode_opt " &amp;#REF!,"")&amp;" -s "</f>
        <v>#REF!</v>
      </c>
      <c r="K16" s="24" t="str">
        <f>IF(ISNUMBER(#REF!),"raidcom add hba_wwn -port CL" &amp;#REF! &amp;  "-" &amp;#REF!&amp; "  -hba_wwn " &amp; IF(LEN(#REF!) =16,#REF!,LEFT(#REF!,2)&amp;MID(#REF!,4,2)&amp;MID(#REF!,7,2)&amp;MID(#REF!,10,2) &amp;MID(#REF!,13,2)&amp;MID(#REF!,16,2)&amp;MID(#REF!,19,2)&amp;MID(#REF!,22,2)),"")</f>
        <v/>
      </c>
      <c r="L16" s="24" t="str">
        <f>IF(ISNUMBER(#REF!),"raidcom set hba_wwn -port CL" &amp;#REF! &amp;  "-" &amp;#REF!&amp;IF(ISTEXT(#REF!)," -wwn_nickname "&amp;#REF!,""),"")</f>
        <v/>
      </c>
    </row>
    <row r="17" spans="1:12" ht="15">
      <c r="A17" s="20" t="s">
        <v>1697</v>
      </c>
      <c r="B17" s="20" t="s">
        <v>1684</v>
      </c>
      <c r="C17" s="111" t="str">
        <f t="shared" si="0"/>
        <v>80:0E</v>
      </c>
      <c r="D17" s="111">
        <v>32782</v>
      </c>
      <c r="E17" s="92" t="s">
        <v>17</v>
      </c>
      <c r="F17" s="92"/>
      <c r="G17" s="92"/>
      <c r="H17" s="92"/>
      <c r="I17" s="24" t="str">
        <f>IF(A17 &lt;&gt; "","raidcom add ldev -external_grp_id "&amp; A17 &amp;" -ldev_id "&amp; C17 &amp;" -capacity " &amp; B17 &amp;" -s "&amp;Instructions!B$11&amp;" -IH"&amp;Instructions!B$10,"")</f>
        <v>raidcom add ldev -external_grp_id 03-12 -ldev_id 80:0E -capacity 40961280 -s 53958 -IH99</v>
      </c>
      <c r="J17" s="24" t="e">
        <f>"raidcom add host_grp -port CL" &amp;#REF! &amp; "-"&amp;#REF!&amp;" -host_ mode " &amp;#REF! &amp;IF(ISTEXT(#REF!), "  -host_ mode_opt " &amp;#REF!,"")&amp;" -s "</f>
        <v>#REF!</v>
      </c>
      <c r="K17" s="24" t="str">
        <f>IF(ISNUMBER(#REF!),"raidcom add hba_wwn -port CL" &amp;#REF! &amp;  "-" &amp;#REF!&amp; "  -hba_wwn " &amp; IF(LEN(#REF!) =16,#REF!,LEFT(#REF!,2)&amp;MID(#REF!,4,2)&amp;MID(#REF!,7,2)&amp;MID(#REF!,10,2) &amp;MID(#REF!,13,2)&amp;MID(#REF!,16,2)&amp;MID(#REF!,19,2)&amp;MID(#REF!,22,2)),"")</f>
        <v/>
      </c>
      <c r="L17" s="24" t="str">
        <f>IF(ISNUMBER(#REF!),"raidcom set hba_wwn -port CL" &amp;#REF! &amp;  "-" &amp;#REF!&amp;IF(ISTEXT(#REF!)," -wwn_nickname "&amp;#REF!,""),"")</f>
        <v/>
      </c>
    </row>
    <row r="18" spans="1:12" ht="15">
      <c r="A18" s="20" t="s">
        <v>1698</v>
      </c>
      <c r="B18" s="20" t="s">
        <v>1685</v>
      </c>
      <c r="C18" s="111" t="str">
        <f t="shared" si="0"/>
        <v>80:0F</v>
      </c>
      <c r="D18" s="111">
        <v>32783</v>
      </c>
      <c r="E18" s="92" t="s">
        <v>17</v>
      </c>
      <c r="F18" s="92"/>
      <c r="G18" s="92"/>
      <c r="H18" s="92"/>
      <c r="I18" s="24" t="str">
        <f>IF(A18 &lt;&gt; "","raidcom add ldev -external_grp_id "&amp; A18 &amp;" -ldev_id "&amp; C18 &amp;" -capacity " &amp; B18 &amp;" -s "&amp;Instructions!B$11&amp;" -IH"&amp;Instructions!B$10,"")</f>
        <v>raidcom add ldev -external_grp_id 03-13 -ldev_id 80:0F -capacity 41944320 -s 53958 -IH99</v>
      </c>
      <c r="J18" s="24" t="e">
        <f>"raidcom add host_grp -port CL" &amp;#REF! &amp; "-"&amp;#REF!&amp;" -host_ mode " &amp;#REF! &amp;IF(ISTEXT(#REF!), "  -host_ mode_opt " &amp;#REF!,"")&amp;" -s "</f>
        <v>#REF!</v>
      </c>
      <c r="K18" s="24" t="str">
        <f>IF(ISNUMBER(#REF!),"raidcom add hba_wwn -port CL" &amp;#REF! &amp;  "-" &amp;#REF!&amp; "  -hba_wwn " &amp; IF(LEN(#REF!) =16,#REF!,LEFT(#REF!,2)&amp;MID(#REF!,4,2)&amp;MID(#REF!,7,2)&amp;MID(#REF!,10,2) &amp;MID(#REF!,13,2)&amp;MID(#REF!,16,2)&amp;MID(#REF!,19,2)&amp;MID(#REF!,22,2)),"")</f>
        <v/>
      </c>
      <c r="L18" s="24" t="str">
        <f>IF(ISNUMBER(#REF!),"raidcom set hba_wwn -port CL" &amp;#REF! &amp;  "-" &amp;#REF!&amp;IF(ISTEXT(#REF!)," -wwn_nickname "&amp;#REF!,""),"")</f>
        <v/>
      </c>
    </row>
    <row r="19" spans="1:12" ht="15">
      <c r="A19" s="20" t="s">
        <v>1699</v>
      </c>
      <c r="B19" s="20" t="s">
        <v>1685</v>
      </c>
      <c r="C19" s="111" t="str">
        <f t="shared" si="0"/>
        <v>80:10</v>
      </c>
      <c r="D19" s="111">
        <v>32784</v>
      </c>
      <c r="E19" s="92" t="s">
        <v>17</v>
      </c>
      <c r="F19" s="92"/>
      <c r="G19" s="92"/>
      <c r="H19" s="92"/>
      <c r="I19" s="24" t="str">
        <f>IF(A19 &lt;&gt; "","raidcom add ldev -external_grp_id "&amp; A19 &amp;" -ldev_id "&amp; C19 &amp;" -capacity " &amp; B19 &amp;" -s "&amp;Instructions!B$11&amp;" -IH"&amp;Instructions!B$10,"")</f>
        <v>raidcom add ldev -external_grp_id 03-14 -ldev_id 80:10 -capacity 41944320 -s 53958 -IH99</v>
      </c>
      <c r="J19" s="24" t="e">
        <f>"raidcom add host_grp -port CL" &amp;#REF! &amp; "-"&amp;#REF!&amp;" -host_ mode " &amp;#REF! &amp;IF(ISTEXT(#REF!), "  -host_ mode_opt " &amp;#REF!,"")&amp;" -s "</f>
        <v>#REF!</v>
      </c>
      <c r="K19" s="24" t="str">
        <f>IF(ISNUMBER(#REF!),"raidcom add hba_wwn -port CL" &amp;#REF! &amp;  "-" &amp;#REF!&amp; "  -hba_wwn " &amp; IF(LEN(#REF!) =16,#REF!,LEFT(#REF!,2)&amp;MID(#REF!,4,2)&amp;MID(#REF!,7,2)&amp;MID(#REF!,10,2) &amp;MID(#REF!,13,2)&amp;MID(#REF!,16,2)&amp;MID(#REF!,19,2)&amp;MID(#REF!,22,2)),"")</f>
        <v/>
      </c>
      <c r="L19" s="24" t="str">
        <f>IF(ISNUMBER(#REF!),"raidcom set hba_wwn -port CL" &amp;#REF! &amp;  "-" &amp;#REF!&amp;IF(ISTEXT(#REF!)," -wwn_nickname "&amp;#REF!,""),"")</f>
        <v/>
      </c>
    </row>
    <row r="20" spans="1:12" ht="15">
      <c r="A20" s="20" t="s">
        <v>1700</v>
      </c>
      <c r="B20" s="20" t="s">
        <v>1685</v>
      </c>
      <c r="C20" s="111" t="str">
        <f t="shared" si="0"/>
        <v>80:11</v>
      </c>
      <c r="D20" s="111">
        <v>32785</v>
      </c>
      <c r="E20" s="92" t="s">
        <v>17</v>
      </c>
      <c r="F20" s="92"/>
      <c r="G20" s="92"/>
      <c r="H20" s="92"/>
      <c r="I20" s="24" t="str">
        <f>IF(A20 &lt;&gt; "","raidcom add ldev -external_grp_id "&amp; A20 &amp;" -ldev_id "&amp; C20 &amp;" -capacity " &amp; B20 &amp;" -s "&amp;Instructions!B$11&amp;" -IH"&amp;Instructions!B$10,"")</f>
        <v>raidcom add ldev -external_grp_id 03-15 -ldev_id 80:11 -capacity 41944320 -s 53958 -IH99</v>
      </c>
      <c r="J20" s="24" t="e">
        <f>"raidcom add host_grp -port CL" &amp;#REF! &amp; "-"&amp;#REF!&amp;" -host_ mode " &amp;#REF! &amp;IF(ISTEXT(#REF!), "  -host_ mode_opt " &amp;#REF!,"")&amp;" -s "</f>
        <v>#REF!</v>
      </c>
      <c r="K20" s="24" t="str">
        <f>IF(ISNUMBER(#REF!),"raidcom add hba_wwn -port CL" &amp;#REF! &amp;  "-" &amp;#REF!&amp; "  -hba_wwn " &amp; IF(LEN(#REF!) =16,#REF!,LEFT(#REF!,2)&amp;MID(#REF!,4,2)&amp;MID(#REF!,7,2)&amp;MID(#REF!,10,2) &amp;MID(#REF!,13,2)&amp;MID(#REF!,16,2)&amp;MID(#REF!,19,2)&amp;MID(#REF!,22,2)),"")</f>
        <v/>
      </c>
      <c r="L20" s="24" t="str">
        <f>IF(ISNUMBER(#REF!),"raidcom set hba_wwn -port CL" &amp;#REF! &amp;  "-" &amp;#REF!&amp;IF(ISTEXT(#REF!)," -wwn_nickname "&amp;#REF!,""),"")</f>
        <v/>
      </c>
    </row>
    <row r="21" spans="1:12" ht="15">
      <c r="A21" s="20" t="s">
        <v>1701</v>
      </c>
      <c r="B21" s="20" t="s">
        <v>1685</v>
      </c>
      <c r="C21" s="111" t="str">
        <f t="shared" si="0"/>
        <v>80:12</v>
      </c>
      <c r="D21" s="111">
        <v>32786</v>
      </c>
      <c r="E21" s="92" t="s">
        <v>17</v>
      </c>
      <c r="F21" s="92"/>
      <c r="G21" s="92"/>
      <c r="H21" s="92"/>
      <c r="I21" s="24" t="str">
        <f>IF(A21 &lt;&gt; "","raidcom add ldev -external_grp_id "&amp; A21 &amp;" -ldev_id "&amp; C21 &amp;" -capacity " &amp; B21 &amp;" -s "&amp;Instructions!B$11&amp;" -IH"&amp;Instructions!B$10,"")</f>
        <v>raidcom add ldev -external_grp_id 03-16 -ldev_id 80:12 -capacity 41944320 -s 53958 -IH99</v>
      </c>
      <c r="J21" s="24" t="e">
        <f>"raidcom add host_grp -port CL" &amp;#REF! &amp; "-"&amp;#REF!&amp;" -host_ mode " &amp;#REF! &amp;IF(ISTEXT(#REF!), "  -host_ mode_opt " &amp;#REF!,"")&amp;" -s "</f>
        <v>#REF!</v>
      </c>
      <c r="K21" s="24" t="str">
        <f>IF(ISNUMBER(#REF!),"raidcom add hba_wwn -port CL" &amp;#REF! &amp;  "-" &amp;#REF!&amp; "  -hba_wwn " &amp; IF(LEN(#REF!) =16,#REF!,LEFT(#REF!,2)&amp;MID(#REF!,4,2)&amp;MID(#REF!,7,2)&amp;MID(#REF!,10,2) &amp;MID(#REF!,13,2)&amp;MID(#REF!,16,2)&amp;MID(#REF!,19,2)&amp;MID(#REF!,22,2)),"")</f>
        <v/>
      </c>
      <c r="L21" s="24" t="str">
        <f>IF(ISNUMBER(#REF!),"raidcom set hba_wwn -port CL" &amp;#REF! &amp;  "-" &amp;#REF!&amp;IF(ISTEXT(#REF!)," -wwn_nickname "&amp;#REF!,""),"")</f>
        <v/>
      </c>
    </row>
    <row r="22" spans="1:12" ht="15">
      <c r="A22" s="20" t="s">
        <v>1702</v>
      </c>
      <c r="B22" s="20" t="s">
        <v>1685</v>
      </c>
      <c r="C22" s="111" t="str">
        <f t="shared" si="0"/>
        <v>80:13</v>
      </c>
      <c r="D22" s="111">
        <v>32787</v>
      </c>
      <c r="E22" s="92" t="s">
        <v>17</v>
      </c>
      <c r="F22" s="92"/>
      <c r="G22" s="92"/>
      <c r="H22" s="92"/>
      <c r="I22" s="24" t="str">
        <f>IF(A22 &lt;&gt; "","raidcom add ldev -external_grp_id "&amp; A22 &amp;" -ldev_id "&amp; C22 &amp;" -capacity " &amp; B22 &amp;" -s "&amp;Instructions!B$11&amp;" -IH"&amp;Instructions!B$10,"")</f>
        <v>raidcom add ldev -external_grp_id 03-17 -ldev_id 80:13 -capacity 41944320 -s 53958 -IH99</v>
      </c>
      <c r="J22" s="24" t="e">
        <f>"raidcom add host_grp -port CL" &amp;#REF! &amp; "-"&amp;#REF!&amp;" -host_ mode " &amp;#REF! &amp;IF(ISTEXT(#REF!), "  -host_ mode_opt " &amp;#REF!,"")&amp;" -s "</f>
        <v>#REF!</v>
      </c>
      <c r="K22" s="24" t="str">
        <f>IF(ISNUMBER(#REF!),"raidcom add hba_wwn -port CL" &amp;#REF! &amp;  "-" &amp;#REF!&amp; "  -hba_wwn " &amp; IF(LEN(#REF!) =16,#REF!,LEFT(#REF!,2)&amp;MID(#REF!,4,2)&amp;MID(#REF!,7,2)&amp;MID(#REF!,10,2) &amp;MID(#REF!,13,2)&amp;MID(#REF!,16,2)&amp;MID(#REF!,19,2)&amp;MID(#REF!,22,2)),"")</f>
        <v/>
      </c>
      <c r="L22" s="24" t="str">
        <f>IF(ISNUMBER(#REF!),"raidcom set hba_wwn -port CL" &amp;#REF! &amp;  "-" &amp;#REF!&amp;IF(ISTEXT(#REF!)," -wwn_nickname "&amp;#REF!,""),"")</f>
        <v/>
      </c>
    </row>
    <row r="23" spans="1:12" ht="15">
      <c r="A23" s="20" t="s">
        <v>1703</v>
      </c>
      <c r="B23" s="20" t="s">
        <v>1685</v>
      </c>
      <c r="C23" s="111" t="str">
        <f t="shared" si="0"/>
        <v>80:14</v>
      </c>
      <c r="D23" s="111">
        <v>32788</v>
      </c>
      <c r="E23" s="92" t="s">
        <v>17</v>
      </c>
      <c r="F23" s="92"/>
      <c r="G23" s="92"/>
      <c r="H23" s="92"/>
      <c r="I23" s="24" t="str">
        <f>IF(A23 &lt;&gt; "","raidcom add ldev -external_grp_id "&amp; A23 &amp;" -ldev_id "&amp; C23 &amp;" -capacity " &amp; B23 &amp;" -s "&amp;Instructions!B$11&amp;" -IH"&amp;Instructions!B$10,"")</f>
        <v>raidcom add ldev -external_grp_id 03-18 -ldev_id 80:14 -capacity 41944320 -s 53958 -IH99</v>
      </c>
      <c r="J23" s="24" t="e">
        <f>"raidcom add host_grp -port CL" &amp;#REF! &amp; "-"&amp;#REF!&amp;" -host_ mode " &amp;#REF! &amp;IF(ISTEXT(#REF!), "  -host_ mode_opt " &amp;#REF!,"")&amp;" -s "</f>
        <v>#REF!</v>
      </c>
      <c r="K23" s="24" t="str">
        <f>IF(ISNUMBER(#REF!),"raidcom add hba_wwn -port CL" &amp;#REF! &amp;  "-" &amp;#REF!&amp; "  -hba_wwn " &amp; IF(LEN(#REF!) =16,#REF!,LEFT(#REF!,2)&amp;MID(#REF!,4,2)&amp;MID(#REF!,7,2)&amp;MID(#REF!,10,2) &amp;MID(#REF!,13,2)&amp;MID(#REF!,16,2)&amp;MID(#REF!,19,2)&amp;MID(#REF!,22,2)),"")</f>
        <v/>
      </c>
      <c r="L23" s="24" t="str">
        <f>IF(ISNUMBER(#REF!),"raidcom set hba_wwn -port CL" &amp;#REF! &amp;  "-" &amp;#REF!&amp;IF(ISTEXT(#REF!)," -wwn_nickname "&amp;#REF!,""),"")</f>
        <v/>
      </c>
    </row>
    <row r="24" spans="1:12" ht="15">
      <c r="A24" s="20" t="s">
        <v>1704</v>
      </c>
      <c r="B24" s="20" t="s">
        <v>1685</v>
      </c>
      <c r="C24" s="111" t="str">
        <f t="shared" si="0"/>
        <v>80:15</v>
      </c>
      <c r="D24" s="111">
        <v>32789</v>
      </c>
      <c r="E24" s="92" t="s">
        <v>17</v>
      </c>
      <c r="F24" s="92"/>
      <c r="G24" s="92"/>
      <c r="H24" s="92"/>
      <c r="I24" s="24" t="str">
        <f>IF(A24 &lt;&gt; "","raidcom add ldev -external_grp_id "&amp; A24 &amp;" -ldev_id "&amp; C24 &amp;" -capacity " &amp; B24 &amp;" -s "&amp;Instructions!B$11&amp;" -IH"&amp;Instructions!B$10,"")</f>
        <v>raidcom add ldev -external_grp_id 03-19 -ldev_id 80:15 -capacity 41944320 -s 53958 -IH99</v>
      </c>
      <c r="J24" s="24" t="e">
        <f>"raidcom add host_grp -port CL" &amp;#REF! &amp; "-"&amp;#REF!&amp;" -host_ mode " &amp;#REF! &amp;IF(ISTEXT(#REF!), "  -host_ mode_opt " &amp;#REF!,"")&amp;" -s "</f>
        <v>#REF!</v>
      </c>
      <c r="K24" s="24" t="str">
        <f>IF(ISNUMBER(#REF!),"raidcom add hba_wwn -port CL" &amp;#REF! &amp;  "-" &amp;#REF!&amp; "  -hba_wwn " &amp; IF(LEN(#REF!) =16,#REF!,LEFT(#REF!,2)&amp;MID(#REF!,4,2)&amp;MID(#REF!,7,2)&amp;MID(#REF!,10,2) &amp;MID(#REF!,13,2)&amp;MID(#REF!,16,2)&amp;MID(#REF!,19,2)&amp;MID(#REF!,22,2)),"")</f>
        <v/>
      </c>
      <c r="L24" s="24" t="str">
        <f>IF(ISNUMBER(#REF!),"raidcom set hba_wwn -port CL" &amp;#REF! &amp;  "-" &amp;#REF!&amp;IF(ISTEXT(#REF!)," -wwn_nickname "&amp;#REF!,""),"")</f>
        <v/>
      </c>
    </row>
    <row r="25" spans="1:12" ht="15">
      <c r="A25" s="20" t="s">
        <v>1705</v>
      </c>
      <c r="B25" s="20" t="s">
        <v>1685</v>
      </c>
      <c r="C25" s="111" t="str">
        <f t="shared" si="0"/>
        <v>80:16</v>
      </c>
      <c r="D25" s="111">
        <v>32790</v>
      </c>
      <c r="E25" s="92" t="s">
        <v>17</v>
      </c>
      <c r="F25" s="92"/>
      <c r="G25" s="92"/>
      <c r="H25" s="92"/>
      <c r="I25" s="24" t="str">
        <f>IF(A25 &lt;&gt; "","raidcom add ldev -external_grp_id "&amp; A25 &amp;" -ldev_id "&amp; C25 &amp;" -capacity " &amp; B25 &amp;" -s "&amp;Instructions!B$11&amp;" -IH"&amp;Instructions!B$10,"")</f>
        <v>raidcom add ldev -external_grp_id 03-20 -ldev_id 80:16 -capacity 41944320 -s 53958 -IH99</v>
      </c>
      <c r="J25" s="24" t="e">
        <f>"raidcom add host_grp -port CL" &amp;#REF! &amp; "-"&amp;#REF!&amp;" -host_ mode " &amp;#REF! &amp;IF(ISTEXT(#REF!), "  -host_ mode_opt " &amp;#REF!,"")&amp;" -s "</f>
        <v>#REF!</v>
      </c>
      <c r="K25" s="24" t="str">
        <f>IF(ISNUMBER(#REF!),"raidcom add hba_wwn -port CL" &amp;#REF! &amp;  "-" &amp;#REF!&amp; "  -hba_wwn " &amp; IF(LEN(#REF!) =16,#REF!,LEFT(#REF!,2)&amp;MID(#REF!,4,2)&amp;MID(#REF!,7,2)&amp;MID(#REF!,10,2) &amp;MID(#REF!,13,2)&amp;MID(#REF!,16,2)&amp;MID(#REF!,19,2)&amp;MID(#REF!,22,2)),"")</f>
        <v/>
      </c>
      <c r="L25" s="24" t="str">
        <f>IF(ISNUMBER(#REF!),"raidcom set hba_wwn -port CL" &amp;#REF! &amp;  "-" &amp;#REF!&amp;IF(ISTEXT(#REF!)," -wwn_nickname "&amp;#REF!,""),"")</f>
        <v/>
      </c>
    </row>
    <row r="26" spans="1:12" ht="15">
      <c r="A26" s="20" t="s">
        <v>1706</v>
      </c>
      <c r="B26" s="20" t="s">
        <v>1685</v>
      </c>
      <c r="C26" s="111" t="str">
        <f t="shared" si="0"/>
        <v>80:17</v>
      </c>
      <c r="D26" s="111">
        <v>32791</v>
      </c>
      <c r="E26" s="92" t="s">
        <v>17</v>
      </c>
      <c r="F26" s="92"/>
      <c r="G26" s="92"/>
      <c r="H26" s="92"/>
      <c r="I26" s="24" t="str">
        <f>IF(A26 &lt;&gt; "","raidcom add ldev -external_grp_id "&amp; A26 &amp;" -ldev_id "&amp; C26 &amp;" -capacity " &amp; B26 &amp;" -s "&amp;Instructions!B$11&amp;" -IH"&amp;Instructions!B$10,"")</f>
        <v>raidcom add ldev -external_grp_id 03-21 -ldev_id 80:17 -capacity 41944320 -s 53958 -IH99</v>
      </c>
      <c r="J26" s="24" t="e">
        <f>"raidcom add host_grp -port CL" &amp;#REF! &amp; "-"&amp;#REF!&amp;" -host_ mode " &amp;#REF! &amp;IF(ISTEXT(#REF!), "  -host_ mode_opt " &amp;#REF!,"")&amp;" -s "</f>
        <v>#REF!</v>
      </c>
      <c r="K26" s="24" t="str">
        <f>IF(ISNUMBER(#REF!),"raidcom add hba_wwn -port CL" &amp;#REF! &amp;  "-" &amp;#REF!&amp; "  -hba_wwn " &amp; IF(LEN(#REF!) =16,#REF!,LEFT(#REF!,2)&amp;MID(#REF!,4,2)&amp;MID(#REF!,7,2)&amp;MID(#REF!,10,2) &amp;MID(#REF!,13,2)&amp;MID(#REF!,16,2)&amp;MID(#REF!,19,2)&amp;MID(#REF!,22,2)),"")</f>
        <v/>
      </c>
      <c r="L26" s="24" t="str">
        <f>IF(ISNUMBER(#REF!),"raidcom set hba_wwn -port CL" &amp;#REF! &amp;  "-" &amp;#REF!&amp;IF(ISTEXT(#REF!)," -wwn_nickname "&amp;#REF!,""),"")</f>
        <v/>
      </c>
    </row>
    <row r="27" spans="1:12" ht="15">
      <c r="A27" s="203" t="s">
        <v>1707</v>
      </c>
      <c r="B27" s="20" t="s">
        <v>1684</v>
      </c>
      <c r="C27" s="111" t="str">
        <f t="shared" si="0"/>
        <v>80:18</v>
      </c>
      <c r="D27" s="111">
        <v>32792</v>
      </c>
      <c r="E27" s="92" t="s">
        <v>17</v>
      </c>
      <c r="F27" s="92"/>
      <c r="G27" s="92"/>
      <c r="H27" s="92"/>
      <c r="I27" s="24" t="str">
        <f>IF(A27 &lt;&gt; "","raidcom add ldev -external_grp_id "&amp; A27 &amp;" -ldev_id "&amp; C27 &amp;" -capacity " &amp; B27 &amp;" -s "&amp;Instructions!B$11&amp;" -IH"&amp;Instructions!B$10,"")</f>
        <v>raidcom add ldev -external_grp_id 03-22 -ldev_id 80:18 -capacity 40961280 -s 53958 -IH99</v>
      </c>
      <c r="J27" s="24" t="e">
        <f>"raidcom add host_grp -port CL" &amp;#REF! &amp; "-"&amp;#REF!&amp;" -host_ mode " &amp;#REF! &amp;IF(ISTEXT(#REF!), "  -host_ mode_opt " &amp;#REF!,"")&amp;" -s "</f>
        <v>#REF!</v>
      </c>
      <c r="K27" s="24" t="str">
        <f>IF(ISNUMBER(#REF!),"raidcom add hba_wwn -port CL" &amp;#REF! &amp;  "-" &amp;#REF!&amp; "  -hba_wwn " &amp; IF(LEN(#REF!) =16,#REF!,LEFT(#REF!,2)&amp;MID(#REF!,4,2)&amp;MID(#REF!,7,2)&amp;MID(#REF!,10,2) &amp;MID(#REF!,13,2)&amp;MID(#REF!,16,2)&amp;MID(#REF!,19,2)&amp;MID(#REF!,22,2)),"")</f>
        <v/>
      </c>
      <c r="L27" s="24" t="str">
        <f>IF(ISNUMBER(#REF!),"raidcom set hba_wwn -port CL" &amp;#REF! &amp;  "-" &amp;#REF!&amp;IF(ISTEXT(#REF!)," -wwn_nickname "&amp;#REF!,""),"")</f>
        <v/>
      </c>
    </row>
    <row r="28" spans="1:12" ht="15">
      <c r="A28" s="203" t="s">
        <v>1713</v>
      </c>
      <c r="B28" s="20" t="s">
        <v>1685</v>
      </c>
      <c r="C28" s="111" t="str">
        <f t="shared" si="0"/>
        <v>80:19</v>
      </c>
      <c r="D28" s="111">
        <v>32793</v>
      </c>
      <c r="E28" s="92" t="s">
        <v>17</v>
      </c>
      <c r="F28" s="92"/>
      <c r="G28" s="92"/>
      <c r="H28" s="92"/>
      <c r="I28" s="24" t="str">
        <f>IF(A28 &lt;&gt; "","raidcom add ldev -external_grp_id "&amp; A28 &amp;" -ldev_id "&amp; C28 &amp;" -capacity " &amp; B28 &amp;" -s "&amp;Instructions!B$11&amp;" -IH"&amp;Instructions!B$10,"")</f>
        <v>raidcom add ldev -external_grp_id 03-27 -ldev_id 80:19 -capacity 41944320 -s 53958 -IH99</v>
      </c>
      <c r="J28" s="24" t="e">
        <f>"raidcom add host_grp -port CL" &amp;#REF! &amp; "-"&amp;#REF!&amp;" -host_ mode " &amp;#REF! &amp;IF(ISTEXT(#REF!), "  -host_ mode_opt " &amp;#REF!,"")&amp;" -s "</f>
        <v>#REF!</v>
      </c>
      <c r="K28" s="24" t="str">
        <f>IF(ISNUMBER(#REF!),"raidcom add hba_wwn -port CL" &amp;#REF! &amp;  "-" &amp;#REF!&amp; "  -hba_wwn " &amp; IF(LEN(#REF!) =16,#REF!,LEFT(#REF!,2)&amp;MID(#REF!,4,2)&amp;MID(#REF!,7,2)&amp;MID(#REF!,10,2) &amp;MID(#REF!,13,2)&amp;MID(#REF!,16,2)&amp;MID(#REF!,19,2)&amp;MID(#REF!,22,2)),"")</f>
        <v/>
      </c>
      <c r="L28" s="24" t="str">
        <f>IF(ISNUMBER(#REF!),"raidcom set hba_wwn -port CL" &amp;#REF! &amp;  "-" &amp;#REF!&amp;IF(ISTEXT(#REF!)," -wwn_nickname "&amp;#REF!,""),"")</f>
        <v/>
      </c>
    </row>
    <row r="29" spans="1:12" ht="15">
      <c r="A29" s="20" t="s">
        <v>1708</v>
      </c>
      <c r="B29" s="20" t="s">
        <v>1685</v>
      </c>
      <c r="C29" s="111" t="str">
        <f t="shared" si="0"/>
        <v>80:1A</v>
      </c>
      <c r="D29" s="111">
        <v>32794</v>
      </c>
      <c r="E29" s="92" t="s">
        <v>17</v>
      </c>
      <c r="F29" s="92"/>
      <c r="G29" s="92"/>
      <c r="H29" s="92"/>
      <c r="I29" s="24" t="str">
        <f>IF(A29 &lt;&gt; "","raidcom add ldev -external_grp_id "&amp; A29 &amp;" -ldev_id "&amp; C29 &amp;" -capacity " &amp; B29 &amp;" -s "&amp;Instructions!B$11&amp;" -IH"&amp;Instructions!B$10,"")</f>
        <v>raidcom add ldev -external_grp_id 03-23 -ldev_id 80:1A -capacity 41944320 -s 53958 -IH99</v>
      </c>
      <c r="J29" s="24" t="e">
        <f>"raidcom add host_grp -port CL" &amp;#REF! &amp; "-"&amp;#REF!&amp;" -host_ mode " &amp;#REF! &amp;IF(ISTEXT(#REF!), "  -host_ mode_opt " &amp;#REF!,"")&amp;" -s "</f>
        <v>#REF!</v>
      </c>
      <c r="K29" s="24" t="str">
        <f>IF(ISNUMBER(#REF!),"raidcom add hba_wwn -port CL" &amp;#REF! &amp;  "-" &amp;#REF!&amp; "  -hba_wwn " &amp; IF(LEN(#REF!) =16,#REF!,LEFT(#REF!,2)&amp;MID(#REF!,4,2)&amp;MID(#REF!,7,2)&amp;MID(#REF!,10,2) &amp;MID(#REF!,13,2)&amp;MID(#REF!,16,2)&amp;MID(#REF!,19,2)&amp;MID(#REF!,22,2)),"")</f>
        <v/>
      </c>
      <c r="L29" s="24" t="str">
        <f>IF(ISNUMBER(#REF!),"raidcom set hba_wwn -port CL" &amp;#REF! &amp;  "-" &amp;#REF!&amp;IF(ISTEXT(#REF!)," -wwn_nickname "&amp;#REF!,""),"")</f>
        <v/>
      </c>
    </row>
    <row r="30" spans="1:12" ht="15">
      <c r="A30" s="20" t="s">
        <v>1709</v>
      </c>
      <c r="B30" s="20" t="s">
        <v>1685</v>
      </c>
      <c r="C30" s="111" t="str">
        <f t="shared" si="0"/>
        <v>80:1B</v>
      </c>
      <c r="D30" s="111">
        <v>32795</v>
      </c>
      <c r="E30" s="92" t="s">
        <v>17</v>
      </c>
      <c r="F30" s="92"/>
      <c r="G30" s="92"/>
      <c r="H30" s="92"/>
      <c r="I30" s="24" t="str">
        <f>IF(A30 &lt;&gt; "","raidcom add ldev -external_grp_id "&amp; A30 &amp;" -ldev_id "&amp; C30 &amp;" -capacity " &amp; B30 &amp;" -s "&amp;Instructions!B$11&amp;" -IH"&amp;Instructions!B$10,"")</f>
        <v>raidcom add ldev -external_grp_id 03-24 -ldev_id 80:1B -capacity 41944320 -s 53958 -IH99</v>
      </c>
      <c r="J30" s="24" t="e">
        <f>"raidcom add host_grp -port CL" &amp;#REF! &amp; "-"&amp;#REF!&amp;" -host_ mode " &amp;#REF! &amp;IF(ISTEXT(#REF!), "  -host_ mode_opt " &amp;#REF!,"")&amp;" -s "</f>
        <v>#REF!</v>
      </c>
      <c r="K30" s="24" t="str">
        <f>IF(ISNUMBER(#REF!),"raidcom add hba_wwn -port CL" &amp;#REF! &amp;  "-" &amp;#REF!&amp; "  -hba_wwn " &amp; IF(LEN(#REF!) =16,#REF!,LEFT(#REF!,2)&amp;MID(#REF!,4,2)&amp;MID(#REF!,7,2)&amp;MID(#REF!,10,2) &amp;MID(#REF!,13,2)&amp;MID(#REF!,16,2)&amp;MID(#REF!,19,2)&amp;MID(#REF!,22,2)),"")</f>
        <v/>
      </c>
      <c r="L30" s="24" t="str">
        <f>IF(ISNUMBER(#REF!),"raidcom set hba_wwn -port CL" &amp;#REF! &amp;  "-" &amp;#REF!&amp;IF(ISTEXT(#REF!)," -wwn_nickname "&amp;#REF!,""),"")</f>
        <v/>
      </c>
    </row>
    <row r="31" spans="1:12" ht="15">
      <c r="A31" s="20" t="s">
        <v>1710</v>
      </c>
      <c r="B31" s="20" t="s">
        <v>1685</v>
      </c>
      <c r="C31" s="111" t="str">
        <f t="shared" si="0"/>
        <v>80:1C</v>
      </c>
      <c r="D31" s="111">
        <v>32796</v>
      </c>
      <c r="E31" s="92" t="s">
        <v>17</v>
      </c>
      <c r="F31" s="92"/>
      <c r="G31" s="92"/>
      <c r="H31" s="92"/>
      <c r="I31" s="24" t="str">
        <f>IF(A31 &lt;&gt; "","raidcom add ldev -external_grp_id "&amp; A31 &amp;" -ldev_id "&amp; C31 &amp;" -capacity " &amp; B31 &amp;" -s "&amp;Instructions!B$11&amp;" -IH"&amp;Instructions!B$10,"")</f>
        <v>raidcom add ldev -external_grp_id 03-25 -ldev_id 80:1C -capacity 41944320 -s 53958 -IH99</v>
      </c>
      <c r="J31" s="24" t="e">
        <f>"raidcom add host_grp -port CL" &amp;#REF! &amp; "-"&amp;#REF!&amp;" -host_ mode " &amp;#REF! &amp;IF(ISTEXT(#REF!), "  -host_ mode_opt " &amp;#REF!,"")&amp;" -s "</f>
        <v>#REF!</v>
      </c>
      <c r="K31" s="24" t="str">
        <f>IF(ISNUMBER(#REF!),"raidcom add hba_wwn -port CL" &amp;#REF! &amp;  "-" &amp;#REF!&amp; "  -hba_wwn " &amp; IF(LEN(#REF!) =16,#REF!,LEFT(#REF!,2)&amp;MID(#REF!,4,2)&amp;MID(#REF!,7,2)&amp;MID(#REF!,10,2) &amp;MID(#REF!,13,2)&amp;MID(#REF!,16,2)&amp;MID(#REF!,19,2)&amp;MID(#REF!,22,2)),"")</f>
        <v/>
      </c>
      <c r="L31" s="24" t="str">
        <f>IF(ISNUMBER(#REF!),"raidcom set hba_wwn -port CL" &amp;#REF! &amp;  "-" &amp;#REF!&amp;IF(ISTEXT(#REF!)," -wwn_nickname "&amp;#REF!,""),"")</f>
        <v/>
      </c>
    </row>
    <row r="32" spans="1:12" ht="15">
      <c r="A32" s="20" t="s">
        <v>1711</v>
      </c>
      <c r="B32" s="20" t="s">
        <v>1685</v>
      </c>
      <c r="C32" s="111" t="str">
        <f t="shared" si="0"/>
        <v>80:1D</v>
      </c>
      <c r="D32" s="111">
        <v>32797</v>
      </c>
      <c r="E32" s="92" t="s">
        <v>17</v>
      </c>
      <c r="F32" s="92"/>
      <c r="G32" s="92"/>
      <c r="H32" s="92"/>
      <c r="I32" s="24" t="str">
        <f>IF(A32 &lt;&gt; "","raidcom add ldev -external_grp_id "&amp; A32 &amp;" -ldev_id "&amp; C32 &amp;" -capacity " &amp; B32 &amp;" -s "&amp;Instructions!B$11&amp;" -IH"&amp;Instructions!B$10,"")</f>
        <v>raidcom add ldev -external_grp_id 03-26 -ldev_id 80:1D -capacity 41944320 -s 53958 -IH99</v>
      </c>
      <c r="J32" s="24" t="e">
        <f>"raidcom add host_grp -port CL" &amp;#REF! &amp; "-"&amp;#REF!&amp;" -host_ mode " &amp;#REF! &amp;IF(ISTEXT(#REF!), "  -host_ mode_opt " &amp;#REF!,"")&amp;" -s "</f>
        <v>#REF!</v>
      </c>
      <c r="K32" s="24" t="str">
        <f>IF(ISNUMBER(#REF!),"raidcom add hba_wwn -port CL" &amp;#REF! &amp;  "-" &amp;#REF!&amp; "  -hba_wwn " &amp; IF(LEN(#REF!) =16,#REF!,LEFT(#REF!,2)&amp;MID(#REF!,4,2)&amp;MID(#REF!,7,2)&amp;MID(#REF!,10,2) &amp;MID(#REF!,13,2)&amp;MID(#REF!,16,2)&amp;MID(#REF!,19,2)&amp;MID(#REF!,22,2)),"")</f>
        <v/>
      </c>
      <c r="L32" s="24" t="str">
        <f>IF(ISNUMBER(#REF!),"raidcom set hba_wwn -port CL" &amp;#REF! &amp;  "-" &amp;#REF!&amp;IF(ISTEXT(#REF!)," -wwn_nickname "&amp;#REF!,""),"")</f>
        <v/>
      </c>
    </row>
    <row r="33" spans="1:12" ht="15">
      <c r="A33" s="203" t="s">
        <v>1714</v>
      </c>
      <c r="B33" s="20" t="s">
        <v>1684</v>
      </c>
      <c r="C33" s="111" t="str">
        <f t="shared" si="0"/>
        <v>80:1E</v>
      </c>
      <c r="D33" s="111">
        <v>32798</v>
      </c>
      <c r="E33" s="92" t="s">
        <v>17</v>
      </c>
      <c r="F33" s="92"/>
      <c r="G33" s="92"/>
      <c r="H33" s="92"/>
      <c r="I33" s="24" t="str">
        <f>IF(A33 &lt;&gt; "","raidcom add ldev -external_grp_id "&amp; A33 &amp;" -ldev_id "&amp; C33 &amp;" -capacity " &amp; B33 &amp;" -s "&amp;Instructions!B$11&amp;" -IH"&amp;Instructions!B$10,"")</f>
        <v>raidcom add ldev -external_grp_id 03-28 -ldev_id 80:1E -capacity 40961280 -s 53958 -IH99</v>
      </c>
      <c r="J33" s="24" t="e">
        <f>"raidcom add host_grp -port CL" &amp;#REF! &amp; "-"&amp;#REF!&amp;" -host_ mode " &amp;#REF! &amp;IF(ISTEXT(#REF!), "  -host_ mode_opt " &amp;#REF!,"")&amp;" -s "</f>
        <v>#REF!</v>
      </c>
      <c r="K33" s="24" t="str">
        <f>IF(ISNUMBER(#REF!),"raidcom add hba_wwn -port CL" &amp;#REF! &amp;  "-" &amp;#REF!&amp; "  -hba_wwn " &amp; IF(LEN(#REF!) =16,#REF!,LEFT(#REF!,2)&amp;MID(#REF!,4,2)&amp;MID(#REF!,7,2)&amp;MID(#REF!,10,2) &amp;MID(#REF!,13,2)&amp;MID(#REF!,16,2)&amp;MID(#REF!,19,2)&amp;MID(#REF!,22,2)),"")</f>
        <v/>
      </c>
      <c r="L33" s="24" t="str">
        <f>IF(ISNUMBER(#REF!),"raidcom set hba_wwn -port CL" &amp;#REF! &amp;  "-" &amp;#REF!&amp;IF(ISTEXT(#REF!)," -wwn_nickname "&amp;#REF!,""),"")</f>
        <v/>
      </c>
    </row>
    <row r="34" spans="1:12" ht="15">
      <c r="A34" s="203" t="s">
        <v>1715</v>
      </c>
      <c r="B34" s="20" t="s">
        <v>1684</v>
      </c>
      <c r="C34" s="111" t="str">
        <f t="shared" si="0"/>
        <v>80:1F</v>
      </c>
      <c r="D34" s="111">
        <v>32799</v>
      </c>
      <c r="E34" s="92" t="s">
        <v>17</v>
      </c>
      <c r="F34" s="92"/>
      <c r="G34" s="92"/>
      <c r="H34" s="92"/>
      <c r="I34" s="24" t="str">
        <f>IF(A34 &lt;&gt; "","raidcom add ldev -external_grp_id "&amp; A34 &amp;" -ldev_id "&amp; C34 &amp;" -capacity " &amp; B34 &amp;" -s "&amp;Instructions!B$11&amp;" -IH"&amp;Instructions!B$10,"")</f>
        <v>raidcom add ldev -external_grp_id 03-29 -ldev_id 80:1F -capacity 40961280 -s 53958 -IH99</v>
      </c>
      <c r="J34" s="24" t="e">
        <f>"raidcom add host_grp -port CL" &amp;#REF! &amp; "-"&amp;#REF!&amp;" -host_ mode " &amp;#REF! &amp;IF(ISTEXT(#REF!), "  -host_ mode_opt " &amp;#REF!,"")&amp;" -s "</f>
        <v>#REF!</v>
      </c>
      <c r="K34" s="24" t="str">
        <f>IF(ISNUMBER(#REF!),"raidcom add hba_wwn -port CL" &amp;#REF! &amp;  "-" &amp;#REF!&amp; "  -hba_wwn " &amp; IF(LEN(#REF!) =16,#REF!,LEFT(#REF!,2)&amp;MID(#REF!,4,2)&amp;MID(#REF!,7,2)&amp;MID(#REF!,10,2) &amp;MID(#REF!,13,2)&amp;MID(#REF!,16,2)&amp;MID(#REF!,19,2)&amp;MID(#REF!,22,2)),"")</f>
        <v/>
      </c>
      <c r="L34" s="24" t="str">
        <f>IF(ISNUMBER(#REF!),"raidcom set hba_wwn -port CL" &amp;#REF! &amp;  "-" &amp;#REF!&amp;IF(ISTEXT(#REF!)," -wwn_nickname "&amp;#REF!,""),"")</f>
        <v/>
      </c>
    </row>
    <row r="35" spans="1:12" ht="15">
      <c r="A35" s="203" t="s">
        <v>1716</v>
      </c>
      <c r="B35" s="20" t="s">
        <v>1684</v>
      </c>
      <c r="C35" s="111" t="str">
        <f t="shared" si="0"/>
        <v>80:20</v>
      </c>
      <c r="D35" s="111">
        <v>32800</v>
      </c>
      <c r="E35" s="92" t="s">
        <v>17</v>
      </c>
      <c r="F35" s="92"/>
      <c r="G35" s="92"/>
      <c r="H35" s="92"/>
      <c r="I35" s="24" t="str">
        <f>IF(A35 &lt;&gt; "","raidcom add ldev -external_grp_id "&amp; A35 &amp;" -ldev_id "&amp; C35 &amp;" -capacity " &amp; B35 &amp;" -s "&amp;Instructions!B$11&amp;" -IH"&amp;Instructions!B$10,"")</f>
        <v>raidcom add ldev -external_grp_id 03-30 -ldev_id 80:20 -capacity 40961280 -s 53958 -IH99</v>
      </c>
      <c r="J35" s="24" t="e">
        <f>"raidcom add host_grp -port CL" &amp;#REF! &amp; "-"&amp;#REF!&amp;" -host_ mode " &amp;#REF! &amp;IF(ISTEXT(#REF!), "  -host_ mode_opt " &amp;#REF!,"")&amp;" -s "</f>
        <v>#REF!</v>
      </c>
      <c r="K35" s="24" t="str">
        <f>IF(ISNUMBER(#REF!),"raidcom add hba_wwn -port CL" &amp;#REF! &amp;  "-" &amp;#REF!&amp; "  -hba_wwn " &amp; IF(LEN(#REF!) =16,#REF!,LEFT(#REF!,2)&amp;MID(#REF!,4,2)&amp;MID(#REF!,7,2)&amp;MID(#REF!,10,2) &amp;MID(#REF!,13,2)&amp;MID(#REF!,16,2)&amp;MID(#REF!,19,2)&amp;MID(#REF!,22,2)),"")</f>
        <v/>
      </c>
      <c r="L35" s="24" t="str">
        <f>IF(ISNUMBER(#REF!),"raidcom set hba_wwn -port CL" &amp;#REF! &amp;  "-" &amp;#REF!&amp;IF(ISTEXT(#REF!)," -wwn_nickname "&amp;#REF!,""),"")</f>
        <v/>
      </c>
    </row>
    <row r="36" spans="1:12" ht="15">
      <c r="A36" s="203" t="s">
        <v>1717</v>
      </c>
      <c r="B36" s="20" t="s">
        <v>1684</v>
      </c>
      <c r="C36" s="111" t="str">
        <f t="shared" si="0"/>
        <v>80:21</v>
      </c>
      <c r="D36" s="111">
        <v>32801</v>
      </c>
      <c r="E36" s="92" t="s">
        <v>17</v>
      </c>
      <c r="F36" s="92"/>
      <c r="G36" s="92"/>
      <c r="H36" s="92"/>
      <c r="I36" s="24" t="str">
        <f>IF(A36 &lt;&gt; "","raidcom add ldev -external_grp_id "&amp; A36 &amp;" -ldev_id "&amp; C36 &amp;" -capacity " &amp; B36 &amp;" -s "&amp;Instructions!B$11&amp;" -IH"&amp;Instructions!B$10,"")</f>
        <v>raidcom add ldev -external_grp_id 03-31 -ldev_id 80:21 -capacity 40961280 -s 53958 -IH99</v>
      </c>
      <c r="J36" s="24" t="e">
        <f>"raidcom add host_grp -port CL" &amp;#REF! &amp; "-"&amp;#REF!&amp;" -host_ mode " &amp;#REF! &amp;IF(ISTEXT(#REF!), "  -host_ mode_opt " &amp;#REF!,"")&amp;" -s "</f>
        <v>#REF!</v>
      </c>
      <c r="K36" s="24" t="str">
        <f>IF(ISNUMBER(#REF!),"raidcom add hba_wwn -port CL" &amp;#REF! &amp;  "-" &amp;#REF!&amp; "  -hba_wwn " &amp; IF(LEN(#REF!) =16,#REF!,LEFT(#REF!,2)&amp;MID(#REF!,4,2)&amp;MID(#REF!,7,2)&amp;MID(#REF!,10,2) &amp;MID(#REF!,13,2)&amp;MID(#REF!,16,2)&amp;MID(#REF!,19,2)&amp;MID(#REF!,22,2)),"")</f>
        <v/>
      </c>
      <c r="L36" s="24" t="str">
        <f>IF(ISNUMBER(#REF!),"raidcom set hba_wwn -port CL" &amp;#REF! &amp;  "-" &amp;#REF!&amp;IF(ISTEXT(#REF!)," -wwn_nickname "&amp;#REF!,""),"")</f>
        <v/>
      </c>
    </row>
    <row r="37" spans="1:12" ht="15">
      <c r="A37" s="203" t="s">
        <v>1718</v>
      </c>
      <c r="B37" s="20" t="s">
        <v>1684</v>
      </c>
      <c r="C37" s="111" t="str">
        <f t="shared" si="0"/>
        <v>80:22</v>
      </c>
      <c r="D37" s="111">
        <v>32802</v>
      </c>
      <c r="E37" s="92" t="s">
        <v>17</v>
      </c>
      <c r="F37" s="92"/>
      <c r="G37" s="92"/>
      <c r="H37" s="92"/>
      <c r="I37" s="24" t="str">
        <f>IF(A37 &lt;&gt; "","raidcom add ldev -external_grp_id "&amp; A37 &amp;" -ldev_id "&amp; C37 &amp;" -capacity " &amp; B37 &amp;" -s "&amp;Instructions!B$11&amp;" -IH"&amp;Instructions!B$10,"")</f>
        <v>raidcom add ldev -external_grp_id 03-32 -ldev_id 80:22 -capacity 40961280 -s 53958 -IH99</v>
      </c>
      <c r="J37" s="24" t="e">
        <f>"raidcom add host_grp -port CL" &amp;#REF! &amp; "-"&amp;#REF!&amp;" -host_ mode " &amp;#REF! &amp;IF(ISTEXT(#REF!), "  -host_ mode_opt " &amp;#REF!,"")&amp;" -s "</f>
        <v>#REF!</v>
      </c>
      <c r="K37" s="24" t="str">
        <f>IF(ISNUMBER(#REF!),"raidcom add hba_wwn -port CL" &amp;#REF! &amp;  "-" &amp;#REF!&amp; "  -hba_wwn " &amp; IF(LEN(#REF!) =16,#REF!,LEFT(#REF!,2)&amp;MID(#REF!,4,2)&amp;MID(#REF!,7,2)&amp;MID(#REF!,10,2) &amp;MID(#REF!,13,2)&amp;MID(#REF!,16,2)&amp;MID(#REF!,19,2)&amp;MID(#REF!,22,2)),"")</f>
        <v/>
      </c>
      <c r="L37" s="24" t="str">
        <f>IF(ISNUMBER(#REF!),"raidcom set hba_wwn -port CL" &amp;#REF! &amp;  "-" &amp;#REF!&amp;IF(ISTEXT(#REF!)," -wwn_nickname "&amp;#REF!,""),"")</f>
        <v/>
      </c>
    </row>
    <row r="38" spans="1:12" ht="15">
      <c r="A38" s="203" t="s">
        <v>1719</v>
      </c>
      <c r="B38" s="20" t="s">
        <v>1684</v>
      </c>
      <c r="C38" s="111" t="str">
        <f t="shared" si="0"/>
        <v>80:23</v>
      </c>
      <c r="D38" s="111">
        <v>32803</v>
      </c>
      <c r="E38" s="92" t="s">
        <v>17</v>
      </c>
      <c r="F38" s="92"/>
      <c r="G38" s="92"/>
      <c r="H38" s="92"/>
      <c r="I38" s="24" t="str">
        <f>IF(A38 &lt;&gt; "","raidcom add ldev -external_grp_id "&amp; A38 &amp;" -ldev_id "&amp; C38 &amp;" -capacity " &amp; B38 &amp;" -s "&amp;Instructions!B$11&amp;" -IH"&amp;Instructions!B$10,"")</f>
        <v>raidcom add ldev -external_grp_id 03-33 -ldev_id 80:23 -capacity 40961280 -s 53958 -IH99</v>
      </c>
      <c r="J38" s="24" t="e">
        <f>"raidcom add host_grp -port CL" &amp;#REF! &amp; "-"&amp;#REF!&amp;" -host_ mode " &amp;#REF! &amp;IF(ISTEXT(#REF!), "  -host_ mode_opt " &amp;#REF!,"")&amp;" -s "</f>
        <v>#REF!</v>
      </c>
      <c r="K38" s="24" t="str">
        <f>IF(ISNUMBER(#REF!),"raidcom add hba_wwn -port CL" &amp;#REF! &amp;  "-" &amp;#REF!&amp; "  -hba_wwn " &amp; IF(LEN(#REF!) =16,#REF!,LEFT(#REF!,2)&amp;MID(#REF!,4,2)&amp;MID(#REF!,7,2)&amp;MID(#REF!,10,2) &amp;MID(#REF!,13,2)&amp;MID(#REF!,16,2)&amp;MID(#REF!,19,2)&amp;MID(#REF!,22,2)),"")</f>
        <v/>
      </c>
      <c r="L38" s="24" t="str">
        <f>IF(ISNUMBER(#REF!),"raidcom set hba_wwn -port CL" &amp;#REF! &amp;  "-" &amp;#REF!&amp;IF(ISTEXT(#REF!)," -wwn_nickname "&amp;#REF!,""),"")</f>
        <v/>
      </c>
    </row>
    <row r="39" spans="1:12" ht="15">
      <c r="A39" s="20" t="s">
        <v>1724</v>
      </c>
      <c r="B39" s="20" t="s">
        <v>1685</v>
      </c>
      <c r="C39" s="111" t="str">
        <f t="shared" si="0"/>
        <v>80:24</v>
      </c>
      <c r="D39" s="111">
        <v>32804</v>
      </c>
      <c r="E39" s="92" t="s">
        <v>0</v>
      </c>
      <c r="F39" s="92"/>
      <c r="G39" s="92"/>
      <c r="H39" s="92"/>
      <c r="I39" s="24" t="str">
        <f>IF(A39 &lt;&gt; "","raidcom add ldev -external_grp_id "&amp; A39 &amp;" -ldev_id "&amp; C39 &amp;" -capacity " &amp; B39 &amp;" -s "&amp;Instructions!B$11&amp;" -IH"&amp;Instructions!B$10,"")</f>
        <v>raidcom add ldev -external_grp_id 04-01 -ldev_id 80:24 -capacity 41944320 -s 53958 -IH99</v>
      </c>
      <c r="J39" s="24" t="e">
        <f>"raidcom add host_grp -port CL" &amp;#REF! &amp; "-"&amp;#REF!&amp;" -host_ mode " &amp;#REF! &amp;IF(ISTEXT(#REF!), "  -host_ mode_opt " &amp;#REF!,"")&amp;" -s "</f>
        <v>#REF!</v>
      </c>
      <c r="K39" s="24" t="str">
        <f>IF(ISNUMBER(#REF!),"raidcom add hba_wwn -port CL" &amp;#REF! &amp;  "-" &amp;#REF!&amp; "  -hba_wwn " &amp; IF(LEN(#REF!) =16,#REF!,LEFT(#REF!,2)&amp;MID(#REF!,4,2)&amp;MID(#REF!,7,2)&amp;MID(#REF!,10,2) &amp;MID(#REF!,13,2)&amp;MID(#REF!,16,2)&amp;MID(#REF!,19,2)&amp;MID(#REF!,22,2)),"")</f>
        <v/>
      </c>
      <c r="L39" s="24" t="str">
        <f>IF(ISNUMBER(#REF!),"raidcom set hba_wwn -port CL" &amp;#REF! &amp;  "-" &amp;#REF!&amp;IF(ISTEXT(#REF!)," -wwn_nickname "&amp;#REF!,""),"")</f>
        <v/>
      </c>
    </row>
    <row r="40" spans="1:12" ht="15">
      <c r="A40" s="20" t="s">
        <v>1725</v>
      </c>
      <c r="B40" s="20" t="s">
        <v>1685</v>
      </c>
      <c r="C40" s="111" t="str">
        <f t="shared" si="0"/>
        <v>80:25</v>
      </c>
      <c r="D40" s="111">
        <v>32805</v>
      </c>
      <c r="E40" s="92" t="s">
        <v>0</v>
      </c>
      <c r="F40" s="92"/>
      <c r="G40" s="92"/>
      <c r="H40" s="92"/>
      <c r="I40" s="24" t="str">
        <f>IF(A40 &lt;&gt; "","raidcom add ldev -external_grp_id "&amp; A40 &amp;" -ldev_id "&amp; C40 &amp;" -capacity " &amp; B40 &amp;" -s "&amp;Instructions!B$11&amp;" -IH"&amp;Instructions!B$10,"")</f>
        <v>raidcom add ldev -external_grp_id 04-02 -ldev_id 80:25 -capacity 41944320 -s 53958 -IH99</v>
      </c>
      <c r="J40" s="24" t="e">
        <f>"raidcom add host_grp -port CL" &amp;#REF! &amp; "-"&amp;#REF!&amp;" -host_ mode " &amp;#REF! &amp;IF(ISTEXT(#REF!), "  -host_ mode_opt " &amp;#REF!,"")&amp;" -s "</f>
        <v>#REF!</v>
      </c>
      <c r="K40" s="24" t="str">
        <f>IF(ISNUMBER(#REF!),"raidcom add hba_wwn -port CL" &amp;#REF! &amp;  "-" &amp;#REF!&amp; "  -hba_wwn " &amp; IF(LEN(#REF!) =16,#REF!,LEFT(#REF!,2)&amp;MID(#REF!,4,2)&amp;MID(#REF!,7,2)&amp;MID(#REF!,10,2) &amp;MID(#REF!,13,2)&amp;MID(#REF!,16,2)&amp;MID(#REF!,19,2)&amp;MID(#REF!,22,2)),"")</f>
        <v/>
      </c>
      <c r="L40" s="24" t="str">
        <f>IF(ISNUMBER(#REF!),"raidcom set hba_wwn -port CL" &amp;#REF! &amp;  "-" &amp;#REF!&amp;IF(ISTEXT(#REF!)," -wwn_nickname "&amp;#REF!,""),"")</f>
        <v/>
      </c>
    </row>
    <row r="41" spans="1:12" ht="15">
      <c r="A41" s="20" t="s">
        <v>1726</v>
      </c>
      <c r="B41" s="20" t="s">
        <v>1685</v>
      </c>
      <c r="C41" s="111" t="str">
        <f t="shared" si="0"/>
        <v>80:26</v>
      </c>
      <c r="D41" s="111">
        <v>32806</v>
      </c>
      <c r="E41" s="92" t="s">
        <v>0</v>
      </c>
      <c r="F41" s="92"/>
      <c r="G41" s="92"/>
      <c r="H41" s="92"/>
      <c r="I41" s="24" t="str">
        <f>IF(A41 &lt;&gt; "","raidcom add ldev -external_grp_id "&amp; A41 &amp;" -ldev_id "&amp; C41 &amp;" -capacity " &amp; B41 &amp;" -s "&amp;Instructions!B$11&amp;" -IH"&amp;Instructions!B$10,"")</f>
        <v>raidcom add ldev -external_grp_id 04-03 -ldev_id 80:26 -capacity 41944320 -s 53958 -IH99</v>
      </c>
      <c r="J41" s="24" t="e">
        <f>"raidcom add host_grp -port CL" &amp;#REF! &amp; "-"&amp;#REF!&amp;" -host_ mode " &amp;#REF! &amp;IF(ISTEXT(#REF!), "  -host_ mode_opt " &amp;#REF!,"")&amp;" -s "</f>
        <v>#REF!</v>
      </c>
      <c r="K41" s="24" t="str">
        <f>IF(ISNUMBER(#REF!),"raidcom add hba_wwn -port CL" &amp;#REF! &amp;  "-" &amp;#REF!&amp; "  -hba_wwn " &amp; IF(LEN(#REF!) =16,#REF!,LEFT(#REF!,2)&amp;MID(#REF!,4,2)&amp;MID(#REF!,7,2)&amp;MID(#REF!,10,2) &amp;MID(#REF!,13,2)&amp;MID(#REF!,16,2)&amp;MID(#REF!,19,2)&amp;MID(#REF!,22,2)),"")</f>
        <v/>
      </c>
      <c r="L41" s="24" t="str">
        <f>IF(ISNUMBER(#REF!),"raidcom set hba_wwn -port CL" &amp;#REF! &amp;  "-" &amp;#REF!&amp;IF(ISTEXT(#REF!)," -wwn_nickname "&amp;#REF!,""),"")</f>
        <v/>
      </c>
    </row>
    <row r="42" spans="1:12" ht="15">
      <c r="A42" s="20" t="s">
        <v>1727</v>
      </c>
      <c r="B42" s="20" t="s">
        <v>1685</v>
      </c>
      <c r="C42" s="111" t="str">
        <f t="shared" si="0"/>
        <v>80:27</v>
      </c>
      <c r="D42" s="111">
        <v>32807</v>
      </c>
      <c r="E42" s="92" t="s">
        <v>0</v>
      </c>
      <c r="F42" s="92"/>
      <c r="G42" s="92"/>
      <c r="H42" s="92"/>
      <c r="I42" s="24" t="str">
        <f>IF(A42 &lt;&gt; "","raidcom add ldev -external_grp_id "&amp; A42 &amp;" -ldev_id "&amp; C42 &amp;" -capacity " &amp; B42 &amp;" -s "&amp;Instructions!B$11&amp;" -IH"&amp;Instructions!B$10,"")</f>
        <v>raidcom add ldev -external_grp_id 04-04 -ldev_id 80:27 -capacity 41944320 -s 53958 -IH99</v>
      </c>
      <c r="J42" s="24" t="e">
        <f>"raidcom add host_grp -port CL" &amp;#REF! &amp; "-"&amp;#REF!&amp;" -host_ mode " &amp;#REF! &amp;IF(ISTEXT(#REF!), "  -host_ mode_opt " &amp;#REF!,"")&amp;" -s "</f>
        <v>#REF!</v>
      </c>
      <c r="K42" s="24" t="str">
        <f>IF(ISNUMBER(#REF!),"raidcom add hba_wwn -port CL" &amp;#REF! &amp;  "-" &amp;#REF!&amp; "  -hba_wwn " &amp; IF(LEN(#REF!) =16,#REF!,LEFT(#REF!,2)&amp;MID(#REF!,4,2)&amp;MID(#REF!,7,2)&amp;MID(#REF!,10,2) &amp;MID(#REF!,13,2)&amp;MID(#REF!,16,2)&amp;MID(#REF!,19,2)&amp;MID(#REF!,22,2)),"")</f>
        <v/>
      </c>
      <c r="L42" s="24" t="str">
        <f>IF(ISNUMBER(#REF!),"raidcom set hba_wwn -port CL" &amp;#REF! &amp;  "-" &amp;#REF!&amp;IF(ISTEXT(#REF!)," -wwn_nickname "&amp;#REF!,""),"")</f>
        <v/>
      </c>
    </row>
    <row r="43" spans="1:12" ht="15">
      <c r="A43" s="20" t="s">
        <v>1728</v>
      </c>
      <c r="B43" s="20" t="s">
        <v>1685</v>
      </c>
      <c r="C43" s="111" t="str">
        <f t="shared" si="0"/>
        <v>80:28</v>
      </c>
      <c r="D43" s="111">
        <v>32808</v>
      </c>
      <c r="E43" s="92" t="s">
        <v>0</v>
      </c>
      <c r="F43" s="92"/>
      <c r="G43" s="92"/>
      <c r="H43" s="92"/>
      <c r="I43" s="24" t="str">
        <f>IF(A43 &lt;&gt; "","raidcom add ldev -external_grp_id "&amp; A43 &amp;" -ldev_id "&amp; C43 &amp;" -capacity " &amp; B43 &amp;" -s "&amp;Instructions!B$11&amp;" -IH"&amp;Instructions!B$10,"")</f>
        <v>raidcom add ldev -external_grp_id 04-05 -ldev_id 80:28 -capacity 41944320 -s 53958 -IH99</v>
      </c>
      <c r="J43" s="24" t="e">
        <f>"raidcom add host_grp -port CL" &amp;#REF! &amp; "-"&amp;#REF!&amp;" -host_ mode " &amp;#REF! &amp;IF(ISTEXT(#REF!), "  -host_ mode_opt " &amp;#REF!,"")&amp;" -s "</f>
        <v>#REF!</v>
      </c>
      <c r="K43" s="24" t="str">
        <f>IF(ISNUMBER(#REF!),"raidcom add hba_wwn -port CL" &amp;#REF! &amp;  "-" &amp;#REF!&amp; "  -hba_wwn " &amp; IF(LEN(#REF!) =16,#REF!,LEFT(#REF!,2)&amp;MID(#REF!,4,2)&amp;MID(#REF!,7,2)&amp;MID(#REF!,10,2) &amp;MID(#REF!,13,2)&amp;MID(#REF!,16,2)&amp;MID(#REF!,19,2)&amp;MID(#REF!,22,2)),"")</f>
        <v/>
      </c>
      <c r="L43" s="24" t="str">
        <f>IF(ISNUMBER(#REF!),"raidcom set hba_wwn -port CL" &amp;#REF! &amp;  "-" &amp;#REF!&amp;IF(ISTEXT(#REF!)," -wwn_nickname "&amp;#REF!,""),"")</f>
        <v/>
      </c>
    </row>
    <row r="44" spans="1:12" ht="15">
      <c r="A44" s="20" t="s">
        <v>1729</v>
      </c>
      <c r="B44" s="20" t="s">
        <v>1685</v>
      </c>
      <c r="C44" s="111" t="str">
        <f t="shared" si="0"/>
        <v>80:29</v>
      </c>
      <c r="D44" s="111">
        <v>32809</v>
      </c>
      <c r="E44" s="92" t="s">
        <v>0</v>
      </c>
      <c r="F44" s="92"/>
      <c r="G44" s="92"/>
      <c r="H44" s="92"/>
      <c r="I44" s="24" t="str">
        <f>IF(A44 &lt;&gt; "","raidcom add ldev -external_grp_id "&amp; A44 &amp;" -ldev_id "&amp; C44 &amp;" -capacity " &amp; B44 &amp;" -s "&amp;Instructions!B$11&amp;" -IH"&amp;Instructions!B$10,"")</f>
        <v>raidcom add ldev -external_grp_id 04-06 -ldev_id 80:29 -capacity 41944320 -s 53958 -IH99</v>
      </c>
      <c r="J44" s="24" t="e">
        <f>"raidcom add host_grp -port CL" &amp;#REF! &amp; "-"&amp;#REF!&amp;" -host_ mode " &amp;#REF! &amp;IF(ISTEXT(#REF!), "  -host_ mode_opt " &amp;#REF!,"")&amp;" -s "</f>
        <v>#REF!</v>
      </c>
      <c r="K44" s="24" t="str">
        <f>IF(ISNUMBER(#REF!),"raidcom add hba_wwn -port CL" &amp;#REF! &amp;  "-" &amp;#REF!&amp; "  -hba_wwn " &amp; IF(LEN(#REF!) =16,#REF!,LEFT(#REF!,2)&amp;MID(#REF!,4,2)&amp;MID(#REF!,7,2)&amp;MID(#REF!,10,2) &amp;MID(#REF!,13,2)&amp;MID(#REF!,16,2)&amp;MID(#REF!,19,2)&amp;MID(#REF!,22,2)),"")</f>
        <v/>
      </c>
      <c r="L44" s="24" t="str">
        <f>IF(ISNUMBER(#REF!),"raidcom set hba_wwn -port CL" &amp;#REF! &amp;  "-" &amp;#REF!&amp;IF(ISTEXT(#REF!)," -wwn_nickname "&amp;#REF!,""),"")</f>
        <v/>
      </c>
    </row>
    <row r="45" spans="1:12" ht="15">
      <c r="A45" s="20" t="s">
        <v>1730</v>
      </c>
      <c r="B45" s="20" t="s">
        <v>1685</v>
      </c>
      <c r="C45" s="111" t="str">
        <f t="shared" si="0"/>
        <v>80:2A</v>
      </c>
      <c r="D45" s="111">
        <v>32810</v>
      </c>
      <c r="E45" s="92" t="s">
        <v>0</v>
      </c>
      <c r="F45" s="92"/>
      <c r="G45" s="92"/>
      <c r="H45" s="92"/>
      <c r="I45" s="24" t="str">
        <f>IF(A45 &lt;&gt; "","raidcom add ldev -external_grp_id "&amp; A45 &amp;" -ldev_id "&amp; C45 &amp;" -capacity " &amp; B45 &amp;" -s "&amp;Instructions!B$11&amp;" -IH"&amp;Instructions!B$10,"")</f>
        <v>raidcom add ldev -external_grp_id 04-07 -ldev_id 80:2A -capacity 41944320 -s 53958 -IH99</v>
      </c>
      <c r="J45" s="24" t="e">
        <f>"raidcom add host_grp -port CL" &amp;#REF! &amp; "-"&amp;#REF!&amp;" -host_ mode " &amp;#REF! &amp;IF(ISTEXT(#REF!), "  -host_ mode_opt " &amp;#REF!,"")&amp;" -s "</f>
        <v>#REF!</v>
      </c>
      <c r="K45" s="24" t="str">
        <f>IF(ISNUMBER(#REF!),"raidcom add hba_wwn -port CL" &amp;#REF! &amp;  "-" &amp;#REF!&amp; "  -hba_wwn " &amp; IF(LEN(#REF!) =16,#REF!,LEFT(#REF!,2)&amp;MID(#REF!,4,2)&amp;MID(#REF!,7,2)&amp;MID(#REF!,10,2) &amp;MID(#REF!,13,2)&amp;MID(#REF!,16,2)&amp;MID(#REF!,19,2)&amp;MID(#REF!,22,2)),"")</f>
        <v/>
      </c>
      <c r="L45" s="24" t="str">
        <f>IF(ISNUMBER(#REF!),"raidcom set hba_wwn -port CL" &amp;#REF! &amp;  "-" &amp;#REF!&amp;IF(ISTEXT(#REF!)," -wwn_nickname "&amp;#REF!,""),"")</f>
        <v/>
      </c>
    </row>
    <row r="46" spans="1:12" ht="15">
      <c r="A46" s="20" t="s">
        <v>1731</v>
      </c>
      <c r="B46" s="20" t="s">
        <v>1685</v>
      </c>
      <c r="C46" s="111" t="str">
        <f t="shared" si="0"/>
        <v>80:2B</v>
      </c>
      <c r="D46" s="111">
        <v>32811</v>
      </c>
      <c r="E46" s="92" t="s">
        <v>0</v>
      </c>
      <c r="F46" s="92"/>
      <c r="G46" s="92"/>
      <c r="H46" s="92"/>
      <c r="I46" s="24" t="str">
        <f>IF(A46 &lt;&gt; "","raidcom add ldev -external_grp_id "&amp; A46 &amp;" -ldev_id "&amp; C46 &amp;" -capacity " &amp; B46 &amp;" -s "&amp;Instructions!B$11&amp;" -IH"&amp;Instructions!B$10,"")</f>
        <v>raidcom add ldev -external_grp_id 04-08 -ldev_id 80:2B -capacity 41944320 -s 53958 -IH99</v>
      </c>
      <c r="J46" s="24" t="e">
        <f>"raidcom add host_grp -port CL" &amp;#REF! &amp; "-"&amp;#REF!&amp;" -host_ mode " &amp;#REF! &amp;IF(ISTEXT(#REF!), "  -host_ mode_opt " &amp;#REF!,"")&amp;" -s "</f>
        <v>#REF!</v>
      </c>
      <c r="K46" s="24" t="str">
        <f>IF(ISNUMBER(#REF!),"raidcom add hba_wwn -port CL" &amp;#REF! &amp;  "-" &amp;#REF!&amp; "  -hba_wwn " &amp; IF(LEN(#REF!) =16,#REF!,LEFT(#REF!,2)&amp;MID(#REF!,4,2)&amp;MID(#REF!,7,2)&amp;MID(#REF!,10,2) &amp;MID(#REF!,13,2)&amp;MID(#REF!,16,2)&amp;MID(#REF!,19,2)&amp;MID(#REF!,22,2)),"")</f>
        <v/>
      </c>
      <c r="L46" s="24" t="str">
        <f>IF(ISNUMBER(#REF!),"raidcom set hba_wwn -port CL" &amp;#REF! &amp;  "-" &amp;#REF!&amp;IF(ISTEXT(#REF!)," -wwn_nickname "&amp;#REF!,""),"")</f>
        <v/>
      </c>
    </row>
    <row r="47" spans="1:12" ht="15">
      <c r="A47" s="203" t="s">
        <v>1732</v>
      </c>
      <c r="B47" s="20" t="s">
        <v>1684</v>
      </c>
      <c r="C47" s="111" t="str">
        <f t="shared" si="0"/>
        <v>80:2C</v>
      </c>
      <c r="D47" s="111">
        <v>32812</v>
      </c>
      <c r="E47" s="92" t="s">
        <v>0</v>
      </c>
      <c r="F47" s="92"/>
      <c r="G47" s="92"/>
      <c r="H47" s="92"/>
      <c r="I47" s="24" t="str">
        <f>IF(A47 &lt;&gt; "","raidcom add ldev -external_grp_id "&amp; A47 &amp;" -ldev_id "&amp; C47 &amp;" -capacity " &amp; B47 &amp;" -s "&amp;Instructions!B$11&amp;" -IH"&amp;Instructions!B$10,"")</f>
        <v>raidcom add ldev -external_grp_id 05-01 -ldev_id 80:2C -capacity 40961280 -s 53958 -IH99</v>
      </c>
      <c r="J47" s="24" t="e">
        <f>"raidcom add host_grp -port CL" &amp;#REF! &amp; "-"&amp;#REF!&amp;" -host_ mode " &amp;#REF! &amp;IF(ISTEXT(#REF!), "  -host_ mode_opt " &amp;#REF!,"")&amp;" -s "</f>
        <v>#REF!</v>
      </c>
      <c r="K47" s="24" t="str">
        <f>IF(ISNUMBER(#REF!),"raidcom add hba_wwn -port CL" &amp;#REF! &amp;  "-" &amp;#REF!&amp; "  -hba_wwn " &amp; IF(LEN(#REF!) =16,#REF!,LEFT(#REF!,2)&amp;MID(#REF!,4,2)&amp;MID(#REF!,7,2)&amp;MID(#REF!,10,2) &amp;MID(#REF!,13,2)&amp;MID(#REF!,16,2)&amp;MID(#REF!,19,2)&amp;MID(#REF!,22,2)),"")</f>
        <v/>
      </c>
      <c r="L47" s="24" t="str">
        <f>IF(ISNUMBER(#REF!),"raidcom set hba_wwn -port CL" &amp;#REF! &amp;  "-" &amp;#REF!&amp;IF(ISTEXT(#REF!)," -wwn_nickname "&amp;#REF!,""),"")</f>
        <v/>
      </c>
    </row>
    <row r="48" spans="1:12" ht="15">
      <c r="A48" s="203" t="s">
        <v>1733</v>
      </c>
      <c r="B48" s="20" t="s">
        <v>1684</v>
      </c>
      <c r="C48" s="111" t="str">
        <f t="shared" si="0"/>
        <v>80:2D</v>
      </c>
      <c r="D48" s="111">
        <v>32813</v>
      </c>
      <c r="E48" s="92" t="s">
        <v>0</v>
      </c>
      <c r="F48" s="92"/>
      <c r="G48" s="92"/>
      <c r="H48" s="92"/>
      <c r="I48" s="24" t="str">
        <f>IF(A48 &lt;&gt; "","raidcom add ldev -external_grp_id "&amp; A48 &amp;" -ldev_id "&amp; C48 &amp;" -capacity " &amp; B48 &amp;" -s "&amp;Instructions!B$11&amp;" -IH"&amp;Instructions!B$10,"")</f>
        <v>raidcom add ldev -external_grp_id 05-02 -ldev_id 80:2D -capacity 40961280 -s 53958 -IH99</v>
      </c>
      <c r="J48" s="24" t="e">
        <f>"raidcom add host_grp -port CL" &amp;#REF! &amp; "-"&amp;#REF!&amp;" -host_ mode " &amp;#REF! &amp;IF(ISTEXT(#REF!), "  -host_ mode_opt " &amp;#REF!,"")&amp;" -s "</f>
        <v>#REF!</v>
      </c>
      <c r="K48" s="24" t="str">
        <f>IF(ISNUMBER(#REF!),"raidcom add hba_wwn -port CL" &amp;#REF! &amp;  "-" &amp;#REF!&amp; "  -hba_wwn " &amp; IF(LEN(#REF!) =16,#REF!,LEFT(#REF!,2)&amp;MID(#REF!,4,2)&amp;MID(#REF!,7,2)&amp;MID(#REF!,10,2) &amp;MID(#REF!,13,2)&amp;MID(#REF!,16,2)&amp;MID(#REF!,19,2)&amp;MID(#REF!,22,2)),"")</f>
        <v/>
      </c>
      <c r="L48" s="24" t="str">
        <f>IF(ISNUMBER(#REF!),"raidcom set hba_wwn -port CL" &amp;#REF! &amp;  "-" &amp;#REF!&amp;IF(ISTEXT(#REF!)," -wwn_nickname "&amp;#REF!,""),"")</f>
        <v/>
      </c>
    </row>
    <row r="49" spans="1:12" ht="15">
      <c r="A49" s="203" t="s">
        <v>1734</v>
      </c>
      <c r="B49" s="20" t="s">
        <v>1684</v>
      </c>
      <c r="C49" s="111" t="str">
        <f t="shared" si="0"/>
        <v>80:2E</v>
      </c>
      <c r="D49" s="111">
        <v>32814</v>
      </c>
      <c r="E49" s="92" t="s">
        <v>0</v>
      </c>
      <c r="F49" s="92"/>
      <c r="G49" s="92"/>
      <c r="H49" s="92"/>
      <c r="I49" s="24" t="str">
        <f>IF(A49 &lt;&gt; "","raidcom add ldev -external_grp_id "&amp; A49 &amp;" -ldev_id "&amp; C49 &amp;" -capacity " &amp; B49 &amp;" -s "&amp;Instructions!B$11&amp;" -IH"&amp;Instructions!B$10,"")</f>
        <v>raidcom add ldev -external_grp_id 05-03 -ldev_id 80:2E -capacity 40961280 -s 53958 -IH99</v>
      </c>
      <c r="J49" s="24" t="e">
        <f>"raidcom add host_grp -port CL" &amp;#REF! &amp; "-"&amp;#REF!&amp;" -host_ mode " &amp;#REF! &amp;IF(ISTEXT(#REF!), "  -host_ mode_opt " &amp;#REF!,"")&amp;" -s "</f>
        <v>#REF!</v>
      </c>
      <c r="K49" s="24" t="str">
        <f>IF(ISNUMBER(#REF!),"raidcom add hba_wwn -port CL" &amp;#REF! &amp;  "-" &amp;#REF!&amp; "  -hba_wwn " &amp; IF(LEN(#REF!) =16,#REF!,LEFT(#REF!,2)&amp;MID(#REF!,4,2)&amp;MID(#REF!,7,2)&amp;MID(#REF!,10,2) &amp;MID(#REF!,13,2)&amp;MID(#REF!,16,2)&amp;MID(#REF!,19,2)&amp;MID(#REF!,22,2)),"")</f>
        <v/>
      </c>
      <c r="L49" s="24" t="str">
        <f>IF(ISNUMBER(#REF!),"raidcom set hba_wwn -port CL" &amp;#REF! &amp;  "-" &amp;#REF!&amp;IF(ISTEXT(#REF!)," -wwn_nickname "&amp;#REF!,""),"")</f>
        <v/>
      </c>
    </row>
    <row r="50" spans="1:12" ht="15">
      <c r="A50" s="203" t="s">
        <v>1735</v>
      </c>
      <c r="B50" s="20" t="s">
        <v>1684</v>
      </c>
      <c r="C50" s="111" t="str">
        <f t="shared" si="0"/>
        <v>80:2F</v>
      </c>
      <c r="D50" s="111">
        <v>32815</v>
      </c>
      <c r="E50" s="92" t="s">
        <v>0</v>
      </c>
      <c r="F50" s="92"/>
      <c r="G50" s="92"/>
      <c r="H50" s="92"/>
      <c r="I50" s="24" t="str">
        <f>IF(A50 &lt;&gt; "","raidcom add ldev -external_grp_id "&amp; A50 &amp;" -ldev_id "&amp; C50 &amp;" -capacity " &amp; B50 &amp;" -s "&amp;Instructions!B$11&amp;" -IH"&amp;Instructions!B$10,"")</f>
        <v>raidcom add ldev -external_grp_id 05-04 -ldev_id 80:2F -capacity 40961280 -s 53958 -IH99</v>
      </c>
      <c r="J50" s="24" t="e">
        <f>"raidcom add host_grp -port CL" &amp;#REF! &amp; "-"&amp;#REF!&amp;" -host_ mode " &amp;#REF! &amp;IF(ISTEXT(#REF!), "  -host_ mode_opt " &amp;#REF!,"")&amp;" -s "</f>
        <v>#REF!</v>
      </c>
      <c r="K50" s="24" t="str">
        <f>IF(ISNUMBER(#REF!),"raidcom add hba_wwn -port CL" &amp;#REF! &amp;  "-" &amp;#REF!&amp; "  -hba_wwn " &amp; IF(LEN(#REF!) =16,#REF!,LEFT(#REF!,2)&amp;MID(#REF!,4,2)&amp;MID(#REF!,7,2)&amp;MID(#REF!,10,2) &amp;MID(#REF!,13,2)&amp;MID(#REF!,16,2)&amp;MID(#REF!,19,2)&amp;MID(#REF!,22,2)),"")</f>
        <v/>
      </c>
      <c r="L50" s="24" t="str">
        <f>IF(ISNUMBER(#REF!),"raidcom set hba_wwn -port CL" &amp;#REF! &amp;  "-" &amp;#REF!&amp;IF(ISTEXT(#REF!)," -wwn_nickname "&amp;#REF!,""),"")</f>
        <v/>
      </c>
    </row>
    <row r="51" spans="1:12" ht="15">
      <c r="A51" s="203" t="s">
        <v>1736</v>
      </c>
      <c r="B51" s="20" t="s">
        <v>1684</v>
      </c>
      <c r="C51" s="111" t="str">
        <f t="shared" si="0"/>
        <v>80:30</v>
      </c>
      <c r="D51" s="111">
        <v>32816</v>
      </c>
      <c r="E51" s="92" t="s">
        <v>0</v>
      </c>
      <c r="F51" s="92"/>
      <c r="G51" s="92"/>
      <c r="H51" s="92"/>
      <c r="I51" s="24" t="str">
        <f>IF(A51 &lt;&gt; "","raidcom add ldev -external_grp_id "&amp; A51 &amp;" -ldev_id "&amp; C51 &amp;" -capacity " &amp; B51 &amp;" -s "&amp;Instructions!B$11&amp;" -IH"&amp;Instructions!B$10,"")</f>
        <v>raidcom add ldev -external_grp_id 05-05 -ldev_id 80:30 -capacity 40961280 -s 53958 -IH99</v>
      </c>
      <c r="J51" s="24" t="e">
        <f>"raidcom add host_grp -port CL" &amp;#REF! &amp; "-"&amp;#REF!&amp;" -host_ mode " &amp;#REF! &amp;IF(ISTEXT(#REF!), "  -host_ mode_opt " &amp;#REF!,"")&amp;" -s "</f>
        <v>#REF!</v>
      </c>
      <c r="K51" s="24" t="str">
        <f>IF(ISNUMBER(#REF!),"raidcom add hba_wwn -port CL" &amp;#REF! &amp;  "-" &amp;#REF!&amp; "  -hba_wwn " &amp; IF(LEN(#REF!) =16,#REF!,LEFT(#REF!,2)&amp;MID(#REF!,4,2)&amp;MID(#REF!,7,2)&amp;MID(#REF!,10,2) &amp;MID(#REF!,13,2)&amp;MID(#REF!,16,2)&amp;MID(#REF!,19,2)&amp;MID(#REF!,22,2)),"")</f>
        <v/>
      </c>
      <c r="L51" s="24" t="str">
        <f>IF(ISNUMBER(#REF!),"raidcom set hba_wwn -port CL" &amp;#REF! &amp;  "-" &amp;#REF!&amp;IF(ISTEXT(#REF!)," -wwn_nickname "&amp;#REF!,""),"")</f>
        <v/>
      </c>
    </row>
    <row r="52" spans="1:12" ht="15">
      <c r="A52" s="203" t="s">
        <v>1737</v>
      </c>
      <c r="B52" s="20" t="s">
        <v>1684</v>
      </c>
      <c r="C52" s="111" t="str">
        <f t="shared" si="0"/>
        <v>80:31</v>
      </c>
      <c r="D52" s="111">
        <v>32817</v>
      </c>
      <c r="E52" s="92" t="s">
        <v>0</v>
      </c>
      <c r="F52" s="92"/>
      <c r="G52" s="92"/>
      <c r="H52" s="92"/>
      <c r="I52" s="24" t="str">
        <f>IF(A52 &lt;&gt; "","raidcom add ldev -external_grp_id "&amp; A52 &amp;" -ldev_id "&amp; C52 &amp;" -capacity " &amp; B52 &amp;" -s "&amp;Instructions!B$11&amp;" -IH"&amp;Instructions!B$10,"")</f>
        <v>raidcom add ldev -external_grp_id 05-06 -ldev_id 80:31 -capacity 40961280 -s 53958 -IH99</v>
      </c>
      <c r="J52" s="24" t="e">
        <f>"raidcom add host_grp -port CL" &amp;#REF! &amp; "-"&amp;#REF!&amp;" -host_ mode " &amp;#REF! &amp;IF(ISTEXT(#REF!), "  -host_ mode_opt " &amp;#REF!,"")&amp;" -s "</f>
        <v>#REF!</v>
      </c>
      <c r="K52" s="24" t="str">
        <f>IF(ISNUMBER(#REF!),"raidcom add hba_wwn -port CL" &amp;#REF! &amp;  "-" &amp;#REF!&amp; "  -hba_wwn " &amp; IF(LEN(#REF!) =16,#REF!,LEFT(#REF!,2)&amp;MID(#REF!,4,2)&amp;MID(#REF!,7,2)&amp;MID(#REF!,10,2) &amp;MID(#REF!,13,2)&amp;MID(#REF!,16,2)&amp;MID(#REF!,19,2)&amp;MID(#REF!,22,2)),"")</f>
        <v/>
      </c>
      <c r="L52" s="24" t="str">
        <f>IF(ISNUMBER(#REF!),"raidcom set hba_wwn -port CL" &amp;#REF! &amp;  "-" &amp;#REF!&amp;IF(ISTEXT(#REF!)," -wwn_nickname "&amp;#REF!,""),"")</f>
        <v/>
      </c>
    </row>
    <row r="53" spans="1:12" ht="15">
      <c r="A53" s="203" t="s">
        <v>1738</v>
      </c>
      <c r="B53" s="20" t="s">
        <v>1684</v>
      </c>
      <c r="C53" s="111" t="str">
        <f t="shared" si="0"/>
        <v>80:32</v>
      </c>
      <c r="D53" s="111">
        <v>32818</v>
      </c>
      <c r="E53" s="92" t="s">
        <v>0</v>
      </c>
      <c r="F53" s="92"/>
      <c r="G53" s="92"/>
      <c r="H53" s="92"/>
      <c r="I53" s="24" t="str">
        <f>IF(A53 &lt;&gt; "","raidcom add ldev -external_grp_id "&amp; A53 &amp;" -ldev_id "&amp; C53 &amp;" -capacity " &amp; B53 &amp;" -s "&amp;Instructions!B$11&amp;" -IH"&amp;Instructions!B$10,"")</f>
        <v>raidcom add ldev -external_grp_id 05-07 -ldev_id 80:32 -capacity 40961280 -s 53958 -IH99</v>
      </c>
      <c r="J53" s="24" t="e">
        <f>"raidcom add host_grp -port CL" &amp;#REF! &amp; "-"&amp;#REF!&amp;" -host_ mode " &amp;#REF! &amp;IF(ISTEXT(#REF!), "  -host_ mode_opt " &amp;#REF!,"")&amp;" -s "</f>
        <v>#REF!</v>
      </c>
      <c r="K53" s="24" t="str">
        <f>IF(ISNUMBER(#REF!),"raidcom add hba_wwn -port CL" &amp;#REF! &amp;  "-" &amp;#REF!&amp; "  -hba_wwn " &amp; IF(LEN(#REF!) =16,#REF!,LEFT(#REF!,2)&amp;MID(#REF!,4,2)&amp;MID(#REF!,7,2)&amp;MID(#REF!,10,2) &amp;MID(#REF!,13,2)&amp;MID(#REF!,16,2)&amp;MID(#REF!,19,2)&amp;MID(#REF!,22,2)),"")</f>
        <v/>
      </c>
      <c r="L53" s="24" t="str">
        <f>IF(ISNUMBER(#REF!),"raidcom set hba_wwn -port CL" &amp;#REF! &amp;  "-" &amp;#REF!&amp;IF(ISTEXT(#REF!)," -wwn_nickname "&amp;#REF!,""),"")</f>
        <v/>
      </c>
    </row>
    <row r="54" spans="1:12" ht="15">
      <c r="A54" s="203" t="s">
        <v>1739</v>
      </c>
      <c r="B54" s="20" t="s">
        <v>1684</v>
      </c>
      <c r="C54" s="111" t="str">
        <f t="shared" si="0"/>
        <v>80:33</v>
      </c>
      <c r="D54" s="111">
        <v>32819</v>
      </c>
      <c r="E54" s="92" t="s">
        <v>0</v>
      </c>
      <c r="F54" s="92"/>
      <c r="G54" s="92"/>
      <c r="H54" s="92"/>
      <c r="I54" s="24" t="str">
        <f>IF(A54 &lt;&gt; "","raidcom add ldev -external_grp_id "&amp; A54 &amp;" -ldev_id "&amp; C54 &amp;" -capacity " &amp; B54 &amp;" -s "&amp;Instructions!B$11&amp;" -IH"&amp;Instructions!B$10,"")</f>
        <v>raidcom add ldev -external_grp_id 05-08 -ldev_id 80:33 -capacity 40961280 -s 53958 -IH99</v>
      </c>
      <c r="J54" s="24" t="e">
        <f>"raidcom add host_grp -port CL" &amp;#REF! &amp; "-"&amp;#REF!&amp;" -host_ mode " &amp;#REF! &amp;IF(ISTEXT(#REF!), "  -host_ mode_opt " &amp;#REF!,"")&amp;" -s "</f>
        <v>#REF!</v>
      </c>
      <c r="K54" s="24" t="str">
        <f>IF(ISNUMBER(#REF!),"raidcom add hba_wwn -port CL" &amp;#REF! &amp;  "-" &amp;#REF!&amp; "  -hba_wwn " &amp; IF(LEN(#REF!) =16,#REF!,LEFT(#REF!,2)&amp;MID(#REF!,4,2)&amp;MID(#REF!,7,2)&amp;MID(#REF!,10,2) &amp;MID(#REF!,13,2)&amp;MID(#REF!,16,2)&amp;MID(#REF!,19,2)&amp;MID(#REF!,22,2)),"")</f>
        <v/>
      </c>
      <c r="L54" s="24" t="str">
        <f>IF(ISNUMBER(#REF!),"raidcom set hba_wwn -port CL" &amp;#REF! &amp;  "-" &amp;#REF!&amp;IF(ISTEXT(#REF!)," -wwn_nickname "&amp;#REF!,""),"")</f>
        <v/>
      </c>
    </row>
    <row r="55" spans="1:12" ht="15">
      <c r="A55" s="203" t="s">
        <v>1740</v>
      </c>
      <c r="B55" s="20" t="s">
        <v>1684</v>
      </c>
      <c r="C55" s="111" t="str">
        <f t="shared" si="0"/>
        <v>80:34</v>
      </c>
      <c r="D55" s="111">
        <v>32820</v>
      </c>
      <c r="E55" s="92" t="s">
        <v>0</v>
      </c>
      <c r="F55" s="92"/>
      <c r="G55" s="92"/>
      <c r="H55" s="92"/>
      <c r="I55" s="24" t="str">
        <f>IF(A55 &lt;&gt; "","raidcom add ldev -external_grp_id "&amp; A55 &amp;" -ldev_id "&amp; C55 &amp;" -capacity " &amp; B55 &amp;" -s "&amp;Instructions!B$11&amp;" -IH"&amp;Instructions!B$10,"")</f>
        <v>raidcom add ldev -external_grp_id 05-09 -ldev_id 80:34 -capacity 40961280 -s 53958 -IH99</v>
      </c>
      <c r="J55" s="24" t="e">
        <f>"raidcom add host_grp -port CL" &amp;#REF! &amp; "-"&amp;#REF!&amp;" -host_ mode " &amp;#REF! &amp;IF(ISTEXT(#REF!), "  -host_ mode_opt " &amp;#REF!,"")&amp;" -s "</f>
        <v>#REF!</v>
      </c>
      <c r="K55" s="24" t="str">
        <f>IF(ISNUMBER(#REF!),"raidcom add hba_wwn -port CL" &amp;#REF! &amp;  "-" &amp;#REF!&amp; "  -hba_wwn " &amp; IF(LEN(#REF!) =16,#REF!,LEFT(#REF!,2)&amp;MID(#REF!,4,2)&amp;MID(#REF!,7,2)&amp;MID(#REF!,10,2) &amp;MID(#REF!,13,2)&amp;MID(#REF!,16,2)&amp;MID(#REF!,19,2)&amp;MID(#REF!,22,2)),"")</f>
        <v/>
      </c>
      <c r="L55" s="24" t="str">
        <f>IF(ISNUMBER(#REF!),"raidcom set hba_wwn -port CL" &amp;#REF! &amp;  "-" &amp;#REF!&amp;IF(ISTEXT(#REF!)," -wwn_nickname "&amp;#REF!,""),"")</f>
        <v/>
      </c>
    </row>
    <row r="56" spans="1:12" ht="15">
      <c r="A56" s="203" t="s">
        <v>1741</v>
      </c>
      <c r="B56" s="20" t="s">
        <v>1684</v>
      </c>
      <c r="C56" s="111" t="str">
        <f t="shared" si="0"/>
        <v>80:35</v>
      </c>
      <c r="D56" s="111">
        <v>32821</v>
      </c>
      <c r="E56" s="92" t="s">
        <v>0</v>
      </c>
      <c r="F56" s="92"/>
      <c r="G56" s="92"/>
      <c r="H56" s="92"/>
      <c r="I56" s="24" t="str">
        <f>IF(A56 &lt;&gt; "","raidcom add ldev -external_grp_id "&amp; A56 &amp;" -ldev_id "&amp; C56 &amp;" -capacity " &amp; B56 &amp;" -s "&amp;Instructions!B$11&amp;" -IH"&amp;Instructions!B$10,"")</f>
        <v>raidcom add ldev -external_grp_id 05-10 -ldev_id 80:35 -capacity 40961280 -s 53958 -IH99</v>
      </c>
      <c r="J56" s="24" t="e">
        <f>"raidcom add host_grp -port CL" &amp;#REF! &amp; "-"&amp;#REF!&amp;" -host_ mode " &amp;#REF! &amp;IF(ISTEXT(#REF!), "  -host_ mode_opt " &amp;#REF!,"")&amp;" -s "</f>
        <v>#REF!</v>
      </c>
      <c r="K56" s="24" t="str">
        <f>IF(ISNUMBER(#REF!),"raidcom add hba_wwn -port CL" &amp;#REF! &amp;  "-" &amp;#REF!&amp; "  -hba_wwn " &amp; IF(LEN(#REF!) =16,#REF!,LEFT(#REF!,2)&amp;MID(#REF!,4,2)&amp;MID(#REF!,7,2)&amp;MID(#REF!,10,2) &amp;MID(#REF!,13,2)&amp;MID(#REF!,16,2)&amp;MID(#REF!,19,2)&amp;MID(#REF!,22,2)),"")</f>
        <v/>
      </c>
      <c r="L56" s="24" t="str">
        <f>IF(ISNUMBER(#REF!),"raidcom set hba_wwn -port CL" &amp;#REF! &amp;  "-" &amp;#REF!&amp;IF(ISTEXT(#REF!)," -wwn_nickname "&amp;#REF!,""),"")</f>
        <v/>
      </c>
    </row>
    <row r="57" spans="1:12" ht="15">
      <c r="A57" s="203" t="s">
        <v>1742</v>
      </c>
      <c r="B57" s="20" t="s">
        <v>1684</v>
      </c>
      <c r="C57" s="111" t="str">
        <f t="shared" si="0"/>
        <v>80:36</v>
      </c>
      <c r="D57" s="111">
        <v>32822</v>
      </c>
      <c r="E57" s="92" t="s">
        <v>0</v>
      </c>
      <c r="F57" s="92"/>
      <c r="G57" s="92"/>
      <c r="H57" s="92"/>
      <c r="I57" s="24" t="str">
        <f>IF(A57 &lt;&gt; "","raidcom add ldev -external_grp_id "&amp; A57 &amp;" -ldev_id "&amp; C57 &amp;" -capacity " &amp; B57 &amp;" -s "&amp;Instructions!B$11&amp;" -IH"&amp;Instructions!B$10,"")</f>
        <v>raidcom add ldev -external_grp_id 05-11 -ldev_id 80:36 -capacity 40961280 -s 53958 -IH99</v>
      </c>
      <c r="J57" s="24" t="e">
        <f>"raidcom add host_grp -port CL" &amp;#REF! &amp; "-"&amp;#REF!&amp;" -host_ mode " &amp;#REF! &amp;IF(ISTEXT(#REF!), "  -host_ mode_opt " &amp;#REF!,"")&amp;" -s "</f>
        <v>#REF!</v>
      </c>
      <c r="K57" s="24" t="str">
        <f>IF(ISNUMBER(#REF!),"raidcom add hba_wwn -port CL" &amp;#REF! &amp;  "-" &amp;#REF!&amp; "  -hba_wwn " &amp; IF(LEN(#REF!) =16,#REF!,LEFT(#REF!,2)&amp;MID(#REF!,4,2)&amp;MID(#REF!,7,2)&amp;MID(#REF!,10,2) &amp;MID(#REF!,13,2)&amp;MID(#REF!,16,2)&amp;MID(#REF!,19,2)&amp;MID(#REF!,22,2)),"")</f>
        <v/>
      </c>
      <c r="L57" s="24" t="str">
        <f>IF(ISNUMBER(#REF!),"raidcom set hba_wwn -port CL" &amp;#REF! &amp;  "-" &amp;#REF!&amp;IF(ISTEXT(#REF!)," -wwn_nickname "&amp;#REF!,""),"")</f>
        <v/>
      </c>
    </row>
    <row r="58" spans="1:12" ht="15">
      <c r="A58" s="203" t="s">
        <v>1743</v>
      </c>
      <c r="B58" s="20" t="s">
        <v>1684</v>
      </c>
      <c r="C58" s="111" t="str">
        <f t="shared" si="0"/>
        <v>80:37</v>
      </c>
      <c r="D58" s="111">
        <v>32823</v>
      </c>
      <c r="E58" s="92" t="s">
        <v>0</v>
      </c>
      <c r="F58" s="92"/>
      <c r="G58" s="92"/>
      <c r="H58" s="92"/>
      <c r="I58" s="24" t="str">
        <f>IF(A58 &lt;&gt; "","raidcom add ldev -external_grp_id "&amp; A58 &amp;" -ldev_id "&amp; C58 &amp;" -capacity " &amp; B58 &amp;" -s "&amp;Instructions!B$11&amp;" -IH"&amp;Instructions!B$10,"")</f>
        <v>raidcom add ldev -external_grp_id 05-12 -ldev_id 80:37 -capacity 40961280 -s 53958 -IH99</v>
      </c>
      <c r="J58" s="24" t="e">
        <f>"raidcom add host_grp -port CL" &amp;#REF! &amp; "-"&amp;#REF!&amp;" -host_ mode " &amp;#REF! &amp;IF(ISTEXT(#REF!), "  -host_ mode_opt " &amp;#REF!,"")&amp;" -s "</f>
        <v>#REF!</v>
      </c>
      <c r="K58" s="24" t="str">
        <f>IF(ISNUMBER(#REF!),"raidcom add hba_wwn -port CL" &amp;#REF! &amp;  "-" &amp;#REF!&amp; "  -hba_wwn " &amp; IF(LEN(#REF!) =16,#REF!,LEFT(#REF!,2)&amp;MID(#REF!,4,2)&amp;MID(#REF!,7,2)&amp;MID(#REF!,10,2) &amp;MID(#REF!,13,2)&amp;MID(#REF!,16,2)&amp;MID(#REF!,19,2)&amp;MID(#REF!,22,2)),"")</f>
        <v/>
      </c>
      <c r="L58" s="24" t="str">
        <f>IF(ISNUMBER(#REF!),"raidcom set hba_wwn -port CL" &amp;#REF! &amp;  "-" &amp;#REF!&amp;IF(ISTEXT(#REF!)," -wwn_nickname "&amp;#REF!,""),"")</f>
        <v/>
      </c>
    </row>
    <row r="59" spans="1:12" ht="15">
      <c r="A59" s="203" t="s">
        <v>1744</v>
      </c>
      <c r="B59" s="20" t="s">
        <v>1684</v>
      </c>
      <c r="C59" s="111" t="str">
        <f t="shared" si="0"/>
        <v>80:38</v>
      </c>
      <c r="D59" s="111">
        <v>32824</v>
      </c>
      <c r="E59" s="92" t="s">
        <v>0</v>
      </c>
      <c r="F59" s="92"/>
      <c r="G59" s="92"/>
      <c r="H59" s="92"/>
      <c r="I59" s="24" t="str">
        <f>IF(A59 &lt;&gt; "","raidcom add ldev -external_grp_id "&amp; A59 &amp;" -ldev_id "&amp; C59 &amp;" -capacity " &amp; B59 &amp;" -s "&amp;Instructions!B$11&amp;" -IH"&amp;Instructions!B$10,"")</f>
        <v>raidcom add ldev -external_grp_id 05-13 -ldev_id 80:38 -capacity 40961280 -s 53958 -IH99</v>
      </c>
      <c r="J59" s="24" t="e">
        <f>"raidcom add host_grp -port CL" &amp;#REF! &amp; "-"&amp;#REF!&amp;" -host_ mode " &amp;#REF! &amp;IF(ISTEXT(#REF!), "  -host_ mode_opt " &amp;#REF!,"")&amp;" -s "</f>
        <v>#REF!</v>
      </c>
      <c r="K59" s="24" t="str">
        <f>IF(ISNUMBER(#REF!),"raidcom add hba_wwn -port CL" &amp;#REF! &amp;  "-" &amp;#REF!&amp; "  -hba_wwn " &amp; IF(LEN(#REF!) =16,#REF!,LEFT(#REF!,2)&amp;MID(#REF!,4,2)&amp;MID(#REF!,7,2)&amp;MID(#REF!,10,2) &amp;MID(#REF!,13,2)&amp;MID(#REF!,16,2)&amp;MID(#REF!,19,2)&amp;MID(#REF!,22,2)),"")</f>
        <v/>
      </c>
      <c r="L59" s="24" t="str">
        <f>IF(ISNUMBER(#REF!),"raidcom set hba_wwn -port CL" &amp;#REF! &amp;  "-" &amp;#REF!&amp;IF(ISTEXT(#REF!)," -wwn_nickname "&amp;#REF!,""),"")</f>
        <v/>
      </c>
    </row>
    <row r="60" spans="1:12" ht="15">
      <c r="A60" s="203" t="s">
        <v>1745</v>
      </c>
      <c r="B60" s="20" t="s">
        <v>1684</v>
      </c>
      <c r="C60" s="111" t="str">
        <f t="shared" si="0"/>
        <v>80:39</v>
      </c>
      <c r="D60" s="111">
        <v>32825</v>
      </c>
      <c r="E60" s="92" t="s">
        <v>0</v>
      </c>
      <c r="F60" s="92"/>
      <c r="G60" s="92"/>
      <c r="H60" s="92"/>
      <c r="I60" s="24" t="str">
        <f>IF(A60 &lt;&gt; "","raidcom add ldev -external_grp_id "&amp; A60 &amp;" -ldev_id "&amp; C60 &amp;" -capacity " &amp; B60 &amp;" -s "&amp;Instructions!B$11&amp;" -IH"&amp;Instructions!B$10,"")</f>
        <v>raidcom add ldev -external_grp_id 05-14 -ldev_id 80:39 -capacity 40961280 -s 53958 -IH99</v>
      </c>
      <c r="J60" s="24" t="e">
        <f>"raidcom add host_grp -port CL" &amp;#REF! &amp; "-"&amp;#REF!&amp;" -host_ mode " &amp;#REF! &amp;IF(ISTEXT(#REF!), "  -host_ mode_opt " &amp;#REF!,"")&amp;" -s "</f>
        <v>#REF!</v>
      </c>
      <c r="K60" s="24" t="str">
        <f>IF(ISNUMBER(#REF!),"raidcom add hba_wwn -port CL" &amp;#REF! &amp;  "-" &amp;#REF!&amp; "  -hba_wwn " &amp; IF(LEN(#REF!) =16,#REF!,LEFT(#REF!,2)&amp;MID(#REF!,4,2)&amp;MID(#REF!,7,2)&amp;MID(#REF!,10,2) &amp;MID(#REF!,13,2)&amp;MID(#REF!,16,2)&amp;MID(#REF!,19,2)&amp;MID(#REF!,22,2)),"")</f>
        <v/>
      </c>
      <c r="L60" s="24" t="str">
        <f>IF(ISNUMBER(#REF!),"raidcom set hba_wwn -port CL" &amp;#REF! &amp;  "-" &amp;#REF!&amp;IF(ISTEXT(#REF!)," -wwn_nickname "&amp;#REF!,""),"")</f>
        <v/>
      </c>
    </row>
    <row r="61" spans="1:12" ht="15">
      <c r="A61" s="203" t="s">
        <v>1746</v>
      </c>
      <c r="B61" s="20" t="s">
        <v>1684</v>
      </c>
      <c r="C61" s="111" t="str">
        <f t="shared" si="0"/>
        <v>80:3A</v>
      </c>
      <c r="D61" s="111">
        <v>32826</v>
      </c>
      <c r="E61" s="92" t="s">
        <v>0</v>
      </c>
      <c r="F61" s="92"/>
      <c r="G61" s="92"/>
      <c r="H61" s="92"/>
      <c r="I61" s="24" t="str">
        <f>IF(A61 &lt;&gt; "","raidcom add ldev -external_grp_id "&amp; A61 &amp;" -ldev_id "&amp; C61 &amp;" -capacity " &amp; B61 &amp;" -s "&amp;Instructions!B$11&amp;" -IH"&amp;Instructions!B$10,"")</f>
        <v>raidcom add ldev -external_grp_id 05-15 -ldev_id 80:3A -capacity 40961280 -s 53958 -IH99</v>
      </c>
      <c r="J61" s="24" t="e">
        <f>"raidcom add host_grp -port CL" &amp;#REF! &amp; "-"&amp;#REF!&amp;" -host_ mode " &amp;#REF! &amp;IF(ISTEXT(#REF!), "  -host_ mode_opt " &amp;#REF!,"")&amp;" -s "</f>
        <v>#REF!</v>
      </c>
      <c r="K61" s="24" t="str">
        <f>IF(ISNUMBER(#REF!),"raidcom add hba_wwn -port CL" &amp;#REF! &amp;  "-" &amp;#REF!&amp; "  -hba_wwn " &amp; IF(LEN(#REF!) =16,#REF!,LEFT(#REF!,2)&amp;MID(#REF!,4,2)&amp;MID(#REF!,7,2)&amp;MID(#REF!,10,2) &amp;MID(#REF!,13,2)&amp;MID(#REF!,16,2)&amp;MID(#REF!,19,2)&amp;MID(#REF!,22,2)),"")</f>
        <v/>
      </c>
      <c r="L61" s="24" t="str">
        <f>IF(ISNUMBER(#REF!),"raidcom set hba_wwn -port CL" &amp;#REF! &amp;  "-" &amp;#REF!&amp;IF(ISTEXT(#REF!)," -wwn_nickname "&amp;#REF!,""),"")</f>
        <v/>
      </c>
    </row>
    <row r="62" spans="1:12" ht="15">
      <c r="A62" s="203" t="s">
        <v>1747</v>
      </c>
      <c r="B62" s="20" t="s">
        <v>1684</v>
      </c>
      <c r="C62" s="111" t="str">
        <f t="shared" si="0"/>
        <v>80:3B</v>
      </c>
      <c r="D62" s="111">
        <v>32827</v>
      </c>
      <c r="E62" s="92" t="s">
        <v>0</v>
      </c>
      <c r="F62" s="92"/>
      <c r="G62" s="92"/>
      <c r="H62" s="92"/>
      <c r="I62" s="24" t="str">
        <f>IF(A62 &lt;&gt; "","raidcom add ldev -external_grp_id "&amp; A62 &amp;" -ldev_id "&amp; C62 &amp;" -capacity " &amp; B62 &amp;" -s "&amp;Instructions!B$11&amp;" -IH"&amp;Instructions!B$10,"")</f>
        <v>raidcom add ldev -external_grp_id 05-16 -ldev_id 80:3B -capacity 40961280 -s 53958 -IH99</v>
      </c>
      <c r="J62" s="24" t="e">
        <f>"raidcom add host_grp -port CL" &amp;#REF! &amp; "-"&amp;#REF!&amp;" -host_ mode " &amp;#REF! &amp;IF(ISTEXT(#REF!), "  -host_ mode_opt " &amp;#REF!,"")&amp;" -s "</f>
        <v>#REF!</v>
      </c>
      <c r="K62" s="24" t="str">
        <f>IF(ISNUMBER(#REF!),"raidcom add hba_wwn -port CL" &amp;#REF! &amp;  "-" &amp;#REF!&amp; "  -hba_wwn " &amp; IF(LEN(#REF!) =16,#REF!,LEFT(#REF!,2)&amp;MID(#REF!,4,2)&amp;MID(#REF!,7,2)&amp;MID(#REF!,10,2) &amp;MID(#REF!,13,2)&amp;MID(#REF!,16,2)&amp;MID(#REF!,19,2)&amp;MID(#REF!,22,2)),"")</f>
        <v/>
      </c>
      <c r="L62" s="24" t="str">
        <f>IF(ISNUMBER(#REF!),"raidcom set hba_wwn -port CL" &amp;#REF! &amp;  "-" &amp;#REF!&amp;IF(ISTEXT(#REF!)," -wwn_nickname "&amp;#REF!,""),"")</f>
        <v/>
      </c>
    </row>
    <row r="63" spans="1:12" ht="15">
      <c r="A63" s="203" t="s">
        <v>1748</v>
      </c>
      <c r="B63" s="20" t="s">
        <v>1684</v>
      </c>
      <c r="C63" s="111" t="str">
        <f t="shared" si="0"/>
        <v>80:3C</v>
      </c>
      <c r="D63" s="111">
        <v>32828</v>
      </c>
      <c r="E63" s="92" t="s">
        <v>0</v>
      </c>
      <c r="F63" s="92"/>
      <c r="G63" s="92"/>
      <c r="H63" s="92"/>
      <c r="I63" s="24" t="str">
        <f>IF(A63 &lt;&gt; "","raidcom add ldev -external_grp_id "&amp; A63 &amp;" -ldev_id "&amp; C63 &amp;" -capacity " &amp; B63 &amp;" -s "&amp;Instructions!B$11&amp;" -IH"&amp;Instructions!B$10,"")</f>
        <v>raidcom add ldev -external_grp_id 05-17 -ldev_id 80:3C -capacity 40961280 -s 53958 -IH99</v>
      </c>
      <c r="J63" s="24" t="e">
        <f>"raidcom add host_grp -port CL" &amp;#REF! &amp; "-"&amp;#REF!&amp;" -host_ mode " &amp;#REF! &amp;IF(ISTEXT(#REF!), "  -host_ mode_opt " &amp;#REF!,"")&amp;" -s "</f>
        <v>#REF!</v>
      </c>
      <c r="K63" s="24" t="str">
        <f>IF(ISNUMBER(#REF!),"raidcom add hba_wwn -port CL" &amp;#REF! &amp;  "-" &amp;#REF!&amp; "  -hba_wwn " &amp; IF(LEN(#REF!) =16,#REF!,LEFT(#REF!,2)&amp;MID(#REF!,4,2)&amp;MID(#REF!,7,2)&amp;MID(#REF!,10,2) &amp;MID(#REF!,13,2)&amp;MID(#REF!,16,2)&amp;MID(#REF!,19,2)&amp;MID(#REF!,22,2)),"")</f>
        <v/>
      </c>
      <c r="L63" s="24" t="str">
        <f>IF(ISNUMBER(#REF!),"raidcom set hba_wwn -port CL" &amp;#REF! &amp;  "-" &amp;#REF!&amp;IF(ISTEXT(#REF!)," -wwn_nickname "&amp;#REF!,""),"")</f>
        <v/>
      </c>
    </row>
    <row r="64" spans="1:12" ht="15">
      <c r="A64" s="203" t="s">
        <v>1749</v>
      </c>
      <c r="B64" s="20" t="s">
        <v>1684</v>
      </c>
      <c r="C64" s="111" t="str">
        <f t="shared" si="0"/>
        <v>80:3D</v>
      </c>
      <c r="D64" s="111">
        <v>32829</v>
      </c>
      <c r="E64" s="92" t="s">
        <v>0</v>
      </c>
      <c r="F64" s="92"/>
      <c r="G64" s="92"/>
      <c r="H64" s="92"/>
      <c r="I64" s="24" t="str">
        <f>IF(A64 &lt;&gt; "","raidcom add ldev -external_grp_id "&amp; A64 &amp;" -ldev_id "&amp; C64 &amp;" -capacity " &amp; B64 &amp;" -s "&amp;Instructions!B$11&amp;" -IH"&amp;Instructions!B$10,"")</f>
        <v>raidcom add ldev -external_grp_id 05-18 -ldev_id 80:3D -capacity 40961280 -s 53958 -IH99</v>
      </c>
      <c r="J64" s="24" t="e">
        <f>"raidcom add host_grp -port CL" &amp;#REF! &amp; "-"&amp;#REF!&amp;" -host_ mode " &amp;#REF! &amp;IF(ISTEXT(#REF!), "  -host_ mode_opt " &amp;#REF!,"")&amp;" -s "</f>
        <v>#REF!</v>
      </c>
      <c r="K64" s="24" t="str">
        <f>IF(ISNUMBER(#REF!),"raidcom add hba_wwn -port CL" &amp;#REF! &amp;  "-" &amp;#REF!&amp; "  -hba_wwn " &amp; IF(LEN(#REF!) =16,#REF!,LEFT(#REF!,2)&amp;MID(#REF!,4,2)&amp;MID(#REF!,7,2)&amp;MID(#REF!,10,2) &amp;MID(#REF!,13,2)&amp;MID(#REF!,16,2)&amp;MID(#REF!,19,2)&amp;MID(#REF!,22,2)),"")</f>
        <v/>
      </c>
      <c r="L64" s="24" t="str">
        <f>IF(ISNUMBER(#REF!),"raidcom set hba_wwn -port CL" &amp;#REF! &amp;  "-" &amp;#REF!&amp;IF(ISTEXT(#REF!)," -wwn_nickname "&amp;#REF!,""),"")</f>
        <v/>
      </c>
    </row>
    <row r="65" spans="1:12" ht="15">
      <c r="A65" s="203" t="s">
        <v>1750</v>
      </c>
      <c r="B65" s="20" t="s">
        <v>1684</v>
      </c>
      <c r="C65" s="111" t="str">
        <f t="shared" si="0"/>
        <v>80:3E</v>
      </c>
      <c r="D65" s="111">
        <v>32830</v>
      </c>
      <c r="E65" s="92" t="s">
        <v>0</v>
      </c>
      <c r="F65" s="92"/>
      <c r="G65" s="92"/>
      <c r="H65" s="92"/>
      <c r="I65" s="24" t="str">
        <f>IF(A65 &lt;&gt; "","raidcom add ldev -external_grp_id "&amp; A65 &amp;" -ldev_id "&amp; C65 &amp;" -capacity " &amp; B65 &amp;" -s "&amp;Instructions!B$11&amp;" -IH"&amp;Instructions!B$10,"")</f>
        <v>raidcom add ldev -external_grp_id 05-19 -ldev_id 80:3E -capacity 40961280 -s 53958 -IH99</v>
      </c>
      <c r="J65" s="24" t="e">
        <f>"raidcom add host_grp -port CL" &amp;#REF! &amp; "-"&amp;#REF!&amp;" -host_ mode " &amp;#REF! &amp;IF(ISTEXT(#REF!), "  -host_ mode_opt " &amp;#REF!,"")&amp;" -s "</f>
        <v>#REF!</v>
      </c>
      <c r="K65" s="24" t="str">
        <f>IF(ISNUMBER(#REF!),"raidcom add hba_wwn -port CL" &amp;#REF! &amp;  "-" &amp;#REF!&amp; "  -hba_wwn " &amp; IF(LEN(#REF!) =16,#REF!,LEFT(#REF!,2)&amp;MID(#REF!,4,2)&amp;MID(#REF!,7,2)&amp;MID(#REF!,10,2) &amp;MID(#REF!,13,2)&amp;MID(#REF!,16,2)&amp;MID(#REF!,19,2)&amp;MID(#REF!,22,2)),"")</f>
        <v/>
      </c>
      <c r="L65" s="24" t="str">
        <f>IF(ISNUMBER(#REF!),"raidcom set hba_wwn -port CL" &amp;#REF! &amp;  "-" &amp;#REF!&amp;IF(ISTEXT(#REF!)," -wwn_nickname "&amp;#REF!,""),"")</f>
        <v/>
      </c>
    </row>
    <row r="66" spans="1:12" ht="15">
      <c r="A66" s="203" t="s">
        <v>1751</v>
      </c>
      <c r="B66" s="20" t="s">
        <v>1684</v>
      </c>
      <c r="C66" s="111" t="str">
        <f t="shared" si="0"/>
        <v>80:3F</v>
      </c>
      <c r="D66" s="111">
        <v>32831</v>
      </c>
      <c r="E66" s="92" t="s">
        <v>0</v>
      </c>
      <c r="F66" s="92"/>
      <c r="G66" s="92"/>
      <c r="H66" s="92"/>
      <c r="I66" s="24" t="str">
        <f>IF(A66 &lt;&gt; "","raidcom add ldev -external_grp_id "&amp; A66 &amp;" -ldev_id "&amp; C66 &amp;" -capacity " &amp; B66 &amp;" -s "&amp;Instructions!B$11&amp;" -IH"&amp;Instructions!B$10,"")</f>
        <v>raidcom add ldev -external_grp_id 05-20 -ldev_id 80:3F -capacity 40961280 -s 53958 -IH99</v>
      </c>
      <c r="J66" s="24" t="e">
        <f>"raidcom add host_grp -port CL" &amp;#REF! &amp; "-"&amp;#REF!&amp;" -host_ mode " &amp;#REF! &amp;IF(ISTEXT(#REF!), "  -host_ mode_opt " &amp;#REF!,"")&amp;" -s "</f>
        <v>#REF!</v>
      </c>
      <c r="K66" s="24" t="str">
        <f>IF(ISNUMBER(#REF!),"raidcom add hba_wwn -port CL" &amp;#REF! &amp;  "-" &amp;#REF!&amp; "  -hba_wwn " &amp; IF(LEN(#REF!) =16,#REF!,LEFT(#REF!,2)&amp;MID(#REF!,4,2)&amp;MID(#REF!,7,2)&amp;MID(#REF!,10,2) &amp;MID(#REF!,13,2)&amp;MID(#REF!,16,2)&amp;MID(#REF!,19,2)&amp;MID(#REF!,22,2)),"")</f>
        <v/>
      </c>
      <c r="L66" s="24" t="str">
        <f>IF(ISNUMBER(#REF!),"raidcom set hba_wwn -port CL" &amp;#REF! &amp;  "-" &amp;#REF!&amp;IF(ISTEXT(#REF!)," -wwn_nickname "&amp;#REF!,""),"")</f>
        <v/>
      </c>
    </row>
    <row r="67" spans="1:12" ht="15">
      <c r="A67" s="203" t="s">
        <v>1752</v>
      </c>
      <c r="B67" s="20" t="s">
        <v>1768</v>
      </c>
      <c r="C67" s="111" t="str">
        <f t="shared" si="0"/>
        <v>80:40</v>
      </c>
      <c r="D67" s="111">
        <v>32832</v>
      </c>
      <c r="E67" s="92" t="s">
        <v>0</v>
      </c>
      <c r="F67" s="92"/>
      <c r="G67" s="92"/>
      <c r="H67" s="92"/>
      <c r="I67" s="24" t="str">
        <f>IF(A67 &lt;&gt; "","raidcom add ldev -external_grp_id "&amp; A67 &amp;" -ldev_id "&amp; C67 &amp;" -capacity " &amp; B67 &amp;" -s "&amp;Instructions!B$11&amp;" -IH"&amp;Instructions!B$10,"")</f>
        <v>raidcom add ldev -external_grp_id 05-21 -ldev_id 80:40 -capacity 122880 -s 53958 -IH99</v>
      </c>
      <c r="J67" s="24" t="e">
        <f>"raidcom add host_grp -port CL" &amp;#REF! &amp; "-"&amp;#REF!&amp;" -host_ mode " &amp;#REF! &amp;IF(ISTEXT(#REF!), "  -host_ mode_opt " &amp;#REF!,"")&amp;" -s "</f>
        <v>#REF!</v>
      </c>
      <c r="K67" s="24" t="str">
        <f>IF(ISNUMBER(#REF!),"raidcom add hba_wwn -port CL" &amp;#REF! &amp;  "-" &amp;#REF!&amp; "  -hba_wwn " &amp; IF(LEN(#REF!) =16,#REF!,LEFT(#REF!,2)&amp;MID(#REF!,4,2)&amp;MID(#REF!,7,2)&amp;MID(#REF!,10,2) &amp;MID(#REF!,13,2)&amp;MID(#REF!,16,2)&amp;MID(#REF!,19,2)&amp;MID(#REF!,22,2)),"")</f>
        <v/>
      </c>
      <c r="L67" s="24" t="str">
        <f>IF(ISNUMBER(#REF!),"raidcom set hba_wwn -port CL" &amp;#REF! &amp;  "-" &amp;#REF!&amp;IF(ISTEXT(#REF!)," -wwn_nickname "&amp;#REF!,""),"")</f>
        <v/>
      </c>
    </row>
    <row r="68" spans="1:12" ht="15">
      <c r="A68" s="203" t="s">
        <v>1753</v>
      </c>
      <c r="B68" s="20" t="s">
        <v>1684</v>
      </c>
      <c r="C68" s="111" t="str">
        <f t="shared" si="0"/>
        <v>80:41</v>
      </c>
      <c r="D68" s="111">
        <v>32833</v>
      </c>
      <c r="E68" s="92" t="s">
        <v>0</v>
      </c>
      <c r="F68" s="92"/>
      <c r="G68" s="92"/>
      <c r="H68" s="92"/>
      <c r="I68" s="24" t="str">
        <f>IF(A68 &lt;&gt; "","raidcom add ldev -external_grp_id "&amp; A68 &amp;" -ldev_id "&amp; C68 &amp;" -capacity " &amp; B68 &amp;" -s "&amp;Instructions!B$11&amp;" -IH"&amp;Instructions!B$10,"")</f>
        <v>raidcom add ldev -external_grp_id 05-22 -ldev_id 80:41 -capacity 40961280 -s 53958 -IH99</v>
      </c>
      <c r="J68" s="24" t="e">
        <f>"raidcom add host_grp -port CL" &amp;#REF! &amp; "-"&amp;#REF!&amp;" -host_ mode " &amp;#REF! &amp;IF(ISTEXT(#REF!), "  -host_ mode_opt " &amp;#REF!,"")&amp;" -s "</f>
        <v>#REF!</v>
      </c>
      <c r="K68" s="24" t="str">
        <f>IF(ISNUMBER(#REF!),"raidcom add hba_wwn -port CL" &amp;#REF! &amp;  "-" &amp;#REF!&amp; "  -hba_wwn " &amp; IF(LEN(#REF!) =16,#REF!,LEFT(#REF!,2)&amp;MID(#REF!,4,2)&amp;MID(#REF!,7,2)&amp;MID(#REF!,10,2) &amp;MID(#REF!,13,2)&amp;MID(#REF!,16,2)&amp;MID(#REF!,19,2)&amp;MID(#REF!,22,2)),"")</f>
        <v/>
      </c>
      <c r="L68" s="24" t="str">
        <f>IF(ISNUMBER(#REF!),"raidcom set hba_wwn -port CL" &amp;#REF! &amp;  "-" &amp;#REF!&amp;IF(ISTEXT(#REF!)," -wwn_nickname "&amp;#REF!,""),"")</f>
        <v/>
      </c>
    </row>
    <row r="69" spans="1:12" ht="15">
      <c r="A69" s="203" t="s">
        <v>1754</v>
      </c>
      <c r="B69" s="20" t="s">
        <v>1768</v>
      </c>
      <c r="C69" s="111" t="str">
        <f t="shared" ref="C69:C81" si="1">IF(ISNUMBER(D69),MID(DEC2HEX(D69,4),1,2)&amp;":"&amp;MID(DEC2HEX(D69,4),3,4),"")</f>
        <v>80:42</v>
      </c>
      <c r="D69" s="111">
        <v>32834</v>
      </c>
      <c r="E69" s="92" t="s">
        <v>0</v>
      </c>
      <c r="F69" s="92"/>
      <c r="G69" s="92"/>
      <c r="H69" s="92"/>
      <c r="I69" s="24" t="str">
        <f>IF(A69 &lt;&gt; "","raidcom add ldev -external_grp_id "&amp; A69 &amp;" -ldev_id "&amp; C69 &amp;" -capacity " &amp; B69 &amp;" -s "&amp;Instructions!B$11&amp;" -IH"&amp;Instructions!B$10,"")</f>
        <v>raidcom add ldev -external_grp_id 05-23 -ldev_id 80:42 -capacity 122880 -s 53958 -IH99</v>
      </c>
      <c r="J69" s="24" t="e">
        <f>"raidcom add host_grp -port CL" &amp;#REF! &amp; "-"&amp;#REF!&amp;" -host_ mode " &amp;#REF! &amp;IF(ISTEXT(#REF!), "  -host_ mode_opt " &amp;#REF!,"")&amp;" -s "</f>
        <v>#REF!</v>
      </c>
      <c r="K69" s="24" t="str">
        <f>IF(ISNUMBER(#REF!),"raidcom add hba_wwn -port CL" &amp;#REF! &amp;  "-" &amp;#REF!&amp; "  -hba_wwn " &amp; IF(LEN(#REF!) =16,#REF!,LEFT(#REF!,2)&amp;MID(#REF!,4,2)&amp;MID(#REF!,7,2)&amp;MID(#REF!,10,2) &amp;MID(#REF!,13,2)&amp;MID(#REF!,16,2)&amp;MID(#REF!,19,2)&amp;MID(#REF!,22,2)),"")</f>
        <v/>
      </c>
      <c r="L69" s="24" t="str">
        <f>IF(ISNUMBER(#REF!),"raidcom set hba_wwn -port CL" &amp;#REF! &amp;  "-" &amp;#REF!&amp;IF(ISTEXT(#REF!)," -wwn_nickname "&amp;#REF!,""),"")</f>
        <v/>
      </c>
    </row>
    <row r="70" spans="1:12" ht="15">
      <c r="A70" s="203" t="s">
        <v>1755</v>
      </c>
      <c r="B70" s="20" t="s">
        <v>1685</v>
      </c>
      <c r="C70" s="111" t="str">
        <f t="shared" si="1"/>
        <v>80:43</v>
      </c>
      <c r="D70" s="111">
        <v>32835</v>
      </c>
      <c r="E70" s="92" t="s">
        <v>0</v>
      </c>
      <c r="F70" s="92"/>
      <c r="G70" s="92"/>
      <c r="H70" s="92"/>
      <c r="I70" s="24" t="str">
        <f>IF(A70 &lt;&gt; "","raidcom add ldev -external_grp_id "&amp; A70 &amp;" -ldev_id "&amp; C70 &amp;" -capacity " &amp; B70 &amp;" -s "&amp;Instructions!B$11&amp;" -IH"&amp;Instructions!B$10,"")</f>
        <v>raidcom add ldev -external_grp_id 05-24 -ldev_id 80:43 -capacity 41944320 -s 53958 -IH99</v>
      </c>
      <c r="J70" s="24" t="e">
        <f>"raidcom add host_grp -port CL" &amp;#REF! &amp; "-"&amp;#REF!&amp;" -host_ mode " &amp;#REF! &amp;IF(ISTEXT(#REF!), "  -host_ mode_opt " &amp;#REF!,"")&amp;" -s "</f>
        <v>#REF!</v>
      </c>
      <c r="K70" s="24" t="str">
        <f>IF(ISNUMBER(#REF!),"raidcom add hba_wwn -port CL" &amp;#REF! &amp;  "-" &amp;#REF!&amp; "  -hba_wwn " &amp; IF(LEN(#REF!) =16,#REF!,LEFT(#REF!,2)&amp;MID(#REF!,4,2)&amp;MID(#REF!,7,2)&amp;MID(#REF!,10,2) &amp;MID(#REF!,13,2)&amp;MID(#REF!,16,2)&amp;MID(#REF!,19,2)&amp;MID(#REF!,22,2)),"")</f>
        <v/>
      </c>
      <c r="L70" s="24" t="str">
        <f>IF(ISNUMBER(#REF!),"raidcom set hba_wwn -port CL" &amp;#REF! &amp;  "-" &amp;#REF!&amp;IF(ISTEXT(#REF!)," -wwn_nickname "&amp;#REF!,""),"")</f>
        <v/>
      </c>
    </row>
    <row r="71" spans="1:12" ht="15">
      <c r="A71" s="203" t="s">
        <v>1756</v>
      </c>
      <c r="B71" s="20" t="s">
        <v>1685</v>
      </c>
      <c r="C71" s="111" t="str">
        <f t="shared" si="1"/>
        <v>80:44</v>
      </c>
      <c r="D71" s="111">
        <v>32836</v>
      </c>
      <c r="E71" s="92" t="s">
        <v>0</v>
      </c>
      <c r="F71" s="92"/>
      <c r="G71" s="92"/>
      <c r="H71" s="92"/>
      <c r="I71" s="24" t="str">
        <f>IF(A71 &lt;&gt; "","raidcom add ldev -external_grp_id "&amp; A71 &amp;" -ldev_id "&amp; C71 &amp;" -capacity " &amp; B71 &amp;" -s "&amp;Instructions!B$11&amp;" -IH"&amp;Instructions!B$10,"")</f>
        <v>raidcom add ldev -external_grp_id 05-25 -ldev_id 80:44 -capacity 41944320 -s 53958 -IH99</v>
      </c>
      <c r="J71" s="24" t="e">
        <f>"raidcom add host_grp -port CL" &amp;#REF! &amp; "-"&amp;#REF!&amp;" -host_ mode " &amp;#REF! &amp;IF(ISTEXT(#REF!), "  -host_ mode_opt " &amp;#REF!,"")&amp;" -s "</f>
        <v>#REF!</v>
      </c>
      <c r="K71" s="24" t="str">
        <f>IF(ISNUMBER(#REF!),"raidcom add hba_wwn -port CL" &amp;#REF! &amp;  "-" &amp;#REF!&amp; "  -hba_wwn " &amp; IF(LEN(#REF!) =16,#REF!,LEFT(#REF!,2)&amp;MID(#REF!,4,2)&amp;MID(#REF!,7,2)&amp;MID(#REF!,10,2) &amp;MID(#REF!,13,2)&amp;MID(#REF!,16,2)&amp;MID(#REF!,19,2)&amp;MID(#REF!,22,2)),"")</f>
        <v/>
      </c>
      <c r="L71" s="24" t="str">
        <f>IF(ISNUMBER(#REF!),"raidcom set hba_wwn -port CL" &amp;#REF! &amp;  "-" &amp;#REF!&amp;IF(ISTEXT(#REF!)," -wwn_nickname "&amp;#REF!,""),"")</f>
        <v/>
      </c>
    </row>
    <row r="72" spans="1:12" ht="15">
      <c r="A72" s="203" t="s">
        <v>1757</v>
      </c>
      <c r="B72" s="20" t="s">
        <v>1685</v>
      </c>
      <c r="C72" s="111" t="str">
        <f t="shared" si="1"/>
        <v>80:45</v>
      </c>
      <c r="D72" s="111">
        <v>32837</v>
      </c>
      <c r="E72" s="92" t="s">
        <v>0</v>
      </c>
      <c r="F72" s="92"/>
      <c r="G72" s="92"/>
      <c r="H72" s="92"/>
      <c r="I72" s="24" t="str">
        <f>IF(A72 &lt;&gt; "","raidcom add ldev -external_grp_id "&amp; A72 &amp;" -ldev_id "&amp; C72 &amp;" -capacity " &amp; B72 &amp;" -s "&amp;Instructions!B$11&amp;" -IH"&amp;Instructions!B$10,"")</f>
        <v>raidcom add ldev -external_grp_id 05-26 -ldev_id 80:45 -capacity 41944320 -s 53958 -IH99</v>
      </c>
      <c r="J72" s="24" t="e">
        <f>"raidcom add host_grp -port CL" &amp;#REF! &amp; "-"&amp;#REF!&amp;" -host_ mode " &amp;#REF! &amp;IF(ISTEXT(#REF!), "  -host_ mode_opt " &amp;#REF!,"")&amp;" -s "</f>
        <v>#REF!</v>
      </c>
      <c r="K72" s="24" t="str">
        <f>IF(ISNUMBER(#REF!),"raidcom add hba_wwn -port CL" &amp;#REF! &amp;  "-" &amp;#REF!&amp; "  -hba_wwn " &amp; IF(LEN(#REF!) =16,#REF!,LEFT(#REF!,2)&amp;MID(#REF!,4,2)&amp;MID(#REF!,7,2)&amp;MID(#REF!,10,2) &amp;MID(#REF!,13,2)&amp;MID(#REF!,16,2)&amp;MID(#REF!,19,2)&amp;MID(#REF!,22,2)),"")</f>
        <v/>
      </c>
      <c r="L72" s="24" t="str">
        <f>IF(ISNUMBER(#REF!),"raidcom set hba_wwn -port CL" &amp;#REF! &amp;  "-" &amp;#REF!&amp;IF(ISTEXT(#REF!)," -wwn_nickname "&amp;#REF!,""),"")</f>
        <v/>
      </c>
    </row>
    <row r="73" spans="1:12" ht="15">
      <c r="A73" s="203" t="s">
        <v>1758</v>
      </c>
      <c r="B73" s="20" t="s">
        <v>1685</v>
      </c>
      <c r="C73" s="111" t="str">
        <f t="shared" si="1"/>
        <v>80:46</v>
      </c>
      <c r="D73" s="111">
        <v>32838</v>
      </c>
      <c r="E73" s="92" t="s">
        <v>0</v>
      </c>
      <c r="F73" s="92"/>
      <c r="G73" s="92"/>
      <c r="H73" s="92"/>
      <c r="I73" s="24" t="str">
        <f>IF(A73 &lt;&gt; "","raidcom add ldev -external_grp_id "&amp; A73 &amp;" -ldev_id "&amp; C73 &amp;" -capacity " &amp; B73 &amp;" -s "&amp;Instructions!B$11&amp;" -IH"&amp;Instructions!B$10,"")</f>
        <v>raidcom add ldev -external_grp_id 05-27 -ldev_id 80:46 -capacity 41944320 -s 53958 -IH99</v>
      </c>
      <c r="J73" s="24" t="e">
        <f>"raidcom add host_grp -port CL" &amp;#REF! &amp; "-"&amp;#REF!&amp;" -host_ mode " &amp;#REF! &amp;IF(ISTEXT(#REF!), "  -host_ mode_opt " &amp;#REF!,"")&amp;" -s "</f>
        <v>#REF!</v>
      </c>
      <c r="K73" s="24" t="str">
        <f>IF(ISNUMBER(#REF!),"raidcom add hba_wwn -port CL" &amp;#REF! &amp;  "-" &amp;#REF!&amp; "  -hba_wwn " &amp; IF(LEN(#REF!) =16,#REF!,LEFT(#REF!,2)&amp;MID(#REF!,4,2)&amp;MID(#REF!,7,2)&amp;MID(#REF!,10,2) &amp;MID(#REF!,13,2)&amp;MID(#REF!,16,2)&amp;MID(#REF!,19,2)&amp;MID(#REF!,22,2)),"")</f>
        <v/>
      </c>
      <c r="L73" s="24" t="str">
        <f>IF(ISNUMBER(#REF!),"raidcom set hba_wwn -port CL" &amp;#REF! &amp;  "-" &amp;#REF!&amp;IF(ISTEXT(#REF!)," -wwn_nickname "&amp;#REF!,""),"")</f>
        <v/>
      </c>
    </row>
    <row r="74" spans="1:12" ht="15">
      <c r="A74" s="203" t="s">
        <v>1759</v>
      </c>
      <c r="B74" s="20" t="s">
        <v>1685</v>
      </c>
      <c r="C74" s="111" t="str">
        <f t="shared" si="1"/>
        <v>80:47</v>
      </c>
      <c r="D74" s="111">
        <v>32839</v>
      </c>
      <c r="E74" s="92" t="s">
        <v>0</v>
      </c>
      <c r="F74" s="92"/>
      <c r="G74" s="92"/>
      <c r="H74" s="92"/>
      <c r="I74" s="24" t="str">
        <f>IF(A74 &lt;&gt; "","raidcom add ldev -external_grp_id "&amp; A74 &amp;" -ldev_id "&amp; C74 &amp;" -capacity " &amp; B74 &amp;" -s "&amp;Instructions!B$11&amp;" -IH"&amp;Instructions!B$10,"")</f>
        <v>raidcom add ldev -external_grp_id 05-28 -ldev_id 80:47 -capacity 41944320 -s 53958 -IH99</v>
      </c>
      <c r="J74" s="24" t="e">
        <f>"raidcom add host_grp -port CL" &amp;#REF! &amp; "-"&amp;#REF!&amp;" -host_ mode " &amp;#REF! &amp;IF(ISTEXT(#REF!), "  -host_ mode_opt " &amp;#REF!,"")&amp;" -s "</f>
        <v>#REF!</v>
      </c>
      <c r="K74" s="24" t="str">
        <f>IF(ISNUMBER(#REF!),"raidcom add hba_wwn -port CL" &amp;#REF! &amp;  "-" &amp;#REF!&amp; "  -hba_wwn " &amp; IF(LEN(#REF!) =16,#REF!,LEFT(#REF!,2)&amp;MID(#REF!,4,2)&amp;MID(#REF!,7,2)&amp;MID(#REF!,10,2) &amp;MID(#REF!,13,2)&amp;MID(#REF!,16,2)&amp;MID(#REF!,19,2)&amp;MID(#REF!,22,2)),"")</f>
        <v/>
      </c>
      <c r="L74" s="24" t="str">
        <f>IF(ISNUMBER(#REF!),"raidcom set hba_wwn -port CL" &amp;#REF! &amp;  "-" &amp;#REF!&amp;IF(ISTEXT(#REF!)," -wwn_nickname "&amp;#REF!,""),"")</f>
        <v/>
      </c>
    </row>
    <row r="75" spans="1:12" ht="15">
      <c r="A75" s="203" t="s">
        <v>1760</v>
      </c>
      <c r="B75" s="20" t="s">
        <v>1685</v>
      </c>
      <c r="C75" s="111" t="str">
        <f t="shared" si="1"/>
        <v>80:48</v>
      </c>
      <c r="D75" s="111">
        <v>32840</v>
      </c>
      <c r="E75" s="92" t="s">
        <v>0</v>
      </c>
      <c r="F75" s="92"/>
      <c r="G75" s="92"/>
      <c r="H75" s="92"/>
      <c r="I75" s="24" t="str">
        <f>IF(A75 &lt;&gt; "","raidcom add ldev -external_grp_id "&amp; A75 &amp;" -ldev_id "&amp; C75 &amp;" -capacity " &amp; B75 &amp;" -s "&amp;Instructions!B$11&amp;" -IH"&amp;Instructions!B$10,"")</f>
        <v>raidcom add ldev -external_grp_id 05-29 -ldev_id 80:48 -capacity 41944320 -s 53958 -IH99</v>
      </c>
      <c r="J75" s="24" t="e">
        <f>"raidcom add host_grp -port CL" &amp;#REF! &amp; "-"&amp;#REF!&amp;" -host_ mode " &amp;#REF! &amp;IF(ISTEXT(#REF!), "  -host_ mode_opt " &amp;#REF!,"")&amp;" -s "</f>
        <v>#REF!</v>
      </c>
      <c r="K75" s="24" t="str">
        <f>IF(ISNUMBER(#REF!),"raidcom add hba_wwn -port CL" &amp;#REF! &amp;  "-" &amp;#REF!&amp; "  -hba_wwn " &amp; IF(LEN(#REF!) =16,#REF!,LEFT(#REF!,2)&amp;MID(#REF!,4,2)&amp;MID(#REF!,7,2)&amp;MID(#REF!,10,2) &amp;MID(#REF!,13,2)&amp;MID(#REF!,16,2)&amp;MID(#REF!,19,2)&amp;MID(#REF!,22,2)),"")</f>
        <v/>
      </c>
      <c r="L75" s="24" t="str">
        <f>IF(ISNUMBER(#REF!),"raidcom set hba_wwn -port CL" &amp;#REF! &amp;  "-" &amp;#REF!&amp;IF(ISTEXT(#REF!)," -wwn_nickname "&amp;#REF!,""),"")</f>
        <v/>
      </c>
    </row>
    <row r="76" spans="1:12" ht="15">
      <c r="A76" s="203" t="s">
        <v>1761</v>
      </c>
      <c r="B76" s="20" t="s">
        <v>1684</v>
      </c>
      <c r="C76" s="111" t="str">
        <f t="shared" si="1"/>
        <v>80:49</v>
      </c>
      <c r="D76" s="111">
        <v>32841</v>
      </c>
      <c r="E76" s="92" t="s">
        <v>0</v>
      </c>
      <c r="F76" s="92"/>
      <c r="G76" s="92"/>
      <c r="H76" s="92"/>
      <c r="I76" s="24" t="str">
        <f>IF(A76 &lt;&gt; "","raidcom add ldev -external_grp_id "&amp; A76 &amp;" -ldev_id "&amp; C76 &amp;" -capacity " &amp; B76 &amp;" -s "&amp;Instructions!B$11&amp;" -IH"&amp;Instructions!B$10,"")</f>
        <v>raidcom add ldev -external_grp_id 05-30 -ldev_id 80:49 -capacity 40961280 -s 53958 -IH99</v>
      </c>
      <c r="J76" s="24" t="e">
        <f>"raidcom add host_grp -port CL" &amp;#REF! &amp; "-"&amp;#REF!&amp;" -host_ mode " &amp;#REF! &amp;IF(ISTEXT(#REF!), "  -host_ mode_opt " &amp;#REF!,"")&amp;" -s "</f>
        <v>#REF!</v>
      </c>
      <c r="K76" s="24" t="str">
        <f>IF(ISNUMBER(#REF!),"raidcom add hba_wwn -port CL" &amp;#REF! &amp;  "-" &amp;#REF!&amp; "  -hba_wwn " &amp; IF(LEN(#REF!) =16,#REF!,LEFT(#REF!,2)&amp;MID(#REF!,4,2)&amp;MID(#REF!,7,2)&amp;MID(#REF!,10,2) &amp;MID(#REF!,13,2)&amp;MID(#REF!,16,2)&amp;MID(#REF!,19,2)&amp;MID(#REF!,22,2)),"")</f>
        <v/>
      </c>
      <c r="L76" s="24" t="str">
        <f>IF(ISNUMBER(#REF!),"raidcom set hba_wwn -port CL" &amp;#REF! &amp;  "-" &amp;#REF!&amp;IF(ISTEXT(#REF!)," -wwn_nickname "&amp;#REF!,""),"")</f>
        <v/>
      </c>
    </row>
    <row r="77" spans="1:12" ht="15">
      <c r="A77" s="203" t="s">
        <v>1762</v>
      </c>
      <c r="B77" s="20" t="s">
        <v>1684</v>
      </c>
      <c r="C77" s="111" t="str">
        <f t="shared" si="1"/>
        <v>80:4A</v>
      </c>
      <c r="D77" s="111">
        <v>32842</v>
      </c>
      <c r="E77" s="92" t="s">
        <v>0</v>
      </c>
      <c r="F77" s="92"/>
      <c r="G77" s="92"/>
      <c r="H77" s="92"/>
      <c r="I77" s="24" t="str">
        <f>IF(A77 &lt;&gt; "","raidcom add ldev -external_grp_id "&amp; A77 &amp;" -ldev_id "&amp; C77 &amp;" -capacity " &amp; B77 &amp;" -s "&amp;Instructions!B$11&amp;" -IH"&amp;Instructions!B$10,"")</f>
        <v>raidcom add ldev -external_grp_id 05-31 -ldev_id 80:4A -capacity 40961280 -s 53958 -IH99</v>
      </c>
      <c r="J77" s="24" t="e">
        <f>"raidcom add host_grp -port CL" &amp;#REF! &amp; "-"&amp;#REF!&amp;" -host_ mode " &amp;#REF! &amp;IF(ISTEXT(#REF!), "  -host_ mode_opt " &amp;#REF!,"")&amp;" -s "</f>
        <v>#REF!</v>
      </c>
      <c r="K77" s="24" t="str">
        <f>IF(ISNUMBER(#REF!),"raidcom add hba_wwn -port CL" &amp;#REF! &amp;  "-" &amp;#REF!&amp; "  -hba_wwn " &amp; IF(LEN(#REF!) =16,#REF!,LEFT(#REF!,2)&amp;MID(#REF!,4,2)&amp;MID(#REF!,7,2)&amp;MID(#REF!,10,2) &amp;MID(#REF!,13,2)&amp;MID(#REF!,16,2)&amp;MID(#REF!,19,2)&amp;MID(#REF!,22,2)),"")</f>
        <v/>
      </c>
      <c r="L77" s="24" t="str">
        <f>IF(ISNUMBER(#REF!),"raidcom set hba_wwn -port CL" &amp;#REF! &amp;  "-" &amp;#REF!&amp;IF(ISTEXT(#REF!)," -wwn_nickname "&amp;#REF!,""),"")</f>
        <v/>
      </c>
    </row>
    <row r="78" spans="1:12" ht="15">
      <c r="A78" s="203" t="s">
        <v>1763</v>
      </c>
      <c r="B78" s="20" t="s">
        <v>1684</v>
      </c>
      <c r="C78" s="111" t="str">
        <f t="shared" si="1"/>
        <v>80:4B</v>
      </c>
      <c r="D78" s="111">
        <v>32843</v>
      </c>
      <c r="E78" s="92" t="s">
        <v>0</v>
      </c>
      <c r="F78" s="92"/>
      <c r="G78" s="92"/>
      <c r="H78" s="92"/>
      <c r="I78" s="24" t="str">
        <f>IF(A78 &lt;&gt; "","raidcom add ldev -external_grp_id "&amp; A78 &amp;" -ldev_id "&amp; C78 &amp;" -capacity " &amp; B78 &amp;" -s "&amp;Instructions!B$11&amp;" -IH"&amp;Instructions!B$10,"")</f>
        <v>raidcom add ldev -external_grp_id 05-32 -ldev_id 80:4B -capacity 40961280 -s 53958 -IH99</v>
      </c>
      <c r="J78" s="24" t="e">
        <f>"raidcom add host_grp -port CL" &amp;#REF! &amp; "-"&amp;#REF!&amp;" -host_ mode " &amp;#REF! &amp;IF(ISTEXT(#REF!), "  -host_ mode_opt " &amp;#REF!,"")&amp;" -s "</f>
        <v>#REF!</v>
      </c>
      <c r="K78" s="24" t="str">
        <f>IF(ISNUMBER(#REF!),"raidcom add hba_wwn -port CL" &amp;#REF! &amp;  "-" &amp;#REF!&amp; "  -hba_wwn " &amp; IF(LEN(#REF!) =16,#REF!,LEFT(#REF!,2)&amp;MID(#REF!,4,2)&amp;MID(#REF!,7,2)&amp;MID(#REF!,10,2) &amp;MID(#REF!,13,2)&amp;MID(#REF!,16,2)&amp;MID(#REF!,19,2)&amp;MID(#REF!,22,2)),"")</f>
        <v/>
      </c>
      <c r="L78" s="24" t="str">
        <f>IF(ISNUMBER(#REF!),"raidcom set hba_wwn -port CL" &amp;#REF! &amp;  "-" &amp;#REF!&amp;IF(ISTEXT(#REF!)," -wwn_nickname "&amp;#REF!,""),"")</f>
        <v/>
      </c>
    </row>
    <row r="79" spans="1:12" ht="15">
      <c r="A79" s="203" t="s">
        <v>1764</v>
      </c>
      <c r="B79" s="203" t="s">
        <v>1684</v>
      </c>
      <c r="C79" s="111" t="str">
        <f t="shared" si="1"/>
        <v>80:4C</v>
      </c>
      <c r="D79" s="111">
        <v>32844</v>
      </c>
      <c r="E79" s="92" t="s">
        <v>0</v>
      </c>
      <c r="F79" s="92"/>
      <c r="G79" s="92"/>
      <c r="H79" s="92"/>
      <c r="I79" s="24" t="str">
        <f>IF(A79 &lt;&gt; "","raidcom add ldev -external_grp_id "&amp; A79 &amp;" -ldev_id "&amp; C79 &amp;" -capacity " &amp; B79 &amp;" -s "&amp;Instructions!B$11&amp;" -IH"&amp;Instructions!B$10,"")</f>
        <v>raidcom add ldev -external_grp_id 05-33 -ldev_id 80:4C -capacity 40961280 -s 53958 -IH99</v>
      </c>
    </row>
    <row r="80" spans="1:12" ht="15">
      <c r="A80" s="203" t="s">
        <v>1765</v>
      </c>
      <c r="B80" s="203" t="s">
        <v>1684</v>
      </c>
      <c r="C80" s="111" t="str">
        <f t="shared" si="1"/>
        <v>80:4D</v>
      </c>
      <c r="D80" s="111">
        <v>32845</v>
      </c>
      <c r="E80" s="92" t="s">
        <v>0</v>
      </c>
      <c r="F80" s="92"/>
      <c r="G80" s="92"/>
      <c r="H80" s="92"/>
      <c r="I80" s="24" t="str">
        <f>IF(A80 &lt;&gt; "","raidcom add ldev -external_grp_id "&amp; A80 &amp;" -ldev_id "&amp; C80 &amp;" -capacity " &amp; B80 &amp;" -s "&amp;Instructions!B$11&amp;" -IH"&amp;Instructions!B$10,"")</f>
        <v>raidcom add ldev -external_grp_id 05-34 -ldev_id 80:4D -capacity 40961280 -s 53958 -IH99</v>
      </c>
    </row>
    <row r="81" spans="1:9" ht="15">
      <c r="A81" s="203" t="s">
        <v>1766</v>
      </c>
      <c r="B81" s="203" t="s">
        <v>1684</v>
      </c>
      <c r="C81" s="111" t="str">
        <f t="shared" si="1"/>
        <v>80:4E</v>
      </c>
      <c r="D81" s="111">
        <v>32846</v>
      </c>
      <c r="E81" s="92" t="s">
        <v>0</v>
      </c>
      <c r="F81" s="92"/>
      <c r="G81" s="92"/>
      <c r="H81" s="92"/>
      <c r="I81" s="24" t="str">
        <f>IF(A81 &lt;&gt; "","raidcom add ldev -external_grp_id "&amp; A81 &amp;" -ldev_id "&amp; C81 &amp;" -capacity " &amp; B81 &amp;" -s "&amp;Instructions!B$11&amp;" -IH"&amp;Instructions!B$10,"")</f>
        <v>raidcom add ldev -external_grp_id 05-35 -ldev_id 80:4E -capacity 40961280 -s 53958 -IH99</v>
      </c>
    </row>
  </sheetData>
  <autoFilter ref="A3:L81"/>
  <dataConsolidate/>
  <mergeCells count="1">
    <mergeCell ref="A2:C2"/>
  </mergeCells>
  <conditionalFormatting sqref="E4:H81">
    <cfRule type="cellIs" dxfId="39" priority="1" operator="equal">
      <formula>"N"</formula>
    </cfRule>
    <cfRule type="cellIs" dxfId="38" priority="2" operator="equal">
      <formula>"Y"</formula>
    </cfRule>
  </conditionalFormatting>
  <dataValidations count="5">
    <dataValidation type="list" allowBlank="1" showInputMessage="1" showErrorMessage="1" sqref="E4:H81">
      <formula1>YN</formula1>
    </dataValidation>
    <dataValidation allowBlank="1" showInputMessage="1" showErrorMessage="1" promptTitle="Input Capacity in Blocks" prompt="Input Capacity in Blocks" sqref="B4:B81"/>
    <dataValidation allowBlank="1" showInputMessage="1" showErrorMessage="1" promptTitle="External Group ID" prompt="Specify an external volume group number (gno:1-16384,_x000a_sgno:1-4096). For example: 52-11" sqref="A4:A81"/>
    <dataValidation allowBlank="1" showInputMessage="1" showErrorMessage="1" promptTitle="Internal CU:LDEV" prompt="Enter Decimal Value to compute Internal CU:LDEV." sqref="C4:C81"/>
    <dataValidation allowBlank="1" showInputMessage="1" showErrorMessage="1" promptTitle="Enter Decimal Value for LDEV" prompt="Enter Decimal Value for LDEV" sqref="D4:D81"/>
  </dataValidations>
  <pageMargins left="0.7" right="0.7"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enableFormatConditionsCalculation="0">
    <tabColor rgb="FF008000"/>
  </sheetPr>
  <dimension ref="A1:Q47"/>
  <sheetViews>
    <sheetView workbookViewId="0">
      <pane ySplit="3" topLeftCell="A4" activePane="bottomLeft" state="frozen"/>
      <selection activeCell="H24" sqref="H24"/>
      <selection pane="bottomLeft" activeCell="A4" sqref="A4:C200"/>
    </sheetView>
  </sheetViews>
  <sheetFormatPr baseColWidth="10" defaultColWidth="8.83203125" defaultRowHeight="14" x14ac:dyDescent="0"/>
  <cols>
    <col min="1" max="1" width="17.33203125" style="6" customWidth="1"/>
    <col min="2" max="3" width="11.1640625" style="6" customWidth="1"/>
    <col min="4" max="4" width="8.83203125" style="8" customWidth="1"/>
    <col min="5" max="5" width="77.5" style="8" hidden="1" customWidth="1"/>
    <col min="6" max="7" width="72.5" style="8" hidden="1" customWidth="1"/>
    <col min="8" max="8" width="76.33203125" style="8" customWidth="1"/>
    <col min="9" max="9" width="81" style="8" customWidth="1"/>
    <col min="10" max="10" width="8.83203125" style="8"/>
    <col min="11" max="11" width="14.83203125" style="8" customWidth="1"/>
    <col min="12" max="12" width="15.5" style="8" customWidth="1"/>
    <col min="13" max="13" width="12.5" style="8" customWidth="1"/>
    <col min="14" max="16384" width="8.83203125" style="8"/>
  </cols>
  <sheetData>
    <row r="1" spans="1:17" ht="36" customHeight="1">
      <c r="A1" s="317" t="s">
        <v>594</v>
      </c>
      <c r="B1" s="260"/>
      <c r="C1" s="260"/>
      <c r="D1" s="260"/>
      <c r="E1" s="260"/>
      <c r="F1" s="260"/>
      <c r="G1" s="260"/>
      <c r="H1" s="260"/>
    </row>
    <row r="2" spans="1:17">
      <c r="A2" s="319"/>
      <c r="B2" s="319"/>
      <c r="C2" s="319"/>
      <c r="D2" s="64"/>
      <c r="E2" s="64"/>
      <c r="F2" s="64"/>
      <c r="G2" s="64"/>
      <c r="H2" s="64"/>
      <c r="I2" s="64"/>
      <c r="Q2" s="27" t="s">
        <v>31</v>
      </c>
    </row>
    <row r="3" spans="1:17" ht="42">
      <c r="A3" s="7" t="s">
        <v>579</v>
      </c>
      <c r="B3" s="112" t="s">
        <v>583</v>
      </c>
      <c r="C3" s="112" t="s">
        <v>584</v>
      </c>
      <c r="D3" s="7" t="s">
        <v>27</v>
      </c>
      <c r="E3" s="3" t="s">
        <v>21</v>
      </c>
      <c r="F3" s="3" t="s">
        <v>22</v>
      </c>
      <c r="G3" s="63"/>
      <c r="H3" s="51" t="s">
        <v>592</v>
      </c>
      <c r="I3" s="63" t="s">
        <v>585</v>
      </c>
    </row>
    <row r="4" spans="1:17" ht="15">
      <c r="A4" s="20" t="s">
        <v>1536</v>
      </c>
      <c r="B4" s="203" t="s">
        <v>17</v>
      </c>
      <c r="C4" s="203" t="s">
        <v>17</v>
      </c>
      <c r="D4" s="92" t="s">
        <v>17</v>
      </c>
      <c r="E4" s="24" t="e">
        <f>"raidcom add host_grp -port CL" &amp;#REF! &amp; "-"&amp;#REF!&amp;" -host_ mode " &amp;#REF! &amp;IF(ISTEXT(#REF!), "  -host_ mode_opt " &amp;#REF!,"")&amp;" -s "</f>
        <v>#REF!</v>
      </c>
      <c r="F4" s="24" t="str">
        <f>IF(ISNUMBER(#REF!),"raidcom add hba_wwn -port CL" &amp;#REF! &amp;  "-" &amp;#REF!&amp; "  -hba_wwn " &amp; IF(LEN(#REF!) =16,#REF!,LEFT(#REF!,2)&amp;MID(#REF!,4,2)&amp;MID(#REF!,7,2)&amp;MID(#REF!,10,2) &amp;MID(#REF!,13,2)&amp;MID(#REF!,16,2)&amp;MID(#REF!,19,2)&amp;MID(#REF!,22,2)),"")</f>
        <v/>
      </c>
      <c r="G4" s="24" t="str">
        <f>IF(ISNUMBER(#REF!),"raidcom set hba_wwn -port CL" &amp;#REF! &amp;  "-" &amp;#REF!&amp;IF(ISTEXT(#REF!)," -wwn_nickname "&amp;#REF!,""),"")</f>
        <v/>
      </c>
      <c r="H4" s="24" t="str">
        <f>IF(ISTEXT(A4),"raidcom modify external_grp  -external_grp_id "&amp;A4&amp;" -cache_mode "&amp;LOWER(B4)&amp;" -s "&amp;Instructions!B$11&amp;" -IH"&amp;Instructions!B$10,"")</f>
        <v>raidcom modify external_grp  -external_grp_id 5001-01 -cache_mode n -s 53958 -IH99</v>
      </c>
      <c r="I4" s="24" t="str">
        <f>IF(ISTEXT(A4),"raidcom modify external_grp  -external_grp_id "&amp;A4&amp;" -cache_inflow "&amp;LOWER(C4)&amp;" -s "&amp;Instructions!B$11&amp;" -IH"&amp;Instructions!B$10,"")</f>
        <v>raidcom modify external_grp  -external_grp_id 5001-01 -cache_inflow n -s 53958 -IH99</v>
      </c>
    </row>
    <row r="5" spans="1:17" ht="15">
      <c r="A5" s="20" t="s">
        <v>1535</v>
      </c>
      <c r="B5" s="203" t="s">
        <v>17</v>
      </c>
      <c r="C5" s="203" t="s">
        <v>17</v>
      </c>
      <c r="D5" s="92" t="s">
        <v>17</v>
      </c>
      <c r="E5" s="24" t="e">
        <f>"raidcom add host_grp -port CL" &amp;#REF! &amp; "-"&amp;#REF!&amp;" -host_ mode " &amp;#REF! &amp;IF(ISTEXT(#REF!), "  -host_ mode_opt " &amp;#REF!,"")&amp;" -s "</f>
        <v>#REF!</v>
      </c>
      <c r="F5" s="24" t="str">
        <f>IF(ISNUMBER(#REF!),"raidcom add hba_wwn -port CL" &amp;#REF! &amp;  "-" &amp;#REF!&amp; "  -hba_wwn " &amp; IF(LEN(#REF!) =16,#REF!,LEFT(#REF!,2)&amp;MID(#REF!,4,2)&amp;MID(#REF!,7,2)&amp;MID(#REF!,10,2) &amp;MID(#REF!,13,2)&amp;MID(#REF!,16,2)&amp;MID(#REF!,19,2)&amp;MID(#REF!,22,2)),"")</f>
        <v/>
      </c>
      <c r="G5" s="24" t="str">
        <f>IF(ISNUMBER(#REF!),"raidcom set hba_wwn -port CL" &amp;#REF! &amp;  "-" &amp;#REF!&amp;IF(ISTEXT(#REF!)," -wwn_nickname "&amp;#REF!,""),"")</f>
        <v/>
      </c>
      <c r="H5" s="24" t="str">
        <f>IF(ISTEXT(A5),"raidcom modify external_grp  -external_grp_id "&amp;A5&amp;" -cache_mode "&amp;LOWER(B5)&amp;" -s "&amp;Instructions!B$11&amp;" -IH"&amp;Instructions!B$10,"")</f>
        <v>raidcom modify external_grp  -external_grp_id 5002-01 -cache_mode n -s 53958 -IH99</v>
      </c>
      <c r="I5" s="24" t="str">
        <f>IF(ISTEXT(A5),"raidcom modify external_grp  -external_grp_id "&amp;A5&amp;" -cache_inflow "&amp;LOWER(C5)&amp;" -s "&amp;Instructions!B$11&amp;" -IH"&amp;Instructions!B$10,"")</f>
        <v>raidcom modify external_grp  -external_grp_id 5002-01 -cache_inflow n -s 53958 -IH99</v>
      </c>
    </row>
    <row r="6" spans="1:17" ht="15">
      <c r="A6" s="20" t="s">
        <v>1686</v>
      </c>
      <c r="B6" s="203" t="s">
        <v>17</v>
      </c>
      <c r="C6" s="203" t="s">
        <v>17</v>
      </c>
      <c r="D6" s="92" t="s">
        <v>17</v>
      </c>
      <c r="E6" s="24" t="e">
        <f>"raidcom add host_grp -port CL" &amp;#REF! &amp; "-"&amp;#REF!&amp;" -host_ mode " &amp;#REF! &amp;IF(ISTEXT(#REF!), "  -host_ mode_opt " &amp;#REF!,"")&amp;" -s "</f>
        <v>#REF!</v>
      </c>
      <c r="F6" s="24" t="str">
        <f>IF(ISNUMBER(#REF!),"raidcom add hba_wwn -port CL" &amp;#REF! &amp;  "-" &amp;#REF!&amp; "  -hba_wwn " &amp; IF(LEN(#REF!) =16,#REF!,LEFT(#REF!,2)&amp;MID(#REF!,4,2)&amp;MID(#REF!,7,2)&amp;MID(#REF!,10,2) &amp;MID(#REF!,13,2)&amp;MID(#REF!,16,2)&amp;MID(#REF!,19,2)&amp;MID(#REF!,22,2)),"")</f>
        <v/>
      </c>
      <c r="G6" s="24" t="str">
        <f>IF(ISNUMBER(#REF!),"raidcom set hba_wwn -port CL" &amp;#REF! &amp;  "-" &amp;#REF!&amp;IF(ISTEXT(#REF!)," -wwn_nickname "&amp;#REF!,""),"")</f>
        <v/>
      </c>
      <c r="H6" s="24" t="str">
        <f>IF(ISTEXT(A6),"raidcom modify external_grp  -external_grp_id "&amp;A6&amp;" -cache_mode "&amp;LOWER(B6)&amp;" -s "&amp;Instructions!B$11&amp;" -IH"&amp;Instructions!B$10,"")</f>
        <v>raidcom modify external_grp  -external_grp_id 03-01 -cache_mode n -s 53958 -IH99</v>
      </c>
      <c r="I6" s="24" t="str">
        <f>IF(ISTEXT(A6),"raidcom modify external_grp  -external_grp_id "&amp;A6&amp;" -cache_inflow "&amp;LOWER(C6)&amp;" -s "&amp;Instructions!B$11&amp;" -IH"&amp;Instructions!B$10,"")</f>
        <v>raidcom modify external_grp  -external_grp_id 03-01 -cache_inflow n -s 53958 -IH99</v>
      </c>
    </row>
    <row r="7" spans="1:17" ht="15">
      <c r="A7" s="203" t="s">
        <v>1687</v>
      </c>
      <c r="B7" s="203" t="s">
        <v>17</v>
      </c>
      <c r="C7" s="203" t="s">
        <v>17</v>
      </c>
      <c r="D7" s="92" t="s">
        <v>17</v>
      </c>
      <c r="E7" s="24" t="e">
        <f>"raidcom add host_grp -port CL" &amp;#REF! &amp; "-"&amp;#REF!&amp;" -host_ mode " &amp;#REF! &amp;IF(ISTEXT(#REF!), "  -host_ mode_opt " &amp;#REF!,"")&amp;" -s "</f>
        <v>#REF!</v>
      </c>
      <c r="F7" s="24" t="str">
        <f>IF(ISNUMBER(#REF!),"raidcom add hba_wwn -port CL" &amp;#REF! &amp;  "-" &amp;#REF!&amp; "  -hba_wwn " &amp; IF(LEN(#REF!) =16,#REF!,LEFT(#REF!,2)&amp;MID(#REF!,4,2)&amp;MID(#REF!,7,2)&amp;MID(#REF!,10,2) &amp;MID(#REF!,13,2)&amp;MID(#REF!,16,2)&amp;MID(#REF!,19,2)&amp;MID(#REF!,22,2)),"")</f>
        <v/>
      </c>
      <c r="G7" s="24" t="str">
        <f>IF(ISNUMBER(#REF!),"raidcom set hba_wwn -port CL" &amp;#REF! &amp;  "-" &amp;#REF!&amp;IF(ISTEXT(#REF!)," -wwn_nickname "&amp;#REF!,""),"")</f>
        <v/>
      </c>
      <c r="H7" s="24" t="str">
        <f>IF(ISTEXT(A7),"raidcom modify external_grp  -external_grp_id "&amp;A7&amp;" -cache_mode "&amp;LOWER(B7)&amp;" -s "&amp;Instructions!B$11&amp;" -IH"&amp;Instructions!B$10,"")</f>
        <v>raidcom modify external_grp  -external_grp_id 03-02 -cache_mode n -s 53958 -IH99</v>
      </c>
      <c r="I7" s="24" t="str">
        <f>IF(ISTEXT(A7),"raidcom modify external_grp  -external_grp_id "&amp;A7&amp;" -cache_inflow "&amp;LOWER(C7)&amp;" -s "&amp;Instructions!B$11&amp;" -IH"&amp;Instructions!B$10,"")</f>
        <v>raidcom modify external_grp  -external_grp_id 03-02 -cache_inflow n -s 53958 -IH99</v>
      </c>
    </row>
    <row r="8" spans="1:17" ht="15">
      <c r="A8" s="203" t="s">
        <v>1688</v>
      </c>
      <c r="B8" s="203" t="s">
        <v>17</v>
      </c>
      <c r="C8" s="203" t="s">
        <v>17</v>
      </c>
      <c r="D8" s="92" t="s">
        <v>17</v>
      </c>
      <c r="E8" s="24" t="e">
        <f>"raidcom add host_grp -port CL" &amp;#REF! &amp; "-"&amp;#REF!&amp;" -host_ mode " &amp;#REF! &amp;IF(ISTEXT(#REF!), "  -host_ mode_opt " &amp;#REF!,"")&amp;" -s "</f>
        <v>#REF!</v>
      </c>
      <c r="F8" s="24" t="str">
        <f>IF(ISNUMBER(#REF!),"raidcom add hba_wwn -port CL" &amp;#REF! &amp;  "-" &amp;#REF!&amp; "  -hba_wwn " &amp; IF(LEN(#REF!) =16,#REF!,LEFT(#REF!,2)&amp;MID(#REF!,4,2)&amp;MID(#REF!,7,2)&amp;MID(#REF!,10,2) &amp;MID(#REF!,13,2)&amp;MID(#REF!,16,2)&amp;MID(#REF!,19,2)&amp;MID(#REF!,22,2)),"")</f>
        <v/>
      </c>
      <c r="G8" s="24" t="str">
        <f>IF(ISNUMBER(#REF!),"raidcom set hba_wwn -port CL" &amp;#REF! &amp;  "-" &amp;#REF!&amp;IF(ISTEXT(#REF!)," -wwn_nickname "&amp;#REF!,""),"")</f>
        <v/>
      </c>
      <c r="H8" s="24" t="str">
        <f>IF(ISTEXT(A8),"raidcom modify external_grp  -external_grp_id "&amp;A8&amp;" -cache_mode "&amp;LOWER(B8)&amp;" -s "&amp;Instructions!B$11&amp;" -IH"&amp;Instructions!B$10,"")</f>
        <v>raidcom modify external_grp  -external_grp_id 03-03 -cache_mode n -s 53958 -IH99</v>
      </c>
      <c r="I8" s="24" t="str">
        <f>IF(ISTEXT(A8),"raidcom modify external_grp  -external_grp_id "&amp;A8&amp;" -cache_inflow "&amp;LOWER(C8)&amp;" -s "&amp;Instructions!B$11&amp;" -IH"&amp;Instructions!B$10,"")</f>
        <v>raidcom modify external_grp  -external_grp_id 03-03 -cache_inflow n -s 53958 -IH99</v>
      </c>
    </row>
    <row r="9" spans="1:17" ht="15">
      <c r="A9" s="203" t="s">
        <v>1689</v>
      </c>
      <c r="B9" s="203" t="s">
        <v>17</v>
      </c>
      <c r="C9" s="203" t="s">
        <v>17</v>
      </c>
      <c r="D9" s="92" t="s">
        <v>17</v>
      </c>
      <c r="E9" s="24" t="e">
        <f>"raidcom add host_grp -port CL" &amp;#REF! &amp; "-"&amp;#REF!&amp;" -host_ mode " &amp;#REF! &amp;IF(ISTEXT(#REF!), "  -host_ mode_opt " &amp;#REF!,"")&amp;" -s "</f>
        <v>#REF!</v>
      </c>
      <c r="F9" s="24" t="str">
        <f>IF(ISNUMBER(#REF!),"raidcom add hba_wwn -port CL" &amp;#REF! &amp;  "-" &amp;#REF!&amp; "  -hba_wwn " &amp; IF(LEN(#REF!) =16,#REF!,LEFT(#REF!,2)&amp;MID(#REF!,4,2)&amp;MID(#REF!,7,2)&amp;MID(#REF!,10,2) &amp;MID(#REF!,13,2)&amp;MID(#REF!,16,2)&amp;MID(#REF!,19,2)&amp;MID(#REF!,22,2)),"")</f>
        <v/>
      </c>
      <c r="G9" s="24" t="str">
        <f>IF(ISNUMBER(#REF!),"raidcom set hba_wwn -port CL" &amp;#REF! &amp;  "-" &amp;#REF!&amp;IF(ISTEXT(#REF!)," -wwn_nickname "&amp;#REF!,""),"")</f>
        <v/>
      </c>
      <c r="H9" s="24" t="str">
        <f>IF(ISTEXT(A9),"raidcom modify external_grp  -external_grp_id "&amp;A9&amp;" -cache_mode "&amp;LOWER(B9)&amp;" -s "&amp;Instructions!B$11&amp;" -IH"&amp;Instructions!B$10,"")</f>
        <v>raidcom modify external_grp  -external_grp_id 03-04 -cache_mode n -s 53958 -IH99</v>
      </c>
      <c r="I9" s="24" t="str">
        <f>IF(ISTEXT(A9),"raidcom modify external_grp  -external_grp_id "&amp;A9&amp;" -cache_inflow "&amp;LOWER(C9)&amp;" -s "&amp;Instructions!B$11&amp;" -IH"&amp;Instructions!B$10,"")</f>
        <v>raidcom modify external_grp  -external_grp_id 03-04 -cache_inflow n -s 53958 -IH99</v>
      </c>
    </row>
    <row r="10" spans="1:17" ht="15">
      <c r="A10" s="203" t="s">
        <v>1690</v>
      </c>
      <c r="B10" s="203" t="s">
        <v>17</v>
      </c>
      <c r="C10" s="203" t="s">
        <v>17</v>
      </c>
      <c r="D10" s="92" t="s">
        <v>17</v>
      </c>
      <c r="E10" s="24" t="e">
        <f>"raidcom add host_grp -port CL" &amp;#REF! &amp; "-"&amp;#REF!&amp;" -host_ mode " &amp;#REF! &amp;IF(ISTEXT(#REF!), "  -host_ mode_opt " &amp;#REF!,"")&amp;" -s "</f>
        <v>#REF!</v>
      </c>
      <c r="F10" s="24" t="str">
        <f>IF(ISNUMBER(#REF!),"raidcom add hba_wwn -port CL" &amp;#REF! &amp;  "-" &amp;#REF!&amp; "  -hba_wwn " &amp; IF(LEN(#REF!) =16,#REF!,LEFT(#REF!,2)&amp;MID(#REF!,4,2)&amp;MID(#REF!,7,2)&amp;MID(#REF!,10,2) &amp;MID(#REF!,13,2)&amp;MID(#REF!,16,2)&amp;MID(#REF!,19,2)&amp;MID(#REF!,22,2)),"")</f>
        <v/>
      </c>
      <c r="G10" s="24" t="str">
        <f>IF(ISNUMBER(#REF!),"raidcom set hba_wwn -port CL" &amp;#REF! &amp;  "-" &amp;#REF!&amp;IF(ISTEXT(#REF!)," -wwn_nickname "&amp;#REF!,""),"")</f>
        <v/>
      </c>
      <c r="H10" s="24" t="str">
        <f>IF(ISTEXT(A10),"raidcom modify external_grp  -external_grp_id "&amp;A10&amp;" -cache_mode "&amp;LOWER(B10)&amp;" -s "&amp;Instructions!B$11&amp;" -IH"&amp;Instructions!B$10,"")</f>
        <v>raidcom modify external_grp  -external_grp_id 03-05 -cache_mode n -s 53958 -IH99</v>
      </c>
      <c r="I10" s="24" t="str">
        <f>IF(ISTEXT(A10),"raidcom modify external_grp  -external_grp_id "&amp;A10&amp;" -cache_inflow "&amp;LOWER(C10)&amp;" -s "&amp;Instructions!B$11&amp;" -IH"&amp;Instructions!B$10,"")</f>
        <v>raidcom modify external_grp  -external_grp_id 03-05 -cache_inflow n -s 53958 -IH99</v>
      </c>
    </row>
    <row r="11" spans="1:17" ht="15">
      <c r="A11" s="203" t="s">
        <v>1691</v>
      </c>
      <c r="B11" s="203" t="s">
        <v>17</v>
      </c>
      <c r="C11" s="203" t="s">
        <v>17</v>
      </c>
      <c r="D11" s="92" t="s">
        <v>17</v>
      </c>
      <c r="E11" s="24" t="e">
        <f>"raidcom add host_grp -port CL" &amp;#REF! &amp; "-"&amp;#REF!&amp;" -host_ mode " &amp;#REF! &amp;IF(ISTEXT(#REF!), "  -host_ mode_opt " &amp;#REF!,"")&amp;" -s "</f>
        <v>#REF!</v>
      </c>
      <c r="F11" s="24" t="str">
        <f>IF(ISNUMBER(#REF!),"raidcom add hba_wwn -port CL" &amp;#REF! &amp;  "-" &amp;#REF!&amp; "  -hba_wwn " &amp; IF(LEN(#REF!) =16,#REF!,LEFT(#REF!,2)&amp;MID(#REF!,4,2)&amp;MID(#REF!,7,2)&amp;MID(#REF!,10,2) &amp;MID(#REF!,13,2)&amp;MID(#REF!,16,2)&amp;MID(#REF!,19,2)&amp;MID(#REF!,22,2)),"")</f>
        <v/>
      </c>
      <c r="G11" s="24" t="str">
        <f>IF(ISNUMBER(#REF!),"raidcom set hba_wwn -port CL" &amp;#REF! &amp;  "-" &amp;#REF!&amp;IF(ISTEXT(#REF!)," -wwn_nickname "&amp;#REF!,""),"")</f>
        <v/>
      </c>
      <c r="H11" s="24" t="str">
        <f>IF(ISTEXT(A11),"raidcom modify external_grp  -external_grp_id "&amp;A11&amp;" -cache_mode "&amp;LOWER(B11)&amp;" -s "&amp;Instructions!B$11&amp;" -IH"&amp;Instructions!B$10,"")</f>
        <v>raidcom modify external_grp  -external_grp_id 03-06 -cache_mode n -s 53958 -IH99</v>
      </c>
      <c r="I11" s="24" t="str">
        <f>IF(ISTEXT(A11),"raidcom modify external_grp  -external_grp_id "&amp;A11&amp;" -cache_inflow "&amp;LOWER(C11)&amp;" -s "&amp;Instructions!B$11&amp;" -IH"&amp;Instructions!B$10,"")</f>
        <v>raidcom modify external_grp  -external_grp_id 03-06 -cache_inflow n -s 53958 -IH99</v>
      </c>
    </row>
    <row r="12" spans="1:17" ht="15">
      <c r="A12" s="203" t="s">
        <v>1692</v>
      </c>
      <c r="B12" s="203" t="s">
        <v>17</v>
      </c>
      <c r="C12" s="203" t="s">
        <v>17</v>
      </c>
      <c r="D12" s="92" t="s">
        <v>17</v>
      </c>
      <c r="E12" s="24" t="e">
        <f>"raidcom add host_grp -port CL" &amp;#REF! &amp; "-"&amp;#REF!&amp;" -host_ mode " &amp;#REF! &amp;IF(ISTEXT(#REF!), "  -host_ mode_opt " &amp;#REF!,"")&amp;" -s "</f>
        <v>#REF!</v>
      </c>
      <c r="F12" s="24" t="str">
        <f>IF(ISNUMBER(#REF!),"raidcom add hba_wwn -port CL" &amp;#REF! &amp;  "-" &amp;#REF!&amp; "  -hba_wwn " &amp; IF(LEN(#REF!) =16,#REF!,LEFT(#REF!,2)&amp;MID(#REF!,4,2)&amp;MID(#REF!,7,2)&amp;MID(#REF!,10,2) &amp;MID(#REF!,13,2)&amp;MID(#REF!,16,2)&amp;MID(#REF!,19,2)&amp;MID(#REF!,22,2)),"")</f>
        <v/>
      </c>
      <c r="G12" s="24" t="str">
        <f>IF(ISNUMBER(#REF!),"raidcom set hba_wwn -port CL" &amp;#REF! &amp;  "-" &amp;#REF!&amp;IF(ISTEXT(#REF!)," -wwn_nickname "&amp;#REF!,""),"")</f>
        <v/>
      </c>
      <c r="H12" s="24" t="str">
        <f>IF(ISTEXT(A12),"raidcom modify external_grp  -external_grp_id "&amp;A12&amp;" -cache_mode "&amp;LOWER(B12)&amp;" -s "&amp;Instructions!B$11&amp;" -IH"&amp;Instructions!B$10,"")</f>
        <v>raidcom modify external_grp  -external_grp_id 03-07 -cache_mode n -s 53958 -IH99</v>
      </c>
      <c r="I12" s="24" t="str">
        <f>IF(ISTEXT(A12),"raidcom modify external_grp  -external_grp_id "&amp;A12&amp;" -cache_inflow "&amp;LOWER(C12)&amp;" -s "&amp;Instructions!B$11&amp;" -IH"&amp;Instructions!B$10,"")</f>
        <v>raidcom modify external_grp  -external_grp_id 03-07 -cache_inflow n -s 53958 -IH99</v>
      </c>
    </row>
    <row r="13" spans="1:17" ht="15">
      <c r="A13" s="203" t="s">
        <v>1693</v>
      </c>
      <c r="B13" s="203" t="s">
        <v>17</v>
      </c>
      <c r="C13" s="203" t="s">
        <v>17</v>
      </c>
      <c r="D13" s="92" t="s">
        <v>17</v>
      </c>
      <c r="E13" s="24" t="e">
        <f>"raidcom add host_grp -port CL" &amp;#REF! &amp; "-"&amp;#REF!&amp;" -host_ mode " &amp;#REF! &amp;IF(ISTEXT(#REF!), "  -host_ mode_opt " &amp;#REF!,"")&amp;" -s "</f>
        <v>#REF!</v>
      </c>
      <c r="F13" s="24" t="str">
        <f>IF(ISNUMBER(#REF!),"raidcom add hba_wwn -port CL" &amp;#REF! &amp;  "-" &amp;#REF!&amp; "  -hba_wwn " &amp; IF(LEN(#REF!) =16,#REF!,LEFT(#REF!,2)&amp;MID(#REF!,4,2)&amp;MID(#REF!,7,2)&amp;MID(#REF!,10,2) &amp;MID(#REF!,13,2)&amp;MID(#REF!,16,2)&amp;MID(#REF!,19,2)&amp;MID(#REF!,22,2)),"")</f>
        <v/>
      </c>
      <c r="G13" s="24" t="str">
        <f>IF(ISNUMBER(#REF!),"raidcom set hba_wwn -port CL" &amp;#REF! &amp;  "-" &amp;#REF!&amp;IF(ISTEXT(#REF!)," -wwn_nickname "&amp;#REF!,""),"")</f>
        <v/>
      </c>
      <c r="H13" s="24" t="str">
        <f>IF(ISTEXT(A13),"raidcom modify external_grp  -external_grp_id "&amp;A13&amp;" -cache_mode "&amp;LOWER(B13)&amp;" -s "&amp;Instructions!B$11&amp;" -IH"&amp;Instructions!B$10,"")</f>
        <v>raidcom modify external_grp  -external_grp_id 03-08 -cache_mode n -s 53958 -IH99</v>
      </c>
      <c r="I13" s="24" t="str">
        <f>IF(ISTEXT(A13),"raidcom modify external_grp  -external_grp_id "&amp;A13&amp;" -cache_inflow "&amp;LOWER(C13)&amp;" -s "&amp;Instructions!B$11&amp;" -IH"&amp;Instructions!B$10,"")</f>
        <v>raidcom modify external_grp  -external_grp_id 03-08 -cache_inflow n -s 53958 -IH99</v>
      </c>
    </row>
    <row r="14" spans="1:17" ht="15">
      <c r="A14" s="203" t="s">
        <v>1694</v>
      </c>
      <c r="B14" s="203" t="s">
        <v>17</v>
      </c>
      <c r="C14" s="203" t="s">
        <v>17</v>
      </c>
      <c r="D14" s="92" t="s">
        <v>17</v>
      </c>
      <c r="E14" s="24" t="e">
        <f>"raidcom add host_grp -port CL" &amp;#REF! &amp; "-"&amp;#REF!&amp;" -host_ mode " &amp;#REF! &amp;IF(ISTEXT(#REF!), "  -host_ mode_opt " &amp;#REF!,"")&amp;" -s "</f>
        <v>#REF!</v>
      </c>
      <c r="F14" s="24" t="str">
        <f>IF(ISNUMBER(#REF!),"raidcom add hba_wwn -port CL" &amp;#REF! &amp;  "-" &amp;#REF!&amp; "  -hba_wwn " &amp; IF(LEN(#REF!) =16,#REF!,LEFT(#REF!,2)&amp;MID(#REF!,4,2)&amp;MID(#REF!,7,2)&amp;MID(#REF!,10,2) &amp;MID(#REF!,13,2)&amp;MID(#REF!,16,2)&amp;MID(#REF!,19,2)&amp;MID(#REF!,22,2)),"")</f>
        <v/>
      </c>
      <c r="G14" s="24" t="str">
        <f>IF(ISNUMBER(#REF!),"raidcom set hba_wwn -port CL" &amp;#REF! &amp;  "-" &amp;#REF!&amp;IF(ISTEXT(#REF!)," -wwn_nickname "&amp;#REF!,""),"")</f>
        <v/>
      </c>
      <c r="H14" s="24" t="str">
        <f>IF(ISTEXT(A14),"raidcom modify external_grp  -external_grp_id "&amp;A14&amp;" -cache_mode "&amp;LOWER(B14)&amp;" -s "&amp;Instructions!B$11&amp;" -IH"&amp;Instructions!B$10,"")</f>
        <v>raidcom modify external_grp  -external_grp_id 03-09 -cache_mode n -s 53958 -IH99</v>
      </c>
      <c r="I14" s="24" t="str">
        <f>IF(ISTEXT(A14),"raidcom modify external_grp  -external_grp_id "&amp;A14&amp;" -cache_inflow "&amp;LOWER(C14)&amp;" -s "&amp;Instructions!B$11&amp;" -IH"&amp;Instructions!B$10,"")</f>
        <v>raidcom modify external_grp  -external_grp_id 03-09 -cache_inflow n -s 53958 -IH99</v>
      </c>
    </row>
    <row r="15" spans="1:17" ht="15">
      <c r="A15" s="203" t="s">
        <v>1695</v>
      </c>
      <c r="B15" s="203" t="s">
        <v>17</v>
      </c>
      <c r="C15" s="203" t="s">
        <v>17</v>
      </c>
      <c r="D15" s="92" t="s">
        <v>17</v>
      </c>
      <c r="E15" s="24" t="e">
        <f>"raidcom add host_grp -port CL" &amp;#REF! &amp; "-"&amp;#REF!&amp;" -host_ mode " &amp;#REF! &amp;IF(ISTEXT(#REF!), "  -host_ mode_opt " &amp;#REF!,"")&amp;" -s "</f>
        <v>#REF!</v>
      </c>
      <c r="F15" s="24" t="str">
        <f>IF(ISNUMBER(#REF!),"raidcom add hba_wwn -port CL" &amp;#REF! &amp;  "-" &amp;#REF!&amp; "  -hba_wwn " &amp; IF(LEN(#REF!) =16,#REF!,LEFT(#REF!,2)&amp;MID(#REF!,4,2)&amp;MID(#REF!,7,2)&amp;MID(#REF!,10,2) &amp;MID(#REF!,13,2)&amp;MID(#REF!,16,2)&amp;MID(#REF!,19,2)&amp;MID(#REF!,22,2)),"")</f>
        <v/>
      </c>
      <c r="G15" s="24" t="str">
        <f>IF(ISNUMBER(#REF!),"raidcom set hba_wwn -port CL" &amp;#REF! &amp;  "-" &amp;#REF!&amp;IF(ISTEXT(#REF!)," -wwn_nickname "&amp;#REF!,""),"")</f>
        <v/>
      </c>
      <c r="H15" s="24" t="str">
        <f>IF(ISTEXT(A15),"raidcom modify external_grp  -external_grp_id "&amp;A15&amp;" -cache_mode "&amp;LOWER(B15)&amp;" -s "&amp;Instructions!B$11&amp;" -IH"&amp;Instructions!B$10,"")</f>
        <v>raidcom modify external_grp  -external_grp_id 03-10 -cache_mode n -s 53958 -IH99</v>
      </c>
      <c r="I15" s="24" t="str">
        <f>IF(ISTEXT(A15),"raidcom modify external_grp  -external_grp_id "&amp;A15&amp;" -cache_inflow "&amp;LOWER(C15)&amp;" -s "&amp;Instructions!B$11&amp;" -IH"&amp;Instructions!B$10,"")</f>
        <v>raidcom modify external_grp  -external_grp_id 03-10 -cache_inflow n -s 53958 -IH99</v>
      </c>
    </row>
    <row r="16" spans="1:17" ht="15">
      <c r="A16" s="203" t="s">
        <v>1696</v>
      </c>
      <c r="B16" s="203" t="s">
        <v>17</v>
      </c>
      <c r="C16" s="203" t="s">
        <v>17</v>
      </c>
      <c r="D16" s="92" t="s">
        <v>17</v>
      </c>
      <c r="E16" s="24" t="e">
        <f>"raidcom add host_grp -port CL" &amp;#REF! &amp; "-"&amp;#REF!&amp;" -host_ mode " &amp;#REF! &amp;IF(ISTEXT(#REF!), "  -host_ mode_opt " &amp;#REF!,"")&amp;" -s "</f>
        <v>#REF!</v>
      </c>
      <c r="F16" s="24" t="str">
        <f>IF(ISNUMBER(#REF!),"raidcom add hba_wwn -port CL" &amp;#REF! &amp;  "-" &amp;#REF!&amp; "  -hba_wwn " &amp; IF(LEN(#REF!) =16,#REF!,LEFT(#REF!,2)&amp;MID(#REF!,4,2)&amp;MID(#REF!,7,2)&amp;MID(#REF!,10,2) &amp;MID(#REF!,13,2)&amp;MID(#REF!,16,2)&amp;MID(#REF!,19,2)&amp;MID(#REF!,22,2)),"")</f>
        <v/>
      </c>
      <c r="G16" s="24" t="str">
        <f>IF(ISNUMBER(#REF!),"raidcom set hba_wwn -port CL" &amp;#REF! &amp;  "-" &amp;#REF!&amp;IF(ISTEXT(#REF!)," -wwn_nickname "&amp;#REF!,""),"")</f>
        <v/>
      </c>
      <c r="H16" s="24" t="str">
        <f>IF(ISTEXT(A16),"raidcom modify external_grp  -external_grp_id "&amp;A16&amp;" -cache_mode "&amp;LOWER(B16)&amp;" -s "&amp;Instructions!B$11&amp;" -IH"&amp;Instructions!B$10,"")</f>
        <v>raidcom modify external_grp  -external_grp_id 03-11 -cache_mode n -s 53958 -IH99</v>
      </c>
      <c r="I16" s="24" t="str">
        <f>IF(ISTEXT(A16),"raidcom modify external_grp  -external_grp_id "&amp;A16&amp;" -cache_inflow "&amp;LOWER(C16)&amp;" -s "&amp;Instructions!B$11&amp;" -IH"&amp;Instructions!B$10,"")</f>
        <v>raidcom modify external_grp  -external_grp_id 03-11 -cache_inflow n -s 53958 -IH99</v>
      </c>
    </row>
    <row r="17" spans="1:9" ht="15">
      <c r="A17" s="203" t="s">
        <v>1697</v>
      </c>
      <c r="B17" s="203" t="s">
        <v>17</v>
      </c>
      <c r="C17" s="203" t="s">
        <v>17</v>
      </c>
      <c r="D17" s="92" t="s">
        <v>17</v>
      </c>
      <c r="E17" s="24" t="e">
        <f>"raidcom add host_grp -port CL" &amp;#REF! &amp; "-"&amp;#REF!&amp;" -host_ mode " &amp;#REF! &amp;IF(ISTEXT(#REF!), "  -host_ mode_opt " &amp;#REF!,"")&amp;" -s "</f>
        <v>#REF!</v>
      </c>
      <c r="F17" s="24" t="str">
        <f>IF(ISNUMBER(#REF!),"raidcom add hba_wwn -port CL" &amp;#REF! &amp;  "-" &amp;#REF!&amp; "  -hba_wwn " &amp; IF(LEN(#REF!) =16,#REF!,LEFT(#REF!,2)&amp;MID(#REF!,4,2)&amp;MID(#REF!,7,2)&amp;MID(#REF!,10,2) &amp;MID(#REF!,13,2)&amp;MID(#REF!,16,2)&amp;MID(#REF!,19,2)&amp;MID(#REF!,22,2)),"")</f>
        <v/>
      </c>
      <c r="G17" s="24" t="str">
        <f>IF(ISNUMBER(#REF!),"raidcom set hba_wwn -port CL" &amp;#REF! &amp;  "-" &amp;#REF!&amp;IF(ISTEXT(#REF!)," -wwn_nickname "&amp;#REF!,""),"")</f>
        <v/>
      </c>
      <c r="H17" s="24" t="str">
        <f>IF(ISTEXT(A17),"raidcom modify external_grp  -external_grp_id "&amp;A17&amp;" -cache_mode "&amp;LOWER(B17)&amp;" -s "&amp;Instructions!B$11&amp;" -IH"&amp;Instructions!B$10,"")</f>
        <v>raidcom modify external_grp  -external_grp_id 03-12 -cache_mode n -s 53958 -IH99</v>
      </c>
      <c r="I17" s="24" t="str">
        <f>IF(ISTEXT(A17),"raidcom modify external_grp  -external_grp_id "&amp;A17&amp;" -cache_inflow "&amp;LOWER(C17)&amp;" -s "&amp;Instructions!B$11&amp;" -IH"&amp;Instructions!B$10,"")</f>
        <v>raidcom modify external_grp  -external_grp_id 03-12 -cache_inflow n -s 53958 -IH99</v>
      </c>
    </row>
    <row r="18" spans="1:9" ht="15">
      <c r="A18" s="203" t="s">
        <v>1698</v>
      </c>
      <c r="B18" s="203" t="s">
        <v>17</v>
      </c>
      <c r="C18" s="203" t="s">
        <v>17</v>
      </c>
      <c r="D18" s="92" t="s">
        <v>17</v>
      </c>
      <c r="E18" s="24" t="e">
        <f>"raidcom add host_grp -port CL" &amp;#REF! &amp; "-"&amp;#REF!&amp;" -host_ mode " &amp;#REF! &amp;IF(ISTEXT(#REF!), "  -host_ mode_opt " &amp;#REF!,"")&amp;" -s "</f>
        <v>#REF!</v>
      </c>
      <c r="F18" s="24" t="str">
        <f>IF(ISNUMBER(#REF!),"raidcom add hba_wwn -port CL" &amp;#REF! &amp;  "-" &amp;#REF!&amp; "  -hba_wwn " &amp; IF(LEN(#REF!) =16,#REF!,LEFT(#REF!,2)&amp;MID(#REF!,4,2)&amp;MID(#REF!,7,2)&amp;MID(#REF!,10,2) &amp;MID(#REF!,13,2)&amp;MID(#REF!,16,2)&amp;MID(#REF!,19,2)&amp;MID(#REF!,22,2)),"")</f>
        <v/>
      </c>
      <c r="G18" s="24" t="str">
        <f>IF(ISNUMBER(#REF!),"raidcom set hba_wwn -port CL" &amp;#REF! &amp;  "-" &amp;#REF!&amp;IF(ISTEXT(#REF!)," -wwn_nickname "&amp;#REF!,""),"")</f>
        <v/>
      </c>
      <c r="H18" s="24" t="str">
        <f>IF(ISTEXT(A18),"raidcom modify external_grp  -external_grp_id "&amp;A18&amp;" -cache_mode "&amp;LOWER(B18)&amp;" -s "&amp;Instructions!B$11&amp;" -IH"&amp;Instructions!B$10,"")</f>
        <v>raidcom modify external_grp  -external_grp_id 03-13 -cache_mode n -s 53958 -IH99</v>
      </c>
      <c r="I18" s="24" t="str">
        <f>IF(ISTEXT(A18),"raidcom modify external_grp  -external_grp_id "&amp;A18&amp;" -cache_inflow "&amp;LOWER(C18)&amp;" -s "&amp;Instructions!B$11&amp;" -IH"&amp;Instructions!B$10,"")</f>
        <v>raidcom modify external_grp  -external_grp_id 03-13 -cache_inflow n -s 53958 -IH99</v>
      </c>
    </row>
    <row r="19" spans="1:9" ht="15">
      <c r="A19" s="203" t="s">
        <v>1699</v>
      </c>
      <c r="B19" s="203" t="s">
        <v>17</v>
      </c>
      <c r="C19" s="203" t="s">
        <v>17</v>
      </c>
      <c r="D19" s="92" t="s">
        <v>17</v>
      </c>
      <c r="E19" s="24" t="e">
        <f>"raidcom add host_grp -port CL" &amp;#REF! &amp; "-"&amp;#REF!&amp;" -host_ mode " &amp;#REF! &amp;IF(ISTEXT(#REF!), "  -host_ mode_opt " &amp;#REF!,"")&amp;" -s "</f>
        <v>#REF!</v>
      </c>
      <c r="F19" s="24" t="str">
        <f>IF(ISNUMBER(#REF!),"raidcom add hba_wwn -port CL" &amp;#REF! &amp;  "-" &amp;#REF!&amp; "  -hba_wwn " &amp; IF(LEN(#REF!) =16,#REF!,LEFT(#REF!,2)&amp;MID(#REF!,4,2)&amp;MID(#REF!,7,2)&amp;MID(#REF!,10,2) &amp;MID(#REF!,13,2)&amp;MID(#REF!,16,2)&amp;MID(#REF!,19,2)&amp;MID(#REF!,22,2)),"")</f>
        <v/>
      </c>
      <c r="G19" s="24" t="str">
        <f>IF(ISNUMBER(#REF!),"raidcom set hba_wwn -port CL" &amp;#REF! &amp;  "-" &amp;#REF!&amp;IF(ISTEXT(#REF!)," -wwn_nickname "&amp;#REF!,""),"")</f>
        <v/>
      </c>
      <c r="H19" s="24" t="str">
        <f>IF(ISTEXT(A19),"raidcom modify external_grp  -external_grp_id "&amp;A19&amp;" -cache_mode "&amp;LOWER(B19)&amp;" -s "&amp;Instructions!B$11&amp;" -IH"&amp;Instructions!B$10,"")</f>
        <v>raidcom modify external_grp  -external_grp_id 03-14 -cache_mode n -s 53958 -IH99</v>
      </c>
      <c r="I19" s="24" t="str">
        <f>IF(ISTEXT(A19),"raidcom modify external_grp  -external_grp_id "&amp;A19&amp;" -cache_inflow "&amp;LOWER(C19)&amp;" -s "&amp;Instructions!B$11&amp;" -IH"&amp;Instructions!B$10,"")</f>
        <v>raidcom modify external_grp  -external_grp_id 03-14 -cache_inflow n -s 53958 -IH99</v>
      </c>
    </row>
    <row r="20" spans="1:9" ht="15">
      <c r="A20" s="203" t="s">
        <v>1700</v>
      </c>
      <c r="B20" s="203" t="s">
        <v>17</v>
      </c>
      <c r="C20" s="203" t="s">
        <v>17</v>
      </c>
      <c r="D20" s="92" t="s">
        <v>17</v>
      </c>
      <c r="E20" s="24" t="e">
        <f>"raidcom add host_grp -port CL" &amp;#REF! &amp; "-"&amp;#REF!&amp;" -host_ mode " &amp;#REF! &amp;IF(ISTEXT(#REF!), "  -host_ mode_opt " &amp;#REF!,"")&amp;" -s "</f>
        <v>#REF!</v>
      </c>
      <c r="F20" s="24" t="str">
        <f>IF(ISNUMBER(#REF!),"raidcom add hba_wwn -port CL" &amp;#REF! &amp;  "-" &amp;#REF!&amp; "  -hba_wwn " &amp; IF(LEN(#REF!) =16,#REF!,LEFT(#REF!,2)&amp;MID(#REF!,4,2)&amp;MID(#REF!,7,2)&amp;MID(#REF!,10,2) &amp;MID(#REF!,13,2)&amp;MID(#REF!,16,2)&amp;MID(#REF!,19,2)&amp;MID(#REF!,22,2)),"")</f>
        <v/>
      </c>
      <c r="G20" s="24" t="str">
        <f>IF(ISNUMBER(#REF!),"raidcom set hba_wwn -port CL" &amp;#REF! &amp;  "-" &amp;#REF!&amp;IF(ISTEXT(#REF!)," -wwn_nickname "&amp;#REF!,""),"")</f>
        <v/>
      </c>
      <c r="H20" s="24" t="str">
        <f>IF(ISTEXT(A20),"raidcom modify external_grp  -external_grp_id "&amp;A20&amp;" -cache_mode "&amp;LOWER(B20)&amp;" -s "&amp;Instructions!B$11&amp;" -IH"&amp;Instructions!B$10,"")</f>
        <v>raidcom modify external_grp  -external_grp_id 03-15 -cache_mode n -s 53958 -IH99</v>
      </c>
      <c r="I20" s="24" t="str">
        <f>IF(ISTEXT(A20),"raidcom modify external_grp  -external_grp_id "&amp;A20&amp;" -cache_inflow "&amp;LOWER(C20)&amp;" -s "&amp;Instructions!B$11&amp;" -IH"&amp;Instructions!B$10,"")</f>
        <v>raidcom modify external_grp  -external_grp_id 03-15 -cache_inflow n -s 53958 -IH99</v>
      </c>
    </row>
    <row r="21" spans="1:9" ht="15">
      <c r="A21" s="203" t="s">
        <v>1701</v>
      </c>
      <c r="B21" s="203" t="s">
        <v>17</v>
      </c>
      <c r="C21" s="203" t="s">
        <v>17</v>
      </c>
      <c r="D21" s="92" t="s">
        <v>17</v>
      </c>
      <c r="E21" s="24" t="e">
        <f>"raidcom add host_grp -port CL" &amp;#REF! &amp; "-"&amp;#REF!&amp;" -host_ mode " &amp;#REF! &amp;IF(ISTEXT(#REF!), "  -host_ mode_opt " &amp;#REF!,"")&amp;" -s "</f>
        <v>#REF!</v>
      </c>
      <c r="F21" s="24" t="str">
        <f>IF(ISNUMBER(#REF!),"raidcom add hba_wwn -port CL" &amp;#REF! &amp;  "-" &amp;#REF!&amp; "  -hba_wwn " &amp; IF(LEN(#REF!) =16,#REF!,LEFT(#REF!,2)&amp;MID(#REF!,4,2)&amp;MID(#REF!,7,2)&amp;MID(#REF!,10,2) &amp;MID(#REF!,13,2)&amp;MID(#REF!,16,2)&amp;MID(#REF!,19,2)&amp;MID(#REF!,22,2)),"")</f>
        <v/>
      </c>
      <c r="G21" s="24" t="str">
        <f>IF(ISNUMBER(#REF!),"raidcom set hba_wwn -port CL" &amp;#REF! &amp;  "-" &amp;#REF!&amp;IF(ISTEXT(#REF!)," -wwn_nickname "&amp;#REF!,""),"")</f>
        <v/>
      </c>
      <c r="H21" s="24" t="str">
        <f>IF(ISTEXT(A21),"raidcom modify external_grp  -external_grp_id "&amp;A21&amp;" -cache_mode "&amp;LOWER(B21)&amp;" -s "&amp;Instructions!B$11&amp;" -IH"&amp;Instructions!B$10,"")</f>
        <v>raidcom modify external_grp  -external_grp_id 03-16 -cache_mode n -s 53958 -IH99</v>
      </c>
      <c r="I21" s="24" t="str">
        <f>IF(ISTEXT(A21),"raidcom modify external_grp  -external_grp_id "&amp;A21&amp;" -cache_inflow "&amp;LOWER(C21)&amp;" -s "&amp;Instructions!B$11&amp;" -IH"&amp;Instructions!B$10,"")</f>
        <v>raidcom modify external_grp  -external_grp_id 03-16 -cache_inflow n -s 53958 -IH99</v>
      </c>
    </row>
    <row r="22" spans="1:9" ht="15">
      <c r="A22" s="203" t="s">
        <v>1702</v>
      </c>
      <c r="B22" s="203" t="s">
        <v>17</v>
      </c>
      <c r="C22" s="203" t="s">
        <v>17</v>
      </c>
      <c r="D22" s="92" t="s">
        <v>17</v>
      </c>
      <c r="E22" s="24" t="e">
        <f>"raidcom add host_grp -port CL" &amp;#REF! &amp; "-"&amp;#REF!&amp;" -host_ mode " &amp;#REF! &amp;IF(ISTEXT(#REF!), "  -host_ mode_opt " &amp;#REF!,"")&amp;" -s "</f>
        <v>#REF!</v>
      </c>
      <c r="F22" s="24" t="str">
        <f>IF(ISNUMBER(#REF!),"raidcom add hba_wwn -port CL" &amp;#REF! &amp;  "-" &amp;#REF!&amp; "  -hba_wwn " &amp; IF(LEN(#REF!) =16,#REF!,LEFT(#REF!,2)&amp;MID(#REF!,4,2)&amp;MID(#REF!,7,2)&amp;MID(#REF!,10,2) &amp;MID(#REF!,13,2)&amp;MID(#REF!,16,2)&amp;MID(#REF!,19,2)&amp;MID(#REF!,22,2)),"")</f>
        <v/>
      </c>
      <c r="G22" s="24" t="str">
        <f>IF(ISNUMBER(#REF!),"raidcom set hba_wwn -port CL" &amp;#REF! &amp;  "-" &amp;#REF!&amp;IF(ISTEXT(#REF!)," -wwn_nickname "&amp;#REF!,""),"")</f>
        <v/>
      </c>
      <c r="H22" s="24" t="str">
        <f>IF(ISTEXT(A22),"raidcom modify external_grp  -external_grp_id "&amp;A22&amp;" -cache_mode "&amp;LOWER(B22)&amp;" -s "&amp;Instructions!B$11&amp;" -IH"&amp;Instructions!B$10,"")</f>
        <v>raidcom modify external_grp  -external_grp_id 03-17 -cache_mode n -s 53958 -IH99</v>
      </c>
      <c r="I22" s="24" t="str">
        <f>IF(ISTEXT(A22),"raidcom modify external_grp  -external_grp_id "&amp;A22&amp;" -cache_inflow "&amp;LOWER(C22)&amp;" -s "&amp;Instructions!B$11&amp;" -IH"&amp;Instructions!B$10,"")</f>
        <v>raidcom modify external_grp  -external_grp_id 03-17 -cache_inflow n -s 53958 -IH99</v>
      </c>
    </row>
    <row r="23" spans="1:9" ht="15">
      <c r="A23" s="203" t="s">
        <v>1703</v>
      </c>
      <c r="B23" s="203" t="s">
        <v>17</v>
      </c>
      <c r="C23" s="203" t="s">
        <v>17</v>
      </c>
      <c r="D23" s="92" t="s">
        <v>17</v>
      </c>
      <c r="E23" s="24" t="e">
        <f>"raidcom add host_grp -port CL" &amp;#REF! &amp; "-"&amp;#REF!&amp;" -host_ mode " &amp;#REF! &amp;IF(ISTEXT(#REF!), "  -host_ mode_opt " &amp;#REF!,"")&amp;" -s "</f>
        <v>#REF!</v>
      </c>
      <c r="F23" s="24" t="str">
        <f>IF(ISNUMBER(#REF!),"raidcom add hba_wwn -port CL" &amp;#REF! &amp;  "-" &amp;#REF!&amp; "  -hba_wwn " &amp; IF(LEN(#REF!) =16,#REF!,LEFT(#REF!,2)&amp;MID(#REF!,4,2)&amp;MID(#REF!,7,2)&amp;MID(#REF!,10,2) &amp;MID(#REF!,13,2)&amp;MID(#REF!,16,2)&amp;MID(#REF!,19,2)&amp;MID(#REF!,22,2)),"")</f>
        <v/>
      </c>
      <c r="G23" s="24" t="str">
        <f>IF(ISNUMBER(#REF!),"raidcom set hba_wwn -port CL" &amp;#REF! &amp;  "-" &amp;#REF!&amp;IF(ISTEXT(#REF!)," -wwn_nickname "&amp;#REF!,""),"")</f>
        <v/>
      </c>
      <c r="H23" s="24" t="str">
        <f>IF(ISTEXT(A23),"raidcom modify external_grp  -external_grp_id "&amp;A23&amp;" -cache_mode "&amp;LOWER(B23)&amp;" -s "&amp;Instructions!B$11&amp;" -IH"&amp;Instructions!B$10,"")</f>
        <v>raidcom modify external_grp  -external_grp_id 03-18 -cache_mode n -s 53958 -IH99</v>
      </c>
      <c r="I23" s="24" t="str">
        <f>IF(ISTEXT(A23),"raidcom modify external_grp  -external_grp_id "&amp;A23&amp;" -cache_inflow "&amp;LOWER(C23)&amp;" -s "&amp;Instructions!B$11&amp;" -IH"&amp;Instructions!B$10,"")</f>
        <v>raidcom modify external_grp  -external_grp_id 03-18 -cache_inflow n -s 53958 -IH99</v>
      </c>
    </row>
    <row r="24" spans="1:9" ht="15">
      <c r="A24" s="203" t="s">
        <v>1704</v>
      </c>
      <c r="B24" s="203" t="s">
        <v>17</v>
      </c>
      <c r="C24" s="203" t="s">
        <v>17</v>
      </c>
      <c r="D24" s="92" t="s">
        <v>17</v>
      </c>
      <c r="E24" s="24" t="e">
        <f>"raidcom add host_grp -port CL" &amp;#REF! &amp; "-"&amp;#REF!&amp;" -host_ mode " &amp;#REF! &amp;IF(ISTEXT(#REF!), "  -host_ mode_opt " &amp;#REF!,"")&amp;" -s "</f>
        <v>#REF!</v>
      </c>
      <c r="F24" s="24" t="str">
        <f>IF(ISNUMBER(#REF!),"raidcom add hba_wwn -port CL" &amp;#REF! &amp;  "-" &amp;#REF!&amp; "  -hba_wwn " &amp; IF(LEN(#REF!) =16,#REF!,LEFT(#REF!,2)&amp;MID(#REF!,4,2)&amp;MID(#REF!,7,2)&amp;MID(#REF!,10,2) &amp;MID(#REF!,13,2)&amp;MID(#REF!,16,2)&amp;MID(#REF!,19,2)&amp;MID(#REF!,22,2)),"")</f>
        <v/>
      </c>
      <c r="G24" s="24" t="str">
        <f>IF(ISNUMBER(#REF!),"raidcom set hba_wwn -port CL" &amp;#REF! &amp;  "-" &amp;#REF!&amp;IF(ISTEXT(#REF!)," -wwn_nickname "&amp;#REF!,""),"")</f>
        <v/>
      </c>
      <c r="H24" s="24" t="str">
        <f>IF(ISTEXT(A24),"raidcom modify external_grp  -external_grp_id "&amp;A24&amp;" -cache_mode "&amp;LOWER(B24)&amp;" -s "&amp;Instructions!B$11&amp;" -IH"&amp;Instructions!B$10,"")</f>
        <v>raidcom modify external_grp  -external_grp_id 03-19 -cache_mode n -s 53958 -IH99</v>
      </c>
      <c r="I24" s="24" t="str">
        <f>IF(ISTEXT(A24),"raidcom modify external_grp  -external_grp_id "&amp;A24&amp;" -cache_inflow "&amp;LOWER(C24)&amp;" -s "&amp;Instructions!B$11&amp;" -IH"&amp;Instructions!B$10,"")</f>
        <v>raidcom modify external_grp  -external_grp_id 03-19 -cache_inflow n -s 53958 -IH99</v>
      </c>
    </row>
    <row r="25" spans="1:9" ht="15">
      <c r="A25" s="203" t="s">
        <v>1705</v>
      </c>
      <c r="B25" s="203" t="s">
        <v>17</v>
      </c>
      <c r="C25" s="203" t="s">
        <v>17</v>
      </c>
      <c r="D25" s="92" t="s">
        <v>17</v>
      </c>
      <c r="E25" s="24" t="e">
        <f>"raidcom add host_grp -port CL" &amp;#REF! &amp; "-"&amp;#REF!&amp;" -host_ mode " &amp;#REF! &amp;IF(ISTEXT(#REF!), "  -host_ mode_opt " &amp;#REF!,"")&amp;" -s "</f>
        <v>#REF!</v>
      </c>
      <c r="F25" s="24" t="str">
        <f>IF(ISNUMBER(#REF!),"raidcom add hba_wwn -port CL" &amp;#REF! &amp;  "-" &amp;#REF!&amp; "  -hba_wwn " &amp; IF(LEN(#REF!) =16,#REF!,LEFT(#REF!,2)&amp;MID(#REF!,4,2)&amp;MID(#REF!,7,2)&amp;MID(#REF!,10,2) &amp;MID(#REF!,13,2)&amp;MID(#REF!,16,2)&amp;MID(#REF!,19,2)&amp;MID(#REF!,22,2)),"")</f>
        <v/>
      </c>
      <c r="G25" s="24" t="str">
        <f>IF(ISNUMBER(#REF!),"raidcom set hba_wwn -port CL" &amp;#REF! &amp;  "-" &amp;#REF!&amp;IF(ISTEXT(#REF!)," -wwn_nickname "&amp;#REF!,""),"")</f>
        <v/>
      </c>
      <c r="H25" s="24" t="str">
        <f>IF(ISTEXT(A25),"raidcom modify external_grp  -external_grp_id "&amp;A25&amp;" -cache_mode "&amp;LOWER(B25)&amp;" -s "&amp;Instructions!B$11&amp;" -IH"&amp;Instructions!B$10,"")</f>
        <v>raidcom modify external_grp  -external_grp_id 03-20 -cache_mode n -s 53958 -IH99</v>
      </c>
      <c r="I25" s="24" t="str">
        <f>IF(ISTEXT(A25),"raidcom modify external_grp  -external_grp_id "&amp;A25&amp;" -cache_inflow "&amp;LOWER(C25)&amp;" -s "&amp;Instructions!B$11&amp;" -IH"&amp;Instructions!B$10,"")</f>
        <v>raidcom modify external_grp  -external_grp_id 03-20 -cache_inflow n -s 53958 -IH99</v>
      </c>
    </row>
    <row r="26" spans="1:9" ht="15">
      <c r="A26" s="203" t="s">
        <v>1706</v>
      </c>
      <c r="B26" s="203" t="s">
        <v>17</v>
      </c>
      <c r="C26" s="203" t="s">
        <v>17</v>
      </c>
      <c r="D26" s="92" t="s">
        <v>17</v>
      </c>
      <c r="E26" s="24" t="e">
        <f>"raidcom add host_grp -port CL" &amp;#REF! &amp; "-"&amp;#REF!&amp;" -host_ mode " &amp;#REF! &amp;IF(ISTEXT(#REF!), "  -host_ mode_opt " &amp;#REF!,"")&amp;" -s "</f>
        <v>#REF!</v>
      </c>
      <c r="F26" s="24" t="str">
        <f>IF(ISNUMBER(#REF!),"raidcom add hba_wwn -port CL" &amp;#REF! &amp;  "-" &amp;#REF!&amp; "  -hba_wwn " &amp; IF(LEN(#REF!) =16,#REF!,LEFT(#REF!,2)&amp;MID(#REF!,4,2)&amp;MID(#REF!,7,2)&amp;MID(#REF!,10,2) &amp;MID(#REF!,13,2)&amp;MID(#REF!,16,2)&amp;MID(#REF!,19,2)&amp;MID(#REF!,22,2)),"")</f>
        <v/>
      </c>
      <c r="G26" s="24" t="str">
        <f>IF(ISNUMBER(#REF!),"raidcom set hba_wwn -port CL" &amp;#REF! &amp;  "-" &amp;#REF!&amp;IF(ISTEXT(#REF!)," -wwn_nickname "&amp;#REF!,""),"")</f>
        <v/>
      </c>
      <c r="H26" s="24" t="str">
        <f>IF(ISTEXT(A26),"raidcom modify external_grp  -external_grp_id "&amp;A26&amp;" -cache_mode "&amp;LOWER(B26)&amp;" -s "&amp;Instructions!B$11&amp;" -IH"&amp;Instructions!B$10,"")</f>
        <v>raidcom modify external_grp  -external_grp_id 03-21 -cache_mode n -s 53958 -IH99</v>
      </c>
      <c r="I26" s="24" t="str">
        <f>IF(ISTEXT(A26),"raidcom modify external_grp  -external_grp_id "&amp;A26&amp;" -cache_inflow "&amp;LOWER(C26)&amp;" -s "&amp;Instructions!B$11&amp;" -IH"&amp;Instructions!B$10,"")</f>
        <v>raidcom modify external_grp  -external_grp_id 03-21 -cache_inflow n -s 53958 -IH99</v>
      </c>
    </row>
    <row r="27" spans="1:9" ht="15">
      <c r="A27" s="203" t="s">
        <v>1707</v>
      </c>
      <c r="B27" s="203" t="s">
        <v>17</v>
      </c>
      <c r="C27" s="203" t="s">
        <v>17</v>
      </c>
      <c r="D27" s="92" t="s">
        <v>17</v>
      </c>
      <c r="E27" s="24" t="e">
        <f>"raidcom add host_grp -port CL" &amp;#REF! &amp; "-"&amp;#REF!&amp;" -host_ mode " &amp;#REF! &amp;IF(ISTEXT(#REF!), "  -host_ mode_opt " &amp;#REF!,"")&amp;" -s "</f>
        <v>#REF!</v>
      </c>
      <c r="F27" s="24" t="str">
        <f>IF(ISNUMBER(#REF!),"raidcom add hba_wwn -port CL" &amp;#REF! &amp;  "-" &amp;#REF!&amp; "  -hba_wwn " &amp; IF(LEN(#REF!) =16,#REF!,LEFT(#REF!,2)&amp;MID(#REF!,4,2)&amp;MID(#REF!,7,2)&amp;MID(#REF!,10,2) &amp;MID(#REF!,13,2)&amp;MID(#REF!,16,2)&amp;MID(#REF!,19,2)&amp;MID(#REF!,22,2)),"")</f>
        <v/>
      </c>
      <c r="G27" s="24" t="str">
        <f>IF(ISNUMBER(#REF!),"raidcom set hba_wwn -port CL" &amp;#REF! &amp;  "-" &amp;#REF!&amp;IF(ISTEXT(#REF!)," -wwn_nickname "&amp;#REF!,""),"")</f>
        <v/>
      </c>
      <c r="H27" s="24" t="str">
        <f>IF(ISTEXT(A27),"raidcom modify external_grp  -external_grp_id "&amp;A27&amp;" -cache_mode "&amp;LOWER(B27)&amp;" -s "&amp;Instructions!B$11&amp;" -IH"&amp;Instructions!B$10,"")</f>
        <v>raidcom modify external_grp  -external_grp_id 03-22 -cache_mode n -s 53958 -IH99</v>
      </c>
      <c r="I27" s="24" t="str">
        <f>IF(ISTEXT(A27),"raidcom modify external_grp  -external_grp_id "&amp;A27&amp;" -cache_inflow "&amp;LOWER(C27)&amp;" -s "&amp;Instructions!B$11&amp;" -IH"&amp;Instructions!B$10,"")</f>
        <v>raidcom modify external_grp  -external_grp_id 03-22 -cache_inflow n -s 53958 -IH99</v>
      </c>
    </row>
    <row r="28" spans="1:9" ht="15">
      <c r="A28" s="203" t="s">
        <v>1708</v>
      </c>
      <c r="B28" s="203" t="s">
        <v>17</v>
      </c>
      <c r="C28" s="203" t="s">
        <v>17</v>
      </c>
      <c r="D28" s="92" t="s">
        <v>17</v>
      </c>
      <c r="E28" s="24" t="e">
        <f>"raidcom add host_grp -port CL" &amp;#REF! &amp; "-"&amp;#REF!&amp;" -host_ mode " &amp;#REF! &amp;IF(ISTEXT(#REF!), "  -host_ mode_opt " &amp;#REF!,"")&amp;" -s "</f>
        <v>#REF!</v>
      </c>
      <c r="F28" s="24" t="str">
        <f>IF(ISNUMBER(#REF!),"raidcom add hba_wwn -port CL" &amp;#REF! &amp;  "-" &amp;#REF!&amp; "  -hba_wwn " &amp; IF(LEN(#REF!) =16,#REF!,LEFT(#REF!,2)&amp;MID(#REF!,4,2)&amp;MID(#REF!,7,2)&amp;MID(#REF!,10,2) &amp;MID(#REF!,13,2)&amp;MID(#REF!,16,2)&amp;MID(#REF!,19,2)&amp;MID(#REF!,22,2)),"")</f>
        <v/>
      </c>
      <c r="G28" s="24" t="str">
        <f>IF(ISNUMBER(#REF!),"raidcom set hba_wwn -port CL" &amp;#REF! &amp;  "-" &amp;#REF!&amp;IF(ISTEXT(#REF!)," -wwn_nickname "&amp;#REF!,""),"")</f>
        <v/>
      </c>
      <c r="H28" s="24" t="str">
        <f>IF(ISTEXT(A28),"raidcom modify external_grp  -external_grp_id "&amp;A28&amp;" -cache_mode "&amp;LOWER(B28)&amp;" -s "&amp;Instructions!B$11&amp;" -IH"&amp;Instructions!B$10,"")</f>
        <v>raidcom modify external_grp  -external_grp_id 03-23 -cache_mode n -s 53958 -IH99</v>
      </c>
      <c r="I28" s="24" t="str">
        <f>IF(ISTEXT(A28),"raidcom modify external_grp  -external_grp_id "&amp;A28&amp;" -cache_inflow "&amp;LOWER(C28)&amp;" -s "&amp;Instructions!B$11&amp;" -IH"&amp;Instructions!B$10,"")</f>
        <v>raidcom modify external_grp  -external_grp_id 03-23 -cache_inflow n -s 53958 -IH99</v>
      </c>
    </row>
    <row r="29" spans="1:9" ht="15">
      <c r="A29" s="203" t="s">
        <v>1709</v>
      </c>
      <c r="B29" s="203" t="s">
        <v>17</v>
      </c>
      <c r="C29" s="203" t="s">
        <v>17</v>
      </c>
      <c r="D29" s="92" t="s">
        <v>17</v>
      </c>
      <c r="E29" s="24" t="e">
        <f>"raidcom add host_grp -port CL" &amp;#REF! &amp; "-"&amp;#REF!&amp;" -host_ mode " &amp;#REF! &amp;IF(ISTEXT(#REF!), "  -host_ mode_opt " &amp;#REF!,"")&amp;" -s "</f>
        <v>#REF!</v>
      </c>
      <c r="F29" s="24" t="str">
        <f>IF(ISNUMBER(#REF!),"raidcom add hba_wwn -port CL" &amp;#REF! &amp;  "-" &amp;#REF!&amp; "  -hba_wwn " &amp; IF(LEN(#REF!) =16,#REF!,LEFT(#REF!,2)&amp;MID(#REF!,4,2)&amp;MID(#REF!,7,2)&amp;MID(#REF!,10,2) &amp;MID(#REF!,13,2)&amp;MID(#REF!,16,2)&amp;MID(#REF!,19,2)&amp;MID(#REF!,22,2)),"")</f>
        <v/>
      </c>
      <c r="G29" s="24" t="str">
        <f>IF(ISNUMBER(#REF!),"raidcom set hba_wwn -port CL" &amp;#REF! &amp;  "-" &amp;#REF!&amp;IF(ISTEXT(#REF!)," -wwn_nickname "&amp;#REF!,""),"")</f>
        <v/>
      </c>
      <c r="H29" s="24" t="str">
        <f>IF(ISTEXT(A29),"raidcom modify external_grp  -external_grp_id "&amp;A29&amp;" -cache_mode "&amp;LOWER(B29)&amp;" -s "&amp;Instructions!B$11&amp;" -IH"&amp;Instructions!B$10,"")</f>
        <v>raidcom modify external_grp  -external_grp_id 03-24 -cache_mode n -s 53958 -IH99</v>
      </c>
      <c r="I29" s="24" t="str">
        <f>IF(ISTEXT(A29),"raidcom modify external_grp  -external_grp_id "&amp;A29&amp;" -cache_inflow "&amp;LOWER(C29)&amp;" -s "&amp;Instructions!B$11&amp;" -IH"&amp;Instructions!B$10,"")</f>
        <v>raidcom modify external_grp  -external_grp_id 03-24 -cache_inflow n -s 53958 -IH99</v>
      </c>
    </row>
    <row r="30" spans="1:9" ht="15">
      <c r="A30" s="203" t="s">
        <v>1710</v>
      </c>
      <c r="B30" s="203" t="s">
        <v>17</v>
      </c>
      <c r="C30" s="203" t="s">
        <v>17</v>
      </c>
      <c r="D30" s="92" t="s">
        <v>17</v>
      </c>
      <c r="E30" s="24" t="e">
        <f>"raidcom add host_grp -port CL" &amp;#REF! &amp; "-"&amp;#REF!&amp;" -host_ mode " &amp;#REF! &amp;IF(ISTEXT(#REF!), "  -host_ mode_opt " &amp;#REF!,"")&amp;" -s "</f>
        <v>#REF!</v>
      </c>
      <c r="F30" s="24" t="str">
        <f>IF(ISNUMBER(#REF!),"raidcom add hba_wwn -port CL" &amp;#REF! &amp;  "-" &amp;#REF!&amp; "  -hba_wwn " &amp; IF(LEN(#REF!) =16,#REF!,LEFT(#REF!,2)&amp;MID(#REF!,4,2)&amp;MID(#REF!,7,2)&amp;MID(#REF!,10,2) &amp;MID(#REF!,13,2)&amp;MID(#REF!,16,2)&amp;MID(#REF!,19,2)&amp;MID(#REF!,22,2)),"")</f>
        <v/>
      </c>
      <c r="G30" s="24" t="str">
        <f>IF(ISNUMBER(#REF!),"raidcom set hba_wwn -port CL" &amp;#REF! &amp;  "-" &amp;#REF!&amp;IF(ISTEXT(#REF!)," -wwn_nickname "&amp;#REF!,""),"")</f>
        <v/>
      </c>
      <c r="H30" s="24" t="str">
        <f>IF(ISTEXT(A30),"raidcom modify external_grp  -external_grp_id "&amp;A30&amp;" -cache_mode "&amp;LOWER(B30)&amp;" -s "&amp;Instructions!B$11&amp;" -IH"&amp;Instructions!B$10,"")</f>
        <v>raidcom modify external_grp  -external_grp_id 03-25 -cache_mode n -s 53958 -IH99</v>
      </c>
      <c r="I30" s="24" t="str">
        <f>IF(ISTEXT(A30),"raidcom modify external_grp  -external_grp_id "&amp;A30&amp;" -cache_inflow "&amp;LOWER(C30)&amp;" -s "&amp;Instructions!B$11&amp;" -IH"&amp;Instructions!B$10,"")</f>
        <v>raidcom modify external_grp  -external_grp_id 03-25 -cache_inflow n -s 53958 -IH99</v>
      </c>
    </row>
    <row r="31" spans="1:9" ht="15">
      <c r="A31" s="203" t="s">
        <v>1711</v>
      </c>
      <c r="B31" s="203" t="s">
        <v>17</v>
      </c>
      <c r="C31" s="203" t="s">
        <v>17</v>
      </c>
      <c r="D31" s="92" t="s">
        <v>17</v>
      </c>
      <c r="E31" s="24" t="e">
        <f>"raidcom add host_grp -port CL" &amp;#REF! &amp; "-"&amp;#REF!&amp;" -host_ mode " &amp;#REF! &amp;IF(ISTEXT(#REF!), "  -host_ mode_opt " &amp;#REF!,"")&amp;" -s "</f>
        <v>#REF!</v>
      </c>
      <c r="F31" s="24" t="str">
        <f>IF(ISNUMBER(#REF!),"raidcom add hba_wwn -port CL" &amp;#REF! &amp;  "-" &amp;#REF!&amp; "  -hba_wwn " &amp; IF(LEN(#REF!) =16,#REF!,LEFT(#REF!,2)&amp;MID(#REF!,4,2)&amp;MID(#REF!,7,2)&amp;MID(#REF!,10,2) &amp;MID(#REF!,13,2)&amp;MID(#REF!,16,2)&amp;MID(#REF!,19,2)&amp;MID(#REF!,22,2)),"")</f>
        <v/>
      </c>
      <c r="G31" s="24" t="str">
        <f>IF(ISNUMBER(#REF!),"raidcom set hba_wwn -port CL" &amp;#REF! &amp;  "-" &amp;#REF!&amp;IF(ISTEXT(#REF!)," -wwn_nickname "&amp;#REF!,""),"")</f>
        <v/>
      </c>
      <c r="H31" s="24" t="str">
        <f>IF(ISTEXT(A31),"raidcom modify external_grp  -external_grp_id "&amp;A31&amp;" -cache_mode "&amp;LOWER(B31)&amp;" -s "&amp;Instructions!B$11&amp;" -IH"&amp;Instructions!B$10,"")</f>
        <v>raidcom modify external_grp  -external_grp_id 03-26 -cache_mode n -s 53958 -IH99</v>
      </c>
      <c r="I31" s="24" t="str">
        <f>IF(ISTEXT(A31),"raidcom modify external_grp  -external_grp_id "&amp;A31&amp;" -cache_inflow "&amp;LOWER(C31)&amp;" -s "&amp;Instructions!B$11&amp;" -IH"&amp;Instructions!B$10,"")</f>
        <v>raidcom modify external_grp  -external_grp_id 03-26 -cache_inflow n -s 53958 -IH99</v>
      </c>
    </row>
    <row r="32" spans="1:9" ht="15">
      <c r="A32" s="203" t="s">
        <v>1713</v>
      </c>
      <c r="B32" s="203" t="s">
        <v>17</v>
      </c>
      <c r="C32" s="203" t="s">
        <v>17</v>
      </c>
      <c r="D32" s="92" t="s">
        <v>17</v>
      </c>
      <c r="E32" s="24" t="e">
        <f>"raidcom add host_grp -port CL" &amp;#REF! &amp; "-"&amp;#REF!&amp;" -host_ mode " &amp;#REF! &amp;IF(ISTEXT(#REF!), "  -host_ mode_opt " &amp;#REF!,"")&amp;" -s "</f>
        <v>#REF!</v>
      </c>
      <c r="F32" s="24" t="str">
        <f>IF(ISNUMBER(#REF!),"raidcom add hba_wwn -port CL" &amp;#REF! &amp;  "-" &amp;#REF!&amp; "  -hba_wwn " &amp; IF(LEN(#REF!) =16,#REF!,LEFT(#REF!,2)&amp;MID(#REF!,4,2)&amp;MID(#REF!,7,2)&amp;MID(#REF!,10,2) &amp;MID(#REF!,13,2)&amp;MID(#REF!,16,2)&amp;MID(#REF!,19,2)&amp;MID(#REF!,22,2)),"")</f>
        <v/>
      </c>
      <c r="G32" s="24" t="str">
        <f>IF(ISNUMBER(#REF!),"raidcom set hba_wwn -port CL" &amp;#REF! &amp;  "-" &amp;#REF!&amp;IF(ISTEXT(#REF!)," -wwn_nickname "&amp;#REF!,""),"")</f>
        <v/>
      </c>
      <c r="H32" s="24" t="str">
        <f>IF(ISTEXT(A32),"raidcom modify external_grp  -external_grp_id "&amp;A32&amp;" -cache_mode "&amp;LOWER(B32)&amp;" -s "&amp;Instructions!B$11&amp;" -IH"&amp;Instructions!B$10,"")</f>
        <v>raidcom modify external_grp  -external_grp_id 03-27 -cache_mode n -s 53958 -IH99</v>
      </c>
      <c r="I32" s="24" t="str">
        <f>IF(ISTEXT(A32),"raidcom modify external_grp  -external_grp_id "&amp;A32&amp;" -cache_inflow "&amp;LOWER(C32)&amp;" -s "&amp;Instructions!B$11&amp;" -IH"&amp;Instructions!B$10,"")</f>
        <v>raidcom modify external_grp  -external_grp_id 03-27 -cache_inflow n -s 53958 -IH99</v>
      </c>
    </row>
    <row r="33" spans="1:9" ht="15">
      <c r="A33" s="203" t="s">
        <v>1714</v>
      </c>
      <c r="B33" s="203" t="s">
        <v>17</v>
      </c>
      <c r="C33" s="203" t="s">
        <v>17</v>
      </c>
      <c r="D33" s="92" t="s">
        <v>17</v>
      </c>
      <c r="E33" s="24" t="e">
        <f>"raidcom add host_grp -port CL" &amp;#REF! &amp; "-"&amp;#REF!&amp;" -host_ mode " &amp;#REF! &amp;IF(ISTEXT(#REF!), "  -host_ mode_opt " &amp;#REF!,"")&amp;" -s "</f>
        <v>#REF!</v>
      </c>
      <c r="F33" s="24" t="str">
        <f>IF(ISNUMBER(#REF!),"raidcom add hba_wwn -port CL" &amp;#REF! &amp;  "-" &amp;#REF!&amp; "  -hba_wwn " &amp; IF(LEN(#REF!) =16,#REF!,LEFT(#REF!,2)&amp;MID(#REF!,4,2)&amp;MID(#REF!,7,2)&amp;MID(#REF!,10,2) &amp;MID(#REF!,13,2)&amp;MID(#REF!,16,2)&amp;MID(#REF!,19,2)&amp;MID(#REF!,22,2)),"")</f>
        <v/>
      </c>
      <c r="G33" s="24" t="str">
        <f>IF(ISNUMBER(#REF!),"raidcom set hba_wwn -port CL" &amp;#REF! &amp;  "-" &amp;#REF!&amp;IF(ISTEXT(#REF!)," -wwn_nickname "&amp;#REF!,""),"")</f>
        <v/>
      </c>
      <c r="H33" s="24" t="str">
        <f>IF(ISTEXT(A33),"raidcom modify external_grp  -external_grp_id "&amp;A33&amp;" -cache_mode "&amp;LOWER(B33)&amp;" -s "&amp;Instructions!B$11&amp;" -IH"&amp;Instructions!B$10,"")</f>
        <v>raidcom modify external_grp  -external_grp_id 03-28 -cache_mode n -s 53958 -IH99</v>
      </c>
      <c r="I33" s="24" t="str">
        <f>IF(ISTEXT(A33),"raidcom modify external_grp  -external_grp_id "&amp;A33&amp;" -cache_inflow "&amp;LOWER(C33)&amp;" -s "&amp;Instructions!B$11&amp;" -IH"&amp;Instructions!B$10,"")</f>
        <v>raidcom modify external_grp  -external_grp_id 03-28 -cache_inflow n -s 53958 -IH99</v>
      </c>
    </row>
    <row r="34" spans="1:9" ht="15">
      <c r="A34" s="203" t="s">
        <v>1715</v>
      </c>
      <c r="B34" s="203" t="s">
        <v>17</v>
      </c>
      <c r="C34" s="203" t="s">
        <v>17</v>
      </c>
      <c r="D34" s="92" t="s">
        <v>17</v>
      </c>
      <c r="E34" s="24" t="e">
        <f>"raidcom add host_grp -port CL" &amp;#REF! &amp; "-"&amp;#REF!&amp;" -host_ mode " &amp;#REF! &amp;IF(ISTEXT(#REF!), "  -host_ mode_opt " &amp;#REF!,"")&amp;" -s "</f>
        <v>#REF!</v>
      </c>
      <c r="F34" s="24" t="str">
        <f>IF(ISNUMBER(#REF!),"raidcom add hba_wwn -port CL" &amp;#REF! &amp;  "-" &amp;#REF!&amp; "  -hba_wwn " &amp; IF(LEN(#REF!) =16,#REF!,LEFT(#REF!,2)&amp;MID(#REF!,4,2)&amp;MID(#REF!,7,2)&amp;MID(#REF!,10,2) &amp;MID(#REF!,13,2)&amp;MID(#REF!,16,2)&amp;MID(#REF!,19,2)&amp;MID(#REF!,22,2)),"")</f>
        <v/>
      </c>
      <c r="G34" s="24" t="str">
        <f>IF(ISNUMBER(#REF!),"raidcom set hba_wwn -port CL" &amp;#REF! &amp;  "-" &amp;#REF!&amp;IF(ISTEXT(#REF!)," -wwn_nickname "&amp;#REF!,""),"")</f>
        <v/>
      </c>
      <c r="H34" s="24" t="str">
        <f>IF(ISTEXT(A34),"raidcom modify external_grp  -external_grp_id "&amp;A34&amp;" -cache_mode "&amp;LOWER(B34)&amp;" -s "&amp;Instructions!B$11&amp;" -IH"&amp;Instructions!B$10,"")</f>
        <v>raidcom modify external_grp  -external_grp_id 03-29 -cache_mode n -s 53958 -IH99</v>
      </c>
      <c r="I34" s="24" t="str">
        <f>IF(ISTEXT(A34),"raidcom modify external_grp  -external_grp_id "&amp;A34&amp;" -cache_inflow "&amp;LOWER(C34)&amp;" -s "&amp;Instructions!B$11&amp;" -IH"&amp;Instructions!B$10,"")</f>
        <v>raidcom modify external_grp  -external_grp_id 03-29 -cache_inflow n -s 53958 -IH99</v>
      </c>
    </row>
    <row r="35" spans="1:9" ht="15">
      <c r="A35" s="203" t="s">
        <v>1716</v>
      </c>
      <c r="B35" s="203" t="s">
        <v>17</v>
      </c>
      <c r="C35" s="203" t="s">
        <v>17</v>
      </c>
      <c r="D35" s="92" t="s">
        <v>17</v>
      </c>
      <c r="E35" s="24" t="e">
        <f>"raidcom add host_grp -port CL" &amp;#REF! &amp; "-"&amp;#REF!&amp;" -host_ mode " &amp;#REF! &amp;IF(ISTEXT(#REF!), "  -host_ mode_opt " &amp;#REF!,"")&amp;" -s "</f>
        <v>#REF!</v>
      </c>
      <c r="F35" s="24" t="str">
        <f>IF(ISNUMBER(#REF!),"raidcom add hba_wwn -port CL" &amp;#REF! &amp;  "-" &amp;#REF!&amp; "  -hba_wwn " &amp; IF(LEN(#REF!) =16,#REF!,LEFT(#REF!,2)&amp;MID(#REF!,4,2)&amp;MID(#REF!,7,2)&amp;MID(#REF!,10,2) &amp;MID(#REF!,13,2)&amp;MID(#REF!,16,2)&amp;MID(#REF!,19,2)&amp;MID(#REF!,22,2)),"")</f>
        <v/>
      </c>
      <c r="G35" s="24" t="str">
        <f>IF(ISNUMBER(#REF!),"raidcom set hba_wwn -port CL" &amp;#REF! &amp;  "-" &amp;#REF!&amp;IF(ISTEXT(#REF!)," -wwn_nickname "&amp;#REF!,""),"")</f>
        <v/>
      </c>
      <c r="H35" s="24" t="str">
        <f>IF(ISTEXT(A35),"raidcom modify external_grp  -external_grp_id "&amp;A35&amp;" -cache_mode "&amp;LOWER(B35)&amp;" -s "&amp;Instructions!B$11&amp;" -IH"&amp;Instructions!B$10,"")</f>
        <v>raidcom modify external_grp  -external_grp_id 03-30 -cache_mode n -s 53958 -IH99</v>
      </c>
      <c r="I35" s="24" t="str">
        <f>IF(ISTEXT(A35),"raidcom modify external_grp  -external_grp_id "&amp;A35&amp;" -cache_inflow "&amp;LOWER(C35)&amp;" -s "&amp;Instructions!B$11&amp;" -IH"&amp;Instructions!B$10,"")</f>
        <v>raidcom modify external_grp  -external_grp_id 03-30 -cache_inflow n -s 53958 -IH99</v>
      </c>
    </row>
    <row r="36" spans="1:9" ht="15">
      <c r="A36" s="203" t="s">
        <v>1717</v>
      </c>
      <c r="B36" s="203" t="s">
        <v>17</v>
      </c>
      <c r="C36" s="203" t="s">
        <v>17</v>
      </c>
      <c r="D36" s="92" t="s">
        <v>17</v>
      </c>
      <c r="E36" s="24" t="e">
        <f>"raidcom add host_grp -port CL" &amp;#REF! &amp; "-"&amp;#REF!&amp;" -host_ mode " &amp;#REF! &amp;IF(ISTEXT(#REF!), "  -host_ mode_opt " &amp;#REF!,"")&amp;" -s "</f>
        <v>#REF!</v>
      </c>
      <c r="F36" s="24" t="str">
        <f>IF(ISNUMBER(#REF!),"raidcom add hba_wwn -port CL" &amp;#REF! &amp;  "-" &amp;#REF!&amp; "  -hba_wwn " &amp; IF(LEN(#REF!) =16,#REF!,LEFT(#REF!,2)&amp;MID(#REF!,4,2)&amp;MID(#REF!,7,2)&amp;MID(#REF!,10,2) &amp;MID(#REF!,13,2)&amp;MID(#REF!,16,2)&amp;MID(#REF!,19,2)&amp;MID(#REF!,22,2)),"")</f>
        <v/>
      </c>
      <c r="G36" s="24" t="str">
        <f>IF(ISNUMBER(#REF!),"raidcom set hba_wwn -port CL" &amp;#REF! &amp;  "-" &amp;#REF!&amp;IF(ISTEXT(#REF!)," -wwn_nickname "&amp;#REF!,""),"")</f>
        <v/>
      </c>
      <c r="H36" s="24" t="str">
        <f>IF(ISTEXT(A36),"raidcom modify external_grp  -external_grp_id "&amp;A36&amp;" -cache_mode "&amp;LOWER(B36)&amp;" -s "&amp;Instructions!B$11&amp;" -IH"&amp;Instructions!B$10,"")</f>
        <v>raidcom modify external_grp  -external_grp_id 03-31 -cache_mode n -s 53958 -IH99</v>
      </c>
      <c r="I36" s="24" t="str">
        <f>IF(ISTEXT(A36),"raidcom modify external_grp  -external_grp_id "&amp;A36&amp;" -cache_inflow "&amp;LOWER(C36)&amp;" -s "&amp;Instructions!B$11&amp;" -IH"&amp;Instructions!B$10,"")</f>
        <v>raidcom modify external_grp  -external_grp_id 03-31 -cache_inflow n -s 53958 -IH99</v>
      </c>
    </row>
    <row r="37" spans="1:9" ht="15">
      <c r="A37" s="203" t="s">
        <v>1718</v>
      </c>
      <c r="B37" s="203" t="s">
        <v>17</v>
      </c>
      <c r="C37" s="203" t="s">
        <v>17</v>
      </c>
      <c r="D37" s="92" t="s">
        <v>17</v>
      </c>
      <c r="E37" s="24" t="e">
        <f>"raidcom add host_grp -port CL" &amp;#REF! &amp; "-"&amp;#REF!&amp;" -host_ mode " &amp;#REF! &amp;IF(ISTEXT(#REF!), "  -host_ mode_opt " &amp;#REF!,"")&amp;" -s "</f>
        <v>#REF!</v>
      </c>
      <c r="F37" s="24" t="str">
        <f>IF(ISNUMBER(#REF!),"raidcom add hba_wwn -port CL" &amp;#REF! &amp;  "-" &amp;#REF!&amp; "  -hba_wwn " &amp; IF(LEN(#REF!) =16,#REF!,LEFT(#REF!,2)&amp;MID(#REF!,4,2)&amp;MID(#REF!,7,2)&amp;MID(#REF!,10,2) &amp;MID(#REF!,13,2)&amp;MID(#REF!,16,2)&amp;MID(#REF!,19,2)&amp;MID(#REF!,22,2)),"")</f>
        <v/>
      </c>
      <c r="G37" s="24" t="str">
        <f>IF(ISNUMBER(#REF!),"raidcom set hba_wwn -port CL" &amp;#REF! &amp;  "-" &amp;#REF!&amp;IF(ISTEXT(#REF!)," -wwn_nickname "&amp;#REF!,""),"")</f>
        <v/>
      </c>
      <c r="H37" s="24" t="str">
        <f>IF(ISTEXT(A37),"raidcom modify external_grp  -external_grp_id "&amp;A37&amp;" -cache_mode "&amp;LOWER(B37)&amp;" -s "&amp;Instructions!B$11&amp;" -IH"&amp;Instructions!B$10,"")</f>
        <v>raidcom modify external_grp  -external_grp_id 03-32 -cache_mode n -s 53958 -IH99</v>
      </c>
      <c r="I37" s="24" t="str">
        <f>IF(ISTEXT(A37),"raidcom modify external_grp  -external_grp_id "&amp;A37&amp;" -cache_inflow "&amp;LOWER(C37)&amp;" -s "&amp;Instructions!B$11&amp;" -IH"&amp;Instructions!B$10,"")</f>
        <v>raidcom modify external_grp  -external_grp_id 03-32 -cache_inflow n -s 53958 -IH99</v>
      </c>
    </row>
    <row r="38" spans="1:9" ht="15">
      <c r="A38" s="203" t="s">
        <v>1719</v>
      </c>
      <c r="B38" s="203" t="s">
        <v>17</v>
      </c>
      <c r="C38" s="203" t="s">
        <v>17</v>
      </c>
      <c r="D38" s="92" t="s">
        <v>17</v>
      </c>
      <c r="E38" s="24" t="e">
        <f>"raidcom add host_grp -port CL" &amp;#REF! &amp; "-"&amp;#REF!&amp;" -host_ mode " &amp;#REF! &amp;IF(ISTEXT(#REF!), "  -host_ mode_opt " &amp;#REF!,"")&amp;" -s "</f>
        <v>#REF!</v>
      </c>
      <c r="F38" s="24" t="str">
        <f>IF(ISNUMBER(#REF!),"raidcom add hba_wwn -port CL" &amp;#REF! &amp;  "-" &amp;#REF!&amp; "  -hba_wwn " &amp; IF(LEN(#REF!) =16,#REF!,LEFT(#REF!,2)&amp;MID(#REF!,4,2)&amp;MID(#REF!,7,2)&amp;MID(#REF!,10,2) &amp;MID(#REF!,13,2)&amp;MID(#REF!,16,2)&amp;MID(#REF!,19,2)&amp;MID(#REF!,22,2)),"")</f>
        <v/>
      </c>
      <c r="G38" s="24" t="str">
        <f>IF(ISNUMBER(#REF!),"raidcom set hba_wwn -port CL" &amp;#REF! &amp;  "-" &amp;#REF!&amp;IF(ISTEXT(#REF!)," -wwn_nickname "&amp;#REF!,""),"")</f>
        <v/>
      </c>
      <c r="H38" s="24" t="str">
        <f>IF(ISTEXT(A38),"raidcom modify external_grp  -external_grp_id "&amp;A38&amp;" -cache_mode "&amp;LOWER(B38)&amp;" -s "&amp;Instructions!B$11&amp;" -IH"&amp;Instructions!B$10,"")</f>
        <v>raidcom modify external_grp  -external_grp_id 03-33 -cache_mode n -s 53958 -IH99</v>
      </c>
      <c r="I38" s="24" t="str">
        <f>IF(ISTEXT(A38),"raidcom modify external_grp  -external_grp_id "&amp;A38&amp;" -cache_inflow "&amp;LOWER(C38)&amp;" -s "&amp;Instructions!B$11&amp;" -IH"&amp;Instructions!B$10,"")</f>
        <v>raidcom modify external_grp  -external_grp_id 03-33 -cache_inflow n -s 53958 -IH99</v>
      </c>
    </row>
    <row r="39" spans="1:9" ht="15">
      <c r="A39" s="203"/>
      <c r="B39" s="203"/>
      <c r="C39" s="203"/>
      <c r="D39" s="92" t="s">
        <v>17</v>
      </c>
      <c r="E39" s="24" t="e">
        <f>"raidcom add host_grp -port CL" &amp;#REF! &amp; "-"&amp;#REF!&amp;" -host_ mode " &amp;#REF! &amp;IF(ISTEXT(#REF!), "  -host_ mode_opt " &amp;#REF!,"")&amp;" -s "</f>
        <v>#REF!</v>
      </c>
      <c r="F39" s="24" t="str">
        <f>IF(ISNUMBER(#REF!),"raidcom add hba_wwn -port CL" &amp;#REF! &amp;  "-" &amp;#REF!&amp; "  -hba_wwn " &amp; IF(LEN(#REF!) =16,#REF!,LEFT(#REF!,2)&amp;MID(#REF!,4,2)&amp;MID(#REF!,7,2)&amp;MID(#REF!,10,2) &amp;MID(#REF!,13,2)&amp;MID(#REF!,16,2)&amp;MID(#REF!,19,2)&amp;MID(#REF!,22,2)),"")</f>
        <v/>
      </c>
      <c r="G39" s="24" t="str">
        <f>IF(ISNUMBER(#REF!),"raidcom set hba_wwn -port CL" &amp;#REF! &amp;  "-" &amp;#REF!&amp;IF(ISTEXT(#REF!)," -wwn_nickname "&amp;#REF!,""),"")</f>
        <v/>
      </c>
      <c r="H39" s="24" t="str">
        <f>IF(ISTEXT(A39),"raidcom modify external_grp  -external_grp_id "&amp;A39&amp;" -cache_mode "&amp;LOWER(B39)&amp;" -s "&amp;Instructions!B$11&amp;" -IH"&amp;Instructions!B$10,"")</f>
        <v/>
      </c>
      <c r="I39" s="24" t="str">
        <f>IF(ISTEXT(A39),"raidcom modify external_grp  -external_grp_id "&amp;A39&amp;" -cache_inflow "&amp;LOWER(C39)&amp;" -s "&amp;Instructions!B$11&amp;" -IH"&amp;Instructions!B$10,"")</f>
        <v/>
      </c>
    </row>
    <row r="40" spans="1:9" ht="15">
      <c r="A40" s="203"/>
      <c r="B40" s="203"/>
      <c r="C40" s="203"/>
      <c r="D40" s="92" t="s">
        <v>17</v>
      </c>
      <c r="E40" s="24" t="e">
        <f>"raidcom add host_grp -port CL" &amp;#REF! &amp; "-"&amp;#REF!&amp;" -host_ mode " &amp;#REF! &amp;IF(ISTEXT(#REF!), "  -host_ mode_opt " &amp;#REF!,"")&amp;" -s "</f>
        <v>#REF!</v>
      </c>
      <c r="F40" s="24" t="str">
        <f>IF(ISNUMBER(#REF!),"raidcom add hba_wwn -port CL" &amp;#REF! &amp;  "-" &amp;#REF!&amp; "  -hba_wwn " &amp; IF(LEN(#REF!) =16,#REF!,LEFT(#REF!,2)&amp;MID(#REF!,4,2)&amp;MID(#REF!,7,2)&amp;MID(#REF!,10,2) &amp;MID(#REF!,13,2)&amp;MID(#REF!,16,2)&amp;MID(#REF!,19,2)&amp;MID(#REF!,22,2)),"")</f>
        <v/>
      </c>
      <c r="G40" s="24" t="str">
        <f>IF(ISNUMBER(#REF!),"raidcom set hba_wwn -port CL" &amp;#REF! &amp;  "-" &amp;#REF!&amp;IF(ISTEXT(#REF!)," -wwn_nickname "&amp;#REF!,""),"")</f>
        <v/>
      </c>
      <c r="H40" s="24" t="str">
        <f>IF(ISTEXT(A40),"raidcom modify external_grp  -external_grp_id "&amp;A40&amp;" -cache_mode "&amp;LOWER(B40)&amp;" -s "&amp;Instructions!B$11&amp;" -IH"&amp;Instructions!B$10,"")</f>
        <v/>
      </c>
      <c r="I40" s="24" t="str">
        <f>IF(ISTEXT(A40),"raidcom modify external_grp  -external_grp_id "&amp;A40&amp;" -cache_inflow "&amp;LOWER(C40)&amp;" -s "&amp;Instructions!B$11&amp;" -IH"&amp;Instructions!B$10,"")</f>
        <v/>
      </c>
    </row>
    <row r="41" spans="1:9" ht="15">
      <c r="A41" s="203"/>
      <c r="B41" s="203"/>
      <c r="C41" s="203"/>
      <c r="D41" s="92" t="s">
        <v>17</v>
      </c>
      <c r="E41" s="24" t="e">
        <f>"raidcom add host_grp -port CL" &amp;#REF! &amp; "-"&amp;#REF!&amp;" -host_ mode " &amp;#REF! &amp;IF(ISTEXT(#REF!), "  -host_ mode_opt " &amp;#REF!,"")&amp;" -s "</f>
        <v>#REF!</v>
      </c>
      <c r="F41" s="24" t="str">
        <f>IF(ISNUMBER(#REF!),"raidcom add hba_wwn -port CL" &amp;#REF! &amp;  "-" &amp;#REF!&amp; "  -hba_wwn " &amp; IF(LEN(#REF!) =16,#REF!,LEFT(#REF!,2)&amp;MID(#REF!,4,2)&amp;MID(#REF!,7,2)&amp;MID(#REF!,10,2) &amp;MID(#REF!,13,2)&amp;MID(#REF!,16,2)&amp;MID(#REF!,19,2)&amp;MID(#REF!,22,2)),"")</f>
        <v/>
      </c>
      <c r="G41" s="24" t="str">
        <f>IF(ISNUMBER(#REF!),"raidcom set hba_wwn -port CL" &amp;#REF! &amp;  "-" &amp;#REF!&amp;IF(ISTEXT(#REF!)," -wwn_nickname "&amp;#REF!,""),"")</f>
        <v/>
      </c>
      <c r="H41" s="24" t="str">
        <f>IF(ISTEXT(A41),"raidcom modify external_grp  -external_grp_id "&amp;A41&amp;" -cache_mode "&amp;LOWER(B41)&amp;" -s "&amp;Instructions!B$11&amp;" -IH"&amp;Instructions!B$10,"")</f>
        <v/>
      </c>
      <c r="I41" s="24" t="str">
        <f>IF(ISTEXT(A41),"raidcom modify external_grp  -external_grp_id "&amp;A41&amp;" -cache_inflow "&amp;LOWER(C41)&amp;" -s "&amp;Instructions!B$11&amp;" -IH"&amp;Instructions!B$10,"")</f>
        <v/>
      </c>
    </row>
    <row r="42" spans="1:9" ht="15">
      <c r="A42" s="203"/>
      <c r="B42" s="203"/>
      <c r="C42" s="203"/>
      <c r="D42" s="92" t="s">
        <v>17</v>
      </c>
      <c r="E42" s="24" t="e">
        <f>"raidcom add host_grp -port CL" &amp;#REF! &amp; "-"&amp;#REF!&amp;" -host_ mode " &amp;#REF! &amp;IF(ISTEXT(#REF!), "  -host_ mode_opt " &amp;#REF!,"")&amp;" -s "</f>
        <v>#REF!</v>
      </c>
      <c r="F42" s="24" t="str">
        <f>IF(ISNUMBER(#REF!),"raidcom add hba_wwn -port CL" &amp;#REF! &amp;  "-" &amp;#REF!&amp; "  -hba_wwn " &amp; IF(LEN(#REF!) =16,#REF!,LEFT(#REF!,2)&amp;MID(#REF!,4,2)&amp;MID(#REF!,7,2)&amp;MID(#REF!,10,2) &amp;MID(#REF!,13,2)&amp;MID(#REF!,16,2)&amp;MID(#REF!,19,2)&amp;MID(#REF!,22,2)),"")</f>
        <v/>
      </c>
      <c r="G42" s="24" t="str">
        <f>IF(ISNUMBER(#REF!),"raidcom set hba_wwn -port CL" &amp;#REF! &amp;  "-" &amp;#REF!&amp;IF(ISTEXT(#REF!)," -wwn_nickname "&amp;#REF!,""),"")</f>
        <v/>
      </c>
      <c r="H42" s="24" t="str">
        <f>IF(ISTEXT(A42),"raidcom modify external_grp  -external_grp_id "&amp;A42&amp;" -cache_mode "&amp;LOWER(B42)&amp;" -s "&amp;Instructions!B$11&amp;" -IH"&amp;Instructions!B$10,"")</f>
        <v/>
      </c>
      <c r="I42" s="24" t="str">
        <f>IF(ISTEXT(A42),"raidcom modify external_grp  -external_grp_id "&amp;A42&amp;" -cache_inflow "&amp;LOWER(C42)&amp;" -s "&amp;Instructions!B$11&amp;" -IH"&amp;Instructions!B$10,"")</f>
        <v/>
      </c>
    </row>
    <row r="43" spans="1:9" ht="15">
      <c r="A43" s="203"/>
      <c r="B43" s="203"/>
      <c r="C43" s="203"/>
      <c r="D43" s="92" t="s">
        <v>17</v>
      </c>
      <c r="E43" s="24" t="e">
        <f>"raidcom add host_grp -port CL" &amp;#REF! &amp; "-"&amp;#REF!&amp;" -host_ mode " &amp;#REF! &amp;IF(ISTEXT(#REF!), "  -host_ mode_opt " &amp;#REF!,"")&amp;" -s "</f>
        <v>#REF!</v>
      </c>
      <c r="F43" s="24" t="str">
        <f>IF(ISNUMBER(#REF!),"raidcom add hba_wwn -port CL" &amp;#REF! &amp;  "-" &amp;#REF!&amp; "  -hba_wwn " &amp; IF(LEN(#REF!) =16,#REF!,LEFT(#REF!,2)&amp;MID(#REF!,4,2)&amp;MID(#REF!,7,2)&amp;MID(#REF!,10,2) &amp;MID(#REF!,13,2)&amp;MID(#REF!,16,2)&amp;MID(#REF!,19,2)&amp;MID(#REF!,22,2)),"")</f>
        <v/>
      </c>
      <c r="G43" s="24" t="str">
        <f>IF(ISNUMBER(#REF!),"raidcom set hba_wwn -port CL" &amp;#REF! &amp;  "-" &amp;#REF!&amp;IF(ISTEXT(#REF!)," -wwn_nickname "&amp;#REF!,""),"")</f>
        <v/>
      </c>
      <c r="H43" s="24" t="str">
        <f>IF(ISTEXT(A43),"raidcom modify external_grp  -external_grp_id "&amp;A43&amp;" -cache_mode "&amp;LOWER(B43)&amp;" -s "&amp;Instructions!B$11&amp;" -IH"&amp;Instructions!B$10,"")</f>
        <v/>
      </c>
      <c r="I43" s="24" t="str">
        <f>IF(ISTEXT(A43),"raidcom modify external_grp  -external_grp_id "&amp;A43&amp;" -cache_inflow "&amp;LOWER(C43)&amp;" -s "&amp;Instructions!B$11&amp;" -IH"&amp;Instructions!B$10,"")</f>
        <v/>
      </c>
    </row>
    <row r="44" spans="1:9" ht="15">
      <c r="A44" s="203"/>
      <c r="B44" s="203"/>
      <c r="C44" s="203"/>
      <c r="D44" s="92" t="s">
        <v>17</v>
      </c>
      <c r="E44" s="24" t="e">
        <f>"raidcom add host_grp -port CL" &amp;#REF! &amp; "-"&amp;#REF!&amp;" -host_ mode " &amp;#REF! &amp;IF(ISTEXT(#REF!), "  -host_ mode_opt " &amp;#REF!,"")&amp;" -s "</f>
        <v>#REF!</v>
      </c>
      <c r="F44" s="24" t="str">
        <f>IF(ISNUMBER(#REF!),"raidcom add hba_wwn -port CL" &amp;#REF! &amp;  "-" &amp;#REF!&amp; "  -hba_wwn " &amp; IF(LEN(#REF!) =16,#REF!,LEFT(#REF!,2)&amp;MID(#REF!,4,2)&amp;MID(#REF!,7,2)&amp;MID(#REF!,10,2) &amp;MID(#REF!,13,2)&amp;MID(#REF!,16,2)&amp;MID(#REF!,19,2)&amp;MID(#REF!,22,2)),"")</f>
        <v/>
      </c>
      <c r="G44" s="24" t="str">
        <f>IF(ISNUMBER(#REF!),"raidcom set hba_wwn -port CL" &amp;#REF! &amp;  "-" &amp;#REF!&amp;IF(ISTEXT(#REF!)," -wwn_nickname "&amp;#REF!,""),"")</f>
        <v/>
      </c>
      <c r="H44" s="24" t="str">
        <f>IF(ISTEXT(A44),"raidcom modify external_grp  -external_grp_id "&amp;A44&amp;" -cache_mode "&amp;LOWER(B44)&amp;" -s "&amp;Instructions!B$11&amp;" -IH"&amp;Instructions!B$10,"")</f>
        <v/>
      </c>
      <c r="I44" s="24" t="str">
        <f>IF(ISTEXT(A44),"raidcom modify external_grp  -external_grp_id "&amp;A44&amp;" -cache_inflow "&amp;LOWER(C44)&amp;" -s "&amp;Instructions!B$11&amp;" -IH"&amp;Instructions!B$10,"")</f>
        <v/>
      </c>
    </row>
    <row r="45" spans="1:9" ht="15">
      <c r="A45" s="203"/>
      <c r="B45" s="203"/>
      <c r="C45" s="203"/>
      <c r="D45" s="92" t="s">
        <v>17</v>
      </c>
      <c r="E45" s="24" t="e">
        <f>"raidcom add host_grp -port CL" &amp;#REF! &amp; "-"&amp;#REF!&amp;" -host_ mode " &amp;#REF! &amp;IF(ISTEXT(#REF!), "  -host_ mode_opt " &amp;#REF!,"")&amp;" -s "</f>
        <v>#REF!</v>
      </c>
      <c r="F45" s="24" t="str">
        <f>IF(ISNUMBER(#REF!),"raidcom add hba_wwn -port CL" &amp;#REF! &amp;  "-" &amp;#REF!&amp; "  -hba_wwn " &amp; IF(LEN(#REF!) =16,#REF!,LEFT(#REF!,2)&amp;MID(#REF!,4,2)&amp;MID(#REF!,7,2)&amp;MID(#REF!,10,2) &amp;MID(#REF!,13,2)&amp;MID(#REF!,16,2)&amp;MID(#REF!,19,2)&amp;MID(#REF!,22,2)),"")</f>
        <v/>
      </c>
      <c r="G45" s="24" t="str">
        <f>IF(ISNUMBER(#REF!),"raidcom set hba_wwn -port CL" &amp;#REF! &amp;  "-" &amp;#REF!&amp;IF(ISTEXT(#REF!)," -wwn_nickname "&amp;#REF!,""),"")</f>
        <v/>
      </c>
      <c r="H45" s="24" t="str">
        <f>IF(ISTEXT(A45),"raidcom modify external_grp  -external_grp_id "&amp;A45&amp;" -cache_mode "&amp;LOWER(B45)&amp;" -s "&amp;Instructions!B$11&amp;" -IH"&amp;Instructions!B$10,"")</f>
        <v/>
      </c>
      <c r="I45" s="24" t="str">
        <f>IF(ISTEXT(A45),"raidcom modify external_grp  -external_grp_id "&amp;A45&amp;" -cache_inflow "&amp;LOWER(C45)&amp;" -s "&amp;Instructions!B$11&amp;" -IH"&amp;Instructions!B$10,"")</f>
        <v/>
      </c>
    </row>
    <row r="46" spans="1:9" ht="15">
      <c r="A46" s="203"/>
      <c r="B46" s="203"/>
      <c r="C46" s="203"/>
      <c r="D46" s="92" t="s">
        <v>17</v>
      </c>
      <c r="E46" s="24" t="e">
        <f>"raidcom add host_grp -port CL" &amp;#REF! &amp; "-"&amp;#REF!&amp;" -host_ mode " &amp;#REF! &amp;IF(ISTEXT(#REF!), "  -host_ mode_opt " &amp;#REF!,"")&amp;" -s "</f>
        <v>#REF!</v>
      </c>
      <c r="F46" s="24" t="str">
        <f>IF(ISNUMBER(#REF!),"raidcom add hba_wwn -port CL" &amp;#REF! &amp;  "-" &amp;#REF!&amp; "  -hba_wwn " &amp; IF(LEN(#REF!) =16,#REF!,LEFT(#REF!,2)&amp;MID(#REF!,4,2)&amp;MID(#REF!,7,2)&amp;MID(#REF!,10,2) &amp;MID(#REF!,13,2)&amp;MID(#REF!,16,2)&amp;MID(#REF!,19,2)&amp;MID(#REF!,22,2)),"")</f>
        <v/>
      </c>
      <c r="G46" s="24" t="str">
        <f>IF(ISNUMBER(#REF!),"raidcom set hba_wwn -port CL" &amp;#REF! &amp;  "-" &amp;#REF!&amp;IF(ISTEXT(#REF!)," -wwn_nickname "&amp;#REF!,""),"")</f>
        <v/>
      </c>
      <c r="H46" s="24" t="str">
        <f>IF(ISTEXT(A46),"raidcom modify external_grp  -external_grp_id "&amp;A46&amp;" -cache_mode "&amp;LOWER(B46)&amp;" -s "&amp;Instructions!B$11&amp;" -IH"&amp;Instructions!B$10,"")</f>
        <v/>
      </c>
      <c r="I46" s="24" t="str">
        <f>IF(ISTEXT(A46),"raidcom modify external_grp  -external_grp_id "&amp;A46&amp;" -cache_inflow "&amp;LOWER(C46)&amp;" -s "&amp;Instructions!B$11&amp;" -IH"&amp;Instructions!B$10,"")</f>
        <v/>
      </c>
    </row>
    <row r="47" spans="1:9" ht="15">
      <c r="A47" s="203"/>
      <c r="B47" s="203"/>
      <c r="C47" s="203"/>
      <c r="D47" s="92" t="s">
        <v>17</v>
      </c>
      <c r="E47" s="24" t="e">
        <f>"raidcom add host_grp -port CL" &amp;#REF! &amp; "-"&amp;#REF!&amp;" -host_ mode " &amp;#REF! &amp;IF(ISTEXT(#REF!), "  -host_ mode_opt " &amp;#REF!,"")&amp;" -s "</f>
        <v>#REF!</v>
      </c>
      <c r="F47" s="24" t="str">
        <f>IF(ISNUMBER(#REF!),"raidcom add hba_wwn -port CL" &amp;#REF! &amp;  "-" &amp;#REF!&amp; "  -hba_wwn " &amp; IF(LEN(#REF!) =16,#REF!,LEFT(#REF!,2)&amp;MID(#REF!,4,2)&amp;MID(#REF!,7,2)&amp;MID(#REF!,10,2) &amp;MID(#REF!,13,2)&amp;MID(#REF!,16,2)&amp;MID(#REF!,19,2)&amp;MID(#REF!,22,2)),"")</f>
        <v/>
      </c>
      <c r="G47" s="24" t="str">
        <f>IF(ISNUMBER(#REF!),"raidcom set hba_wwn -port CL" &amp;#REF! &amp;  "-" &amp;#REF!&amp;IF(ISTEXT(#REF!)," -wwn_nickname "&amp;#REF!,""),"")</f>
        <v/>
      </c>
      <c r="H47" s="24" t="str">
        <f>IF(ISTEXT(A47),"raidcom modify external_grp  -external_grp_id "&amp;A47&amp;" -cache_mode "&amp;LOWER(B47)&amp;" -s "&amp;Instructions!B$11&amp;" -IH"&amp;Instructions!B$10,"")</f>
        <v/>
      </c>
      <c r="I47" s="24" t="str">
        <f>IF(ISTEXT(A47),"raidcom modify external_grp  -external_grp_id "&amp;A47&amp;" -cache_inflow "&amp;LOWER(C47)&amp;" -s "&amp;Instructions!B$11&amp;" -IH"&amp;Instructions!B$10,"")</f>
        <v/>
      </c>
    </row>
  </sheetData>
  <mergeCells count="2">
    <mergeCell ref="A2:C2"/>
    <mergeCell ref="A1:H1"/>
  </mergeCells>
  <conditionalFormatting sqref="D4:D47">
    <cfRule type="cellIs" dxfId="37" priority="3" operator="equal">
      <formula>"N"</formula>
    </cfRule>
    <cfRule type="cellIs" dxfId="36" priority="4" operator="equal">
      <formula>"Y"</formula>
    </cfRule>
  </conditionalFormatting>
  <conditionalFormatting sqref="D6:D8">
    <cfRule type="cellIs" dxfId="35" priority="1" operator="equal">
      <formula>"N"</formula>
    </cfRule>
    <cfRule type="cellIs" dxfId="34" priority="2" operator="equal">
      <formula>"Y"</formula>
    </cfRule>
  </conditionalFormatting>
  <dataValidations count="4">
    <dataValidation type="list" allowBlank="1" showInputMessage="1" showErrorMessage="1" sqref="D4:D47">
      <formula1>YN</formula1>
    </dataValidation>
    <dataValidation type="list" allowBlank="1" showInputMessage="1" showErrorMessage="1" promptTitle="Enter Cache Inflow Control" prompt="Specify whether to use the Cache Inflow Control mode _x000a_for an external volume._x000a_Y : Cache Inflow Control mode enabled (E)_x000a_N : Cache Inflow Control mode disabled (D)" sqref="C4:C47">
      <formula1>YN</formula1>
    </dataValidation>
    <dataValidation type="list" allowBlank="1" showInputMessage="1" showErrorMessage="1" promptTitle="Enable or Disable Cache Mode" prompt="Specifiy whether to use the cache mode for an external volume:_x000a_Y: Cache mode enabled (E)_x000a_N: Cache mode disabled (D)" sqref="B4:B47">
      <formula1>LOWERYN</formula1>
    </dataValidation>
    <dataValidation allowBlank="1" showInputMessage="1" showErrorMessage="1" promptTitle="External Group ID" prompt="Specify an external volume group number (gno:1-16384,_x000a_sgno:1-4096). For example: 52-11" sqref="A4:A47"/>
  </dataValidations>
  <pageMargins left="0.7" right="0.7"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enableFormatConditionsCalculation="0">
    <tabColor rgb="FF008000"/>
  </sheetPr>
  <dimension ref="A1:R18"/>
  <sheetViews>
    <sheetView workbookViewId="0">
      <pane ySplit="3" topLeftCell="A4" activePane="bottomLeft" state="frozen"/>
      <selection activeCell="H24" sqref="H24"/>
      <selection pane="bottomLeft" activeCell="A4" sqref="A4:D200"/>
    </sheetView>
  </sheetViews>
  <sheetFormatPr baseColWidth="10" defaultColWidth="8.83203125" defaultRowHeight="14" x14ac:dyDescent="0"/>
  <cols>
    <col min="1" max="1" width="10.5" style="6" customWidth="1"/>
    <col min="2" max="2" width="10.1640625" style="6" customWidth="1"/>
    <col min="3" max="3" width="10.1640625" style="209" customWidth="1"/>
    <col min="4" max="4" width="41.1640625" style="6" customWidth="1"/>
    <col min="5" max="5" width="8.83203125" style="8" customWidth="1"/>
    <col min="6" max="6" width="77.5" style="8" hidden="1" customWidth="1"/>
    <col min="7" max="8" width="72.5" style="8" hidden="1" customWidth="1"/>
    <col min="9" max="9" width="81" style="8" customWidth="1"/>
    <col min="10" max="10" width="83" style="8" customWidth="1"/>
    <col min="11" max="11" width="8.83203125" style="8"/>
    <col min="12" max="12" width="14.83203125" style="8" customWidth="1"/>
    <col min="13" max="13" width="15.5" style="8" customWidth="1"/>
    <col min="14" max="14" width="12.5" style="8" customWidth="1"/>
    <col min="15" max="16384" width="8.83203125" style="8"/>
  </cols>
  <sheetData>
    <row r="1" spans="1:18" ht="36" customHeight="1">
      <c r="A1" s="320" t="s">
        <v>1090</v>
      </c>
      <c r="B1" s="321"/>
      <c r="C1" s="321"/>
      <c r="D1" s="321"/>
      <c r="E1" s="163"/>
      <c r="F1" s="163"/>
      <c r="G1" s="163"/>
      <c r="H1" s="163"/>
      <c r="I1" s="163"/>
    </row>
    <row r="2" spans="1:18">
      <c r="A2" s="319"/>
      <c r="B2" s="319"/>
      <c r="C2" s="210"/>
      <c r="D2" s="108"/>
      <c r="E2" s="64"/>
      <c r="F2" s="64"/>
      <c r="G2" s="64"/>
      <c r="H2" s="64"/>
      <c r="I2" s="64"/>
      <c r="J2" s="64"/>
      <c r="R2" s="27" t="s">
        <v>31</v>
      </c>
    </row>
    <row r="3" spans="1:18" ht="42">
      <c r="A3" s="5" t="s">
        <v>577</v>
      </c>
      <c r="B3" s="112" t="s">
        <v>1533</v>
      </c>
      <c r="C3" s="112" t="s">
        <v>1532</v>
      </c>
      <c r="D3" s="7" t="s">
        <v>588</v>
      </c>
      <c r="E3" s="7" t="s">
        <v>27</v>
      </c>
      <c r="F3" s="3" t="s">
        <v>21</v>
      </c>
      <c r="G3" s="3" t="s">
        <v>22</v>
      </c>
      <c r="H3" s="63"/>
      <c r="I3" s="51" t="s">
        <v>586</v>
      </c>
      <c r="J3" s="51" t="s">
        <v>591</v>
      </c>
    </row>
    <row r="4" spans="1:18" ht="15">
      <c r="A4" s="111">
        <v>4</v>
      </c>
      <c r="B4" s="20" t="s">
        <v>1474</v>
      </c>
      <c r="C4" s="203" t="s">
        <v>1445</v>
      </c>
      <c r="D4" s="111" t="str">
        <f>IF(ISNUMBER(A4),IF(Instructions!B15="Other","",ConvertWWN(C4)),"")</f>
        <v>50060E80045B244A</v>
      </c>
      <c r="E4" s="92" t="s">
        <v>0</v>
      </c>
      <c r="F4" s="24" t="e">
        <f>"raidcom add host_grp -port CL" &amp;#REF! &amp; "-"&amp;#REF!&amp;" -host_ mode " &amp;#REF! &amp;IF(ISTEXT(#REF!), "  -host_ mode_opt " &amp;#REF!,"")&amp;" -s "</f>
        <v>#REF!</v>
      </c>
      <c r="G4" s="24" t="str">
        <f>IF(ISNUMBER(#REF!),"raidcom add hba_wwn -port CL" &amp;#REF! &amp;  "-" &amp;#REF!&amp; "  -hba_wwn " &amp; IF(LEN(#REF!) =16,#REF!,LEFT(#REF!,2)&amp;MID(#REF!,4,2)&amp;MID(#REF!,7,2)&amp;MID(#REF!,10,2) &amp;MID(#REF!,13,2)&amp;MID(#REF!,16,2)&amp;MID(#REF!,19,2)&amp;MID(#REF!,22,2)),"")</f>
        <v/>
      </c>
      <c r="H4" s="24" t="str">
        <f>IF(ISNUMBER(#REF!),"raidcom set hba_wwn -port CL" &amp;#REF! &amp;  "-" &amp;#REF!&amp;IF(ISTEXT(#REF!)," -wwn_nickname "&amp;#REF!,""),"")</f>
        <v/>
      </c>
      <c r="I4" s="24" t="str">
        <f>IF(ISNUMBER(A4),"raidcom add path -path_grp "&amp;A4&amp;" -port "&amp;B4&amp;" -external_wwn  "&amp;D4&amp;" -s "&amp;Instructions!B$11&amp;" -IH"&amp;Instructions!B$10,"")</f>
        <v>raidcom add path -path_grp 4 -port CL6-H -external_wwn  50060E80045B244A -s 53958 -IH99</v>
      </c>
      <c r="J4" s="24" t="str">
        <f>IF(ISNUMBER(A4),"raidcom delete path -path_grp "&amp;A4&amp;" -port "&amp;B4&amp;" -external_wwn  "&amp;D4&amp;" -s "&amp;Instructions!B$11&amp;" -IH"&amp;Instructions!B$10,"")</f>
        <v>raidcom delete path -path_grp 4 -port CL6-H -external_wwn  50060E80045B244A -s 53958 -IH99</v>
      </c>
    </row>
    <row r="5" spans="1:18" ht="15">
      <c r="A5" s="111">
        <v>5</v>
      </c>
      <c r="B5" s="20" t="s">
        <v>1475</v>
      </c>
      <c r="C5" s="203" t="s">
        <v>1480</v>
      </c>
      <c r="D5" s="111" t="s">
        <v>1677</v>
      </c>
      <c r="E5" s="92" t="s">
        <v>0</v>
      </c>
      <c r="F5" s="24" t="e">
        <f>"raidcom add host_grp -port CL" &amp;#REF! &amp; "-"&amp;#REF!&amp;" -host_ mode " &amp;#REF! &amp;IF(ISTEXT(#REF!), "  -host_ mode_opt " &amp;#REF!,"")&amp;" -s "</f>
        <v>#REF!</v>
      </c>
      <c r="G5" s="24" t="str">
        <f>IF(ISNUMBER(#REF!),"raidcom add hba_wwn -port CL" &amp;#REF! &amp;  "-" &amp;#REF!&amp; "  -hba_wwn " &amp; IF(LEN(#REF!) =16,#REF!,LEFT(#REF!,2)&amp;MID(#REF!,4,2)&amp;MID(#REF!,7,2)&amp;MID(#REF!,10,2) &amp;MID(#REF!,13,2)&amp;MID(#REF!,16,2)&amp;MID(#REF!,19,2)&amp;MID(#REF!,22,2)),"")</f>
        <v/>
      </c>
      <c r="H5" s="24" t="str">
        <f>IF(ISNUMBER(#REF!),"raidcom set hba_wwn -port CL" &amp;#REF! &amp;  "-" &amp;#REF!&amp;IF(ISTEXT(#REF!)," -wwn_nickname "&amp;#REF!,""),"")</f>
        <v/>
      </c>
      <c r="I5" s="24" t="str">
        <f>IF(ISNUMBER(A5),"raidcom add path -path_grp "&amp;A5&amp;" -port "&amp;B5&amp;" -external_wwn  "&amp;D5&amp;" -s "&amp;Instructions!B$11&amp;" -IH"&amp;Instructions!B$10,"")</f>
        <v>raidcom add path -path_grp 5 -port CL8-H -external_wwn  50060E8003A83C19 -s 53958 -IH99</v>
      </c>
      <c r="J5" s="24" t="str">
        <f>IF(ISNUMBER(A5),"raidcom delete path -path_grp "&amp;A5&amp;" -port "&amp;B5&amp;" -external_wwn  "&amp;D5&amp;" -s "&amp;Instructions!B$11&amp;" -IH"&amp;Instructions!B$10,"")</f>
        <v>raidcom delete path -path_grp 5 -port CL8-H -external_wwn  50060E8003A83C19 -s 53958 -IH99</v>
      </c>
    </row>
    <row r="6" spans="1:18" ht="15">
      <c r="A6" s="111"/>
      <c r="B6" s="20"/>
      <c r="C6" s="203"/>
      <c r="D6" s="111" t="str">
        <f>IF(ISNUMBER(A6),IF(Instructions!B17="Other","",ConvertWWN(C6)),"")</f>
        <v/>
      </c>
      <c r="E6" s="92" t="s">
        <v>17</v>
      </c>
      <c r="F6" s="24" t="e">
        <f>"raidcom add host_grp -port CL" &amp;#REF! &amp; "-"&amp;#REF!&amp;" -host_ mode " &amp;#REF! &amp;IF(ISTEXT(#REF!), "  -host_ mode_opt " &amp;#REF!,"")&amp;" -s "</f>
        <v>#REF!</v>
      </c>
      <c r="G6" s="24" t="str">
        <f>IF(ISNUMBER(#REF!),"raidcom add hba_wwn -port CL" &amp;#REF! &amp;  "-" &amp;#REF!&amp; "  -hba_wwn " &amp; IF(LEN(#REF!) =16,#REF!,LEFT(#REF!,2)&amp;MID(#REF!,4,2)&amp;MID(#REF!,7,2)&amp;MID(#REF!,10,2) &amp;MID(#REF!,13,2)&amp;MID(#REF!,16,2)&amp;MID(#REF!,19,2)&amp;MID(#REF!,22,2)),"")</f>
        <v/>
      </c>
      <c r="H6" s="24" t="str">
        <f>IF(ISNUMBER(#REF!),"raidcom set hba_wwn -port CL" &amp;#REF! &amp;  "-" &amp;#REF!&amp;IF(ISTEXT(#REF!)," -wwn_nickname "&amp;#REF!,""),"")</f>
        <v/>
      </c>
      <c r="I6" s="24" t="str">
        <f>IF(ISNUMBER(A6),"raidcom add path -path_grp "&amp;A6&amp;" -port "&amp;B6&amp;" -external_wwn  "&amp;D6&amp;" -s "&amp;Instructions!B$11&amp;" -IH"&amp;Instructions!B$10,"")</f>
        <v/>
      </c>
      <c r="J6" s="24" t="str">
        <f>IF(ISNUMBER(A6),"raidcom delete path -path_grp "&amp;A6&amp;" -port "&amp;B6&amp;" -external_wwn  "&amp;D6&amp;" -s "&amp;Instructions!B$11&amp;" -IH"&amp;Instructions!B$10,"")</f>
        <v/>
      </c>
    </row>
    <row r="7" spans="1:18" ht="15">
      <c r="A7" s="111"/>
      <c r="B7" s="20"/>
      <c r="C7" s="203"/>
      <c r="D7" s="111" t="str">
        <f>IF(ISNUMBER(A7),IF(Instructions!B18="Other","",ConvertWWN(C7)),"")</f>
        <v/>
      </c>
      <c r="E7" s="92" t="s">
        <v>17</v>
      </c>
      <c r="F7" s="24" t="e">
        <f>"raidcom add host_grp -port CL" &amp;#REF! &amp; "-"&amp;#REF!&amp;" -host_ mode " &amp;#REF! &amp;IF(ISTEXT(#REF!), "  -host_ mode_opt " &amp;#REF!,"")&amp;" -s "</f>
        <v>#REF!</v>
      </c>
      <c r="G7" s="24" t="str">
        <f>IF(ISNUMBER(#REF!),"raidcom add hba_wwn -port CL" &amp;#REF! &amp;  "-" &amp;#REF!&amp; "  -hba_wwn " &amp; IF(LEN(#REF!) =16,#REF!,LEFT(#REF!,2)&amp;MID(#REF!,4,2)&amp;MID(#REF!,7,2)&amp;MID(#REF!,10,2) &amp;MID(#REF!,13,2)&amp;MID(#REF!,16,2)&amp;MID(#REF!,19,2)&amp;MID(#REF!,22,2)),"")</f>
        <v/>
      </c>
      <c r="H7" s="24" t="str">
        <f>IF(ISNUMBER(#REF!),"raidcom set hba_wwn -port CL" &amp;#REF! &amp;  "-" &amp;#REF!&amp;IF(ISTEXT(#REF!)," -wwn_nickname "&amp;#REF!,""),"")</f>
        <v/>
      </c>
      <c r="I7" s="24" t="str">
        <f>IF(ISNUMBER(A7),"raidcom add path -path_grp "&amp;A7&amp;" -port "&amp;B7&amp;" -external_wwn  "&amp;D7&amp;" -s "&amp;Instructions!B$11&amp;" -IH"&amp;Instructions!B$10,"")</f>
        <v/>
      </c>
      <c r="J7" s="24" t="str">
        <f>IF(ISNUMBER(A7),"raidcom delete path -path_grp "&amp;A7&amp;" -port "&amp;B7&amp;" -external_wwn  "&amp;D7&amp;" -s "&amp;Instructions!B$11&amp;" -IH"&amp;Instructions!B$10,"")</f>
        <v/>
      </c>
    </row>
    <row r="8" spans="1:18" ht="15">
      <c r="A8" s="111"/>
      <c r="B8" s="20"/>
      <c r="C8" s="203"/>
      <c r="D8" s="111" t="str">
        <f>IF(ISNUMBER(A8),IF(Instructions!B19="Other","",ConvertWWN(C8)),"")</f>
        <v/>
      </c>
      <c r="E8" s="92" t="s">
        <v>17</v>
      </c>
      <c r="F8" s="24" t="e">
        <f>"raidcom add host_grp -port CL" &amp;#REF! &amp; "-"&amp;#REF!&amp;" -host_ mode " &amp;#REF! &amp;IF(ISTEXT(#REF!), "  -host_ mode_opt " &amp;#REF!,"")&amp;" -s "</f>
        <v>#REF!</v>
      </c>
      <c r="G8" s="24" t="str">
        <f>IF(ISNUMBER(#REF!),"raidcom add hba_wwn -port CL" &amp;#REF! &amp;  "-" &amp;#REF!&amp; "  -hba_wwn " &amp; IF(LEN(#REF!) =16,#REF!,LEFT(#REF!,2)&amp;MID(#REF!,4,2)&amp;MID(#REF!,7,2)&amp;MID(#REF!,10,2) &amp;MID(#REF!,13,2)&amp;MID(#REF!,16,2)&amp;MID(#REF!,19,2)&amp;MID(#REF!,22,2)),"")</f>
        <v/>
      </c>
      <c r="H8" s="24" t="str">
        <f>IF(ISNUMBER(#REF!),"raidcom set hba_wwn -port CL" &amp;#REF! &amp;  "-" &amp;#REF!&amp;IF(ISTEXT(#REF!)," -wwn_nickname "&amp;#REF!,""),"")</f>
        <v/>
      </c>
      <c r="I8" s="24" t="str">
        <f>IF(ISNUMBER(A8),"raidcom add path -path_grp "&amp;A8&amp;" -port "&amp;B8&amp;" -external_wwn  "&amp;D8&amp;" -s "&amp;Instructions!B$11&amp;" -IH"&amp;Instructions!B$10,"")</f>
        <v/>
      </c>
      <c r="J8" s="24" t="str">
        <f>IF(ISNUMBER(A8),"raidcom delete path -path_grp "&amp;A8&amp;" -port "&amp;B8&amp;" -external_wwn  "&amp;D8&amp;" -s "&amp;Instructions!B$11&amp;" -IH"&amp;Instructions!B$10,"")</f>
        <v/>
      </c>
    </row>
    <row r="9" spans="1:18" ht="15">
      <c r="A9" s="111"/>
      <c r="B9" s="20"/>
      <c r="C9" s="203"/>
      <c r="D9" s="111" t="str">
        <f>IF(ISNUMBER(A9),IF(Instructions!B20="Other","",ConvertWWN(C9)),"")</f>
        <v/>
      </c>
      <c r="E9" s="92" t="s">
        <v>17</v>
      </c>
      <c r="F9" s="24" t="e">
        <f>"raidcom add host_grp -port CL" &amp;#REF! &amp; "-"&amp;#REF!&amp;" -host_ mode " &amp;#REF! &amp;IF(ISTEXT(#REF!), "  -host_ mode_opt " &amp;#REF!,"")&amp;" -s "</f>
        <v>#REF!</v>
      </c>
      <c r="G9" s="24" t="str">
        <f>IF(ISNUMBER(#REF!),"raidcom add hba_wwn -port CL" &amp;#REF! &amp;  "-" &amp;#REF!&amp; "  -hba_wwn " &amp; IF(LEN(#REF!) =16,#REF!,LEFT(#REF!,2)&amp;MID(#REF!,4,2)&amp;MID(#REF!,7,2)&amp;MID(#REF!,10,2) &amp;MID(#REF!,13,2)&amp;MID(#REF!,16,2)&amp;MID(#REF!,19,2)&amp;MID(#REF!,22,2)),"")</f>
        <v/>
      </c>
      <c r="H9" s="24" t="str">
        <f>IF(ISNUMBER(#REF!),"raidcom set hba_wwn -port CL" &amp;#REF! &amp;  "-" &amp;#REF!&amp;IF(ISTEXT(#REF!)," -wwn_nickname "&amp;#REF!,""),"")</f>
        <v/>
      </c>
      <c r="I9" s="24" t="str">
        <f>IF(ISNUMBER(A9),"raidcom add path -path_grp "&amp;A9&amp;" -port "&amp;B9&amp;" -external_wwn  "&amp;D9&amp;" -s "&amp;Instructions!B$11&amp;" -IH"&amp;Instructions!B$10,"")</f>
        <v/>
      </c>
      <c r="J9" s="24" t="str">
        <f>IF(ISNUMBER(A9),"raidcom delete path -path_grp "&amp;A9&amp;" -port "&amp;B9&amp;" -external_wwn  "&amp;D9&amp;" -s "&amp;Instructions!B$11&amp;" -IH"&amp;Instructions!B$10,"")</f>
        <v/>
      </c>
    </row>
    <row r="10" spans="1:18" ht="15">
      <c r="A10" s="111"/>
      <c r="B10" s="20"/>
      <c r="C10" s="203"/>
      <c r="D10" s="111" t="str">
        <f>IF(ISNUMBER(A10),IF(Instructions!B21="Other","",ConvertWWN(C10)),"")</f>
        <v/>
      </c>
      <c r="E10" s="92" t="s">
        <v>17</v>
      </c>
      <c r="F10" s="24" t="e">
        <f>"raidcom add host_grp -port CL" &amp;#REF! &amp; "-"&amp;#REF!&amp;" -host_ mode " &amp;#REF! &amp;IF(ISTEXT(#REF!), "  -host_ mode_opt " &amp;#REF!,"")&amp;" -s "</f>
        <v>#REF!</v>
      </c>
      <c r="G10" s="24" t="str">
        <f>IF(ISNUMBER(#REF!),"raidcom add hba_wwn -port CL" &amp;#REF! &amp;  "-" &amp;#REF!&amp; "  -hba_wwn " &amp; IF(LEN(#REF!) =16,#REF!,LEFT(#REF!,2)&amp;MID(#REF!,4,2)&amp;MID(#REF!,7,2)&amp;MID(#REF!,10,2) &amp;MID(#REF!,13,2)&amp;MID(#REF!,16,2)&amp;MID(#REF!,19,2)&amp;MID(#REF!,22,2)),"")</f>
        <v/>
      </c>
      <c r="H10" s="24" t="str">
        <f>IF(ISNUMBER(#REF!),"raidcom set hba_wwn -port CL" &amp;#REF! &amp;  "-" &amp;#REF!&amp;IF(ISTEXT(#REF!)," -wwn_nickname "&amp;#REF!,""),"")</f>
        <v/>
      </c>
      <c r="I10" s="24" t="str">
        <f>IF(ISNUMBER(A10),"raidcom add path -path_grp "&amp;A10&amp;" -port "&amp;B10&amp;" -external_wwn  "&amp;D10&amp;" -s "&amp;Instructions!B$11&amp;" -IH"&amp;Instructions!B$10,"")</f>
        <v/>
      </c>
      <c r="J10" s="24" t="str">
        <f>IF(ISNUMBER(A10),"raidcom delete path -path_grp "&amp;A10&amp;" -port "&amp;B10&amp;" -external_wwn  "&amp;D10&amp;" -s "&amp;Instructions!B$11&amp;" -IH"&amp;Instructions!B$10,"")</f>
        <v/>
      </c>
    </row>
    <row r="11" spans="1:18" ht="15">
      <c r="A11" s="111"/>
      <c r="B11" s="20"/>
      <c r="C11" s="203"/>
      <c r="D11" s="111" t="str">
        <f>IF(ISNUMBER(A11),IF(Instructions!B22="Other","",ConvertWWN(C11)),"")</f>
        <v/>
      </c>
      <c r="E11" s="92" t="s">
        <v>17</v>
      </c>
      <c r="F11" s="24" t="e">
        <f>"raidcom add host_grp -port CL" &amp;#REF! &amp; "-"&amp;#REF!&amp;" -host_ mode " &amp;#REF! &amp;IF(ISTEXT(#REF!), "  -host_ mode_opt " &amp;#REF!,"")&amp;" -s "</f>
        <v>#REF!</v>
      </c>
      <c r="G11" s="24" t="str">
        <f>IF(ISNUMBER(#REF!),"raidcom add hba_wwn -port CL" &amp;#REF! &amp;  "-" &amp;#REF!&amp; "  -hba_wwn " &amp; IF(LEN(#REF!) =16,#REF!,LEFT(#REF!,2)&amp;MID(#REF!,4,2)&amp;MID(#REF!,7,2)&amp;MID(#REF!,10,2) &amp;MID(#REF!,13,2)&amp;MID(#REF!,16,2)&amp;MID(#REF!,19,2)&amp;MID(#REF!,22,2)),"")</f>
        <v/>
      </c>
      <c r="H11" s="24" t="str">
        <f>IF(ISNUMBER(#REF!),"raidcom set hba_wwn -port CL" &amp;#REF! &amp;  "-" &amp;#REF!&amp;IF(ISTEXT(#REF!)," -wwn_nickname "&amp;#REF!,""),"")</f>
        <v/>
      </c>
      <c r="I11" s="24" t="str">
        <f>IF(ISNUMBER(A11),"raidcom add path -path_grp "&amp;A11&amp;" -port "&amp;B11&amp;" -external_wwn  "&amp;D11&amp;" -s "&amp;Instructions!B$11&amp;" -IH"&amp;Instructions!B$10,"")</f>
        <v/>
      </c>
      <c r="J11" s="24" t="str">
        <f>IF(ISNUMBER(A11),"raidcom delete path -path_grp "&amp;A11&amp;" -port "&amp;B11&amp;" -external_wwn  "&amp;D11&amp;" -s "&amp;Instructions!B$11&amp;" -IH"&amp;Instructions!B$10,"")</f>
        <v/>
      </c>
    </row>
    <row r="12" spans="1:18" ht="15">
      <c r="A12" s="111"/>
      <c r="B12" s="20"/>
      <c r="C12" s="203"/>
      <c r="D12" s="111" t="str">
        <f>IF(ISNUMBER(A12),IF(Instructions!B23="Other","",ConvertWWN(C12)),"")</f>
        <v/>
      </c>
      <c r="E12" s="92" t="s">
        <v>17</v>
      </c>
      <c r="F12" s="24" t="e">
        <f>"raidcom add host_grp -port CL" &amp;#REF! &amp; "-"&amp;#REF!&amp;" -host_ mode " &amp;#REF! &amp;IF(ISTEXT(#REF!), "  -host_ mode_opt " &amp;#REF!,"")&amp;" -s "</f>
        <v>#REF!</v>
      </c>
      <c r="G12" s="24" t="str">
        <f>IF(ISNUMBER(#REF!),"raidcom add hba_wwn -port CL" &amp;#REF! &amp;  "-" &amp;#REF!&amp; "  -hba_wwn " &amp; IF(LEN(#REF!) =16,#REF!,LEFT(#REF!,2)&amp;MID(#REF!,4,2)&amp;MID(#REF!,7,2)&amp;MID(#REF!,10,2) &amp;MID(#REF!,13,2)&amp;MID(#REF!,16,2)&amp;MID(#REF!,19,2)&amp;MID(#REF!,22,2)),"")</f>
        <v/>
      </c>
      <c r="H12" s="24" t="str">
        <f>IF(ISNUMBER(#REF!),"raidcom set hba_wwn -port CL" &amp;#REF! &amp;  "-" &amp;#REF!&amp;IF(ISTEXT(#REF!)," -wwn_nickname "&amp;#REF!,""),"")</f>
        <v/>
      </c>
      <c r="I12" s="24" t="str">
        <f>IF(ISNUMBER(A12),"raidcom add path -path_grp "&amp;A12&amp;" -port "&amp;B12&amp;" -external_wwn  "&amp;D12&amp;" -s "&amp;Instructions!B$11&amp;" -IH"&amp;Instructions!B$10,"")</f>
        <v/>
      </c>
      <c r="J12" s="24" t="str">
        <f>IF(ISNUMBER(A12),"raidcom delete path -path_grp "&amp;A12&amp;" -port "&amp;B12&amp;" -external_wwn  "&amp;D12&amp;" -s "&amp;Instructions!B$11&amp;" -IH"&amp;Instructions!B$10,"")</f>
        <v/>
      </c>
    </row>
    <row r="13" spans="1:18" ht="15">
      <c r="A13" s="111"/>
      <c r="B13" s="20"/>
      <c r="C13" s="203"/>
      <c r="D13" s="111" t="str">
        <f>IF(ISNUMBER(A13),IF(Instructions!B24="Other","",ConvertWWN(C13)),"")</f>
        <v/>
      </c>
      <c r="E13" s="92" t="s">
        <v>17</v>
      </c>
      <c r="F13" s="24" t="e">
        <f>"raidcom add host_grp -port CL" &amp;#REF! &amp; "-"&amp;#REF!&amp;" -host_ mode " &amp;#REF! &amp;IF(ISTEXT(#REF!), "  -host_ mode_opt " &amp;#REF!,"")&amp;" -s "</f>
        <v>#REF!</v>
      </c>
      <c r="G13" s="24" t="str">
        <f>IF(ISNUMBER(#REF!),"raidcom add hba_wwn -port CL" &amp;#REF! &amp;  "-" &amp;#REF!&amp; "  -hba_wwn " &amp; IF(LEN(#REF!) =16,#REF!,LEFT(#REF!,2)&amp;MID(#REF!,4,2)&amp;MID(#REF!,7,2)&amp;MID(#REF!,10,2) &amp;MID(#REF!,13,2)&amp;MID(#REF!,16,2)&amp;MID(#REF!,19,2)&amp;MID(#REF!,22,2)),"")</f>
        <v/>
      </c>
      <c r="H13" s="24" t="str">
        <f>IF(ISNUMBER(#REF!),"raidcom set hba_wwn -port CL" &amp;#REF! &amp;  "-" &amp;#REF!&amp;IF(ISTEXT(#REF!)," -wwn_nickname "&amp;#REF!,""),"")</f>
        <v/>
      </c>
      <c r="I13" s="24" t="str">
        <f>IF(ISNUMBER(A13),"raidcom add path -path_grp "&amp;A13&amp;" -port "&amp;B13&amp;" -external_wwn  "&amp;D13&amp;" -s "&amp;Instructions!B$11&amp;" -IH"&amp;Instructions!B$10,"")</f>
        <v/>
      </c>
      <c r="J13" s="24" t="str">
        <f>IF(ISNUMBER(A13),"raidcom delete path -path_grp "&amp;A13&amp;" -port "&amp;B13&amp;" -external_wwn  "&amp;D13&amp;" -s "&amp;Instructions!B$11&amp;" -IH"&amp;Instructions!B$10,"")</f>
        <v/>
      </c>
    </row>
    <row r="14" spans="1:18" ht="15">
      <c r="A14" s="111"/>
      <c r="B14" s="20"/>
      <c r="C14" s="203"/>
      <c r="D14" s="111" t="str">
        <f>IF(ISNUMBER(A14),IF(Instructions!B25="Other","",ConvertWWN(C14)),"")</f>
        <v/>
      </c>
      <c r="E14" s="92" t="s">
        <v>17</v>
      </c>
      <c r="F14" s="24" t="e">
        <f>"raidcom add host_grp -port CL" &amp;#REF! &amp; "-"&amp;#REF!&amp;" -host_ mode " &amp;#REF! &amp;IF(ISTEXT(#REF!), "  -host_ mode_opt " &amp;#REF!,"")&amp;" -s "</f>
        <v>#REF!</v>
      </c>
      <c r="G14" s="24" t="str">
        <f>IF(ISNUMBER(#REF!),"raidcom add hba_wwn -port CL" &amp;#REF! &amp;  "-" &amp;#REF!&amp; "  -hba_wwn " &amp; IF(LEN(#REF!) =16,#REF!,LEFT(#REF!,2)&amp;MID(#REF!,4,2)&amp;MID(#REF!,7,2)&amp;MID(#REF!,10,2) &amp;MID(#REF!,13,2)&amp;MID(#REF!,16,2)&amp;MID(#REF!,19,2)&amp;MID(#REF!,22,2)),"")</f>
        <v/>
      </c>
      <c r="H14" s="24" t="str">
        <f>IF(ISNUMBER(#REF!),"raidcom set hba_wwn -port CL" &amp;#REF! &amp;  "-" &amp;#REF!&amp;IF(ISTEXT(#REF!)," -wwn_nickname "&amp;#REF!,""),"")</f>
        <v/>
      </c>
      <c r="I14" s="24" t="str">
        <f>IF(ISNUMBER(A14),"raidcom add path -path_grp "&amp;A14&amp;" -port "&amp;B14&amp;" -external_wwn  "&amp;D14&amp;" -s "&amp;Instructions!B$11&amp;" -IH"&amp;Instructions!B$10,"")</f>
        <v/>
      </c>
      <c r="J14" s="24" t="str">
        <f>IF(ISNUMBER(A14),"raidcom delete path -path_grp "&amp;A14&amp;" -port "&amp;B14&amp;" -external_wwn  "&amp;D14&amp;" -s "&amp;Instructions!B$11&amp;" -IH"&amp;Instructions!B$10,"")</f>
        <v/>
      </c>
    </row>
    <row r="15" spans="1:18" ht="15">
      <c r="A15" s="111"/>
      <c r="B15" s="20"/>
      <c r="C15" s="203"/>
      <c r="D15" s="111" t="str">
        <f>IF(ISNUMBER(A15),IF(Instructions!B26="Other","",ConvertWWN(C15)),"")</f>
        <v/>
      </c>
      <c r="E15" s="92" t="s">
        <v>17</v>
      </c>
      <c r="F15" s="24" t="e">
        <f>"raidcom add host_grp -port CL" &amp;#REF! &amp; "-"&amp;#REF!&amp;" -host_ mode " &amp;#REF! &amp;IF(ISTEXT(#REF!), "  -host_ mode_opt " &amp;#REF!,"")&amp;" -s "</f>
        <v>#REF!</v>
      </c>
      <c r="G15" s="24" t="str">
        <f>IF(ISNUMBER(#REF!),"raidcom add hba_wwn -port CL" &amp;#REF! &amp;  "-" &amp;#REF!&amp; "  -hba_wwn " &amp; IF(LEN(#REF!) =16,#REF!,LEFT(#REF!,2)&amp;MID(#REF!,4,2)&amp;MID(#REF!,7,2)&amp;MID(#REF!,10,2) &amp;MID(#REF!,13,2)&amp;MID(#REF!,16,2)&amp;MID(#REF!,19,2)&amp;MID(#REF!,22,2)),"")</f>
        <v/>
      </c>
      <c r="H15" s="24" t="str">
        <f>IF(ISNUMBER(#REF!),"raidcom set hba_wwn -port CL" &amp;#REF! &amp;  "-" &amp;#REF!&amp;IF(ISTEXT(#REF!)," -wwn_nickname "&amp;#REF!,""),"")</f>
        <v/>
      </c>
      <c r="I15" s="24" t="str">
        <f>IF(ISNUMBER(A15),"raidcom add path -path_grp "&amp;A15&amp;" -port "&amp;B15&amp;" -external_wwn  "&amp;D15&amp;" -s "&amp;Instructions!B$11&amp;" -IH"&amp;Instructions!B$10,"")</f>
        <v/>
      </c>
      <c r="J15" s="24" t="str">
        <f>IF(ISNUMBER(A15),"raidcom delete path -path_grp "&amp;A15&amp;" -port "&amp;B15&amp;" -external_wwn  "&amp;D15&amp;" -s "&amp;Instructions!B$11&amp;" -IH"&amp;Instructions!B$10,"")</f>
        <v/>
      </c>
    </row>
    <row r="16" spans="1:18" ht="15">
      <c r="A16" s="111"/>
      <c r="B16" s="20"/>
      <c r="C16" s="203"/>
      <c r="D16" s="111" t="str">
        <f>IF(ISNUMBER(A16),IF(Instructions!B27="Other","",ConvertWWN(C16)),"")</f>
        <v/>
      </c>
      <c r="E16" s="92" t="s">
        <v>17</v>
      </c>
      <c r="F16" s="24" t="e">
        <f>"raidcom add host_grp -port CL" &amp;#REF! &amp; "-"&amp;#REF!&amp;" -host_ mode " &amp;#REF! &amp;IF(ISTEXT(#REF!), "  -host_ mode_opt " &amp;#REF!,"")&amp;" -s "</f>
        <v>#REF!</v>
      </c>
      <c r="G16" s="24" t="str">
        <f>IF(ISNUMBER(#REF!),"raidcom add hba_wwn -port CL" &amp;#REF! &amp;  "-" &amp;#REF!&amp; "  -hba_wwn " &amp; IF(LEN(#REF!) =16,#REF!,LEFT(#REF!,2)&amp;MID(#REF!,4,2)&amp;MID(#REF!,7,2)&amp;MID(#REF!,10,2) &amp;MID(#REF!,13,2)&amp;MID(#REF!,16,2)&amp;MID(#REF!,19,2)&amp;MID(#REF!,22,2)),"")</f>
        <v/>
      </c>
      <c r="H16" s="24" t="str">
        <f>IF(ISNUMBER(#REF!),"raidcom set hba_wwn -port CL" &amp;#REF! &amp;  "-" &amp;#REF!&amp;IF(ISTEXT(#REF!)," -wwn_nickname "&amp;#REF!,""),"")</f>
        <v/>
      </c>
      <c r="I16" s="24" t="str">
        <f>IF(ISNUMBER(A16),"raidcom add path -path_grp "&amp;A16&amp;" -port "&amp;B16&amp;" -external_wwn  "&amp;D16&amp;" -s "&amp;Instructions!B$11&amp;" -IH"&amp;Instructions!B$10,"")</f>
        <v/>
      </c>
      <c r="J16" s="24" t="str">
        <f>IF(ISNUMBER(A16),"raidcom delete path -path_grp "&amp;A16&amp;" -port "&amp;B16&amp;" -external_wwn  "&amp;D16&amp;" -s "&amp;Instructions!B$11&amp;" -IH"&amp;Instructions!B$10,"")</f>
        <v/>
      </c>
    </row>
    <row r="17" spans="1:10" ht="15">
      <c r="A17" s="111"/>
      <c r="B17" s="20"/>
      <c r="C17" s="203"/>
      <c r="D17" s="111" t="str">
        <f>IF(ISNUMBER(A17),IF(Instructions!B28="Other","",ConvertWWN(C17)),"")</f>
        <v/>
      </c>
      <c r="E17" s="92" t="s">
        <v>17</v>
      </c>
      <c r="F17" s="24" t="e">
        <f>"raidcom add host_grp -port CL" &amp;#REF! &amp; "-"&amp;#REF!&amp;" -host_ mode " &amp;#REF! &amp;IF(ISTEXT(#REF!), "  -host_ mode_opt " &amp;#REF!,"")&amp;" -s "</f>
        <v>#REF!</v>
      </c>
      <c r="G17" s="24" t="str">
        <f>IF(ISNUMBER(#REF!),"raidcom add hba_wwn -port CL" &amp;#REF! &amp;  "-" &amp;#REF!&amp; "  -hba_wwn " &amp; IF(LEN(#REF!) =16,#REF!,LEFT(#REF!,2)&amp;MID(#REF!,4,2)&amp;MID(#REF!,7,2)&amp;MID(#REF!,10,2) &amp;MID(#REF!,13,2)&amp;MID(#REF!,16,2)&amp;MID(#REF!,19,2)&amp;MID(#REF!,22,2)),"")</f>
        <v/>
      </c>
      <c r="H17" s="24" t="str">
        <f>IF(ISNUMBER(#REF!),"raidcom set hba_wwn -port CL" &amp;#REF! &amp;  "-" &amp;#REF!&amp;IF(ISTEXT(#REF!)," -wwn_nickname "&amp;#REF!,""),"")</f>
        <v/>
      </c>
      <c r="I17" s="24" t="str">
        <f>IF(ISNUMBER(A17),"raidcom add path -path_grp "&amp;A17&amp;" -port "&amp;B17&amp;" -external_wwn  "&amp;D17&amp;" -s "&amp;Instructions!B$11&amp;" -IH"&amp;Instructions!B$10,"")</f>
        <v/>
      </c>
      <c r="J17" s="24" t="str">
        <f>IF(ISNUMBER(A17),"raidcom delete path -path_grp "&amp;A17&amp;" -port "&amp;B17&amp;" -external_wwn  "&amp;D17&amp;" -s "&amp;Instructions!B$11&amp;" -IH"&amp;Instructions!B$10,"")</f>
        <v/>
      </c>
    </row>
    <row r="18" spans="1:10" ht="15">
      <c r="A18" s="111"/>
      <c r="B18" s="20"/>
      <c r="C18" s="203"/>
      <c r="D18" s="111" t="str">
        <f>IF(ISNUMBER(A18),IF(Instructions!B29="Other","",ConvertWWN(C18)),"")</f>
        <v/>
      </c>
      <c r="E18" s="92" t="s">
        <v>17</v>
      </c>
      <c r="F18" s="24" t="e">
        <f>"raidcom add host_grp -port CL" &amp;#REF! &amp; "-"&amp;#REF!&amp;" -host_ mode " &amp;#REF! &amp;IF(ISTEXT(#REF!), "  -host_ mode_opt " &amp;#REF!,"")&amp;" -s "</f>
        <v>#REF!</v>
      </c>
      <c r="G18" s="24" t="str">
        <f>IF(ISNUMBER(#REF!),"raidcom add hba_wwn -port CL" &amp;#REF! &amp;  "-" &amp;#REF!&amp; "  -hba_wwn " &amp; IF(LEN(#REF!) =16,#REF!,LEFT(#REF!,2)&amp;MID(#REF!,4,2)&amp;MID(#REF!,7,2)&amp;MID(#REF!,10,2) &amp;MID(#REF!,13,2)&amp;MID(#REF!,16,2)&amp;MID(#REF!,19,2)&amp;MID(#REF!,22,2)),"")</f>
        <v/>
      </c>
      <c r="H18" s="24" t="str">
        <f>IF(ISNUMBER(#REF!),"raidcom set hba_wwn -port CL" &amp;#REF! &amp;  "-" &amp;#REF!&amp;IF(ISTEXT(#REF!)," -wwn_nickname "&amp;#REF!,""),"")</f>
        <v/>
      </c>
      <c r="I18" s="24" t="str">
        <f>IF(ISNUMBER(A18),"raidcom add path -path_grp "&amp;A18&amp;" -port "&amp;B18&amp;" -external_wwn  "&amp;D18&amp;" -s "&amp;Instructions!B$11&amp;" -IH"&amp;Instructions!B$10,"")</f>
        <v/>
      </c>
      <c r="J18" s="24" t="str">
        <f>IF(ISNUMBER(A18),"raidcom delete path -path_grp "&amp;A18&amp;" -port "&amp;B18&amp;" -external_wwn  "&amp;D18&amp;" -s "&amp;Instructions!B$11&amp;" -IH"&amp;Instructions!B$10,"")</f>
        <v/>
      </c>
    </row>
  </sheetData>
  <mergeCells count="2">
    <mergeCell ref="A2:B2"/>
    <mergeCell ref="A1:D1"/>
  </mergeCells>
  <conditionalFormatting sqref="E4:E18">
    <cfRule type="cellIs" dxfId="33" priority="3" operator="equal">
      <formula>"N"</formula>
    </cfRule>
    <cfRule type="cellIs" dxfId="32" priority="4" operator="equal">
      <formula>"Y"</formula>
    </cfRule>
  </conditionalFormatting>
  <conditionalFormatting sqref="E6:E8">
    <cfRule type="cellIs" dxfId="31" priority="1" operator="equal">
      <formula>"N"</formula>
    </cfRule>
    <cfRule type="cellIs" dxfId="30" priority="2" operator="equal">
      <formula>"Y"</formula>
    </cfRule>
  </conditionalFormatting>
  <dataValidations count="4">
    <dataValidation type="list" allowBlank="1" showInputMessage="1" showErrorMessage="1" sqref="E4:E18">
      <formula1>YN</formula1>
    </dataValidation>
    <dataValidation type="list" allowBlank="1" showInputMessage="1" showErrorMessage="1" promptTitle="Secondary External Port" prompt="Specifies a Port number. Specifies the port number whose_x000a_attribute is External. For example: CL1-A_x000a_" sqref="B4:C18">
      <formula1>PORTS</formula1>
    </dataValidation>
    <dataValidation type="whole" allowBlank="1" showInputMessage="1" showErrorMessage="1" promptTitle="Path Group Number" prompt="Specifiy an external VOL path group number (0-63231)." sqref="A4:A18">
      <formula1>0</formula1>
      <formula2>63231</formula2>
    </dataValidation>
    <dataValidation allowBlank="1" showInputMessage="1" showErrorMessage="1" promptTitle="Secondary External WWN" prompt="Specify a WWN value (hexadecimal value) of the external_x000a_storage system in 8 bytes." sqref="D4:D18"/>
  </dataValidations>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enableFormatConditionsCalculation="0">
    <tabColor rgb="FF008000"/>
  </sheetPr>
  <dimension ref="A1:AC294"/>
  <sheetViews>
    <sheetView workbookViewId="0">
      <pane ySplit="3" topLeftCell="A4" activePane="bottomLeft" state="frozen"/>
      <selection activeCell="H24" sqref="H24"/>
      <selection pane="bottomLeft" activeCell="A7" sqref="A7"/>
    </sheetView>
  </sheetViews>
  <sheetFormatPr baseColWidth="10" defaultColWidth="8.83203125" defaultRowHeight="14" x14ac:dyDescent="0"/>
  <cols>
    <col min="1" max="1" width="9.1640625" style="6" customWidth="1"/>
    <col min="2" max="2" width="17.33203125" style="6" customWidth="1"/>
    <col min="3" max="3" width="17.1640625" style="6" customWidth="1"/>
    <col min="4" max="4" width="16" style="6" customWidth="1"/>
    <col min="5" max="5" width="21.1640625" style="131" customWidth="1"/>
    <col min="6" max="6" width="6.83203125" style="131" customWidth="1"/>
    <col min="7" max="7" width="6.33203125" style="131" customWidth="1"/>
    <col min="8" max="8" width="6.33203125" style="6" customWidth="1"/>
    <col min="9" max="9" width="8" style="216" customWidth="1"/>
    <col min="10" max="10" width="24.5" style="6" customWidth="1"/>
    <col min="11" max="11" width="25.33203125" style="6" customWidth="1"/>
    <col min="12" max="12" width="8.83203125" style="8"/>
    <col min="13" max="13" width="67.83203125" customWidth="1"/>
    <col min="14" max="14" width="77.5" hidden="1" customWidth="1"/>
    <col min="15" max="15" width="72.5" hidden="1" customWidth="1"/>
    <col min="16" max="16" width="72.5" style="8" hidden="1" customWidth="1"/>
    <col min="17" max="17" width="80.6640625" style="8" customWidth="1"/>
    <col min="18" max="18" width="107.5" style="8" bestFit="1" customWidth="1"/>
    <col min="19" max="19" width="90.6640625" style="8" customWidth="1"/>
    <col min="20" max="20" width="53.5" style="8" customWidth="1"/>
    <col min="21" max="21" width="78.6640625" customWidth="1"/>
    <col min="22" max="22" width="83.5" style="8" customWidth="1"/>
    <col min="23" max="23" width="14.83203125" customWidth="1"/>
    <col min="24" max="24" width="15.5" customWidth="1"/>
    <col min="25" max="25" width="12.5" style="8" customWidth="1"/>
  </cols>
  <sheetData>
    <row r="1" spans="1:29" ht="36" customHeight="1" thickBot="1">
      <c r="A1" s="323" t="s">
        <v>293</v>
      </c>
      <c r="B1" s="323"/>
      <c r="C1" s="323"/>
      <c r="D1" s="323"/>
      <c r="E1" s="323"/>
      <c r="F1" s="323"/>
      <c r="G1" s="323"/>
      <c r="H1" s="323"/>
      <c r="I1" s="323"/>
      <c r="J1" s="323"/>
      <c r="K1" s="323"/>
      <c r="T1" s="320"/>
      <c r="U1" s="321"/>
      <c r="V1" s="321"/>
      <c r="Y1"/>
    </row>
    <row r="2" spans="1:29" s="8" customFormat="1" ht="15" thickTop="1">
      <c r="A2" s="319"/>
      <c r="B2" s="319"/>
      <c r="C2" s="319"/>
      <c r="D2" s="319"/>
      <c r="E2" s="319"/>
      <c r="F2" s="319"/>
      <c r="G2" s="319"/>
      <c r="H2" s="319"/>
      <c r="I2" s="319"/>
      <c r="J2" s="319"/>
      <c r="K2" s="322"/>
      <c r="L2" s="64"/>
      <c r="M2" s="64"/>
      <c r="N2" s="64"/>
      <c r="O2" s="64"/>
      <c r="P2" s="64"/>
      <c r="Q2" s="64"/>
      <c r="R2" s="64"/>
      <c r="S2" s="64"/>
      <c r="T2" s="64"/>
      <c r="U2" s="64"/>
      <c r="V2" s="64"/>
      <c r="AC2" s="27" t="s">
        <v>31</v>
      </c>
    </row>
    <row r="3" spans="1:29" ht="42">
      <c r="A3" s="5" t="s">
        <v>18</v>
      </c>
      <c r="B3" s="7" t="s">
        <v>74</v>
      </c>
      <c r="C3" s="7" t="s">
        <v>19</v>
      </c>
      <c r="D3" s="7" t="s">
        <v>224</v>
      </c>
      <c r="E3" s="7" t="s">
        <v>1070</v>
      </c>
      <c r="F3" s="7" t="s">
        <v>1071</v>
      </c>
      <c r="G3" s="7" t="s">
        <v>1072</v>
      </c>
      <c r="H3" s="7" t="s">
        <v>1073</v>
      </c>
      <c r="I3" s="175" t="s">
        <v>1680</v>
      </c>
      <c r="J3" s="7" t="s">
        <v>51</v>
      </c>
      <c r="K3" s="175" t="s">
        <v>45</v>
      </c>
      <c r="L3" s="7" t="s">
        <v>27</v>
      </c>
      <c r="M3" s="3" t="s">
        <v>20</v>
      </c>
      <c r="N3" s="3" t="s">
        <v>21</v>
      </c>
      <c r="O3" s="3" t="s">
        <v>22</v>
      </c>
      <c r="P3" s="63"/>
      <c r="Q3" s="51" t="s">
        <v>292</v>
      </c>
      <c r="R3" s="51" t="s">
        <v>1396</v>
      </c>
      <c r="S3" s="51" t="s">
        <v>1053</v>
      </c>
      <c r="T3" s="3" t="s">
        <v>24</v>
      </c>
      <c r="U3" s="138" t="s">
        <v>25</v>
      </c>
      <c r="V3" s="178" t="s">
        <v>1399</v>
      </c>
      <c r="Y3"/>
    </row>
    <row r="4" spans="1:29" ht="15">
      <c r="A4" s="20" t="s">
        <v>151</v>
      </c>
      <c r="B4" s="29"/>
      <c r="C4" s="203" t="s">
        <v>1539</v>
      </c>
      <c r="D4" s="20" t="s">
        <v>83</v>
      </c>
      <c r="E4" s="137" t="s">
        <v>1060</v>
      </c>
      <c r="F4" s="137"/>
      <c r="G4" s="137"/>
      <c r="H4" s="137"/>
      <c r="I4" s="218"/>
      <c r="J4" s="26" t="s">
        <v>1540</v>
      </c>
      <c r="K4" s="111"/>
      <c r="L4" s="92" t="s">
        <v>17</v>
      </c>
      <c r="M4" s="24" t="str">
        <f>IF(ISTEXT(A4),"raidcom add host_grp -port "&amp;A4&amp;IF(ISNUMBER(B4),"-"&amp;B4," ")&amp;" -host_grp_name "&amp; C4&amp;" -s "&amp;Instructions!B$11&amp;" -IH"&amp;Instructions!B$10,"")</f>
        <v>raidcom add host_grp -port CL1-E  -host_grp_name YKDIMS3 -s 53958 -IH99</v>
      </c>
      <c r="N4" s="24" t="str">
        <f t="shared" ref="N4:N9" si="0">"raidcom add host_grp -port CL" &amp; A4 &amp; "-"&amp;B4&amp;" -host_ mode " &amp; D4 &amp;IF(ISTEXT(H4), "  -host_ mode_opt " &amp; H4,"")&amp;" -s "</f>
        <v xml:space="preserve">raidcom add host_grp -port CLCL1-E- -host_ mode WIN_EX -s </v>
      </c>
      <c r="O4" s="24" t="str">
        <f>IF(ISNUMBER(#REF!),"raidcom add hba_wwn -port CL" &amp;  A4 &amp;  "-" &amp;B4&amp; "  -hba_wwn " &amp; IF(LEN(J4) =16,J4,LEFT(J4,2)&amp;MID(J4,4,2)&amp;MID(J4,7,2)&amp;MID(J4,10,2) &amp;MID(J4,13,2)&amp;MID(J4,16,2)&amp;MID(J4,19,2)&amp;MID(J4,22,2)),"")</f>
        <v/>
      </c>
      <c r="P4" s="24" t="str">
        <f>IF(ISNUMBER(#REF!),"raidcom set hba_wwn -port CL" &amp;  A4 &amp;  "-" &amp;B4&amp;IF(ISTEXT(K4)," -wwn_nickname "&amp;K4,""),"")</f>
        <v/>
      </c>
      <c r="Q4" s="24" t="str">
        <f>IF(ISTEXT(A4),"raidcom add hba_wwn -port "&amp;A4&amp;" "&amp;C4&amp;"  -hba_wwn "&amp;IF(LEN(J4)=16,J4,LEFT(J4,2)&amp;MID(J4,4,2)&amp;MID(J4,7,2)&amp;MID(J4,10,2)&amp;MID(J4,13,2)&amp;MID(J4,16,2)&amp;MID(J4,19,2)&amp;MID(J4,22,2))&amp;" -s " &amp;Instructions!B$11&amp; " -IH" &amp;Instructions!B$10,"")</f>
        <v>raidcom add hba_wwn -port CL1-E YKDIMS3  -hba_wwn 10000000c9430394 -s 53958 -IH99</v>
      </c>
      <c r="R4" s="24" t="str">
        <f>IF(ISTEXT(A4),"raidcom set hba_wwn -port "&amp;A4&amp;" "&amp;C4&amp;"  -hba_wwn "&amp;IF(LEN(J4)=16,J4,LEFT(J4,2)&amp;MID(J4,4,2)&amp;MID(J4,7,2)&amp;MID(J4,10,2)&amp;MID(J4,13,2)&amp;MID(J4,16,2)&amp;MID(J4,19,2)&amp;MID(J4,22,2))&amp;IF(ISTEXT(K4)," -wwn_nickname "&amp;K4&amp;" -s "&amp;Instructions!B$11&amp;" -IH"&amp;Instructions!B$10," -s " &amp;Instructions!B$11&amp; " -IH" &amp;Instructions!B$10),"")</f>
        <v>raidcom set hba_wwn -port CL1-E YKDIMS3  -hba_wwn 10000000c9430394 -s 53958 -IH99</v>
      </c>
      <c r="S4" s="136" t="str">
        <f>IF(ISTEXT(A4),"raidcom modify host_grp -port " &amp;A4&amp;"  "&amp; C4&amp;"  -host_mode "&amp;D4&amp;"  -host_mode_opt "&amp;LEFT(E4,2)&amp;" "&amp;LEFT(F4,2)&amp;" "&amp;LEFT(G4,2)&amp;" "&amp;LEFT(H4,2)&amp;" -s "&amp;Instructions!B$11&amp;" -IH"&amp;Instructions!B$10,"")</f>
        <v>raidcom modify host_grp -port CL1-E  YKDIMS3  -host_mode WIN_EX  -host_mode_opt 40    -s 53958 -IH99</v>
      </c>
      <c r="T4" s="24" t="str">
        <f>IF(ISTEXT(A4),"raidcom delete host_grp -port "&amp;A4&amp;IF(ISTEXT(C4)," "&amp;C4,"-"&amp;B4)&amp;" -s "&amp;Instructions!B$11&amp;" -IH"&amp;Instructions!B$10,"")</f>
        <v>raidcom delete host_grp -port CL1-E YKDIMS3 -s 53958 -IH99</v>
      </c>
      <c r="U4" s="139" t="str">
        <f>IF(ISTEXT(A4),"raidcom delete hba_wwn -port "&amp;A4&amp;"  -hba_wwn "&amp;IF(LEN(J4)=16,J4,LEFT(J4,2)&amp;MID(J4,4,2)&amp;MID(J4,7,2)&amp;MID(J4,10,2)&amp;MID(J4,13,2)&amp;MID(J4,16,2)&amp;MID(J4,19,2)&amp;MID(J4,22,2))&amp;" -s "&amp;Instructions!B$11&amp;" -IH"&amp;Instructions!B$10,"")</f>
        <v>raidcom delete hba_wwn -port CL1-E  -hba_wwn 10000000c9430394 -s 53958 -IH99</v>
      </c>
      <c r="V4" s="139" t="str">
        <f>IF(ISTEXT(A4),"raidcom reset hba_wwn -port "&amp;A4&amp;" "&amp;C4&amp;"  -hba_wwn "&amp;IF(LEN(J4)=16,J4,LEFT(J4,2)&amp;MID(J4,4,2)&amp;MID(J4,7,2)&amp;MID(J4,10,2)&amp;MID(J4,13,2)&amp;MID(J4,16,2)&amp;MID(J4,19,2)&amp;MID(J4,22,2))&amp;IF(ISTEXT(K4),"  -s "&amp;Instructions!B$11&amp;" -IH"&amp;Instructions!B$10," -s " &amp;Instructions!B$11&amp; " -IH" &amp;Instructions!B$10),"")</f>
        <v>raidcom reset hba_wwn -port CL1-E YKDIMS3  -hba_wwn 10000000c9430394 -s 53958 -IH99</v>
      </c>
      <c r="Y4"/>
    </row>
    <row r="5" spans="1:29" ht="15">
      <c r="A5" s="20" t="s">
        <v>112</v>
      </c>
      <c r="B5" s="29"/>
      <c r="C5" s="203" t="s">
        <v>1539</v>
      </c>
      <c r="D5" s="20" t="s">
        <v>83</v>
      </c>
      <c r="E5" s="137" t="s">
        <v>1060</v>
      </c>
      <c r="F5" s="137"/>
      <c r="G5" s="137"/>
      <c r="H5" s="137"/>
      <c r="I5" s="218"/>
      <c r="J5" s="26" t="s">
        <v>1541</v>
      </c>
      <c r="K5" s="111"/>
      <c r="L5" s="92" t="s">
        <v>17</v>
      </c>
      <c r="M5" s="24" t="str">
        <f>IF(ISTEXT(A5),"raidcom add host_grp -port "&amp;A5&amp;IF(ISNUMBER(B5),"-"&amp;B5," ")&amp;" -host_grp_name "&amp; C5&amp;" -s "&amp;Instructions!B$11&amp;" -IH"&amp;Instructions!B$10,"")</f>
        <v>raidcom add host_grp -port CL2-E  -host_grp_name YKDIMS3 -s 53958 -IH99</v>
      </c>
      <c r="N5" s="24" t="str">
        <f t="shared" si="0"/>
        <v xml:space="preserve">raidcom add host_grp -port CLCL2-E- -host_ mode WIN_EX -s </v>
      </c>
      <c r="O5" s="24" t="str">
        <f>IF(ISNUMBER(#REF!),"raidcom add hba_wwn -port CL" &amp;  A5 &amp;  "-" &amp;B5&amp; "  -hba_wwn " &amp; IF(LEN(J5) =16,J5,LEFT(J5,2)&amp;MID(J5,4,2)&amp;MID(J5,7,2)&amp;MID(J5,10,2) &amp;MID(J5,13,2)&amp;MID(J5,16,2)&amp;MID(J5,19,2)&amp;MID(J5,22,2)),"")</f>
        <v/>
      </c>
      <c r="P5" s="24" t="str">
        <f>IF(ISNUMBER(#REF!),"raidcom set hba_wwn -port CL" &amp;  A5 &amp;  "-" &amp;B5&amp;IF(ISTEXT(K5)," -wwn_nickname "&amp;K5,""),"")</f>
        <v/>
      </c>
      <c r="Q5" s="24" t="str">
        <f>IF(ISTEXT(A5),"raidcom add hba_wwn -port "&amp;A5&amp;" "&amp;C5&amp;"  -hba_wwn "&amp;IF(LEN(J5)=16,J5,LEFT(J5,2)&amp;MID(J5,4,2)&amp;MID(J5,7,2)&amp;MID(J5,10,2)&amp;MID(J5,13,2)&amp;MID(J5,16,2)&amp;MID(J5,19,2)&amp;MID(J5,22,2))&amp;" -s " &amp;Instructions!B$11&amp; " -IH" &amp;Instructions!B$10,"")</f>
        <v>raidcom add hba_wwn -port CL2-E YKDIMS3  -hba_wwn 10000000c9430395 -s 53958 -IH99</v>
      </c>
      <c r="R5" s="24" t="str">
        <f>IF(ISTEXT(A5),"raidcom set hba_wwn -port "&amp;A5&amp;" "&amp;C5&amp;"  -hba_wwn "&amp;IF(LEN(J5)=16,J5,LEFT(J5,2)&amp;MID(J5,4,2)&amp;MID(J5,7,2)&amp;MID(J5,10,2)&amp;MID(J5,13,2)&amp;MID(J5,16,2)&amp;MID(J5,19,2)&amp;MID(J5,22,2))&amp;IF(ISTEXT(K5)," -wwn_nickname "&amp;K5&amp;" -s "&amp;Instructions!B$11&amp;" -IH"&amp;Instructions!B$10," -s " &amp;Instructions!B$11&amp; " -IH" &amp;Instructions!B$10),"")</f>
        <v>raidcom set hba_wwn -port CL2-E YKDIMS3  -hba_wwn 10000000c9430395 -s 53958 -IH99</v>
      </c>
      <c r="S5" s="136" t="str">
        <f>IF(ISTEXT(A5),"raidcom modify host_grp -port " &amp;A5&amp;"  "&amp; C5&amp;"  -host_mode "&amp;D5&amp;"  -host_mode_opt "&amp;LEFT(E5,2)&amp;" "&amp;LEFT(F5,2)&amp;" "&amp;LEFT(G5,2)&amp;" "&amp;LEFT(H5,2)&amp;" -s "&amp;Instructions!B$11&amp;" -IH"&amp;Instructions!B$10,"")</f>
        <v>raidcom modify host_grp -port CL2-E  YKDIMS3  -host_mode WIN_EX  -host_mode_opt 40    -s 53958 -IH99</v>
      </c>
      <c r="T5" s="24" t="str">
        <f>IF(ISTEXT(A5),"raidcom delete host_grp -port "&amp;A5&amp;IF(ISTEXT(C5)," "&amp;C5,"-"&amp;B5)&amp;" -s "&amp;Instructions!B$11&amp;" -IH"&amp;Instructions!B$10,"")</f>
        <v>raidcom delete host_grp -port CL2-E YKDIMS3 -s 53958 -IH99</v>
      </c>
      <c r="U5" s="139" t="str">
        <f>IF(ISTEXT(A5),"raidcom delete hba_wwn -port "&amp;A5&amp;"  -hba_wwn "&amp;IF(LEN(J5)=16,J5,LEFT(J5,2)&amp;MID(J5,4,2)&amp;MID(J5,7,2)&amp;MID(J5,10,2)&amp;MID(J5,13,2)&amp;MID(J5,16,2)&amp;MID(J5,19,2)&amp;MID(J5,22,2))&amp;" -s "&amp;Instructions!B$11&amp;" -IH"&amp;Instructions!B$10,"")</f>
        <v>raidcom delete hba_wwn -port CL2-E  -hba_wwn 10000000c9430395 -s 53958 -IH99</v>
      </c>
      <c r="V5" s="139" t="str">
        <f>IF(ISTEXT(A5),"raidcom reset hba_wwn -port "&amp;A5&amp;" "&amp;C5&amp;"  -hba_wwn "&amp;IF(LEN(J5)=16,J5,LEFT(J5,2)&amp;MID(J5,4,2)&amp;MID(J5,7,2)&amp;MID(J5,10,2)&amp;MID(J5,13,2)&amp;MID(J5,16,2)&amp;MID(J5,19,2)&amp;MID(J5,22,2))&amp;IF(ISTEXT(K5),"  -s "&amp;Instructions!B$11&amp;" -IH"&amp;Instructions!B$10," -s " &amp;Instructions!B$11&amp; " -IH" &amp;Instructions!B$10),"")</f>
        <v>raidcom reset hba_wwn -port CL2-E YKDIMS3  -hba_wwn 10000000c9430395 -s 53958 -IH99</v>
      </c>
      <c r="Y5"/>
    </row>
    <row r="6" spans="1:29" ht="15">
      <c r="A6" s="20" t="s">
        <v>155</v>
      </c>
      <c r="B6" s="29"/>
      <c r="C6" s="203" t="s">
        <v>1545</v>
      </c>
      <c r="D6" s="20" t="s">
        <v>29</v>
      </c>
      <c r="E6" s="137" t="s">
        <v>1060</v>
      </c>
      <c r="F6" s="137"/>
      <c r="G6" s="137"/>
      <c r="H6" s="137"/>
      <c r="I6" s="218">
        <v>3</v>
      </c>
      <c r="J6" s="26" t="s">
        <v>1546</v>
      </c>
      <c r="K6" s="111"/>
      <c r="L6" s="92" t="s">
        <v>17</v>
      </c>
      <c r="M6" s="24" t="str">
        <f>IF(ISTEXT(A6),"raidcom add host_grp -port "&amp;A6&amp;IF(ISNUMBER(B6),"-"&amp;B6," ")&amp;" -host_grp_name "&amp; C6&amp;" -s "&amp;Instructions!B$11&amp;" -IH"&amp;Instructions!B$10,"")</f>
        <v>raidcom add host_grp -port CL1-F  -host_grp_name BACKUP1 -s 53958 -IH99</v>
      </c>
      <c r="N6" s="24" t="str">
        <f t="shared" si="0"/>
        <v xml:space="preserve">raidcom add host_grp -port CLCL1-F- -host_ mode AIX -s </v>
      </c>
      <c r="O6" s="24" t="str">
        <f>IF(ISNUMBER(#REF!),"raidcom add hba_wwn -port CL" &amp;  A6 &amp;  "-" &amp;B6&amp; "  -hba_wwn " &amp; IF(LEN(J6) =16,J6,LEFT(J6,2)&amp;MID(J6,4,2)&amp;MID(J6,7,2)&amp;MID(J6,10,2) &amp;MID(J6,13,2)&amp;MID(J6,16,2)&amp;MID(J6,19,2)&amp;MID(J6,22,2)),"")</f>
        <v/>
      </c>
      <c r="P6" s="24" t="str">
        <f>IF(ISNUMBER(#REF!),"raidcom set hba_wwn -port CL" &amp;  A6 &amp;  "-" &amp;B6&amp;IF(ISTEXT(K6)," -wwn_nickname "&amp;K6,""),"")</f>
        <v/>
      </c>
      <c r="Q6" s="24" t="str">
        <f>IF(ISTEXT(A6),"raidcom add hba_wwn -port "&amp;A6&amp;" "&amp;C6&amp;"  -hba_wwn "&amp;IF(LEN(J6)=16,J6,LEFT(J6,2)&amp;MID(J6,4,2)&amp;MID(J6,7,2)&amp;MID(J6,10,2)&amp;MID(J6,13,2)&amp;MID(J6,16,2)&amp;MID(J6,19,2)&amp;MID(J6,22,2))&amp;" -s " &amp;Instructions!B$11&amp; " -IH" &amp;Instructions!B$10,"")</f>
        <v>raidcom add hba_wwn -port CL1-F BACKUP1  -hba_wwn 10000000c951fb2e -s 53958 -IH99</v>
      </c>
      <c r="R6" s="24" t="str">
        <f>IF(ISTEXT(A6),"raidcom set hba_wwn -port "&amp;A6&amp;" "&amp;C6&amp;"  -hba_wwn "&amp;IF(LEN(J6)=16,J6,LEFT(J6,2)&amp;MID(J6,4,2)&amp;MID(J6,7,2)&amp;MID(J6,10,2)&amp;MID(J6,13,2)&amp;MID(J6,16,2)&amp;MID(J6,19,2)&amp;MID(J6,22,2))&amp;IF(ISTEXT(K6)," -wwn_nickname "&amp;K6&amp;" -s "&amp;Instructions!B$11&amp;" -IH"&amp;Instructions!B$10," -s " &amp;Instructions!B$11&amp; " -IH" &amp;Instructions!B$10),"")</f>
        <v>raidcom set hba_wwn -port CL1-F BACKUP1  -hba_wwn 10000000c951fb2e -s 53958 -IH99</v>
      </c>
      <c r="S6" s="136" t="str">
        <f>IF(ISTEXT(A6),"raidcom modify host_grp -port " &amp;A6&amp;"  "&amp; C6&amp;"  -host_mode "&amp;D6&amp;"  -host_mode_opt "&amp;LEFT(E6,2)&amp;" "&amp;LEFT(F6,2)&amp;" "&amp;LEFT(G6,2)&amp;" "&amp;LEFT(H6,2)&amp;" -s "&amp;Instructions!B$11&amp;" -IH"&amp;Instructions!B$10,"")</f>
        <v>raidcom modify host_grp -port CL1-F  BACKUP1  -host_mode AIX  -host_mode_opt 40    -s 53958 -IH99</v>
      </c>
      <c r="T6" s="24" t="str">
        <f>IF(ISTEXT(A6),"raidcom delete host_grp -port "&amp;A6&amp;IF(ISTEXT(C6)," "&amp;C6,"-"&amp;B6)&amp;" -s "&amp;Instructions!B$11&amp;" -IH"&amp;Instructions!B$10,"")</f>
        <v>raidcom delete host_grp -port CL1-F BACKUP1 -s 53958 -IH99</v>
      </c>
      <c r="U6" s="139" t="str">
        <f>IF(ISTEXT(A6),"raidcom delete hba_wwn -port "&amp;A6&amp;"  -hba_wwn "&amp;IF(LEN(J6)=16,J6,LEFT(J6,2)&amp;MID(J6,4,2)&amp;MID(J6,7,2)&amp;MID(J6,10,2)&amp;MID(J6,13,2)&amp;MID(J6,16,2)&amp;MID(J6,19,2)&amp;MID(J6,22,2))&amp;" -s "&amp;Instructions!B$11&amp;" -IH"&amp;Instructions!B$10,"")</f>
        <v>raidcom delete hba_wwn -port CL1-F  -hba_wwn 10000000c951fb2e -s 53958 -IH99</v>
      </c>
      <c r="V6" s="139" t="str">
        <f>IF(ISTEXT(A6),"raidcom reset hba_wwn -port "&amp;A6&amp;" "&amp;C6&amp;"  -hba_wwn "&amp;IF(LEN(J6)=16,J6,LEFT(J6,2)&amp;MID(J6,4,2)&amp;MID(J6,7,2)&amp;MID(J6,10,2)&amp;MID(J6,13,2)&amp;MID(J6,16,2)&amp;MID(J6,19,2)&amp;MID(J6,22,2))&amp;IF(ISTEXT(K6),"  -s "&amp;Instructions!B$11&amp;" -IH"&amp;Instructions!B$10," -s " &amp;Instructions!B$11&amp; " -IH" &amp;Instructions!B$10),"")</f>
        <v>raidcom reset hba_wwn -port CL1-F BACKUP1  -hba_wwn 10000000c951fb2e -s 53958 -IH99</v>
      </c>
      <c r="Y6"/>
    </row>
    <row r="7" spans="1:29" ht="15">
      <c r="A7" s="203" t="s">
        <v>116</v>
      </c>
      <c r="B7" s="29"/>
      <c r="C7" s="203" t="s">
        <v>1545</v>
      </c>
      <c r="D7" s="20" t="s">
        <v>29</v>
      </c>
      <c r="E7" s="137" t="s">
        <v>1060</v>
      </c>
      <c r="F7" s="137"/>
      <c r="G7" s="137"/>
      <c r="H7" s="137"/>
      <c r="I7" s="218">
        <v>2</v>
      </c>
      <c r="J7" s="26" t="s">
        <v>1547</v>
      </c>
      <c r="K7" s="111"/>
      <c r="L7" s="92" t="s">
        <v>17</v>
      </c>
      <c r="M7" s="24" t="str">
        <f>IF(ISTEXT(A7),"raidcom add host_grp -port "&amp;A7&amp;IF(ISNUMBER(B7),"-"&amp;B7," ")&amp;" -host_grp_name "&amp; C7&amp;" -s "&amp;Instructions!B$11&amp;" -IH"&amp;Instructions!B$10,"")</f>
        <v>raidcom add host_grp -port CL2-F  -host_grp_name BACKUP1 -s 53958 -IH99</v>
      </c>
      <c r="N7" s="24" t="str">
        <f t="shared" si="0"/>
        <v xml:space="preserve">raidcom add host_grp -port CLCL2-F- -host_ mode AIX -s </v>
      </c>
      <c r="O7" s="24" t="str">
        <f>IF(ISNUMBER(#REF!),"raidcom add hba_wwn -port CL" &amp;  A7 &amp;  "-" &amp;B7&amp; "  -hba_wwn " &amp; IF(LEN(J7) =16,J7,LEFT(J7,2)&amp;MID(J7,4,2)&amp;MID(J7,7,2)&amp;MID(J7,10,2) &amp;MID(J7,13,2)&amp;MID(J7,16,2)&amp;MID(J7,19,2)&amp;MID(J7,22,2)),"")</f>
        <v/>
      </c>
      <c r="P7" s="24" t="str">
        <f>IF(ISNUMBER(#REF!),"raidcom set hba_wwn -port CL" &amp;  A7 &amp;  "-" &amp;B7&amp;IF(ISTEXT(K7)," -wwn_nickname "&amp;K7,""),"")</f>
        <v/>
      </c>
      <c r="Q7" s="24" t="str">
        <f>IF(ISTEXT(A7),"raidcom add hba_wwn -port "&amp;A7&amp;" "&amp;C7&amp;"  -hba_wwn "&amp;IF(LEN(J7)=16,J7,LEFT(J7,2)&amp;MID(J7,4,2)&amp;MID(J7,7,2)&amp;MID(J7,10,2)&amp;MID(J7,13,2)&amp;MID(J7,16,2)&amp;MID(J7,19,2)&amp;MID(J7,22,2))&amp;" -s " &amp;Instructions!B$11&amp; " -IH" &amp;Instructions!B$10,"")</f>
        <v>raidcom add hba_wwn -port CL2-F BACKUP1  -hba_wwn 10000000c951e0be -s 53958 -IH99</v>
      </c>
      <c r="R7" s="24" t="str">
        <f>IF(ISTEXT(A7),"raidcom set hba_wwn -port "&amp;A7&amp;" "&amp;C7&amp;"  -hba_wwn "&amp;IF(LEN(J7)=16,J7,LEFT(J7,2)&amp;MID(J7,4,2)&amp;MID(J7,7,2)&amp;MID(J7,10,2)&amp;MID(J7,13,2)&amp;MID(J7,16,2)&amp;MID(J7,19,2)&amp;MID(J7,22,2))&amp;IF(ISTEXT(K7)," -wwn_nickname "&amp;K7&amp;" -s "&amp;Instructions!B$11&amp;" -IH"&amp;Instructions!B$10," -s " &amp;Instructions!B$11&amp; " -IH" &amp;Instructions!B$10),"")</f>
        <v>raidcom set hba_wwn -port CL2-F BACKUP1  -hba_wwn 10000000c951e0be -s 53958 -IH99</v>
      </c>
      <c r="S7" s="136" t="str">
        <f>IF(ISTEXT(A7),"raidcom modify host_grp -port " &amp;A7&amp;"  "&amp; C7&amp;"  -host_mode "&amp;D7&amp;"  -host_mode_opt "&amp;LEFT(E7,2)&amp;" "&amp;LEFT(F7,2)&amp;" "&amp;LEFT(G7,2)&amp;" "&amp;LEFT(H7,2)&amp;" -s "&amp;Instructions!B$11&amp;" -IH"&amp;Instructions!B$10,"")</f>
        <v>raidcom modify host_grp -port CL2-F  BACKUP1  -host_mode AIX  -host_mode_opt 40    -s 53958 -IH99</v>
      </c>
      <c r="T7" s="24" t="str">
        <f>IF(ISTEXT(A7),"raidcom delete host_grp -port "&amp;A7&amp;IF(ISTEXT(C7)," "&amp;C7,"-"&amp;B7)&amp;" -s "&amp;Instructions!B$11&amp;" -IH"&amp;Instructions!B$10,"")</f>
        <v>raidcom delete host_grp -port CL2-F BACKUP1 -s 53958 -IH99</v>
      </c>
      <c r="U7" s="139" t="str">
        <f>IF(ISTEXT(A7),"raidcom delete hba_wwn -port "&amp;A7&amp;"  -hba_wwn "&amp;IF(LEN(J7)=16,J7,LEFT(J7,2)&amp;MID(J7,4,2)&amp;MID(J7,7,2)&amp;MID(J7,10,2)&amp;MID(J7,13,2)&amp;MID(J7,16,2)&amp;MID(J7,19,2)&amp;MID(J7,22,2))&amp;" -s "&amp;Instructions!B$11&amp;" -IH"&amp;Instructions!B$10,"")</f>
        <v>raidcom delete hba_wwn -port CL2-F  -hba_wwn 10000000c951e0be -s 53958 -IH99</v>
      </c>
      <c r="V7" s="139" t="str">
        <f>IF(ISTEXT(A7),"raidcom reset hba_wwn -port "&amp;A7&amp;" "&amp;C7&amp;"  -hba_wwn "&amp;IF(LEN(J7)=16,J7,LEFT(J7,2)&amp;MID(J7,4,2)&amp;MID(J7,7,2)&amp;MID(J7,10,2)&amp;MID(J7,13,2)&amp;MID(J7,16,2)&amp;MID(J7,19,2)&amp;MID(J7,22,2))&amp;IF(ISTEXT(K7),"  -s "&amp;Instructions!B$11&amp;" -IH"&amp;Instructions!B$10," -s " &amp;Instructions!B$11&amp; " -IH" &amp;Instructions!B$10),"")</f>
        <v>raidcom reset hba_wwn -port CL2-F BACKUP1  -hba_wwn 10000000c951e0be -s 53958 -IH99</v>
      </c>
      <c r="Y7"/>
    </row>
    <row r="8" spans="1:29" ht="15">
      <c r="A8" s="20"/>
      <c r="B8" s="29"/>
      <c r="C8" s="203" t="s">
        <v>1645</v>
      </c>
      <c r="D8" s="20"/>
      <c r="E8" s="137"/>
      <c r="F8" s="137"/>
      <c r="G8" s="137"/>
      <c r="H8" s="137"/>
      <c r="I8" s="218"/>
      <c r="J8" s="26"/>
      <c r="K8" s="111"/>
      <c r="L8" s="92" t="s">
        <v>17</v>
      </c>
      <c r="M8" s="24" t="str">
        <f>IF(ISTEXT(A8),"raidcom add host_grp -port "&amp;A8&amp;IF(ISNUMBER(B8),"-"&amp;B8," ")&amp;" -host_grp_name "&amp; C8&amp;" -s "&amp;Instructions!B$11&amp;" -IH"&amp;Instructions!B$10,"")</f>
        <v/>
      </c>
      <c r="N8" s="24" t="str">
        <f t="shared" si="0"/>
        <v xml:space="preserve">raidcom add host_grp -port CL- -host_ mode  -s </v>
      </c>
      <c r="O8" s="24" t="str">
        <f>IF(ISNUMBER(#REF!),"raidcom add hba_wwn -port CL" &amp;  A8 &amp;  "-" &amp;B8&amp; "  -hba_wwn " &amp; IF(LEN(J8) =16,J8,LEFT(J8,2)&amp;MID(J8,4,2)&amp;MID(J8,7,2)&amp;MID(J8,10,2) &amp;MID(J8,13,2)&amp;MID(J8,16,2)&amp;MID(J8,19,2)&amp;MID(J8,22,2)),"")</f>
        <v/>
      </c>
      <c r="P8" s="24" t="str">
        <f>IF(ISNUMBER(#REF!),"raidcom set hba_wwn -port CL" &amp;  A8 &amp;  "-" &amp;B8&amp;IF(ISTEXT(K8)," -wwn_nickname "&amp;K8,""),"")</f>
        <v/>
      </c>
      <c r="Q8" s="24" t="str">
        <f>IF(ISTEXT(A8),"raidcom add hba_wwn -port "&amp;A8&amp;" "&amp;C8&amp;"  -hba_wwn "&amp;IF(LEN(J8)=16,J8,LEFT(J8,2)&amp;MID(J8,4,2)&amp;MID(J8,7,2)&amp;MID(J8,10,2)&amp;MID(J8,13,2)&amp;MID(J8,16,2)&amp;MID(J8,19,2)&amp;MID(J8,22,2))&amp;" -s " &amp;Instructions!B$11&amp; " -IH" &amp;Instructions!B$10,"")</f>
        <v/>
      </c>
      <c r="R8" s="24" t="str">
        <f>IF(ISTEXT(A8),"raidcom set hba_wwn -port "&amp;A8&amp;" "&amp;C8&amp;"  -hba_wwn "&amp;IF(LEN(J8)=16,J8,LEFT(J8,2)&amp;MID(J8,4,2)&amp;MID(J8,7,2)&amp;MID(J8,10,2)&amp;MID(J8,13,2)&amp;MID(J8,16,2)&amp;MID(J8,19,2)&amp;MID(J8,22,2))&amp;IF(ISTEXT(K8)," -wwn_nickname "&amp;K8&amp;" -s "&amp;Instructions!B$11&amp;" -IH"&amp;Instructions!B$10," -s " &amp;Instructions!B$11&amp; " -IH" &amp;Instructions!B$10),"")</f>
        <v/>
      </c>
      <c r="S8" s="136" t="str">
        <f>IF(ISTEXT(A8),"raidcom modify host_grp -port " &amp;A8&amp;"  "&amp; C8&amp;"  -host_mode "&amp;D8&amp;"  -host_mode_opt "&amp;LEFT(E8,2)&amp;" "&amp;LEFT(F8,2)&amp;" "&amp;LEFT(G8,2)&amp;" "&amp;LEFT(H8,2)&amp;" -s "&amp;Instructions!B$11&amp;" -IH"&amp;Instructions!B$10,"")</f>
        <v/>
      </c>
      <c r="T8" s="24" t="str">
        <f>IF(ISTEXT(A8),"raidcom delete host_grp -port "&amp;A8&amp;IF(ISTEXT(C8)," "&amp;C8,"-"&amp;B8)&amp;" -s "&amp;Instructions!B$11&amp;" -IH"&amp;Instructions!B$10,"")</f>
        <v/>
      </c>
      <c r="U8" s="139" t="str">
        <f>IF(ISTEXT(A8),"raidcom delete hba_wwn -port "&amp;A8&amp;"  -hba_wwn "&amp;IF(LEN(J8)=16,J8,LEFT(J8,2)&amp;MID(J8,4,2)&amp;MID(J8,7,2)&amp;MID(J8,10,2)&amp;MID(J8,13,2)&amp;MID(J8,16,2)&amp;MID(J8,19,2)&amp;MID(J8,22,2))&amp;" -s "&amp;Instructions!B$11&amp;" -IH"&amp;Instructions!B$10,"")</f>
        <v/>
      </c>
      <c r="V8" s="139" t="str">
        <f>IF(ISTEXT(A8),"raidcom reset hba_wwn -port "&amp;A8&amp;" "&amp;C8&amp;"  -hba_wwn "&amp;IF(LEN(J8)=16,J8,LEFT(J8,2)&amp;MID(J8,4,2)&amp;MID(J8,7,2)&amp;MID(J8,10,2)&amp;MID(J8,13,2)&amp;MID(J8,16,2)&amp;MID(J8,19,2)&amp;MID(J8,22,2))&amp;IF(ISTEXT(K8),"  -s "&amp;Instructions!B$11&amp;" -IH"&amp;Instructions!B$10," -s " &amp;Instructions!B$11&amp; " -IH" &amp;Instructions!B$10),"")</f>
        <v/>
      </c>
      <c r="Y8"/>
    </row>
    <row r="9" spans="1:29" ht="15">
      <c r="A9" s="20"/>
      <c r="B9" s="29"/>
      <c r="C9" s="203" t="s">
        <v>1645</v>
      </c>
      <c r="D9" s="20"/>
      <c r="E9" s="137"/>
      <c r="F9" s="137"/>
      <c r="G9" s="137"/>
      <c r="H9" s="137"/>
      <c r="I9" s="218"/>
      <c r="J9" s="26"/>
      <c r="K9" s="111"/>
      <c r="L9" s="92" t="s">
        <v>17</v>
      </c>
      <c r="M9" s="24" t="str">
        <f>IF(ISTEXT(A9),"raidcom add host_grp -port "&amp;A9&amp;IF(ISNUMBER(B9),"-"&amp;B9," ")&amp;" -host_grp_name "&amp; C9&amp;" -s "&amp;Instructions!B$11&amp;" -IH"&amp;Instructions!B$10,"")</f>
        <v/>
      </c>
      <c r="N9" s="24" t="str">
        <f t="shared" si="0"/>
        <v xml:space="preserve">raidcom add host_grp -port CL- -host_ mode  -s </v>
      </c>
      <c r="O9" s="24" t="str">
        <f>IF(ISNUMBER(#REF!),"raidcom add hba_wwn -port CL" &amp;  A9 &amp;  "-" &amp;B9&amp; "  -hba_wwn " &amp; IF(LEN(J9) =16,J9,LEFT(J9,2)&amp;MID(J9,4,2)&amp;MID(J9,7,2)&amp;MID(J9,10,2) &amp;MID(J9,13,2)&amp;MID(J9,16,2)&amp;MID(J9,19,2)&amp;MID(J9,22,2)),"")</f>
        <v/>
      </c>
      <c r="P9" s="24" t="str">
        <f>IF(ISNUMBER(#REF!),"raidcom set hba_wwn -port CL" &amp;  A9 &amp;  "-" &amp;B9&amp;IF(ISTEXT(K9)," -wwn_nickname "&amp;K9,""),"")</f>
        <v/>
      </c>
      <c r="Q9" s="24" t="str">
        <f>IF(ISTEXT(A9),"raidcom add hba_wwn -port "&amp;A9&amp;" "&amp;C9&amp;"  -hba_wwn "&amp;IF(LEN(J9)=16,J9,LEFT(J9,2)&amp;MID(J9,4,2)&amp;MID(J9,7,2)&amp;MID(J9,10,2)&amp;MID(J9,13,2)&amp;MID(J9,16,2)&amp;MID(J9,19,2)&amp;MID(J9,22,2))&amp;" -s " &amp;Instructions!B$11&amp; " -IH" &amp;Instructions!B$10,"")</f>
        <v/>
      </c>
      <c r="R9" s="24" t="str">
        <f>IF(ISTEXT(A9),"raidcom set hba_wwn -port "&amp;A9&amp;" "&amp;C9&amp;"  -hba_wwn "&amp;IF(LEN(J9)=16,J9,LEFT(J9,2)&amp;MID(J9,4,2)&amp;MID(J9,7,2)&amp;MID(J9,10,2)&amp;MID(J9,13,2)&amp;MID(J9,16,2)&amp;MID(J9,19,2)&amp;MID(J9,22,2))&amp;IF(ISTEXT(K9)," -wwn_nickname "&amp;K9&amp;" -s "&amp;Instructions!B$11&amp;" -IH"&amp;Instructions!B$10," -s " &amp;Instructions!B$11&amp; " -IH" &amp;Instructions!B$10),"")</f>
        <v/>
      </c>
      <c r="S9" s="136" t="str">
        <f>IF(ISTEXT(A9),"raidcom modify host_grp -port " &amp;A9&amp;"  "&amp; C9&amp;"  -host_mode "&amp;D9&amp;"  -host_mode_opt "&amp;LEFT(E9,2)&amp;" "&amp;LEFT(F9,2)&amp;" "&amp;LEFT(G9,2)&amp;" "&amp;LEFT(H9,2)&amp;" -s "&amp;Instructions!B$11&amp;" -IH"&amp;Instructions!B$10,"")</f>
        <v/>
      </c>
      <c r="T9" s="24" t="str">
        <f>IF(ISTEXT(A9),"raidcom delete host_grp -port "&amp;A9&amp;IF(ISTEXT(C9)," "&amp;C9,"-"&amp;B9)&amp;" -s "&amp;Instructions!B$11&amp;" -IH"&amp;Instructions!B$10,"")</f>
        <v/>
      </c>
      <c r="U9" s="139" t="str">
        <f>IF(ISTEXT(A9),"raidcom delete hba_wwn -port "&amp;A9&amp;"  -hba_wwn "&amp;IF(LEN(J9)=16,J9,LEFT(J9,2)&amp;MID(J9,4,2)&amp;MID(J9,7,2)&amp;MID(J9,10,2)&amp;MID(J9,13,2)&amp;MID(J9,16,2)&amp;MID(J9,19,2)&amp;MID(J9,22,2))&amp;" -s "&amp;Instructions!B$11&amp;" -IH"&amp;Instructions!B$10,"")</f>
        <v/>
      </c>
      <c r="V9" s="139" t="str">
        <f>IF(ISTEXT(A9),"raidcom reset hba_wwn -port "&amp;A9&amp;" "&amp;C9&amp;"  -hba_wwn "&amp;IF(LEN(J9)=16,J9,LEFT(J9,2)&amp;MID(J9,4,2)&amp;MID(J9,7,2)&amp;MID(J9,10,2)&amp;MID(J9,13,2)&amp;MID(J9,16,2)&amp;MID(J9,19,2)&amp;MID(J9,22,2))&amp;IF(ISTEXT(K9),"  -s "&amp;Instructions!B$11&amp;" -IH"&amp;Instructions!B$10," -s " &amp;Instructions!B$11&amp; " -IH" &amp;Instructions!B$10),"")</f>
        <v/>
      </c>
      <c r="Y9"/>
    </row>
    <row r="10" spans="1:29" s="8" customFormat="1" ht="15">
      <c r="A10" s="20"/>
      <c r="B10" s="29"/>
      <c r="C10" s="203" t="s">
        <v>1646</v>
      </c>
      <c r="D10" s="20"/>
      <c r="E10" s="137"/>
      <c r="F10" s="137"/>
      <c r="G10" s="137"/>
      <c r="H10" s="137"/>
      <c r="I10" s="218"/>
      <c r="J10" s="26"/>
      <c r="K10" s="111"/>
      <c r="L10" s="92" t="s">
        <v>17</v>
      </c>
      <c r="M10" s="24" t="str">
        <f>IF(ISTEXT(A10),"raidcom add host_grp -port "&amp;A10&amp;IF(ISNUMBER(B10),"-"&amp;B10," ")&amp;" -host_grp_name "&amp; C10&amp;" -s "&amp;Instructions!B$11&amp;" -IH"&amp;Instructions!B$10,"")</f>
        <v/>
      </c>
      <c r="N10" s="24" t="str">
        <f t="shared" ref="N10:N15" si="1">"raidcom add host_grp -port CL" &amp; A10 &amp; "-"&amp;B10&amp;" -host_ mode " &amp; D10 &amp;IF(ISTEXT(H10), "  -host_ mode_opt " &amp; H10,"")&amp;" -s "</f>
        <v xml:space="preserve">raidcom add host_grp -port CL- -host_ mode  -s </v>
      </c>
      <c r="O10" s="24" t="str">
        <f>IF(ISNUMBER(#REF!),"raidcom add hba_wwn -port CL" &amp;  A10 &amp;  "-" &amp;B10&amp; "  -hba_wwn " &amp; IF(LEN(J10) =16,J10,LEFT(J10,2)&amp;MID(J10,4,2)&amp;MID(J10,7,2)&amp;MID(J10,10,2) &amp;MID(J10,13,2)&amp;MID(J10,16,2)&amp;MID(J10,19,2)&amp;MID(J10,22,2)),"")</f>
        <v/>
      </c>
      <c r="P10" s="24" t="str">
        <f>IF(ISNUMBER(#REF!),"raidcom set hba_wwn -port CL" &amp;  A10 &amp;  "-" &amp;B10&amp;IF(ISTEXT(K10)," -wwn_nickname "&amp;K10,""),"")</f>
        <v/>
      </c>
      <c r="Q10" s="24" t="str">
        <f>IF(ISTEXT(A10),"raidcom add hba_wwn -port "&amp;A10&amp;" "&amp;C10&amp;"  -hba_wwn "&amp;IF(LEN(J10)=16,J10,LEFT(J10,2)&amp;MID(J10,4,2)&amp;MID(J10,7,2)&amp;MID(J10,10,2)&amp;MID(J10,13,2)&amp;MID(J10,16,2)&amp;MID(J10,19,2)&amp;MID(J10,22,2))&amp;" -s " &amp;Instructions!B$11&amp; " -IH" &amp;Instructions!B$10,"")</f>
        <v/>
      </c>
      <c r="R10" s="24" t="str">
        <f>IF(ISTEXT(A10),"raidcom set hba_wwn -port "&amp;A10&amp;" "&amp;C10&amp;"  -hba_wwn "&amp;IF(LEN(J10)=16,J10,LEFT(J10,2)&amp;MID(J10,4,2)&amp;MID(J10,7,2)&amp;MID(J10,10,2)&amp;MID(J10,13,2)&amp;MID(J10,16,2)&amp;MID(J10,19,2)&amp;MID(J10,22,2))&amp;IF(ISTEXT(K10)," -wwn_nickname "&amp;K10&amp;" -s "&amp;Instructions!B$11&amp;" -IH"&amp;Instructions!B$10," -s " &amp;Instructions!B$11&amp; " -IH" &amp;Instructions!B$10),"")</f>
        <v/>
      </c>
      <c r="S10" s="136" t="str">
        <f>IF(ISTEXT(A10),"raidcom modify host_grp -port " &amp;A10&amp;"  "&amp; C10&amp;"  -host_mode "&amp;D10&amp;"  -host_mode_opt "&amp;LEFT(E10,2)&amp;" "&amp;LEFT(F10,2)&amp;" "&amp;LEFT(G10,2)&amp;" "&amp;LEFT(H10,2)&amp;" -s "&amp;Instructions!B$11&amp;" -IH"&amp;Instructions!B$10,"")</f>
        <v/>
      </c>
      <c r="T10" s="24" t="str">
        <f>IF(ISTEXT(A10),"raidcom delete host_grp -port "&amp;A10&amp;IF(ISTEXT(C10)," "&amp;C10,"-"&amp;B10)&amp;" -s "&amp;Instructions!B$11&amp;" -IH"&amp;Instructions!B$10,"")</f>
        <v/>
      </c>
      <c r="U10" s="139" t="str">
        <f>IF(ISTEXT(A10),"raidcom delete hba_wwn -port "&amp;A10&amp;"  -hba_wwn "&amp;IF(LEN(J10)=16,J10,LEFT(J10,2)&amp;MID(J10,4,2)&amp;MID(J10,7,2)&amp;MID(J10,10,2)&amp;MID(J10,13,2)&amp;MID(J10,16,2)&amp;MID(J10,19,2)&amp;MID(J10,22,2))&amp;" -s "&amp;Instructions!B$11&amp;" -IH"&amp;Instructions!B$10,"")</f>
        <v/>
      </c>
      <c r="V10" s="139" t="str">
        <f>IF(ISTEXT(A10),"raidcom reset hba_wwn -port "&amp;A10&amp;" "&amp;C10&amp;"  -hba_wwn "&amp;IF(LEN(J10)=16,J10,LEFT(J10,2)&amp;MID(J10,4,2)&amp;MID(J10,7,2)&amp;MID(J10,10,2)&amp;MID(J10,13,2)&amp;MID(J10,16,2)&amp;MID(J10,19,2)&amp;MID(J10,22,2))&amp;IF(ISTEXT(K10),"  -s "&amp;Instructions!B$11&amp;" -IH"&amp;Instructions!B$10," -s " &amp;Instructions!B$11&amp; " -IH" &amp;Instructions!B$10),"")</f>
        <v/>
      </c>
    </row>
    <row r="11" spans="1:29" s="8" customFormat="1" ht="15">
      <c r="A11" s="20"/>
      <c r="B11" s="29"/>
      <c r="C11" s="203" t="s">
        <v>1646</v>
      </c>
      <c r="D11" s="20"/>
      <c r="E11" s="137"/>
      <c r="F11" s="137"/>
      <c r="G11" s="137"/>
      <c r="H11" s="137"/>
      <c r="I11" s="218"/>
      <c r="J11" s="26"/>
      <c r="K11" s="111"/>
      <c r="L11" s="92" t="s">
        <v>17</v>
      </c>
      <c r="M11" s="24" t="str">
        <f>IF(ISTEXT(A11),"raidcom add host_grp -port "&amp;A11&amp;IF(ISNUMBER(B11),"-"&amp;B11," ")&amp;" -host_grp_name "&amp; C11&amp;" -s "&amp;Instructions!B$11&amp;" -IH"&amp;Instructions!B$10,"")</f>
        <v/>
      </c>
      <c r="N11" s="24" t="str">
        <f t="shared" si="1"/>
        <v xml:space="preserve">raidcom add host_grp -port CL- -host_ mode  -s </v>
      </c>
      <c r="O11" s="24" t="str">
        <f>IF(ISNUMBER(#REF!),"raidcom add hba_wwn -port CL" &amp;  A11 &amp;  "-" &amp;B11&amp; "  -hba_wwn " &amp; IF(LEN(J11) =16,J11,LEFT(J11,2)&amp;MID(J11,4,2)&amp;MID(J11,7,2)&amp;MID(J11,10,2) &amp;MID(J11,13,2)&amp;MID(J11,16,2)&amp;MID(J11,19,2)&amp;MID(J11,22,2)),"")</f>
        <v/>
      </c>
      <c r="P11" s="24" t="str">
        <f>IF(ISNUMBER(#REF!),"raidcom set hba_wwn -port CL" &amp;  A11 &amp;  "-" &amp;B11&amp;IF(ISTEXT(K11)," -wwn_nickname "&amp;K11,""),"")</f>
        <v/>
      </c>
      <c r="Q11" s="24" t="str">
        <f>IF(ISTEXT(A11),"raidcom add hba_wwn -port "&amp;A11&amp;" "&amp;C11&amp;"  -hba_wwn "&amp;IF(LEN(J11)=16,J11,LEFT(J11,2)&amp;MID(J11,4,2)&amp;MID(J11,7,2)&amp;MID(J11,10,2)&amp;MID(J11,13,2)&amp;MID(J11,16,2)&amp;MID(J11,19,2)&amp;MID(J11,22,2))&amp;" -s " &amp;Instructions!B$11&amp; " -IH" &amp;Instructions!B$10,"")</f>
        <v/>
      </c>
      <c r="R11" s="24" t="str">
        <f>IF(ISTEXT(A11),"raidcom set hba_wwn -port "&amp;A11&amp;" "&amp;C11&amp;"  -hba_wwn "&amp;IF(LEN(J11)=16,J11,LEFT(J11,2)&amp;MID(J11,4,2)&amp;MID(J11,7,2)&amp;MID(J11,10,2)&amp;MID(J11,13,2)&amp;MID(J11,16,2)&amp;MID(J11,19,2)&amp;MID(J11,22,2))&amp;IF(ISTEXT(K11)," -wwn_nickname "&amp;K11&amp;" -s "&amp;Instructions!B$11&amp;" -IH"&amp;Instructions!B$10," -s " &amp;Instructions!B$11&amp; " -IH" &amp;Instructions!B$10),"")</f>
        <v/>
      </c>
      <c r="S11" s="136" t="str">
        <f>IF(ISTEXT(A11),"raidcom modify host_grp -port " &amp;A11&amp;"  "&amp; C11&amp;"  -host_mode "&amp;D11&amp;"  -host_mode_opt "&amp;LEFT(E11,2)&amp;" "&amp;LEFT(F11,2)&amp;" "&amp;LEFT(G11,2)&amp;" "&amp;LEFT(H11,2)&amp;" -s "&amp;Instructions!B$11&amp;" -IH"&amp;Instructions!B$10,"")</f>
        <v/>
      </c>
      <c r="T11" s="24" t="str">
        <f>IF(ISTEXT(A11),"raidcom delete host_grp -port "&amp;A11&amp;IF(ISTEXT(C11)," "&amp;C11,"-"&amp;B11)&amp;" -s "&amp;Instructions!B$11&amp;" -IH"&amp;Instructions!B$10,"")</f>
        <v/>
      </c>
      <c r="U11" s="139" t="str">
        <f>IF(ISTEXT(A11),"raidcom delete hba_wwn -port "&amp;A11&amp;"  -hba_wwn "&amp;IF(LEN(J11)=16,J11,LEFT(J11,2)&amp;MID(J11,4,2)&amp;MID(J11,7,2)&amp;MID(J11,10,2)&amp;MID(J11,13,2)&amp;MID(J11,16,2)&amp;MID(J11,19,2)&amp;MID(J11,22,2))&amp;" -s "&amp;Instructions!B$11&amp;" -IH"&amp;Instructions!B$10,"")</f>
        <v/>
      </c>
      <c r="V11" s="139" t="str">
        <f>IF(ISTEXT(A11),"raidcom reset hba_wwn -port "&amp;A11&amp;" "&amp;C11&amp;"  -hba_wwn "&amp;IF(LEN(J11)=16,J11,LEFT(J11,2)&amp;MID(J11,4,2)&amp;MID(J11,7,2)&amp;MID(J11,10,2)&amp;MID(J11,13,2)&amp;MID(J11,16,2)&amp;MID(J11,19,2)&amp;MID(J11,22,2))&amp;IF(ISTEXT(K11),"  -s "&amp;Instructions!B$11&amp;" -IH"&amp;Instructions!B$10," -s " &amp;Instructions!B$11&amp; " -IH" &amp;Instructions!B$10),"")</f>
        <v/>
      </c>
    </row>
    <row r="12" spans="1:29" s="8" customFormat="1" ht="15">
      <c r="A12" s="20"/>
      <c r="B12" s="29"/>
      <c r="C12" s="203" t="s">
        <v>1551</v>
      </c>
      <c r="D12" s="20"/>
      <c r="E12" s="137"/>
      <c r="F12" s="137"/>
      <c r="G12" s="137"/>
      <c r="H12" s="137"/>
      <c r="I12" s="218"/>
      <c r="J12" s="26"/>
      <c r="K12" s="111"/>
      <c r="L12" s="92" t="s">
        <v>17</v>
      </c>
      <c r="M12" s="24" t="str">
        <f>IF(ISTEXT(A12),"raidcom add host_grp -port "&amp;A12&amp;IF(ISNUMBER(B12),"-"&amp;B12," ")&amp;" -host_grp_name "&amp; C12&amp;" -s "&amp;Instructions!B$11&amp;" -IH"&amp;Instructions!B$10,"")</f>
        <v/>
      </c>
      <c r="N12" s="24" t="str">
        <f t="shared" si="1"/>
        <v xml:space="preserve">raidcom add host_grp -port CL- -host_ mode  -s </v>
      </c>
      <c r="O12" s="24" t="str">
        <f>IF(ISNUMBER(#REF!),"raidcom add hba_wwn -port CL" &amp;  A12 &amp;  "-" &amp;B12&amp; "  -hba_wwn " &amp; IF(LEN(J12) =16,J12,LEFT(J12,2)&amp;MID(J12,4,2)&amp;MID(J12,7,2)&amp;MID(J12,10,2) &amp;MID(J12,13,2)&amp;MID(J12,16,2)&amp;MID(J12,19,2)&amp;MID(J12,22,2)),"")</f>
        <v/>
      </c>
      <c r="P12" s="24" t="str">
        <f>IF(ISNUMBER(#REF!),"raidcom set hba_wwn -port CL" &amp;  A12 &amp;  "-" &amp;B12&amp;IF(ISTEXT(K12)," -wwn_nickname "&amp;K12,""),"")</f>
        <v/>
      </c>
      <c r="Q12" s="24" t="str">
        <f>IF(ISTEXT(A12),"raidcom add hba_wwn -port "&amp;A12&amp;" "&amp;C12&amp;"  -hba_wwn "&amp;IF(LEN(J12)=16,J12,LEFT(J12,2)&amp;MID(J12,4,2)&amp;MID(J12,7,2)&amp;MID(J12,10,2)&amp;MID(J12,13,2)&amp;MID(J12,16,2)&amp;MID(J12,19,2)&amp;MID(J12,22,2))&amp;" -s " &amp;Instructions!B$11&amp; " -IH" &amp;Instructions!B$10,"")</f>
        <v/>
      </c>
      <c r="R12" s="24" t="str">
        <f>IF(ISTEXT(A12),"raidcom set hba_wwn -port "&amp;A12&amp;" "&amp;C12&amp;"  -hba_wwn "&amp;IF(LEN(J12)=16,J12,LEFT(J12,2)&amp;MID(J12,4,2)&amp;MID(J12,7,2)&amp;MID(J12,10,2)&amp;MID(J12,13,2)&amp;MID(J12,16,2)&amp;MID(J12,19,2)&amp;MID(J12,22,2))&amp;IF(ISTEXT(K12)," -wwn_nickname "&amp;K12&amp;" -s "&amp;Instructions!B$11&amp;" -IH"&amp;Instructions!B$10," -s " &amp;Instructions!B$11&amp; " -IH" &amp;Instructions!B$10),"")</f>
        <v/>
      </c>
      <c r="S12" s="136" t="str">
        <f>IF(ISTEXT(A12),"raidcom modify host_grp -port " &amp;A12&amp;"  "&amp; C12&amp;"  -host_mode "&amp;D12&amp;"  -host_mode_opt "&amp;LEFT(E12,2)&amp;" "&amp;LEFT(F12,2)&amp;" "&amp;LEFT(G12,2)&amp;" "&amp;LEFT(H12,2)&amp;" -s "&amp;Instructions!B$11&amp;" -IH"&amp;Instructions!B$10,"")</f>
        <v/>
      </c>
      <c r="T12" s="24" t="str">
        <f>IF(ISTEXT(A12),"raidcom delete host_grp -port "&amp;A12&amp;IF(ISTEXT(C12)," "&amp;C12,"-"&amp;B12)&amp;" -s "&amp;Instructions!B$11&amp;" -IH"&amp;Instructions!B$10,"")</f>
        <v/>
      </c>
      <c r="U12" s="139" t="str">
        <f>IF(ISTEXT(A12),"raidcom delete hba_wwn -port "&amp;A12&amp;"  -hba_wwn "&amp;IF(LEN(J12)=16,J12,LEFT(J12,2)&amp;MID(J12,4,2)&amp;MID(J12,7,2)&amp;MID(J12,10,2)&amp;MID(J12,13,2)&amp;MID(J12,16,2)&amp;MID(J12,19,2)&amp;MID(J12,22,2))&amp;" -s "&amp;Instructions!B$11&amp;" -IH"&amp;Instructions!B$10,"")</f>
        <v/>
      </c>
      <c r="V12" s="139" t="str">
        <f>IF(ISTEXT(A12),"raidcom reset hba_wwn -port "&amp;A12&amp;" "&amp;C12&amp;"  -hba_wwn "&amp;IF(LEN(J12)=16,J12,LEFT(J12,2)&amp;MID(J12,4,2)&amp;MID(J12,7,2)&amp;MID(J12,10,2)&amp;MID(J12,13,2)&amp;MID(J12,16,2)&amp;MID(J12,19,2)&amp;MID(J12,22,2))&amp;IF(ISTEXT(K12),"  -s "&amp;Instructions!B$11&amp;" -IH"&amp;Instructions!B$10," -s " &amp;Instructions!B$11&amp; " -IH" &amp;Instructions!B$10),"")</f>
        <v/>
      </c>
    </row>
    <row r="13" spans="1:29" s="8" customFormat="1" ht="15">
      <c r="A13" s="20"/>
      <c r="B13" s="29"/>
      <c r="C13" s="203" t="s">
        <v>1551</v>
      </c>
      <c r="D13" s="20"/>
      <c r="E13" s="137"/>
      <c r="F13" s="137"/>
      <c r="G13" s="137"/>
      <c r="H13" s="137"/>
      <c r="I13" s="218"/>
      <c r="J13" s="26"/>
      <c r="K13" s="111"/>
      <c r="L13" s="92" t="s">
        <v>17</v>
      </c>
      <c r="M13" s="24" t="str">
        <f>IF(ISTEXT(A13),"raidcom add host_grp -port "&amp;A13&amp;IF(ISNUMBER(B13),"-"&amp;B13," ")&amp;" -host_grp_name "&amp; C13&amp;" -s "&amp;Instructions!B$11&amp;" -IH"&amp;Instructions!B$10,"")</f>
        <v/>
      </c>
      <c r="N13" s="24" t="str">
        <f t="shared" si="1"/>
        <v xml:space="preserve">raidcom add host_grp -port CL- -host_ mode  -s </v>
      </c>
      <c r="O13" s="24" t="str">
        <f>IF(ISNUMBER(#REF!),"raidcom add hba_wwn -port CL" &amp;  A13 &amp;  "-" &amp;B13&amp; "  -hba_wwn " &amp; IF(LEN(J13) =16,J13,LEFT(J13,2)&amp;MID(J13,4,2)&amp;MID(J13,7,2)&amp;MID(J13,10,2) &amp;MID(J13,13,2)&amp;MID(J13,16,2)&amp;MID(J13,19,2)&amp;MID(J13,22,2)),"")</f>
        <v/>
      </c>
      <c r="P13" s="24" t="str">
        <f>IF(ISNUMBER(#REF!),"raidcom set hba_wwn -port CL" &amp;  A13 &amp;  "-" &amp;B13&amp;IF(ISTEXT(K13)," -wwn_nickname "&amp;K13,""),"")</f>
        <v/>
      </c>
      <c r="Q13" s="24" t="str">
        <f>IF(ISTEXT(A13),"raidcom add hba_wwn -port "&amp;A13&amp;" "&amp;C13&amp;"  -hba_wwn "&amp;IF(LEN(J13)=16,J13,LEFT(J13,2)&amp;MID(J13,4,2)&amp;MID(J13,7,2)&amp;MID(J13,10,2)&amp;MID(J13,13,2)&amp;MID(J13,16,2)&amp;MID(J13,19,2)&amp;MID(J13,22,2))&amp;" -s " &amp;Instructions!B$11&amp; " -IH" &amp;Instructions!B$10,"")</f>
        <v/>
      </c>
      <c r="R13" s="24" t="str">
        <f>IF(ISTEXT(A13),"raidcom set hba_wwn -port "&amp;A13&amp;" "&amp;C13&amp;"  -hba_wwn "&amp;IF(LEN(J13)=16,J13,LEFT(J13,2)&amp;MID(J13,4,2)&amp;MID(J13,7,2)&amp;MID(J13,10,2)&amp;MID(J13,13,2)&amp;MID(J13,16,2)&amp;MID(J13,19,2)&amp;MID(J13,22,2))&amp;IF(ISTEXT(K13)," -wwn_nickname "&amp;K13&amp;" -s "&amp;Instructions!B$11&amp;" -IH"&amp;Instructions!B$10," -s " &amp;Instructions!B$11&amp; " -IH" &amp;Instructions!B$10),"")</f>
        <v/>
      </c>
      <c r="S13" s="136" t="str">
        <f>IF(ISTEXT(A13),"raidcom modify host_grp -port " &amp;A13&amp;"  "&amp; C13&amp;"  -host_mode "&amp;D13&amp;"  -host_mode_opt "&amp;LEFT(E13,2)&amp;" "&amp;LEFT(F13,2)&amp;" "&amp;LEFT(G13,2)&amp;" "&amp;LEFT(H13,2)&amp;" -s "&amp;Instructions!B$11&amp;" -IH"&amp;Instructions!B$10,"")</f>
        <v/>
      </c>
      <c r="T13" s="24" t="str">
        <f>IF(ISTEXT(A13),"raidcom delete host_grp -port "&amp;A13&amp;IF(ISTEXT(C13)," "&amp;C13,"-"&amp;B13)&amp;" -s "&amp;Instructions!B$11&amp;" -IH"&amp;Instructions!B$10,"")</f>
        <v/>
      </c>
      <c r="U13" s="139" t="str">
        <f>IF(ISTEXT(A13),"raidcom delete hba_wwn -port "&amp;A13&amp;"  -hba_wwn "&amp;IF(LEN(J13)=16,J13,LEFT(J13,2)&amp;MID(J13,4,2)&amp;MID(J13,7,2)&amp;MID(J13,10,2)&amp;MID(J13,13,2)&amp;MID(J13,16,2)&amp;MID(J13,19,2)&amp;MID(J13,22,2))&amp;" -s "&amp;Instructions!B$11&amp;" -IH"&amp;Instructions!B$10,"")</f>
        <v/>
      </c>
      <c r="V13" s="139" t="str">
        <f>IF(ISTEXT(A13),"raidcom reset hba_wwn -port "&amp;A13&amp;" "&amp;C13&amp;"  -hba_wwn "&amp;IF(LEN(J13)=16,J13,LEFT(J13,2)&amp;MID(J13,4,2)&amp;MID(J13,7,2)&amp;MID(J13,10,2)&amp;MID(J13,13,2)&amp;MID(J13,16,2)&amp;MID(J13,19,2)&amp;MID(J13,22,2))&amp;IF(ISTEXT(K13),"  -s "&amp;Instructions!B$11&amp;" -IH"&amp;Instructions!B$10," -s " &amp;Instructions!B$11&amp; " -IH" &amp;Instructions!B$10),"")</f>
        <v/>
      </c>
    </row>
    <row r="14" spans="1:29" s="8" customFormat="1" ht="15">
      <c r="A14" s="20"/>
      <c r="B14" s="29"/>
      <c r="C14" s="203" t="s">
        <v>1647</v>
      </c>
      <c r="D14" s="20"/>
      <c r="E14" s="137"/>
      <c r="F14" s="137"/>
      <c r="G14" s="137"/>
      <c r="H14" s="137"/>
      <c r="I14" s="218"/>
      <c r="J14" s="26"/>
      <c r="K14" s="111"/>
      <c r="L14" s="92" t="s">
        <v>17</v>
      </c>
      <c r="M14" s="24" t="str">
        <f>IF(ISTEXT(A14),"raidcom add host_grp -port "&amp;A14&amp;IF(ISNUMBER(B14),"-"&amp;B14," ")&amp;" -host_grp_name "&amp; C14&amp;" -s "&amp;Instructions!B$11&amp;" -IH"&amp;Instructions!B$10,"")</f>
        <v/>
      </c>
      <c r="N14" s="24" t="str">
        <f t="shared" si="1"/>
        <v xml:space="preserve">raidcom add host_grp -port CL- -host_ mode  -s </v>
      </c>
      <c r="O14" s="24" t="str">
        <f>IF(ISNUMBER(#REF!),"raidcom add hba_wwn -port CL" &amp;  A14 &amp;  "-" &amp;B14&amp; "  -hba_wwn " &amp; IF(LEN(J14) =16,J14,LEFT(J14,2)&amp;MID(J14,4,2)&amp;MID(J14,7,2)&amp;MID(J14,10,2) &amp;MID(J14,13,2)&amp;MID(J14,16,2)&amp;MID(J14,19,2)&amp;MID(J14,22,2)),"")</f>
        <v/>
      </c>
      <c r="P14" s="24" t="str">
        <f>IF(ISNUMBER(#REF!),"raidcom set hba_wwn -port CL" &amp;  A14 &amp;  "-" &amp;B14&amp;IF(ISTEXT(K14)," -wwn_nickname "&amp;K14,""),"")</f>
        <v/>
      </c>
      <c r="Q14" s="24" t="str">
        <f>IF(ISTEXT(A14),"raidcom add hba_wwn -port "&amp;A14&amp;" "&amp;C14&amp;"  -hba_wwn "&amp;IF(LEN(J14)=16,J14,LEFT(J14,2)&amp;MID(J14,4,2)&amp;MID(J14,7,2)&amp;MID(J14,10,2)&amp;MID(J14,13,2)&amp;MID(J14,16,2)&amp;MID(J14,19,2)&amp;MID(J14,22,2))&amp;" -s " &amp;Instructions!B$11&amp; " -IH" &amp;Instructions!B$10,"")</f>
        <v/>
      </c>
      <c r="R14" s="24" t="str">
        <f>IF(ISTEXT(A14),"raidcom set hba_wwn -port "&amp;A14&amp;" "&amp;C14&amp;"  -hba_wwn "&amp;IF(LEN(J14)=16,J14,LEFT(J14,2)&amp;MID(J14,4,2)&amp;MID(J14,7,2)&amp;MID(J14,10,2)&amp;MID(J14,13,2)&amp;MID(J14,16,2)&amp;MID(J14,19,2)&amp;MID(J14,22,2))&amp;IF(ISTEXT(K14)," -wwn_nickname "&amp;K14&amp;" -s "&amp;Instructions!B$11&amp;" -IH"&amp;Instructions!B$10," -s " &amp;Instructions!B$11&amp; " -IH" &amp;Instructions!B$10),"")</f>
        <v/>
      </c>
      <c r="S14" s="136" t="str">
        <f>IF(ISTEXT(A14),"raidcom modify host_grp -port " &amp;A14&amp;"  "&amp; C14&amp;"  -host_mode "&amp;D14&amp;"  -host_mode_opt "&amp;LEFT(E14,2)&amp;" "&amp;LEFT(F14,2)&amp;" "&amp;LEFT(G14,2)&amp;" "&amp;LEFT(H14,2)&amp;" -s "&amp;Instructions!B$11&amp;" -IH"&amp;Instructions!B$10,"")</f>
        <v/>
      </c>
      <c r="T14" s="24" t="str">
        <f>IF(ISTEXT(A14),"raidcom delete host_grp -port "&amp;A14&amp;IF(ISTEXT(C14)," "&amp;C14,"-"&amp;B14)&amp;" -s "&amp;Instructions!B$11&amp;" -IH"&amp;Instructions!B$10,"")</f>
        <v/>
      </c>
      <c r="U14" s="139" t="str">
        <f>IF(ISTEXT(A14),"raidcom delete hba_wwn -port "&amp;A14&amp;"  -hba_wwn "&amp;IF(LEN(J14)=16,J14,LEFT(J14,2)&amp;MID(J14,4,2)&amp;MID(J14,7,2)&amp;MID(J14,10,2)&amp;MID(J14,13,2)&amp;MID(J14,16,2)&amp;MID(J14,19,2)&amp;MID(J14,22,2))&amp;" -s "&amp;Instructions!B$11&amp;" -IH"&amp;Instructions!B$10,"")</f>
        <v/>
      </c>
      <c r="V14" s="139" t="str">
        <f>IF(ISTEXT(A14),"raidcom reset hba_wwn -port "&amp;A14&amp;" "&amp;C14&amp;"  -hba_wwn "&amp;IF(LEN(J14)=16,J14,LEFT(J14,2)&amp;MID(J14,4,2)&amp;MID(J14,7,2)&amp;MID(J14,10,2)&amp;MID(J14,13,2)&amp;MID(J14,16,2)&amp;MID(J14,19,2)&amp;MID(J14,22,2))&amp;IF(ISTEXT(K14),"  -s "&amp;Instructions!B$11&amp;" -IH"&amp;Instructions!B$10," -s " &amp;Instructions!B$11&amp; " -IH" &amp;Instructions!B$10),"")</f>
        <v/>
      </c>
    </row>
    <row r="15" spans="1:29" s="8" customFormat="1" ht="15">
      <c r="A15" s="20"/>
      <c r="B15" s="29"/>
      <c r="C15" s="203" t="s">
        <v>1647</v>
      </c>
      <c r="D15" s="20"/>
      <c r="E15" s="137"/>
      <c r="F15" s="137"/>
      <c r="G15" s="137"/>
      <c r="H15" s="137"/>
      <c r="I15" s="218"/>
      <c r="J15" s="26"/>
      <c r="K15" s="111"/>
      <c r="L15" s="92" t="s">
        <v>17</v>
      </c>
      <c r="M15" s="24" t="str">
        <f>IF(ISTEXT(A15),"raidcom add host_grp -port "&amp;A15&amp;IF(ISNUMBER(B15),"-"&amp;B15," ")&amp;" -host_grp_name "&amp; C15&amp;" -s "&amp;Instructions!B$11&amp;" -IH"&amp;Instructions!B$10,"")</f>
        <v/>
      </c>
      <c r="N15" s="24" t="str">
        <f t="shared" si="1"/>
        <v xml:space="preserve">raidcom add host_grp -port CL- -host_ mode  -s </v>
      </c>
      <c r="O15" s="24" t="str">
        <f>IF(ISNUMBER(#REF!),"raidcom add hba_wwn -port CL" &amp;  A15 &amp;  "-" &amp;B15&amp; "  -hba_wwn " &amp; IF(LEN(J15) =16,J15,LEFT(J15,2)&amp;MID(J15,4,2)&amp;MID(J15,7,2)&amp;MID(J15,10,2) &amp;MID(J15,13,2)&amp;MID(J15,16,2)&amp;MID(J15,19,2)&amp;MID(J15,22,2)),"")</f>
        <v/>
      </c>
      <c r="P15" s="24" t="str">
        <f>IF(ISNUMBER(#REF!),"raidcom set hba_wwn -port CL" &amp;  A15 &amp;  "-" &amp;B15&amp;IF(ISTEXT(K15)," -wwn_nickname "&amp;K15,""),"")</f>
        <v/>
      </c>
      <c r="Q15" s="24" t="str">
        <f>IF(ISTEXT(A15),"raidcom add hba_wwn -port "&amp;A15&amp;" "&amp;C15&amp;"  -hba_wwn "&amp;IF(LEN(J15)=16,J15,LEFT(J15,2)&amp;MID(J15,4,2)&amp;MID(J15,7,2)&amp;MID(J15,10,2)&amp;MID(J15,13,2)&amp;MID(J15,16,2)&amp;MID(J15,19,2)&amp;MID(J15,22,2))&amp;" -s " &amp;Instructions!B$11&amp; " -IH" &amp;Instructions!B$10,"")</f>
        <v/>
      </c>
      <c r="R15" s="24" t="str">
        <f>IF(ISTEXT(A15),"raidcom set hba_wwn -port "&amp;A15&amp;" "&amp;C15&amp;"  -hba_wwn "&amp;IF(LEN(J15)=16,J15,LEFT(J15,2)&amp;MID(J15,4,2)&amp;MID(J15,7,2)&amp;MID(J15,10,2)&amp;MID(J15,13,2)&amp;MID(J15,16,2)&amp;MID(J15,19,2)&amp;MID(J15,22,2))&amp;IF(ISTEXT(K15)," -wwn_nickname "&amp;K15&amp;" -s "&amp;Instructions!B$11&amp;" -IH"&amp;Instructions!B$10," -s " &amp;Instructions!B$11&amp; " -IH" &amp;Instructions!B$10),"")</f>
        <v/>
      </c>
      <c r="S15" s="136" t="str">
        <f>IF(ISTEXT(A15),"raidcom modify host_grp -port " &amp;A15&amp;"  "&amp; C15&amp;"  -host_mode "&amp;D15&amp;"  -host_mode_opt "&amp;LEFT(E15,2)&amp;" "&amp;LEFT(F15,2)&amp;" "&amp;LEFT(G15,2)&amp;" "&amp;LEFT(H15,2)&amp;" -s "&amp;Instructions!B$11&amp;" -IH"&amp;Instructions!B$10,"")</f>
        <v/>
      </c>
      <c r="T15" s="24" t="str">
        <f>IF(ISTEXT(A15),"raidcom delete host_grp -port "&amp;A15&amp;IF(ISTEXT(C15)," "&amp;C15,"-"&amp;B15)&amp;" -s "&amp;Instructions!B$11&amp;" -IH"&amp;Instructions!B$10,"")</f>
        <v/>
      </c>
      <c r="U15" s="139" t="str">
        <f>IF(ISTEXT(A15),"raidcom delete hba_wwn -port "&amp;A15&amp;"  -hba_wwn "&amp;IF(LEN(J15)=16,J15,LEFT(J15,2)&amp;MID(J15,4,2)&amp;MID(J15,7,2)&amp;MID(J15,10,2)&amp;MID(J15,13,2)&amp;MID(J15,16,2)&amp;MID(J15,19,2)&amp;MID(J15,22,2))&amp;" -s "&amp;Instructions!B$11&amp;" -IH"&amp;Instructions!B$10,"")</f>
        <v/>
      </c>
      <c r="V15" s="139" t="str">
        <f>IF(ISTEXT(A15),"raidcom reset hba_wwn -port "&amp;A15&amp;" "&amp;C15&amp;"  -hba_wwn "&amp;IF(LEN(J15)=16,J15,LEFT(J15,2)&amp;MID(J15,4,2)&amp;MID(J15,7,2)&amp;MID(J15,10,2)&amp;MID(J15,13,2)&amp;MID(J15,16,2)&amp;MID(J15,19,2)&amp;MID(J15,22,2))&amp;IF(ISTEXT(K15),"  -s "&amp;Instructions!B$11&amp;" -IH"&amp;Instructions!B$10," -s " &amp;Instructions!B$11&amp; " -IH" &amp;Instructions!B$10),"")</f>
        <v/>
      </c>
    </row>
    <row r="16" spans="1:29" s="8" customFormat="1" ht="15">
      <c r="A16" s="20"/>
      <c r="B16" s="29"/>
      <c r="C16" s="203" t="s">
        <v>1648</v>
      </c>
      <c r="D16" s="20"/>
      <c r="E16" s="137"/>
      <c r="F16" s="137"/>
      <c r="G16" s="137"/>
      <c r="H16" s="137"/>
      <c r="I16" s="218"/>
      <c r="J16" s="26"/>
      <c r="K16" s="111"/>
      <c r="L16" s="92" t="s">
        <v>17</v>
      </c>
      <c r="M16" s="24" t="str">
        <f>IF(ISTEXT(A16),"raidcom add host_grp -port "&amp;A16&amp;IF(ISNUMBER(B16),"-"&amp;B16," ")&amp;" -host_grp_name "&amp; C16&amp;" -s "&amp;Instructions!B$11&amp;" -IH"&amp;Instructions!B$10,"")</f>
        <v/>
      </c>
      <c r="N16" s="24" t="str">
        <f t="shared" ref="N16:N47" si="2">"raidcom add host_grp -port CL" &amp; A16 &amp; "-"&amp;B16&amp;" -host_ mode " &amp; D16 &amp;IF(ISTEXT(H16), "  -host_ mode_opt " &amp; H16,"")&amp;" -s "</f>
        <v xml:space="preserve">raidcom add host_grp -port CL- -host_ mode  -s </v>
      </c>
      <c r="O16" s="24" t="str">
        <f>IF(ISNUMBER(#REF!),"raidcom add hba_wwn -port CL" &amp;  A16 &amp;  "-" &amp;B16&amp; "  -hba_wwn " &amp; IF(LEN(J16) =16,J16,LEFT(J16,2)&amp;MID(J16,4,2)&amp;MID(J16,7,2)&amp;MID(J16,10,2) &amp;MID(J16,13,2)&amp;MID(J16,16,2)&amp;MID(J16,19,2)&amp;MID(J16,22,2)),"")</f>
        <v/>
      </c>
      <c r="P16" s="24" t="str">
        <f>IF(ISNUMBER(#REF!),"raidcom set hba_wwn -port CL" &amp;  A16 &amp;  "-" &amp;B16&amp;IF(ISTEXT(K16)," -wwn_nickname "&amp;K16,""),"")</f>
        <v/>
      </c>
      <c r="Q16" s="24" t="str">
        <f>IF(ISTEXT(A16),"raidcom add hba_wwn -port "&amp;A16&amp;" "&amp;C16&amp;"  -hba_wwn "&amp;IF(LEN(J16)=16,J16,LEFT(J16,2)&amp;MID(J16,4,2)&amp;MID(J16,7,2)&amp;MID(J16,10,2)&amp;MID(J16,13,2)&amp;MID(J16,16,2)&amp;MID(J16,19,2)&amp;MID(J16,22,2))&amp;" -s " &amp;Instructions!B$11&amp; " -IH" &amp;Instructions!B$10,"")</f>
        <v/>
      </c>
      <c r="R16" s="24" t="str">
        <f>IF(ISTEXT(A16),"raidcom set hba_wwn -port "&amp;A16&amp;" "&amp;C16&amp;"  -hba_wwn "&amp;IF(LEN(J16)=16,J16,LEFT(J16,2)&amp;MID(J16,4,2)&amp;MID(J16,7,2)&amp;MID(J16,10,2)&amp;MID(J16,13,2)&amp;MID(J16,16,2)&amp;MID(J16,19,2)&amp;MID(J16,22,2))&amp;IF(ISTEXT(K16)," -wwn_nickname "&amp;K16&amp;" -s "&amp;Instructions!B$11&amp;" -IH"&amp;Instructions!B$10," -s " &amp;Instructions!B$11&amp; " -IH" &amp;Instructions!B$10),"")</f>
        <v/>
      </c>
      <c r="S16" s="136" t="str">
        <f>IF(ISTEXT(A16),"raidcom modify host_grp -port " &amp;A16&amp;"  "&amp; C16&amp;"  -host_mode "&amp;D16&amp;"  -host_mode_opt "&amp;LEFT(E16,2)&amp;" "&amp;LEFT(F16,2)&amp;" "&amp;LEFT(G16,2)&amp;" "&amp;LEFT(H16,2)&amp;" -s "&amp;Instructions!B$11&amp;" -IH"&amp;Instructions!B$10,"")</f>
        <v/>
      </c>
      <c r="T16" s="24" t="str">
        <f>IF(ISTEXT(A16),"raidcom delete host_grp -port "&amp;A16&amp;IF(ISTEXT(C16)," "&amp;C16,"-"&amp;B16)&amp;" -s "&amp;Instructions!B$11&amp;" -IH"&amp;Instructions!B$10,"")</f>
        <v/>
      </c>
      <c r="U16" s="139" t="str">
        <f>IF(ISTEXT(A16),"raidcom delete hba_wwn -port "&amp;A16&amp;"  -hba_wwn "&amp;IF(LEN(J16)=16,J16,LEFT(J16,2)&amp;MID(J16,4,2)&amp;MID(J16,7,2)&amp;MID(J16,10,2)&amp;MID(J16,13,2)&amp;MID(J16,16,2)&amp;MID(J16,19,2)&amp;MID(J16,22,2))&amp;" -s "&amp;Instructions!B$11&amp;" -IH"&amp;Instructions!B$10,"")</f>
        <v/>
      </c>
      <c r="V16" s="139" t="str">
        <f>IF(ISTEXT(A16),"raidcom reset hba_wwn -port "&amp;A16&amp;" "&amp;C16&amp;"  -hba_wwn "&amp;IF(LEN(J16)=16,J16,LEFT(J16,2)&amp;MID(J16,4,2)&amp;MID(J16,7,2)&amp;MID(J16,10,2)&amp;MID(J16,13,2)&amp;MID(J16,16,2)&amp;MID(J16,19,2)&amp;MID(J16,22,2))&amp;IF(ISTEXT(K16),"  -s "&amp;Instructions!B$11&amp;" -IH"&amp;Instructions!B$10," -s " &amp;Instructions!B$11&amp; " -IH" &amp;Instructions!B$10),"")</f>
        <v/>
      </c>
    </row>
    <row r="17" spans="1:25" ht="15">
      <c r="A17" s="20"/>
      <c r="B17" s="29"/>
      <c r="C17" s="203" t="s">
        <v>1648</v>
      </c>
      <c r="D17" s="20"/>
      <c r="E17" s="137"/>
      <c r="F17" s="137"/>
      <c r="G17" s="137"/>
      <c r="H17" s="137"/>
      <c r="I17" s="218"/>
      <c r="J17" s="26"/>
      <c r="K17" s="111"/>
      <c r="L17" s="92" t="s">
        <v>17</v>
      </c>
      <c r="M17" s="24" t="str">
        <f>IF(ISTEXT(A17),"raidcom add host_grp -port "&amp;A17&amp;IF(ISNUMBER(B17),"-"&amp;B17," ")&amp;" -host_grp_name "&amp; C17&amp;" -s "&amp;Instructions!B$11&amp;" -IH"&amp;Instructions!B$10,"")</f>
        <v/>
      </c>
      <c r="N17" s="24" t="str">
        <f t="shared" si="2"/>
        <v xml:space="preserve">raidcom add host_grp -port CL- -host_ mode  -s </v>
      </c>
      <c r="O17" s="24" t="str">
        <f>IF(ISNUMBER(#REF!),"raidcom add hba_wwn -port CL" &amp;  A17 &amp;  "-" &amp;B17&amp; "  -hba_wwn " &amp; IF(LEN(J17) =16,J17,LEFT(J17,2)&amp;MID(J17,4,2)&amp;MID(J17,7,2)&amp;MID(J17,10,2) &amp;MID(J17,13,2)&amp;MID(J17,16,2)&amp;MID(J17,19,2)&amp;MID(J17,22,2)),"")</f>
        <v/>
      </c>
      <c r="P17" s="24" t="str">
        <f>IF(ISNUMBER(#REF!),"raidcom set hba_wwn -port CL" &amp;  A17 &amp;  "-" &amp;B17&amp;IF(ISTEXT(K17)," -wwn_nickname "&amp;K17,""),"")</f>
        <v/>
      </c>
      <c r="Q17" s="24" t="str">
        <f>IF(ISTEXT(A17),"raidcom add hba_wwn -port "&amp;A17&amp;" "&amp;C17&amp;"  -hba_wwn "&amp;IF(LEN(J17)=16,J17,LEFT(J17,2)&amp;MID(J17,4,2)&amp;MID(J17,7,2)&amp;MID(J17,10,2)&amp;MID(J17,13,2)&amp;MID(J17,16,2)&amp;MID(J17,19,2)&amp;MID(J17,22,2))&amp;" -s " &amp;Instructions!B$11&amp; " -IH" &amp;Instructions!B$10,"")</f>
        <v/>
      </c>
      <c r="R17" s="24" t="str">
        <f>IF(ISTEXT(A17),"raidcom set hba_wwn -port "&amp;A17&amp;" "&amp;C17&amp;"  -hba_wwn "&amp;IF(LEN(J17)=16,J17,LEFT(J17,2)&amp;MID(J17,4,2)&amp;MID(J17,7,2)&amp;MID(J17,10,2)&amp;MID(J17,13,2)&amp;MID(J17,16,2)&amp;MID(J17,19,2)&amp;MID(J17,22,2))&amp;IF(ISTEXT(K17)," -wwn_nickname "&amp;K17&amp;" -s "&amp;Instructions!B$11&amp;" -IH"&amp;Instructions!B$10," -s " &amp;Instructions!B$11&amp; " -IH" &amp;Instructions!B$10),"")</f>
        <v/>
      </c>
      <c r="S17" s="136" t="str">
        <f>IF(ISTEXT(A17),"raidcom modify host_grp -port " &amp;A17&amp;"  "&amp; C17&amp;"  -host_mode "&amp;D17&amp;"  -host_mode_opt "&amp;LEFT(E17,2)&amp;" "&amp;LEFT(F17,2)&amp;" "&amp;LEFT(G17,2)&amp;" "&amp;LEFT(H17,2)&amp;" -s "&amp;Instructions!B$11&amp;" -IH"&amp;Instructions!B$10,"")</f>
        <v/>
      </c>
      <c r="T17" s="24" t="str">
        <f>IF(ISTEXT(A17),"raidcom delete host_grp -port "&amp;A17&amp;IF(ISTEXT(C17)," "&amp;C17,"-"&amp;B17)&amp;" -s "&amp;Instructions!B$11&amp;" -IH"&amp;Instructions!B$10,"")</f>
        <v/>
      </c>
      <c r="U17" s="139" t="str">
        <f>IF(ISTEXT(A17),"raidcom delete hba_wwn -port "&amp;A17&amp;"  -hba_wwn "&amp;IF(LEN(J17)=16,J17,LEFT(J17,2)&amp;MID(J17,4,2)&amp;MID(J17,7,2)&amp;MID(J17,10,2)&amp;MID(J17,13,2)&amp;MID(J17,16,2)&amp;MID(J17,19,2)&amp;MID(J17,22,2))&amp;" -s "&amp;Instructions!B$11&amp;" -IH"&amp;Instructions!B$10,"")</f>
        <v/>
      </c>
      <c r="V17" s="139" t="str">
        <f>IF(ISTEXT(A17),"raidcom reset hba_wwn -port "&amp;A17&amp;" "&amp;C17&amp;"  -hba_wwn "&amp;IF(LEN(J17)=16,J17,LEFT(J17,2)&amp;MID(J17,4,2)&amp;MID(J17,7,2)&amp;MID(J17,10,2)&amp;MID(J17,13,2)&amp;MID(J17,16,2)&amp;MID(J17,19,2)&amp;MID(J17,22,2))&amp;IF(ISTEXT(K17),"  -s "&amp;Instructions!B$11&amp;" -IH"&amp;Instructions!B$10," -s " &amp;Instructions!B$11&amp; " -IH" &amp;Instructions!B$10),"")</f>
        <v/>
      </c>
      <c r="Y17"/>
    </row>
    <row r="18" spans="1:25" s="8" customFormat="1" ht="15">
      <c r="A18" s="20"/>
      <c r="B18" s="29"/>
      <c r="C18" s="203" t="s">
        <v>1649</v>
      </c>
      <c r="D18" s="20"/>
      <c r="E18" s="137"/>
      <c r="F18" s="137"/>
      <c r="G18" s="137"/>
      <c r="H18" s="137"/>
      <c r="I18" s="218"/>
      <c r="J18" s="26"/>
      <c r="K18" s="111"/>
      <c r="L18" s="92" t="s">
        <v>17</v>
      </c>
      <c r="M18" s="24" t="str">
        <f>IF(ISTEXT(A18),"raidcom add host_grp -port "&amp;A18&amp;IF(ISNUMBER(B18),"-"&amp;B18," ")&amp;" -host_grp_name "&amp; C18&amp;" -s "&amp;Instructions!B$11&amp;" -IH"&amp;Instructions!B$10,"")</f>
        <v/>
      </c>
      <c r="N18" s="24" t="str">
        <f t="shared" si="2"/>
        <v xml:space="preserve">raidcom add host_grp -port CL- -host_ mode  -s </v>
      </c>
      <c r="O18" s="24" t="str">
        <f>IF(ISNUMBER(#REF!),"raidcom add hba_wwn -port CL" &amp;  A18 &amp;  "-" &amp;B18&amp; "  -hba_wwn " &amp; IF(LEN(J18) =16,J18,LEFT(J18,2)&amp;MID(J18,4,2)&amp;MID(J18,7,2)&amp;MID(J18,10,2) &amp;MID(J18,13,2)&amp;MID(J18,16,2)&amp;MID(J18,19,2)&amp;MID(J18,22,2)),"")</f>
        <v/>
      </c>
      <c r="P18" s="24" t="str">
        <f>IF(ISNUMBER(#REF!),"raidcom set hba_wwn -port CL" &amp;  A18 &amp;  "-" &amp;B18&amp;IF(ISTEXT(K18)," -wwn_nickname "&amp;K18,""),"")</f>
        <v/>
      </c>
      <c r="Q18" s="24" t="str">
        <f>IF(ISTEXT(A18),"raidcom add hba_wwn -port "&amp;A18&amp;" "&amp;C18&amp;"  -hba_wwn "&amp;IF(LEN(J18)=16,J18,LEFT(J18,2)&amp;MID(J18,4,2)&amp;MID(J18,7,2)&amp;MID(J18,10,2)&amp;MID(J18,13,2)&amp;MID(J18,16,2)&amp;MID(J18,19,2)&amp;MID(J18,22,2))&amp;" -s " &amp;Instructions!B$11&amp; " -IH" &amp;Instructions!B$10,"")</f>
        <v/>
      </c>
      <c r="R18" s="24" t="str">
        <f>IF(ISTEXT(A18),"raidcom set hba_wwn -port "&amp;A18&amp;" "&amp;C18&amp;"  -hba_wwn "&amp;IF(LEN(J18)=16,J18,LEFT(J18,2)&amp;MID(J18,4,2)&amp;MID(J18,7,2)&amp;MID(J18,10,2)&amp;MID(J18,13,2)&amp;MID(J18,16,2)&amp;MID(J18,19,2)&amp;MID(J18,22,2))&amp;IF(ISTEXT(K18)," -wwn_nickname "&amp;K18&amp;" -s "&amp;Instructions!B$11&amp;" -IH"&amp;Instructions!B$10," -s " &amp;Instructions!B$11&amp; " -IH" &amp;Instructions!B$10),"")</f>
        <v/>
      </c>
      <c r="S18" s="136" t="str">
        <f>IF(ISTEXT(A18),"raidcom modify host_grp -port " &amp;A18&amp;"  "&amp; C18&amp;"  -host_mode "&amp;D18&amp;"  -host_mode_opt "&amp;LEFT(E18,2)&amp;" "&amp;LEFT(F18,2)&amp;" "&amp;LEFT(G18,2)&amp;" "&amp;LEFT(H18,2)&amp;" -s "&amp;Instructions!B$11&amp;" -IH"&amp;Instructions!B$10,"")</f>
        <v/>
      </c>
      <c r="T18" s="24" t="str">
        <f>IF(ISTEXT(A18),"raidcom delete host_grp -port "&amp;A18&amp;IF(ISTEXT(C18)," "&amp;C18,"-"&amp;B18)&amp;" -s "&amp;Instructions!B$11&amp;" -IH"&amp;Instructions!B$10,"")</f>
        <v/>
      </c>
      <c r="U18" s="139" t="str">
        <f>IF(ISTEXT(A18),"raidcom delete hba_wwn -port "&amp;A18&amp;"  -hba_wwn "&amp;IF(LEN(J18)=16,J18,LEFT(J18,2)&amp;MID(J18,4,2)&amp;MID(J18,7,2)&amp;MID(J18,10,2)&amp;MID(J18,13,2)&amp;MID(J18,16,2)&amp;MID(J18,19,2)&amp;MID(J18,22,2))&amp;" -s "&amp;Instructions!B$11&amp;" -IH"&amp;Instructions!B$10,"")</f>
        <v/>
      </c>
      <c r="V18" s="139" t="str">
        <f>IF(ISTEXT(A18),"raidcom reset hba_wwn -port "&amp;A18&amp;" "&amp;C18&amp;"  -hba_wwn "&amp;IF(LEN(J18)=16,J18,LEFT(J18,2)&amp;MID(J18,4,2)&amp;MID(J18,7,2)&amp;MID(J18,10,2)&amp;MID(J18,13,2)&amp;MID(J18,16,2)&amp;MID(J18,19,2)&amp;MID(J18,22,2))&amp;IF(ISTEXT(K18),"  -s "&amp;Instructions!B$11&amp;" -IH"&amp;Instructions!B$10," -s " &amp;Instructions!B$11&amp; " -IH" &amp;Instructions!B$10),"")</f>
        <v/>
      </c>
    </row>
    <row r="19" spans="1:25" s="8" customFormat="1" ht="15">
      <c r="A19" s="20"/>
      <c r="B19" s="29"/>
      <c r="C19" s="203" t="s">
        <v>1649</v>
      </c>
      <c r="D19" s="20"/>
      <c r="E19" s="137"/>
      <c r="F19" s="137"/>
      <c r="G19" s="137"/>
      <c r="H19" s="137"/>
      <c r="I19" s="218"/>
      <c r="J19" s="26"/>
      <c r="K19" s="111"/>
      <c r="L19" s="92" t="s">
        <v>17</v>
      </c>
      <c r="M19" s="24" t="str">
        <f>IF(ISTEXT(A19),"raidcom add host_grp -port "&amp;A19&amp;IF(ISNUMBER(B19),"-"&amp;B19," ")&amp;" -host_grp_name "&amp; C19&amp;" -s "&amp;Instructions!B$11&amp;" -IH"&amp;Instructions!B$10,"")</f>
        <v/>
      </c>
      <c r="N19" s="24" t="str">
        <f t="shared" si="2"/>
        <v xml:space="preserve">raidcom add host_grp -port CL- -host_ mode  -s </v>
      </c>
      <c r="O19" s="24" t="str">
        <f>IF(ISNUMBER(#REF!),"raidcom add hba_wwn -port CL" &amp;  A19 &amp;  "-" &amp;B19&amp; "  -hba_wwn " &amp; IF(LEN(J19) =16,J19,LEFT(J19,2)&amp;MID(J19,4,2)&amp;MID(J19,7,2)&amp;MID(J19,10,2) &amp;MID(J19,13,2)&amp;MID(J19,16,2)&amp;MID(J19,19,2)&amp;MID(J19,22,2)),"")</f>
        <v/>
      </c>
      <c r="P19" s="24" t="str">
        <f>IF(ISNUMBER(#REF!),"raidcom set hba_wwn -port CL" &amp;  A19 &amp;  "-" &amp;B19&amp;IF(ISTEXT(K19)," -wwn_nickname "&amp;K19,""),"")</f>
        <v/>
      </c>
      <c r="Q19" s="24" t="str">
        <f>IF(ISTEXT(A19),"raidcom add hba_wwn -port "&amp;A19&amp;" "&amp;C19&amp;"  -hba_wwn "&amp;IF(LEN(J19)=16,J19,LEFT(J19,2)&amp;MID(J19,4,2)&amp;MID(J19,7,2)&amp;MID(J19,10,2)&amp;MID(J19,13,2)&amp;MID(J19,16,2)&amp;MID(J19,19,2)&amp;MID(J19,22,2))&amp;" -s " &amp;Instructions!B$11&amp; " -IH" &amp;Instructions!B$10,"")</f>
        <v/>
      </c>
      <c r="R19" s="24" t="str">
        <f>IF(ISTEXT(A19),"raidcom set hba_wwn -port "&amp;A19&amp;" "&amp;C19&amp;"  -hba_wwn "&amp;IF(LEN(J19)=16,J19,LEFT(J19,2)&amp;MID(J19,4,2)&amp;MID(J19,7,2)&amp;MID(J19,10,2)&amp;MID(J19,13,2)&amp;MID(J19,16,2)&amp;MID(J19,19,2)&amp;MID(J19,22,2))&amp;IF(ISTEXT(K19)," -wwn_nickname "&amp;K19&amp;" -s "&amp;Instructions!B$11&amp;" -IH"&amp;Instructions!B$10," -s " &amp;Instructions!B$11&amp; " -IH" &amp;Instructions!B$10),"")</f>
        <v/>
      </c>
      <c r="S19" s="136" t="str">
        <f>IF(ISTEXT(A19),"raidcom modify host_grp -port " &amp;A19&amp;"  "&amp; C19&amp;"  -host_mode "&amp;D19&amp;"  -host_mode_opt "&amp;LEFT(E19,2)&amp;" "&amp;LEFT(F19,2)&amp;" "&amp;LEFT(G19,2)&amp;" "&amp;LEFT(H19,2)&amp;" -s "&amp;Instructions!B$11&amp;" -IH"&amp;Instructions!B$10,"")</f>
        <v/>
      </c>
      <c r="T19" s="24" t="str">
        <f>IF(ISTEXT(A19),"raidcom delete host_grp -port "&amp;A19&amp;IF(ISTEXT(C19)," "&amp;C19,"-"&amp;B19)&amp;" -s "&amp;Instructions!B$11&amp;" -IH"&amp;Instructions!B$10,"")</f>
        <v/>
      </c>
      <c r="U19" s="139" t="str">
        <f>IF(ISTEXT(A19),"raidcom delete hba_wwn -port "&amp;A19&amp;"  -hba_wwn "&amp;IF(LEN(J19)=16,J19,LEFT(J19,2)&amp;MID(J19,4,2)&amp;MID(J19,7,2)&amp;MID(J19,10,2)&amp;MID(J19,13,2)&amp;MID(J19,16,2)&amp;MID(J19,19,2)&amp;MID(J19,22,2))&amp;" -s "&amp;Instructions!B$11&amp;" -IH"&amp;Instructions!B$10,"")</f>
        <v/>
      </c>
      <c r="V19" s="139" t="str">
        <f>IF(ISTEXT(A19),"raidcom reset hba_wwn -port "&amp;A19&amp;" "&amp;C19&amp;"  -hba_wwn "&amp;IF(LEN(J19)=16,J19,LEFT(J19,2)&amp;MID(J19,4,2)&amp;MID(J19,7,2)&amp;MID(J19,10,2)&amp;MID(J19,13,2)&amp;MID(J19,16,2)&amp;MID(J19,19,2)&amp;MID(J19,22,2))&amp;IF(ISTEXT(K19),"  -s "&amp;Instructions!B$11&amp;" -IH"&amp;Instructions!B$10," -s " &amp;Instructions!B$11&amp; " -IH" &amp;Instructions!B$10),"")</f>
        <v/>
      </c>
    </row>
    <row r="20" spans="1:25" s="8" customFormat="1" ht="15">
      <c r="A20" s="20"/>
      <c r="B20" s="29"/>
      <c r="C20" s="203" t="s">
        <v>1650</v>
      </c>
      <c r="D20" s="20"/>
      <c r="E20" s="137"/>
      <c r="F20" s="137"/>
      <c r="G20" s="137"/>
      <c r="H20" s="137"/>
      <c r="I20" s="218"/>
      <c r="J20" s="26"/>
      <c r="K20" s="111"/>
      <c r="L20" s="92" t="s">
        <v>17</v>
      </c>
      <c r="M20" s="24" t="str">
        <f>IF(ISTEXT(A20),"raidcom add host_grp -port "&amp;A20&amp;IF(ISNUMBER(B20),"-"&amp;B20," ")&amp;" -host_grp_name "&amp; C20&amp;" -s "&amp;Instructions!B$11&amp;" -IH"&amp;Instructions!B$10,"")</f>
        <v/>
      </c>
      <c r="N20" s="24" t="str">
        <f t="shared" si="2"/>
        <v xml:space="preserve">raidcom add host_grp -port CL- -host_ mode  -s </v>
      </c>
      <c r="O20" s="24" t="str">
        <f>IF(ISNUMBER(#REF!),"raidcom add hba_wwn -port CL" &amp;  A20 &amp;  "-" &amp;B20&amp; "  -hba_wwn " &amp; IF(LEN(J20) =16,J20,LEFT(J20,2)&amp;MID(J20,4,2)&amp;MID(J20,7,2)&amp;MID(J20,10,2) &amp;MID(J20,13,2)&amp;MID(J20,16,2)&amp;MID(J20,19,2)&amp;MID(J20,22,2)),"")</f>
        <v/>
      </c>
      <c r="P20" s="24" t="str">
        <f>IF(ISNUMBER(#REF!),"raidcom set hba_wwn -port CL" &amp;  A20 &amp;  "-" &amp;B20&amp;IF(ISTEXT(K20)," -wwn_nickname "&amp;K20,""),"")</f>
        <v/>
      </c>
      <c r="Q20" s="24" t="str">
        <f>IF(ISTEXT(A20),"raidcom add hba_wwn -port "&amp;A20&amp;" "&amp;C20&amp;"  -hba_wwn "&amp;IF(LEN(J20)=16,J20,LEFT(J20,2)&amp;MID(J20,4,2)&amp;MID(J20,7,2)&amp;MID(J20,10,2)&amp;MID(J20,13,2)&amp;MID(J20,16,2)&amp;MID(J20,19,2)&amp;MID(J20,22,2))&amp;" -s " &amp;Instructions!B$11&amp; " -IH" &amp;Instructions!B$10,"")</f>
        <v/>
      </c>
      <c r="R20" s="24" t="str">
        <f>IF(ISTEXT(A20),"raidcom set hba_wwn -port "&amp;A20&amp;" "&amp;C20&amp;"  -hba_wwn "&amp;IF(LEN(J20)=16,J20,LEFT(J20,2)&amp;MID(J20,4,2)&amp;MID(J20,7,2)&amp;MID(J20,10,2)&amp;MID(J20,13,2)&amp;MID(J20,16,2)&amp;MID(J20,19,2)&amp;MID(J20,22,2))&amp;IF(ISTEXT(K20)," -wwn_nickname "&amp;K20&amp;" -s "&amp;Instructions!B$11&amp;" -IH"&amp;Instructions!B$10," -s " &amp;Instructions!B$11&amp; " -IH" &amp;Instructions!B$10),"")</f>
        <v/>
      </c>
      <c r="S20" s="136" t="str">
        <f>IF(ISTEXT(A20),"raidcom modify host_grp -port " &amp;A20&amp;"  "&amp; C20&amp;"  -host_mode "&amp;D20&amp;"  -host_mode_opt "&amp;LEFT(E20,2)&amp;" "&amp;LEFT(F20,2)&amp;" "&amp;LEFT(G20,2)&amp;" "&amp;LEFT(H20,2)&amp;" -s "&amp;Instructions!B$11&amp;" -IH"&amp;Instructions!B$10,"")</f>
        <v/>
      </c>
      <c r="T20" s="24" t="str">
        <f>IF(ISTEXT(A20),"raidcom delete host_grp -port "&amp;A20&amp;IF(ISTEXT(C20)," "&amp;C20,"-"&amp;B20)&amp;" -s "&amp;Instructions!B$11&amp;" -IH"&amp;Instructions!B$10,"")</f>
        <v/>
      </c>
      <c r="U20" s="139" t="str">
        <f>IF(ISTEXT(A20),"raidcom delete hba_wwn -port "&amp;A20&amp;"  -hba_wwn "&amp;IF(LEN(J20)=16,J20,LEFT(J20,2)&amp;MID(J20,4,2)&amp;MID(J20,7,2)&amp;MID(J20,10,2)&amp;MID(J20,13,2)&amp;MID(J20,16,2)&amp;MID(J20,19,2)&amp;MID(J20,22,2))&amp;" -s "&amp;Instructions!B$11&amp;" -IH"&amp;Instructions!B$10,"")</f>
        <v/>
      </c>
      <c r="V20" s="139" t="str">
        <f>IF(ISTEXT(A20),"raidcom reset hba_wwn -port "&amp;A20&amp;" "&amp;C20&amp;"  -hba_wwn "&amp;IF(LEN(J20)=16,J20,LEFT(J20,2)&amp;MID(J20,4,2)&amp;MID(J20,7,2)&amp;MID(J20,10,2)&amp;MID(J20,13,2)&amp;MID(J20,16,2)&amp;MID(J20,19,2)&amp;MID(J20,22,2))&amp;IF(ISTEXT(K20),"  -s "&amp;Instructions!B$11&amp;" -IH"&amp;Instructions!B$10," -s " &amp;Instructions!B$11&amp; " -IH" &amp;Instructions!B$10),"")</f>
        <v/>
      </c>
    </row>
    <row r="21" spans="1:25" s="8" customFormat="1" ht="15">
      <c r="A21" s="20"/>
      <c r="B21" s="29"/>
      <c r="C21" s="203" t="s">
        <v>1650</v>
      </c>
      <c r="D21" s="20"/>
      <c r="E21" s="137"/>
      <c r="F21" s="137"/>
      <c r="G21" s="137"/>
      <c r="H21" s="137"/>
      <c r="I21" s="218"/>
      <c r="J21" s="26"/>
      <c r="K21" s="111"/>
      <c r="L21" s="92" t="s">
        <v>17</v>
      </c>
      <c r="M21" s="24" t="str">
        <f>IF(ISTEXT(A21),"raidcom add host_grp -port "&amp;A21&amp;IF(ISNUMBER(B21),"-"&amp;B21," ")&amp;" -host_grp_name "&amp; C21&amp;" -s "&amp;Instructions!B$11&amp;" -IH"&amp;Instructions!B$10,"")</f>
        <v/>
      </c>
      <c r="N21" s="24" t="str">
        <f t="shared" si="2"/>
        <v xml:space="preserve">raidcom add host_grp -port CL- -host_ mode  -s </v>
      </c>
      <c r="O21" s="24" t="str">
        <f>IF(ISNUMBER(#REF!),"raidcom add hba_wwn -port CL" &amp;  A21 &amp;  "-" &amp;B21&amp; "  -hba_wwn " &amp; IF(LEN(J21) =16,J21,LEFT(J21,2)&amp;MID(J21,4,2)&amp;MID(J21,7,2)&amp;MID(J21,10,2) &amp;MID(J21,13,2)&amp;MID(J21,16,2)&amp;MID(J21,19,2)&amp;MID(J21,22,2)),"")</f>
        <v/>
      </c>
      <c r="P21" s="24" t="str">
        <f>IF(ISNUMBER(#REF!),"raidcom set hba_wwn -port CL" &amp;  A21 &amp;  "-" &amp;B21&amp;IF(ISTEXT(K21)," -wwn_nickname "&amp;K21,""),"")</f>
        <v/>
      </c>
      <c r="Q21" s="24" t="str">
        <f>IF(ISTEXT(A21),"raidcom add hba_wwn -port "&amp;A21&amp;" "&amp;C21&amp;"  -hba_wwn "&amp;IF(LEN(J21)=16,J21,LEFT(J21,2)&amp;MID(J21,4,2)&amp;MID(J21,7,2)&amp;MID(J21,10,2)&amp;MID(J21,13,2)&amp;MID(J21,16,2)&amp;MID(J21,19,2)&amp;MID(J21,22,2))&amp;" -s " &amp;Instructions!B$11&amp; " -IH" &amp;Instructions!B$10,"")</f>
        <v/>
      </c>
      <c r="R21" s="24" t="str">
        <f>IF(ISTEXT(A21),"raidcom set hba_wwn -port "&amp;A21&amp;" "&amp;C21&amp;"  -hba_wwn "&amp;IF(LEN(J21)=16,J21,LEFT(J21,2)&amp;MID(J21,4,2)&amp;MID(J21,7,2)&amp;MID(J21,10,2)&amp;MID(J21,13,2)&amp;MID(J21,16,2)&amp;MID(J21,19,2)&amp;MID(J21,22,2))&amp;IF(ISTEXT(K21)," -wwn_nickname "&amp;K21&amp;" -s "&amp;Instructions!B$11&amp;" -IH"&amp;Instructions!B$10," -s " &amp;Instructions!B$11&amp; " -IH" &amp;Instructions!B$10),"")</f>
        <v/>
      </c>
      <c r="S21" s="136" t="str">
        <f>IF(ISTEXT(A21),"raidcom modify host_grp -port " &amp;A21&amp;"  "&amp; C21&amp;"  -host_mode "&amp;D21&amp;"  -host_mode_opt "&amp;LEFT(E21,2)&amp;" "&amp;LEFT(F21,2)&amp;" "&amp;LEFT(G21,2)&amp;" "&amp;LEFT(H21,2)&amp;" -s "&amp;Instructions!B$11&amp;" -IH"&amp;Instructions!B$10,"")</f>
        <v/>
      </c>
      <c r="T21" s="24" t="str">
        <f>IF(ISTEXT(A21),"raidcom delete host_grp -port "&amp;A21&amp;IF(ISTEXT(C21)," "&amp;C21,"-"&amp;B21)&amp;" -s "&amp;Instructions!B$11&amp;" -IH"&amp;Instructions!B$10,"")</f>
        <v/>
      </c>
      <c r="U21" s="139" t="str">
        <f>IF(ISTEXT(A21),"raidcom delete hba_wwn -port "&amp;A21&amp;"  -hba_wwn "&amp;IF(LEN(J21)=16,J21,LEFT(J21,2)&amp;MID(J21,4,2)&amp;MID(J21,7,2)&amp;MID(J21,10,2)&amp;MID(J21,13,2)&amp;MID(J21,16,2)&amp;MID(J21,19,2)&amp;MID(J21,22,2))&amp;" -s "&amp;Instructions!B$11&amp;" -IH"&amp;Instructions!B$10,"")</f>
        <v/>
      </c>
      <c r="V21" s="139" t="str">
        <f>IF(ISTEXT(A21),"raidcom reset hba_wwn -port "&amp;A21&amp;" "&amp;C21&amp;"  -hba_wwn "&amp;IF(LEN(J21)=16,J21,LEFT(J21,2)&amp;MID(J21,4,2)&amp;MID(J21,7,2)&amp;MID(J21,10,2)&amp;MID(J21,13,2)&amp;MID(J21,16,2)&amp;MID(J21,19,2)&amp;MID(J21,22,2))&amp;IF(ISTEXT(K21),"  -s "&amp;Instructions!B$11&amp;" -IH"&amp;Instructions!B$10," -s " &amp;Instructions!B$11&amp; " -IH" &amp;Instructions!B$10),"")</f>
        <v/>
      </c>
    </row>
    <row r="22" spans="1:25" ht="15">
      <c r="A22" s="20"/>
      <c r="B22" s="29"/>
      <c r="C22" s="203" t="s">
        <v>1651</v>
      </c>
      <c r="D22" s="20"/>
      <c r="E22" s="137"/>
      <c r="F22" s="137"/>
      <c r="G22" s="137"/>
      <c r="H22" s="137"/>
      <c r="I22" s="218"/>
      <c r="J22" s="26"/>
      <c r="K22" s="111"/>
      <c r="L22" s="92" t="s">
        <v>17</v>
      </c>
      <c r="M22" s="24" t="str">
        <f>IF(ISTEXT(A22),"raidcom add host_grp -port "&amp;A22&amp;IF(ISNUMBER(B22),"-"&amp;B22," ")&amp;" -host_grp_name "&amp; C22&amp;" -s "&amp;Instructions!B$11&amp;" -IH"&amp;Instructions!B$10,"")</f>
        <v/>
      </c>
      <c r="N22" s="24" t="str">
        <f t="shared" si="2"/>
        <v xml:space="preserve">raidcom add host_grp -port CL- -host_ mode  -s </v>
      </c>
      <c r="O22" s="24" t="str">
        <f>IF(ISNUMBER(#REF!),"raidcom add hba_wwn -port CL" &amp;  A22 &amp;  "-" &amp;B22&amp; "  -hba_wwn " &amp; IF(LEN(J22) =16,J22,LEFT(J22,2)&amp;MID(J22,4,2)&amp;MID(J22,7,2)&amp;MID(J22,10,2) &amp;MID(J22,13,2)&amp;MID(J22,16,2)&amp;MID(J22,19,2)&amp;MID(J22,22,2)),"")</f>
        <v/>
      </c>
      <c r="P22" s="24" t="str">
        <f>IF(ISNUMBER(#REF!),"raidcom set hba_wwn -port CL" &amp;  A22 &amp;  "-" &amp;B22&amp;IF(ISTEXT(K22)," -wwn_nickname "&amp;K22,""),"")</f>
        <v/>
      </c>
      <c r="Q22" s="24" t="str">
        <f>IF(ISTEXT(A22),"raidcom add hba_wwn -port "&amp;A22&amp;" "&amp;C22&amp;"  -hba_wwn "&amp;IF(LEN(J22)=16,J22,LEFT(J22,2)&amp;MID(J22,4,2)&amp;MID(J22,7,2)&amp;MID(J22,10,2)&amp;MID(J22,13,2)&amp;MID(J22,16,2)&amp;MID(J22,19,2)&amp;MID(J22,22,2))&amp;" -s " &amp;Instructions!B$11&amp; " -IH" &amp;Instructions!B$10,"")</f>
        <v/>
      </c>
      <c r="R22" s="24" t="str">
        <f>IF(ISTEXT(A22),"raidcom set hba_wwn -port "&amp;A22&amp;" "&amp;C22&amp;"  -hba_wwn "&amp;IF(LEN(J22)=16,J22,LEFT(J22,2)&amp;MID(J22,4,2)&amp;MID(J22,7,2)&amp;MID(J22,10,2)&amp;MID(J22,13,2)&amp;MID(J22,16,2)&amp;MID(J22,19,2)&amp;MID(J22,22,2))&amp;IF(ISTEXT(K22)," -wwn_nickname "&amp;K22&amp;" -s "&amp;Instructions!B$11&amp;" -IH"&amp;Instructions!B$10," -s " &amp;Instructions!B$11&amp; " -IH" &amp;Instructions!B$10),"")</f>
        <v/>
      </c>
      <c r="S22" s="136" t="str">
        <f>IF(ISTEXT(A22),"raidcom modify host_grp -port " &amp;A22&amp;"  "&amp; C22&amp;"  -host_mode "&amp;D22&amp;"  -host_mode_opt "&amp;LEFT(E22,2)&amp;" "&amp;LEFT(F22,2)&amp;" "&amp;LEFT(G22,2)&amp;" "&amp;LEFT(H22,2)&amp;" -s "&amp;Instructions!B$11&amp;" -IH"&amp;Instructions!B$10,"")</f>
        <v/>
      </c>
      <c r="T22" s="24" t="str">
        <f>IF(ISTEXT(A22),"raidcom delete host_grp -port "&amp;A22&amp;IF(ISTEXT(C22)," "&amp;C22,"-"&amp;B22)&amp;" -s "&amp;Instructions!B$11&amp;" -IH"&amp;Instructions!B$10,"")</f>
        <v/>
      </c>
      <c r="U22" s="139" t="str">
        <f>IF(ISTEXT(A22),"raidcom delete hba_wwn -port "&amp;A22&amp;"  -hba_wwn "&amp;IF(LEN(J22)=16,J22,LEFT(J22,2)&amp;MID(J22,4,2)&amp;MID(J22,7,2)&amp;MID(J22,10,2)&amp;MID(J22,13,2)&amp;MID(J22,16,2)&amp;MID(J22,19,2)&amp;MID(J22,22,2))&amp;" -s "&amp;Instructions!B$11&amp;" -IH"&amp;Instructions!B$10,"")</f>
        <v/>
      </c>
      <c r="V22" s="139" t="str">
        <f>IF(ISTEXT(A22),"raidcom reset hba_wwn -port "&amp;A22&amp;" "&amp;C22&amp;"  -hba_wwn "&amp;IF(LEN(J22)=16,J22,LEFT(J22,2)&amp;MID(J22,4,2)&amp;MID(J22,7,2)&amp;MID(J22,10,2)&amp;MID(J22,13,2)&amp;MID(J22,16,2)&amp;MID(J22,19,2)&amp;MID(J22,22,2))&amp;IF(ISTEXT(K22),"  -s "&amp;Instructions!B$11&amp;" -IH"&amp;Instructions!B$10," -s " &amp;Instructions!B$11&amp; " -IH" &amp;Instructions!B$10),"")</f>
        <v/>
      </c>
      <c r="Y22"/>
    </row>
    <row r="23" spans="1:25" ht="15">
      <c r="A23" s="20"/>
      <c r="B23" s="29"/>
      <c r="C23" s="203" t="s">
        <v>1651</v>
      </c>
      <c r="D23" s="20"/>
      <c r="E23" s="137"/>
      <c r="F23" s="137"/>
      <c r="G23" s="137"/>
      <c r="H23" s="137"/>
      <c r="I23" s="218"/>
      <c r="J23" s="26"/>
      <c r="K23" s="111"/>
      <c r="L23" s="92" t="s">
        <v>17</v>
      </c>
      <c r="M23" s="24" t="str">
        <f>IF(ISTEXT(A23),"raidcom add host_grp -port "&amp;A23&amp;IF(ISNUMBER(B23),"-"&amp;B23," ")&amp;" -host_grp_name "&amp; C23&amp;" -s "&amp;Instructions!B$11&amp;" -IH"&amp;Instructions!B$10,"")</f>
        <v/>
      </c>
      <c r="N23" s="24" t="str">
        <f t="shared" si="2"/>
        <v xml:space="preserve">raidcom add host_grp -port CL- -host_ mode  -s </v>
      </c>
      <c r="O23" s="24" t="str">
        <f>IF(ISNUMBER(#REF!),"raidcom add hba_wwn -port CL" &amp;  A23 &amp;  "-" &amp;B23&amp; "  -hba_wwn " &amp; IF(LEN(J23) =16,J23,LEFT(J23,2)&amp;MID(J23,4,2)&amp;MID(J23,7,2)&amp;MID(J23,10,2) &amp;MID(J23,13,2)&amp;MID(J23,16,2)&amp;MID(J23,19,2)&amp;MID(J23,22,2)),"")</f>
        <v/>
      </c>
      <c r="P23" s="24" t="str">
        <f>IF(ISNUMBER(#REF!),"raidcom set hba_wwn -port CL" &amp;  A23 &amp;  "-" &amp;B23&amp;IF(ISTEXT(K23)," -wwn_nickname "&amp;K23,""),"")</f>
        <v/>
      </c>
      <c r="Q23" s="24" t="str">
        <f>IF(ISTEXT(A23),"raidcom add hba_wwn -port "&amp;A23&amp;" "&amp;C23&amp;"  -hba_wwn "&amp;IF(LEN(J23)=16,J23,LEFT(J23,2)&amp;MID(J23,4,2)&amp;MID(J23,7,2)&amp;MID(J23,10,2)&amp;MID(J23,13,2)&amp;MID(J23,16,2)&amp;MID(J23,19,2)&amp;MID(J23,22,2))&amp;" -s " &amp;Instructions!B$11&amp; " -IH" &amp;Instructions!B$10,"")</f>
        <v/>
      </c>
      <c r="R23" s="24" t="str">
        <f>IF(ISTEXT(A23),"raidcom set hba_wwn -port "&amp;A23&amp;" "&amp;C23&amp;"  -hba_wwn "&amp;IF(LEN(J23)=16,J23,LEFT(J23,2)&amp;MID(J23,4,2)&amp;MID(J23,7,2)&amp;MID(J23,10,2)&amp;MID(J23,13,2)&amp;MID(J23,16,2)&amp;MID(J23,19,2)&amp;MID(J23,22,2))&amp;IF(ISTEXT(K23)," -wwn_nickname "&amp;K23&amp;" -s "&amp;Instructions!B$11&amp;" -IH"&amp;Instructions!B$10," -s " &amp;Instructions!B$11&amp; " -IH" &amp;Instructions!B$10),"")</f>
        <v/>
      </c>
      <c r="S23" s="136" t="str">
        <f>IF(ISTEXT(A23),"raidcom modify host_grp -port " &amp;A23&amp;"  "&amp; C23&amp;"  -host_mode "&amp;D23&amp;"  -host_mode_opt "&amp;LEFT(E23,2)&amp;" "&amp;LEFT(F23,2)&amp;" "&amp;LEFT(G23,2)&amp;" "&amp;LEFT(H23,2)&amp;" -s "&amp;Instructions!B$11&amp;" -IH"&amp;Instructions!B$10,"")</f>
        <v/>
      </c>
      <c r="T23" s="24" t="str">
        <f>IF(ISTEXT(A23),"raidcom delete host_grp -port "&amp;A23&amp;IF(ISTEXT(C23)," "&amp;C23,"-"&amp;B23)&amp;" -s "&amp;Instructions!B$11&amp;" -IH"&amp;Instructions!B$10,"")</f>
        <v/>
      </c>
      <c r="U23" s="139" t="str">
        <f>IF(ISTEXT(A23),"raidcom delete hba_wwn -port "&amp;A23&amp;"  -hba_wwn "&amp;IF(LEN(J23)=16,J23,LEFT(J23,2)&amp;MID(J23,4,2)&amp;MID(J23,7,2)&amp;MID(J23,10,2)&amp;MID(J23,13,2)&amp;MID(J23,16,2)&amp;MID(J23,19,2)&amp;MID(J23,22,2))&amp;" -s "&amp;Instructions!B$11&amp;" -IH"&amp;Instructions!B$10,"")</f>
        <v/>
      </c>
      <c r="V23" s="139" t="str">
        <f>IF(ISTEXT(A23),"raidcom reset hba_wwn -port "&amp;A23&amp;" "&amp;C23&amp;"  -hba_wwn "&amp;IF(LEN(J23)=16,J23,LEFT(J23,2)&amp;MID(J23,4,2)&amp;MID(J23,7,2)&amp;MID(J23,10,2)&amp;MID(J23,13,2)&amp;MID(J23,16,2)&amp;MID(J23,19,2)&amp;MID(J23,22,2))&amp;IF(ISTEXT(K23),"  -s "&amp;Instructions!B$11&amp;" -IH"&amp;Instructions!B$10," -s " &amp;Instructions!B$11&amp; " -IH" &amp;Instructions!B$10),"")</f>
        <v/>
      </c>
    </row>
    <row r="24" spans="1:25" ht="15">
      <c r="A24" s="20"/>
      <c r="B24" s="29"/>
      <c r="C24" s="203" t="s">
        <v>1552</v>
      </c>
      <c r="D24" s="20"/>
      <c r="E24" s="137"/>
      <c r="F24" s="137"/>
      <c r="G24" s="137"/>
      <c r="H24" s="137"/>
      <c r="I24" s="218"/>
      <c r="J24" s="26"/>
      <c r="K24" s="111"/>
      <c r="L24" s="92" t="s">
        <v>17</v>
      </c>
      <c r="M24" s="24" t="str">
        <f>IF(ISTEXT(A24),"raidcom add host_grp -port "&amp;A24&amp;IF(ISNUMBER(B24),"-"&amp;B24," ")&amp;" -host_grp_name "&amp; C24&amp;" -s "&amp;Instructions!B$11&amp;" -IH"&amp;Instructions!B$10,"")</f>
        <v/>
      </c>
      <c r="N24" s="24" t="str">
        <f t="shared" si="2"/>
        <v xml:space="preserve">raidcom add host_grp -port CL- -host_ mode  -s </v>
      </c>
      <c r="O24" s="24" t="str">
        <f>IF(ISNUMBER(#REF!),"raidcom add hba_wwn -port CL" &amp;  A24 &amp;  "-" &amp;B24&amp; "  -hba_wwn " &amp; IF(LEN(J24) =16,J24,LEFT(J24,2)&amp;MID(J24,4,2)&amp;MID(J24,7,2)&amp;MID(J24,10,2) &amp;MID(J24,13,2)&amp;MID(J24,16,2)&amp;MID(J24,19,2)&amp;MID(J24,22,2)),"")</f>
        <v/>
      </c>
      <c r="P24" s="24" t="str">
        <f>IF(ISNUMBER(#REF!),"raidcom set hba_wwn -port CL" &amp;  A24 &amp;  "-" &amp;B24&amp;IF(ISTEXT(K24)," -wwn_nickname "&amp;K24,""),"")</f>
        <v/>
      </c>
      <c r="Q24" s="24" t="str">
        <f>IF(ISTEXT(A24),"raidcom add hba_wwn -port "&amp;A24&amp;" "&amp;C24&amp;"  -hba_wwn "&amp;IF(LEN(J24)=16,J24,LEFT(J24,2)&amp;MID(J24,4,2)&amp;MID(J24,7,2)&amp;MID(J24,10,2)&amp;MID(J24,13,2)&amp;MID(J24,16,2)&amp;MID(J24,19,2)&amp;MID(J24,22,2))&amp;" -s " &amp;Instructions!B$11&amp; " -IH" &amp;Instructions!B$10,"")</f>
        <v/>
      </c>
      <c r="R24" s="24" t="str">
        <f>IF(ISTEXT(A24),"raidcom set hba_wwn -port "&amp;A24&amp;" "&amp;C24&amp;"  -hba_wwn "&amp;IF(LEN(J24)=16,J24,LEFT(J24,2)&amp;MID(J24,4,2)&amp;MID(J24,7,2)&amp;MID(J24,10,2)&amp;MID(J24,13,2)&amp;MID(J24,16,2)&amp;MID(J24,19,2)&amp;MID(J24,22,2))&amp;IF(ISTEXT(K24)," -wwn_nickname "&amp;K24&amp;" -s "&amp;Instructions!B$11&amp;" -IH"&amp;Instructions!B$10," -s " &amp;Instructions!B$11&amp; " -IH" &amp;Instructions!B$10),"")</f>
        <v/>
      </c>
      <c r="S24" s="136" t="str">
        <f>IF(ISTEXT(A24),"raidcom modify host_grp -port " &amp;A24&amp;"  "&amp; C24&amp;"  -host_mode "&amp;D24&amp;"  -host_mode_opt "&amp;LEFT(E24,2)&amp;" "&amp;LEFT(F24,2)&amp;" "&amp;LEFT(G24,2)&amp;" "&amp;LEFT(H24,2)&amp;" -s "&amp;Instructions!B$11&amp;" -IH"&amp;Instructions!B$10,"")</f>
        <v/>
      </c>
      <c r="T24" s="24" t="str">
        <f>IF(ISTEXT(A24),"raidcom delete host_grp -port "&amp;A24&amp;IF(ISTEXT(C24)," "&amp;C24,"-"&amp;B24)&amp;" -s "&amp;Instructions!B$11&amp;" -IH"&amp;Instructions!B$10,"")</f>
        <v/>
      </c>
      <c r="U24" s="139" t="str">
        <f>IF(ISTEXT(A24),"raidcom delete hba_wwn -port "&amp;A24&amp;"  -hba_wwn "&amp;IF(LEN(J24)=16,J24,LEFT(J24,2)&amp;MID(J24,4,2)&amp;MID(J24,7,2)&amp;MID(J24,10,2)&amp;MID(J24,13,2)&amp;MID(J24,16,2)&amp;MID(J24,19,2)&amp;MID(J24,22,2))&amp;" -s "&amp;Instructions!B$11&amp;" -IH"&amp;Instructions!B$10,"")</f>
        <v/>
      </c>
      <c r="V24" s="139" t="str">
        <f>IF(ISTEXT(A24),"raidcom reset hba_wwn -port "&amp;A24&amp;" "&amp;C24&amp;"  -hba_wwn "&amp;IF(LEN(J24)=16,J24,LEFT(J24,2)&amp;MID(J24,4,2)&amp;MID(J24,7,2)&amp;MID(J24,10,2)&amp;MID(J24,13,2)&amp;MID(J24,16,2)&amp;MID(J24,19,2)&amp;MID(J24,22,2))&amp;IF(ISTEXT(K24),"  -s "&amp;Instructions!B$11&amp;" -IH"&amp;Instructions!B$10," -s " &amp;Instructions!B$11&amp; " -IH" &amp;Instructions!B$10),"")</f>
        <v/>
      </c>
    </row>
    <row r="25" spans="1:25" ht="15">
      <c r="A25" s="20"/>
      <c r="B25" s="29"/>
      <c r="C25" s="203" t="s">
        <v>1552</v>
      </c>
      <c r="D25" s="20"/>
      <c r="E25" s="137"/>
      <c r="F25" s="137"/>
      <c r="G25" s="137"/>
      <c r="H25" s="137"/>
      <c r="I25" s="218"/>
      <c r="J25" s="26"/>
      <c r="K25" s="111"/>
      <c r="L25" s="92" t="s">
        <v>17</v>
      </c>
      <c r="M25" s="24" t="str">
        <f>IF(ISTEXT(A25),"raidcom add host_grp -port "&amp;A25&amp;IF(ISNUMBER(B25),"-"&amp;B25," ")&amp;" -host_grp_name "&amp; C25&amp;" -s "&amp;Instructions!B$11&amp;" -IH"&amp;Instructions!B$10,"")</f>
        <v/>
      </c>
      <c r="N25" s="24" t="str">
        <f t="shared" si="2"/>
        <v xml:space="preserve">raidcom add host_grp -port CL- -host_ mode  -s </v>
      </c>
      <c r="O25" s="24" t="str">
        <f>IF(ISNUMBER(#REF!),"raidcom add hba_wwn -port CL" &amp;  A25 &amp;  "-" &amp;B25&amp; "  -hba_wwn " &amp; IF(LEN(J25) =16,J25,LEFT(J25,2)&amp;MID(J25,4,2)&amp;MID(J25,7,2)&amp;MID(J25,10,2) &amp;MID(J25,13,2)&amp;MID(J25,16,2)&amp;MID(J25,19,2)&amp;MID(J25,22,2)),"")</f>
        <v/>
      </c>
      <c r="P25" s="24" t="str">
        <f>IF(ISNUMBER(#REF!),"raidcom set hba_wwn -port CL" &amp;  A25 &amp;  "-" &amp;B25&amp;IF(ISTEXT(K25)," -wwn_nickname "&amp;K25,""),"")</f>
        <v/>
      </c>
      <c r="Q25" s="24" t="str">
        <f>IF(ISTEXT(A25),"raidcom add hba_wwn -port "&amp;A25&amp;" "&amp;C25&amp;"  -hba_wwn "&amp;IF(LEN(J25)=16,J25,LEFT(J25,2)&amp;MID(J25,4,2)&amp;MID(J25,7,2)&amp;MID(J25,10,2)&amp;MID(J25,13,2)&amp;MID(J25,16,2)&amp;MID(J25,19,2)&amp;MID(J25,22,2))&amp;" -s " &amp;Instructions!B$11&amp; " -IH" &amp;Instructions!B$10,"")</f>
        <v/>
      </c>
      <c r="R25" s="24" t="str">
        <f>IF(ISTEXT(A25),"raidcom set hba_wwn -port "&amp;A25&amp;" "&amp;C25&amp;"  -hba_wwn "&amp;IF(LEN(J25)=16,J25,LEFT(J25,2)&amp;MID(J25,4,2)&amp;MID(J25,7,2)&amp;MID(J25,10,2)&amp;MID(J25,13,2)&amp;MID(J25,16,2)&amp;MID(J25,19,2)&amp;MID(J25,22,2))&amp;IF(ISTEXT(K25)," -wwn_nickname "&amp;K25&amp;" -s "&amp;Instructions!B$11&amp;" -IH"&amp;Instructions!B$10," -s " &amp;Instructions!B$11&amp; " -IH" &amp;Instructions!B$10),"")</f>
        <v/>
      </c>
      <c r="S25" s="136" t="str">
        <f>IF(ISTEXT(A25),"raidcom modify host_grp -port " &amp;A25&amp;"  "&amp; C25&amp;"  -host_mode "&amp;D25&amp;"  -host_mode_opt "&amp;LEFT(E25,2)&amp;" "&amp;LEFT(F25,2)&amp;" "&amp;LEFT(G25,2)&amp;" "&amp;LEFT(H25,2)&amp;" -s "&amp;Instructions!B$11&amp;" -IH"&amp;Instructions!B$10,"")</f>
        <v/>
      </c>
      <c r="T25" s="24" t="str">
        <f>IF(ISTEXT(A25),"raidcom delete host_grp -port "&amp;A25&amp;IF(ISTEXT(C25)," "&amp;C25,"-"&amp;B25)&amp;" -s "&amp;Instructions!B$11&amp;" -IH"&amp;Instructions!B$10,"")</f>
        <v/>
      </c>
      <c r="U25" s="139" t="str">
        <f>IF(ISTEXT(A25),"raidcom delete hba_wwn -port "&amp;A25&amp;"  -hba_wwn "&amp;IF(LEN(J25)=16,J25,LEFT(J25,2)&amp;MID(J25,4,2)&amp;MID(J25,7,2)&amp;MID(J25,10,2)&amp;MID(J25,13,2)&amp;MID(J25,16,2)&amp;MID(J25,19,2)&amp;MID(J25,22,2))&amp;" -s "&amp;Instructions!B$11&amp;" -IH"&amp;Instructions!B$10,"")</f>
        <v/>
      </c>
      <c r="V25" s="139" t="str">
        <f>IF(ISTEXT(A25),"raidcom reset hba_wwn -port "&amp;A25&amp;" "&amp;C25&amp;"  -hba_wwn "&amp;IF(LEN(J25)=16,J25,LEFT(J25,2)&amp;MID(J25,4,2)&amp;MID(J25,7,2)&amp;MID(J25,10,2)&amp;MID(J25,13,2)&amp;MID(J25,16,2)&amp;MID(J25,19,2)&amp;MID(J25,22,2))&amp;IF(ISTEXT(K25),"  -s "&amp;Instructions!B$11&amp;" -IH"&amp;Instructions!B$10," -s " &amp;Instructions!B$11&amp; " -IH" &amp;Instructions!B$10),"")</f>
        <v/>
      </c>
    </row>
    <row r="26" spans="1:25" ht="15">
      <c r="A26" s="20"/>
      <c r="B26" s="29"/>
      <c r="C26" s="203" t="s">
        <v>1553</v>
      </c>
      <c r="D26" s="20"/>
      <c r="E26" s="137"/>
      <c r="F26" s="137"/>
      <c r="G26" s="137"/>
      <c r="H26" s="137"/>
      <c r="I26" s="218"/>
      <c r="J26" s="26"/>
      <c r="K26" s="111"/>
      <c r="L26" s="92" t="s">
        <v>17</v>
      </c>
      <c r="M26" s="24" t="str">
        <f>IF(ISTEXT(A26),"raidcom add host_grp -port "&amp;A26&amp;IF(ISNUMBER(B26),"-"&amp;B26," ")&amp;" -host_grp_name "&amp; C26&amp;" -s "&amp;Instructions!B$11&amp;" -IH"&amp;Instructions!B$10,"")</f>
        <v/>
      </c>
      <c r="N26" s="24" t="str">
        <f t="shared" si="2"/>
        <v xml:space="preserve">raidcom add host_grp -port CL- -host_ mode  -s </v>
      </c>
      <c r="O26" s="24" t="str">
        <f>IF(ISNUMBER(#REF!),"raidcom add hba_wwn -port CL" &amp;  A26 &amp;  "-" &amp;B26&amp; "  -hba_wwn " &amp; IF(LEN(J26) =16,J26,LEFT(J26,2)&amp;MID(J26,4,2)&amp;MID(J26,7,2)&amp;MID(J26,10,2) &amp;MID(J26,13,2)&amp;MID(J26,16,2)&amp;MID(J26,19,2)&amp;MID(J26,22,2)),"")</f>
        <v/>
      </c>
      <c r="P26" s="24" t="str">
        <f>IF(ISNUMBER(#REF!),"raidcom set hba_wwn -port CL" &amp;  A26 &amp;  "-" &amp;B26&amp;IF(ISTEXT(K26)," -wwn_nickname "&amp;K26,""),"")</f>
        <v/>
      </c>
      <c r="Q26" s="24" t="str">
        <f>IF(ISTEXT(A26),"raidcom add hba_wwn -port "&amp;A26&amp;" "&amp;C26&amp;"  -hba_wwn "&amp;IF(LEN(J26)=16,J26,LEFT(J26,2)&amp;MID(J26,4,2)&amp;MID(J26,7,2)&amp;MID(J26,10,2)&amp;MID(J26,13,2)&amp;MID(J26,16,2)&amp;MID(J26,19,2)&amp;MID(J26,22,2))&amp;" -s " &amp;Instructions!B$11&amp; " -IH" &amp;Instructions!B$10,"")</f>
        <v/>
      </c>
      <c r="R26" s="24" t="str">
        <f>IF(ISTEXT(A26),"raidcom set hba_wwn -port "&amp;A26&amp;" "&amp;C26&amp;"  -hba_wwn "&amp;IF(LEN(J26)=16,J26,LEFT(J26,2)&amp;MID(J26,4,2)&amp;MID(J26,7,2)&amp;MID(J26,10,2)&amp;MID(J26,13,2)&amp;MID(J26,16,2)&amp;MID(J26,19,2)&amp;MID(J26,22,2))&amp;IF(ISTEXT(K26)," -wwn_nickname "&amp;K26&amp;" -s "&amp;Instructions!B$11&amp;" -IH"&amp;Instructions!B$10," -s " &amp;Instructions!B$11&amp; " -IH" &amp;Instructions!B$10),"")</f>
        <v/>
      </c>
      <c r="S26" s="136" t="str">
        <f>IF(ISTEXT(A26),"raidcom modify host_grp -port " &amp;A26&amp;"  "&amp; C26&amp;"  -host_mode "&amp;D26&amp;"  -host_mode_opt "&amp;LEFT(E26,2)&amp;" "&amp;LEFT(F26,2)&amp;" "&amp;LEFT(G26,2)&amp;" "&amp;LEFT(H26,2)&amp;" -s "&amp;Instructions!B$11&amp;" -IH"&amp;Instructions!B$10,"")</f>
        <v/>
      </c>
      <c r="T26" s="24" t="str">
        <f>IF(ISTEXT(A26),"raidcom delete host_grp -port "&amp;A26&amp;IF(ISTEXT(C26)," "&amp;C26,"-"&amp;B26)&amp;" -s "&amp;Instructions!B$11&amp;" -IH"&amp;Instructions!B$10,"")</f>
        <v/>
      </c>
      <c r="U26" s="139" t="str">
        <f>IF(ISTEXT(A26),"raidcom delete hba_wwn -port "&amp;A26&amp;"  -hba_wwn "&amp;IF(LEN(J26)=16,J26,LEFT(J26,2)&amp;MID(J26,4,2)&amp;MID(J26,7,2)&amp;MID(J26,10,2)&amp;MID(J26,13,2)&amp;MID(J26,16,2)&amp;MID(J26,19,2)&amp;MID(J26,22,2))&amp;" -s "&amp;Instructions!B$11&amp;" -IH"&amp;Instructions!B$10,"")</f>
        <v/>
      </c>
      <c r="V26" s="139" t="str">
        <f>IF(ISTEXT(A26),"raidcom reset hba_wwn -port "&amp;A26&amp;" "&amp;C26&amp;"  -hba_wwn "&amp;IF(LEN(J26)=16,J26,LEFT(J26,2)&amp;MID(J26,4,2)&amp;MID(J26,7,2)&amp;MID(J26,10,2)&amp;MID(J26,13,2)&amp;MID(J26,16,2)&amp;MID(J26,19,2)&amp;MID(J26,22,2))&amp;IF(ISTEXT(K26),"  -s "&amp;Instructions!B$11&amp;" -IH"&amp;Instructions!B$10," -s " &amp;Instructions!B$11&amp; " -IH" &amp;Instructions!B$10),"")</f>
        <v/>
      </c>
    </row>
    <row r="27" spans="1:25" ht="15">
      <c r="A27" s="20"/>
      <c r="B27" s="29"/>
      <c r="C27" s="203" t="s">
        <v>1553</v>
      </c>
      <c r="D27" s="20"/>
      <c r="E27" s="137"/>
      <c r="F27" s="137"/>
      <c r="G27" s="137"/>
      <c r="H27" s="137"/>
      <c r="I27" s="218"/>
      <c r="J27" s="26"/>
      <c r="K27" s="111"/>
      <c r="L27" s="92" t="s">
        <v>17</v>
      </c>
      <c r="M27" s="24" t="str">
        <f>IF(ISTEXT(A27),"raidcom add host_grp -port "&amp;A27&amp;IF(ISNUMBER(B27),"-"&amp;B27," ")&amp;" -host_grp_name "&amp; C27&amp;" -s "&amp;Instructions!B$11&amp;" -IH"&amp;Instructions!B$10,"")</f>
        <v/>
      </c>
      <c r="N27" s="24" t="str">
        <f t="shared" si="2"/>
        <v xml:space="preserve">raidcom add host_grp -port CL- -host_ mode  -s </v>
      </c>
      <c r="O27" s="24" t="str">
        <f>IF(ISNUMBER(#REF!),"raidcom add hba_wwn -port CL" &amp;  A27 &amp;  "-" &amp;B27&amp; "  -hba_wwn " &amp; IF(LEN(J27) =16,J27,LEFT(J27,2)&amp;MID(J27,4,2)&amp;MID(J27,7,2)&amp;MID(J27,10,2) &amp;MID(J27,13,2)&amp;MID(J27,16,2)&amp;MID(J27,19,2)&amp;MID(J27,22,2)),"")</f>
        <v/>
      </c>
      <c r="P27" s="24" t="str">
        <f>IF(ISNUMBER(#REF!),"raidcom set hba_wwn -port CL" &amp;  A27 &amp;  "-" &amp;B27&amp;IF(ISTEXT(K27)," -wwn_nickname "&amp;K27,""),"")</f>
        <v/>
      </c>
      <c r="Q27" s="24" t="str">
        <f>IF(ISTEXT(A27),"raidcom add hba_wwn -port "&amp;A27&amp;" "&amp;C27&amp;"  -hba_wwn "&amp;IF(LEN(J27)=16,J27,LEFT(J27,2)&amp;MID(J27,4,2)&amp;MID(J27,7,2)&amp;MID(J27,10,2)&amp;MID(J27,13,2)&amp;MID(J27,16,2)&amp;MID(J27,19,2)&amp;MID(J27,22,2))&amp;" -s " &amp;Instructions!B$11&amp; " -IH" &amp;Instructions!B$10,"")</f>
        <v/>
      </c>
      <c r="R27" s="24" t="str">
        <f>IF(ISTEXT(A27),"raidcom set hba_wwn -port "&amp;A27&amp;" "&amp;C27&amp;"  -hba_wwn "&amp;IF(LEN(J27)=16,J27,LEFT(J27,2)&amp;MID(J27,4,2)&amp;MID(J27,7,2)&amp;MID(J27,10,2)&amp;MID(J27,13,2)&amp;MID(J27,16,2)&amp;MID(J27,19,2)&amp;MID(J27,22,2))&amp;IF(ISTEXT(K27)," -wwn_nickname "&amp;K27&amp;" -s "&amp;Instructions!B$11&amp;" -IH"&amp;Instructions!B$10," -s " &amp;Instructions!B$11&amp; " -IH" &amp;Instructions!B$10),"")</f>
        <v/>
      </c>
      <c r="S27" s="136" t="str">
        <f>IF(ISTEXT(A27),"raidcom modify host_grp -port " &amp;A27&amp;"  "&amp; C27&amp;"  -host_mode "&amp;D27&amp;"  -host_mode_opt "&amp;LEFT(E27,2)&amp;" "&amp;LEFT(F27,2)&amp;" "&amp;LEFT(G27,2)&amp;" "&amp;LEFT(H27,2)&amp;" -s "&amp;Instructions!B$11&amp;" -IH"&amp;Instructions!B$10,"")</f>
        <v/>
      </c>
      <c r="T27" s="24" t="str">
        <f>IF(ISTEXT(A27),"raidcom delete host_grp -port "&amp;A27&amp;IF(ISTEXT(C27)," "&amp;C27,"-"&amp;B27)&amp;" -s "&amp;Instructions!B$11&amp;" -IH"&amp;Instructions!B$10,"")</f>
        <v/>
      </c>
      <c r="U27" s="139" t="str">
        <f>IF(ISTEXT(A27),"raidcom delete hba_wwn -port "&amp;A27&amp;"  -hba_wwn "&amp;IF(LEN(J27)=16,J27,LEFT(J27,2)&amp;MID(J27,4,2)&amp;MID(J27,7,2)&amp;MID(J27,10,2)&amp;MID(J27,13,2)&amp;MID(J27,16,2)&amp;MID(J27,19,2)&amp;MID(J27,22,2))&amp;" -s "&amp;Instructions!B$11&amp;" -IH"&amp;Instructions!B$10,"")</f>
        <v/>
      </c>
      <c r="V27" s="139" t="str">
        <f>IF(ISTEXT(A27),"raidcom reset hba_wwn -port "&amp;A27&amp;" "&amp;C27&amp;"  -hba_wwn "&amp;IF(LEN(J27)=16,J27,LEFT(J27,2)&amp;MID(J27,4,2)&amp;MID(J27,7,2)&amp;MID(J27,10,2)&amp;MID(J27,13,2)&amp;MID(J27,16,2)&amp;MID(J27,19,2)&amp;MID(J27,22,2))&amp;IF(ISTEXT(K27),"  -s "&amp;Instructions!B$11&amp;" -IH"&amp;Instructions!B$10," -s " &amp;Instructions!B$11&amp; " -IH" &amp;Instructions!B$10),"")</f>
        <v/>
      </c>
    </row>
    <row r="28" spans="1:25" ht="15">
      <c r="A28" s="20"/>
      <c r="B28" s="29"/>
      <c r="C28" s="203" t="s">
        <v>1554</v>
      </c>
      <c r="D28" s="20"/>
      <c r="E28" s="137"/>
      <c r="F28" s="137"/>
      <c r="G28" s="137"/>
      <c r="H28" s="137"/>
      <c r="I28" s="218"/>
      <c r="J28" s="26"/>
      <c r="K28" s="111"/>
      <c r="L28" s="92" t="s">
        <v>17</v>
      </c>
      <c r="M28" s="24" t="str">
        <f>IF(ISTEXT(A28),"raidcom add host_grp -port "&amp;A28&amp;IF(ISNUMBER(B28),"-"&amp;B28," ")&amp;" -host_grp_name "&amp; C28&amp;" -s "&amp;Instructions!B$11&amp;" -IH"&amp;Instructions!B$10,"")</f>
        <v/>
      </c>
      <c r="N28" s="24" t="str">
        <f t="shared" si="2"/>
        <v xml:space="preserve">raidcom add host_grp -port CL- -host_ mode  -s </v>
      </c>
      <c r="O28" s="24" t="str">
        <f>IF(ISNUMBER(#REF!),"raidcom add hba_wwn -port CL" &amp;  A28 &amp;  "-" &amp;B28&amp; "  -hba_wwn " &amp; IF(LEN(J28) =16,J28,LEFT(J28,2)&amp;MID(J28,4,2)&amp;MID(J28,7,2)&amp;MID(J28,10,2) &amp;MID(J28,13,2)&amp;MID(J28,16,2)&amp;MID(J28,19,2)&amp;MID(J28,22,2)),"")</f>
        <v/>
      </c>
      <c r="P28" s="24" t="str">
        <f>IF(ISNUMBER(#REF!),"raidcom set hba_wwn -port CL" &amp;  A28 &amp;  "-" &amp;B28&amp;IF(ISTEXT(K28)," -wwn_nickname "&amp;K28,""),"")</f>
        <v/>
      </c>
      <c r="Q28" s="24" t="str">
        <f>IF(ISTEXT(A28),"raidcom add hba_wwn -port "&amp;A28&amp;" "&amp;C28&amp;"  -hba_wwn "&amp;IF(LEN(J28)=16,J28,LEFT(J28,2)&amp;MID(J28,4,2)&amp;MID(J28,7,2)&amp;MID(J28,10,2)&amp;MID(J28,13,2)&amp;MID(J28,16,2)&amp;MID(J28,19,2)&amp;MID(J28,22,2))&amp;" -s " &amp;Instructions!B$11&amp; " -IH" &amp;Instructions!B$10,"")</f>
        <v/>
      </c>
      <c r="R28" s="24" t="str">
        <f>IF(ISTEXT(A28),"raidcom set hba_wwn -port "&amp;A28&amp;" "&amp;C28&amp;"  -hba_wwn "&amp;IF(LEN(J28)=16,J28,LEFT(J28,2)&amp;MID(J28,4,2)&amp;MID(J28,7,2)&amp;MID(J28,10,2)&amp;MID(J28,13,2)&amp;MID(J28,16,2)&amp;MID(J28,19,2)&amp;MID(J28,22,2))&amp;IF(ISTEXT(K28)," -wwn_nickname "&amp;K28&amp;" -s "&amp;Instructions!B$11&amp;" -IH"&amp;Instructions!B$10," -s " &amp;Instructions!B$11&amp; " -IH" &amp;Instructions!B$10),"")</f>
        <v/>
      </c>
      <c r="S28" s="136" t="str">
        <f>IF(ISTEXT(A28),"raidcom modify host_grp -port " &amp;A28&amp;"  "&amp; C28&amp;"  -host_mode "&amp;D28&amp;"  -host_mode_opt "&amp;LEFT(E28,2)&amp;" "&amp;LEFT(F28,2)&amp;" "&amp;LEFT(G28,2)&amp;" "&amp;LEFT(H28,2)&amp;" -s "&amp;Instructions!B$11&amp;" -IH"&amp;Instructions!B$10,"")</f>
        <v/>
      </c>
      <c r="T28" s="24" t="str">
        <f>IF(ISTEXT(A28),"raidcom delete host_grp -port "&amp;A28&amp;IF(ISTEXT(C28)," "&amp;C28,"-"&amp;B28)&amp;" -s "&amp;Instructions!B$11&amp;" -IH"&amp;Instructions!B$10,"")</f>
        <v/>
      </c>
      <c r="U28" s="139" t="str">
        <f>IF(ISTEXT(A28),"raidcom delete hba_wwn -port "&amp;A28&amp;"  -hba_wwn "&amp;IF(LEN(J28)=16,J28,LEFT(J28,2)&amp;MID(J28,4,2)&amp;MID(J28,7,2)&amp;MID(J28,10,2)&amp;MID(J28,13,2)&amp;MID(J28,16,2)&amp;MID(J28,19,2)&amp;MID(J28,22,2))&amp;" -s "&amp;Instructions!B$11&amp;" -IH"&amp;Instructions!B$10,"")</f>
        <v/>
      </c>
      <c r="V28" s="139" t="str">
        <f>IF(ISTEXT(A28),"raidcom reset hba_wwn -port "&amp;A28&amp;" "&amp;C28&amp;"  -hba_wwn "&amp;IF(LEN(J28)=16,J28,LEFT(J28,2)&amp;MID(J28,4,2)&amp;MID(J28,7,2)&amp;MID(J28,10,2)&amp;MID(J28,13,2)&amp;MID(J28,16,2)&amp;MID(J28,19,2)&amp;MID(J28,22,2))&amp;IF(ISTEXT(K28),"  -s "&amp;Instructions!B$11&amp;" -IH"&amp;Instructions!B$10," -s " &amp;Instructions!B$11&amp; " -IH" &amp;Instructions!B$10),"")</f>
        <v/>
      </c>
    </row>
    <row r="29" spans="1:25" ht="15">
      <c r="A29" s="20"/>
      <c r="B29" s="29"/>
      <c r="C29" s="203" t="s">
        <v>1554</v>
      </c>
      <c r="D29" s="20"/>
      <c r="E29" s="137"/>
      <c r="F29" s="137"/>
      <c r="G29" s="137"/>
      <c r="H29" s="137"/>
      <c r="I29" s="218"/>
      <c r="J29" s="26"/>
      <c r="K29" s="111"/>
      <c r="L29" s="92" t="s">
        <v>17</v>
      </c>
      <c r="M29" s="24" t="str">
        <f>IF(ISTEXT(A29),"raidcom add host_grp -port "&amp;A29&amp;IF(ISNUMBER(B29),"-"&amp;B29," ")&amp;" -host_grp_name "&amp; C29&amp;" -s "&amp;Instructions!B$11&amp;" -IH"&amp;Instructions!B$10,"")</f>
        <v/>
      </c>
      <c r="N29" s="24" t="str">
        <f t="shared" si="2"/>
        <v xml:space="preserve">raidcom add host_grp -port CL- -host_ mode  -s </v>
      </c>
      <c r="O29" s="24" t="str">
        <f>IF(ISNUMBER(#REF!),"raidcom add hba_wwn -port CL" &amp;  A29 &amp;  "-" &amp;B29&amp; "  -hba_wwn " &amp; IF(LEN(J29) =16,J29,LEFT(J29,2)&amp;MID(J29,4,2)&amp;MID(J29,7,2)&amp;MID(J29,10,2) &amp;MID(J29,13,2)&amp;MID(J29,16,2)&amp;MID(J29,19,2)&amp;MID(J29,22,2)),"")</f>
        <v/>
      </c>
      <c r="P29" s="24" t="str">
        <f>IF(ISNUMBER(#REF!),"raidcom set hba_wwn -port CL" &amp;  A29 &amp;  "-" &amp;B29&amp;IF(ISTEXT(K29)," -wwn_nickname "&amp;K29,""),"")</f>
        <v/>
      </c>
      <c r="Q29" s="24" t="str">
        <f>IF(ISTEXT(A29),"raidcom add hba_wwn -port "&amp;A29&amp;" "&amp;C29&amp;"  -hba_wwn "&amp;IF(LEN(J29)=16,J29,LEFT(J29,2)&amp;MID(J29,4,2)&amp;MID(J29,7,2)&amp;MID(J29,10,2)&amp;MID(J29,13,2)&amp;MID(J29,16,2)&amp;MID(J29,19,2)&amp;MID(J29,22,2))&amp;" -s " &amp;Instructions!B$11&amp; " -IH" &amp;Instructions!B$10,"")</f>
        <v/>
      </c>
      <c r="R29" s="24" t="str">
        <f>IF(ISTEXT(A29),"raidcom set hba_wwn -port "&amp;A29&amp;" "&amp;C29&amp;"  -hba_wwn "&amp;IF(LEN(J29)=16,J29,LEFT(J29,2)&amp;MID(J29,4,2)&amp;MID(J29,7,2)&amp;MID(J29,10,2)&amp;MID(J29,13,2)&amp;MID(J29,16,2)&amp;MID(J29,19,2)&amp;MID(J29,22,2))&amp;IF(ISTEXT(K29)," -wwn_nickname "&amp;K29&amp;" -s "&amp;Instructions!B$11&amp;" -IH"&amp;Instructions!B$10," -s " &amp;Instructions!B$11&amp; " -IH" &amp;Instructions!B$10),"")</f>
        <v/>
      </c>
      <c r="S29" s="136" t="str">
        <f>IF(ISTEXT(A29),"raidcom modify host_grp -port " &amp;A29&amp;"  "&amp; C29&amp;"  -host_mode "&amp;D29&amp;"  -host_mode_opt "&amp;LEFT(E29,2)&amp;" "&amp;LEFT(F29,2)&amp;" "&amp;LEFT(G29,2)&amp;" "&amp;LEFT(H29,2)&amp;" -s "&amp;Instructions!B$11&amp;" -IH"&amp;Instructions!B$10,"")</f>
        <v/>
      </c>
      <c r="T29" s="24" t="str">
        <f>IF(ISTEXT(A29),"raidcom delete host_grp -port "&amp;A29&amp;IF(ISTEXT(C29)," "&amp;C29,"-"&amp;B29)&amp;" -s "&amp;Instructions!B$11&amp;" -IH"&amp;Instructions!B$10,"")</f>
        <v/>
      </c>
      <c r="U29" s="139" t="str">
        <f>IF(ISTEXT(A29),"raidcom delete hba_wwn -port "&amp;A29&amp;"  -hba_wwn "&amp;IF(LEN(J29)=16,J29,LEFT(J29,2)&amp;MID(J29,4,2)&amp;MID(J29,7,2)&amp;MID(J29,10,2)&amp;MID(J29,13,2)&amp;MID(J29,16,2)&amp;MID(J29,19,2)&amp;MID(J29,22,2))&amp;" -s "&amp;Instructions!B$11&amp;" -IH"&amp;Instructions!B$10,"")</f>
        <v/>
      </c>
      <c r="V29" s="139" t="str">
        <f>IF(ISTEXT(A29),"raidcom reset hba_wwn -port "&amp;A29&amp;" "&amp;C29&amp;"  -hba_wwn "&amp;IF(LEN(J29)=16,J29,LEFT(J29,2)&amp;MID(J29,4,2)&amp;MID(J29,7,2)&amp;MID(J29,10,2)&amp;MID(J29,13,2)&amp;MID(J29,16,2)&amp;MID(J29,19,2)&amp;MID(J29,22,2))&amp;IF(ISTEXT(K29),"  -s "&amp;Instructions!B$11&amp;" -IH"&amp;Instructions!B$10," -s " &amp;Instructions!B$11&amp; " -IH" &amp;Instructions!B$10),"")</f>
        <v/>
      </c>
    </row>
    <row r="30" spans="1:25" s="8" customFormat="1" ht="15">
      <c r="A30" s="20"/>
      <c r="B30" s="29"/>
      <c r="C30" s="203" t="s">
        <v>1555</v>
      </c>
      <c r="D30" s="20"/>
      <c r="E30" s="137"/>
      <c r="F30" s="137"/>
      <c r="G30" s="137"/>
      <c r="H30" s="137"/>
      <c r="I30" s="218"/>
      <c r="J30" s="26"/>
      <c r="K30" s="111"/>
      <c r="L30" s="92" t="s">
        <v>17</v>
      </c>
      <c r="M30" s="24" t="str">
        <f>IF(ISTEXT(A30),"raidcom add host_grp -port "&amp;A30&amp;IF(ISNUMBER(B30),"-"&amp;B30," ")&amp;" -host_grp_name "&amp; C30&amp;" -s "&amp;Instructions!B$11&amp;" -IH"&amp;Instructions!B$10,"")</f>
        <v/>
      </c>
      <c r="N30" s="24" t="str">
        <f t="shared" si="2"/>
        <v xml:space="preserve">raidcom add host_grp -port CL- -host_ mode  -s </v>
      </c>
      <c r="O30" s="24" t="str">
        <f>IF(ISNUMBER(#REF!),"raidcom add hba_wwn -port CL" &amp;  A30 &amp;  "-" &amp;B30&amp; "  -hba_wwn " &amp; IF(LEN(J30) =16,J30,LEFT(J30,2)&amp;MID(J30,4,2)&amp;MID(J30,7,2)&amp;MID(J30,10,2) &amp;MID(J30,13,2)&amp;MID(J30,16,2)&amp;MID(J30,19,2)&amp;MID(J30,22,2)),"")</f>
        <v/>
      </c>
      <c r="P30" s="24" t="str">
        <f>IF(ISNUMBER(#REF!),"raidcom set hba_wwn -port CL" &amp;  A30 &amp;  "-" &amp;B30&amp;IF(ISTEXT(K30)," -wwn_nickname "&amp;K30,""),"")</f>
        <v/>
      </c>
      <c r="Q30" s="24" t="str">
        <f>IF(ISTEXT(A30),"raidcom add hba_wwn -port "&amp;A30&amp;" "&amp;C30&amp;"  -hba_wwn "&amp;IF(LEN(J30)=16,J30,LEFT(J30,2)&amp;MID(J30,4,2)&amp;MID(J30,7,2)&amp;MID(J30,10,2)&amp;MID(J30,13,2)&amp;MID(J30,16,2)&amp;MID(J30,19,2)&amp;MID(J30,22,2))&amp;" -s " &amp;Instructions!B$11&amp; " -IH" &amp;Instructions!B$10,"")</f>
        <v/>
      </c>
      <c r="R30" s="24" t="str">
        <f>IF(ISTEXT(A30),"raidcom set hba_wwn -port "&amp;A30&amp;" "&amp;C30&amp;"  -hba_wwn "&amp;IF(LEN(J30)=16,J30,LEFT(J30,2)&amp;MID(J30,4,2)&amp;MID(J30,7,2)&amp;MID(J30,10,2)&amp;MID(J30,13,2)&amp;MID(J30,16,2)&amp;MID(J30,19,2)&amp;MID(J30,22,2))&amp;IF(ISTEXT(K30)," -wwn_nickname "&amp;K30&amp;" -s "&amp;Instructions!B$11&amp;" -IH"&amp;Instructions!B$10," -s " &amp;Instructions!B$11&amp; " -IH" &amp;Instructions!B$10),"")</f>
        <v/>
      </c>
      <c r="S30" s="136" t="str">
        <f>IF(ISTEXT(A30),"raidcom modify host_grp -port " &amp;A30&amp;"  "&amp; C30&amp;"  -host_mode "&amp;D30&amp;"  -host_mode_opt "&amp;LEFT(E30,2)&amp;" "&amp;LEFT(F30,2)&amp;" "&amp;LEFT(G30,2)&amp;" "&amp;LEFT(H30,2)&amp;" -s "&amp;Instructions!B$11&amp;" -IH"&amp;Instructions!B$10,"")</f>
        <v/>
      </c>
      <c r="T30" s="24" t="str">
        <f>IF(ISTEXT(A30),"raidcom delete host_grp -port "&amp;A30&amp;IF(ISTEXT(C30)," "&amp;C30,"-"&amp;B30)&amp;" -s "&amp;Instructions!B$11&amp;" -IH"&amp;Instructions!B$10,"")</f>
        <v/>
      </c>
      <c r="U30" s="139" t="str">
        <f>IF(ISTEXT(A30),"raidcom delete hba_wwn -port "&amp;A30&amp;"  -hba_wwn "&amp;IF(LEN(J30)=16,J30,LEFT(J30,2)&amp;MID(J30,4,2)&amp;MID(J30,7,2)&amp;MID(J30,10,2)&amp;MID(J30,13,2)&amp;MID(J30,16,2)&amp;MID(J30,19,2)&amp;MID(J30,22,2))&amp;" -s "&amp;Instructions!B$11&amp;" -IH"&amp;Instructions!B$10,"")</f>
        <v/>
      </c>
      <c r="V30" s="139" t="str">
        <f>IF(ISTEXT(A30),"raidcom reset hba_wwn -port "&amp;A30&amp;" "&amp;C30&amp;"  -hba_wwn "&amp;IF(LEN(J30)=16,J30,LEFT(J30,2)&amp;MID(J30,4,2)&amp;MID(J30,7,2)&amp;MID(J30,10,2)&amp;MID(J30,13,2)&amp;MID(J30,16,2)&amp;MID(J30,19,2)&amp;MID(J30,22,2))&amp;IF(ISTEXT(K30),"  -s "&amp;Instructions!B$11&amp;" -IH"&amp;Instructions!B$10," -s " &amp;Instructions!B$11&amp; " -IH" &amp;Instructions!B$10),"")</f>
        <v/>
      </c>
    </row>
    <row r="31" spans="1:25" s="8" customFormat="1" ht="15">
      <c r="A31" s="20"/>
      <c r="B31" s="29"/>
      <c r="C31" s="203" t="s">
        <v>1555</v>
      </c>
      <c r="D31" s="20"/>
      <c r="E31" s="137"/>
      <c r="F31" s="137"/>
      <c r="G31" s="137"/>
      <c r="H31" s="137"/>
      <c r="I31" s="218"/>
      <c r="J31" s="26"/>
      <c r="K31" s="111"/>
      <c r="L31" s="92" t="s">
        <v>17</v>
      </c>
      <c r="M31" s="24" t="str">
        <f>IF(ISTEXT(A31),"raidcom add host_grp -port "&amp;A31&amp;IF(ISNUMBER(B31),"-"&amp;B31," ")&amp;" -host_grp_name "&amp; C31&amp;" -s "&amp;Instructions!B$11&amp;" -IH"&amp;Instructions!B$10,"")</f>
        <v/>
      </c>
      <c r="N31" s="24" t="str">
        <f t="shared" si="2"/>
        <v xml:space="preserve">raidcom add host_grp -port CL- -host_ mode  -s </v>
      </c>
      <c r="O31" s="24" t="str">
        <f>IF(ISNUMBER(#REF!),"raidcom add hba_wwn -port CL" &amp;  A31 &amp;  "-" &amp;B31&amp; "  -hba_wwn " &amp; IF(LEN(J31) =16,J31,LEFT(J31,2)&amp;MID(J31,4,2)&amp;MID(J31,7,2)&amp;MID(J31,10,2) &amp;MID(J31,13,2)&amp;MID(J31,16,2)&amp;MID(J31,19,2)&amp;MID(J31,22,2)),"")</f>
        <v/>
      </c>
      <c r="P31" s="24" t="str">
        <f>IF(ISNUMBER(#REF!),"raidcom set hba_wwn -port CL" &amp;  A31 &amp;  "-" &amp;B31&amp;IF(ISTEXT(K31)," -wwn_nickname "&amp;K31,""),"")</f>
        <v/>
      </c>
      <c r="Q31" s="24" t="str">
        <f>IF(ISTEXT(A31),"raidcom add hba_wwn -port "&amp;A31&amp;" "&amp;C31&amp;"  -hba_wwn "&amp;IF(LEN(J31)=16,J31,LEFT(J31,2)&amp;MID(J31,4,2)&amp;MID(J31,7,2)&amp;MID(J31,10,2)&amp;MID(J31,13,2)&amp;MID(J31,16,2)&amp;MID(J31,19,2)&amp;MID(J31,22,2))&amp;" -s " &amp;Instructions!B$11&amp; " -IH" &amp;Instructions!B$10,"")</f>
        <v/>
      </c>
      <c r="R31" s="24" t="str">
        <f>IF(ISTEXT(A31),"raidcom set hba_wwn -port "&amp;A31&amp;" "&amp;C31&amp;"  -hba_wwn "&amp;IF(LEN(J31)=16,J31,LEFT(J31,2)&amp;MID(J31,4,2)&amp;MID(J31,7,2)&amp;MID(J31,10,2)&amp;MID(J31,13,2)&amp;MID(J31,16,2)&amp;MID(J31,19,2)&amp;MID(J31,22,2))&amp;IF(ISTEXT(K31)," -wwn_nickname "&amp;K31&amp;" -s "&amp;Instructions!B$11&amp;" -IH"&amp;Instructions!B$10," -s " &amp;Instructions!B$11&amp; " -IH" &amp;Instructions!B$10),"")</f>
        <v/>
      </c>
      <c r="S31" s="136" t="str">
        <f>IF(ISTEXT(A31),"raidcom modify host_grp -port " &amp;A31&amp;"  "&amp; C31&amp;"  -host_mode "&amp;D31&amp;"  -host_mode_opt "&amp;LEFT(E31,2)&amp;" "&amp;LEFT(F31,2)&amp;" "&amp;LEFT(G31,2)&amp;" "&amp;LEFT(H31,2)&amp;" -s "&amp;Instructions!B$11&amp;" -IH"&amp;Instructions!B$10,"")</f>
        <v/>
      </c>
      <c r="T31" s="24" t="str">
        <f>IF(ISTEXT(A31),"raidcom delete host_grp -port "&amp;A31&amp;IF(ISTEXT(C31)," "&amp;C31,"-"&amp;B31)&amp;" -s "&amp;Instructions!B$11&amp;" -IH"&amp;Instructions!B$10,"")</f>
        <v/>
      </c>
      <c r="U31" s="139" t="str">
        <f>IF(ISTEXT(A31),"raidcom delete hba_wwn -port "&amp;A31&amp;"  -hba_wwn "&amp;IF(LEN(J31)=16,J31,LEFT(J31,2)&amp;MID(J31,4,2)&amp;MID(J31,7,2)&amp;MID(J31,10,2)&amp;MID(J31,13,2)&amp;MID(J31,16,2)&amp;MID(J31,19,2)&amp;MID(J31,22,2))&amp;" -s "&amp;Instructions!B$11&amp;" -IH"&amp;Instructions!B$10,"")</f>
        <v/>
      </c>
      <c r="V31" s="139" t="str">
        <f>IF(ISTEXT(A31),"raidcom reset hba_wwn -port "&amp;A31&amp;" "&amp;C31&amp;"  -hba_wwn "&amp;IF(LEN(J31)=16,J31,LEFT(J31,2)&amp;MID(J31,4,2)&amp;MID(J31,7,2)&amp;MID(J31,10,2)&amp;MID(J31,13,2)&amp;MID(J31,16,2)&amp;MID(J31,19,2)&amp;MID(J31,22,2))&amp;IF(ISTEXT(K31),"  -s "&amp;Instructions!B$11&amp;" -IH"&amp;Instructions!B$10," -s " &amp;Instructions!B$11&amp; " -IH" &amp;Instructions!B$10),"")</f>
        <v/>
      </c>
    </row>
    <row r="32" spans="1:25" s="8" customFormat="1" ht="15">
      <c r="A32" s="20"/>
      <c r="B32" s="29"/>
      <c r="C32" s="203" t="s">
        <v>1652</v>
      </c>
      <c r="D32" s="20"/>
      <c r="E32" s="137"/>
      <c r="F32" s="137"/>
      <c r="G32" s="137"/>
      <c r="H32" s="137"/>
      <c r="I32" s="218"/>
      <c r="J32" s="26"/>
      <c r="K32" s="111"/>
      <c r="L32" s="92" t="s">
        <v>17</v>
      </c>
      <c r="M32" s="24" t="str">
        <f>IF(ISTEXT(A32),"raidcom add host_grp -port "&amp;A32&amp;IF(ISNUMBER(B32),"-"&amp;B32," ")&amp;" -host_grp_name "&amp; C32&amp;" -s "&amp;Instructions!B$11&amp;" -IH"&amp;Instructions!B$10,"")</f>
        <v/>
      </c>
      <c r="N32" s="24" t="str">
        <f t="shared" si="2"/>
        <v xml:space="preserve">raidcom add host_grp -port CL- -host_ mode  -s </v>
      </c>
      <c r="O32" s="24" t="str">
        <f>IF(ISNUMBER(#REF!),"raidcom add hba_wwn -port CL" &amp;  A32 &amp;  "-" &amp;B32&amp; "  -hba_wwn " &amp; IF(LEN(J32) =16,J32,LEFT(J32,2)&amp;MID(J32,4,2)&amp;MID(J32,7,2)&amp;MID(J32,10,2) &amp;MID(J32,13,2)&amp;MID(J32,16,2)&amp;MID(J32,19,2)&amp;MID(J32,22,2)),"")</f>
        <v/>
      </c>
      <c r="P32" s="24" t="str">
        <f>IF(ISNUMBER(#REF!),"raidcom set hba_wwn -port CL" &amp;  A32 &amp;  "-" &amp;B32&amp;IF(ISTEXT(K32)," -wwn_nickname "&amp;K32,""),"")</f>
        <v/>
      </c>
      <c r="Q32" s="24" t="str">
        <f>IF(ISTEXT(A32),"raidcom add hba_wwn -port "&amp;A32&amp;" "&amp;C32&amp;"  -hba_wwn "&amp;IF(LEN(J32)=16,J32,LEFT(J32,2)&amp;MID(J32,4,2)&amp;MID(J32,7,2)&amp;MID(J32,10,2)&amp;MID(J32,13,2)&amp;MID(J32,16,2)&amp;MID(J32,19,2)&amp;MID(J32,22,2))&amp;" -s " &amp;Instructions!B$11&amp; " -IH" &amp;Instructions!B$10,"")</f>
        <v/>
      </c>
      <c r="R32" s="24" t="str">
        <f>IF(ISTEXT(A32),"raidcom set hba_wwn -port "&amp;A32&amp;" "&amp;C32&amp;"  -hba_wwn "&amp;IF(LEN(J32)=16,J32,LEFT(J32,2)&amp;MID(J32,4,2)&amp;MID(J32,7,2)&amp;MID(J32,10,2)&amp;MID(J32,13,2)&amp;MID(J32,16,2)&amp;MID(J32,19,2)&amp;MID(J32,22,2))&amp;IF(ISTEXT(K32)," -wwn_nickname "&amp;K32&amp;" -s "&amp;Instructions!B$11&amp;" -IH"&amp;Instructions!B$10," -s " &amp;Instructions!B$11&amp; " -IH" &amp;Instructions!B$10),"")</f>
        <v/>
      </c>
      <c r="S32" s="136" t="str">
        <f>IF(ISTEXT(A32),"raidcom modify host_grp -port " &amp;A32&amp;"  "&amp; C32&amp;"  -host_mode "&amp;D32&amp;"  -host_mode_opt "&amp;LEFT(E32,2)&amp;" "&amp;LEFT(F32,2)&amp;" "&amp;LEFT(G32,2)&amp;" "&amp;LEFT(H32,2)&amp;" -s "&amp;Instructions!B$11&amp;" -IH"&amp;Instructions!B$10,"")</f>
        <v/>
      </c>
      <c r="T32" s="24" t="str">
        <f>IF(ISTEXT(A32),"raidcom delete host_grp -port "&amp;A32&amp;IF(ISTEXT(C32)," "&amp;C32,"-"&amp;B32)&amp;" -s "&amp;Instructions!B$11&amp;" -IH"&amp;Instructions!B$10,"")</f>
        <v/>
      </c>
      <c r="U32" s="139" t="str">
        <f>IF(ISTEXT(A32),"raidcom delete hba_wwn -port "&amp;A32&amp;"  -hba_wwn "&amp;IF(LEN(J32)=16,J32,LEFT(J32,2)&amp;MID(J32,4,2)&amp;MID(J32,7,2)&amp;MID(J32,10,2)&amp;MID(J32,13,2)&amp;MID(J32,16,2)&amp;MID(J32,19,2)&amp;MID(J32,22,2))&amp;" -s "&amp;Instructions!B$11&amp;" -IH"&amp;Instructions!B$10,"")</f>
        <v/>
      </c>
      <c r="V32" s="139" t="str">
        <f>IF(ISTEXT(A32),"raidcom reset hba_wwn -port "&amp;A32&amp;" "&amp;C32&amp;"  -hba_wwn "&amp;IF(LEN(J32)=16,J32,LEFT(J32,2)&amp;MID(J32,4,2)&amp;MID(J32,7,2)&amp;MID(J32,10,2)&amp;MID(J32,13,2)&amp;MID(J32,16,2)&amp;MID(J32,19,2)&amp;MID(J32,22,2))&amp;IF(ISTEXT(K32),"  -s "&amp;Instructions!B$11&amp;" -IH"&amp;Instructions!B$10," -s " &amp;Instructions!B$11&amp; " -IH" &amp;Instructions!B$10),"")</f>
        <v/>
      </c>
    </row>
    <row r="33" spans="1:22" s="8" customFormat="1" ht="15">
      <c r="A33" s="20"/>
      <c r="B33" s="29"/>
      <c r="C33" s="203" t="s">
        <v>1652</v>
      </c>
      <c r="D33" s="20"/>
      <c r="E33" s="137"/>
      <c r="F33" s="137"/>
      <c r="G33" s="137"/>
      <c r="H33" s="137"/>
      <c r="I33" s="218"/>
      <c r="J33" s="26"/>
      <c r="K33" s="111"/>
      <c r="L33" s="92" t="s">
        <v>17</v>
      </c>
      <c r="M33" s="24" t="str">
        <f>IF(ISTEXT(A33),"raidcom add host_grp -port "&amp;A33&amp;IF(ISNUMBER(B33),"-"&amp;B33," ")&amp;" -host_grp_name "&amp; C33&amp;" -s "&amp;Instructions!B$11&amp;" -IH"&amp;Instructions!B$10,"")</f>
        <v/>
      </c>
      <c r="N33" s="24" t="str">
        <f t="shared" si="2"/>
        <v xml:space="preserve">raidcom add host_grp -port CL- -host_ mode  -s </v>
      </c>
      <c r="O33" s="24" t="str">
        <f>IF(ISNUMBER(#REF!),"raidcom add hba_wwn -port CL" &amp;  A33 &amp;  "-" &amp;B33&amp; "  -hba_wwn " &amp; IF(LEN(J33) =16,J33,LEFT(J33,2)&amp;MID(J33,4,2)&amp;MID(J33,7,2)&amp;MID(J33,10,2) &amp;MID(J33,13,2)&amp;MID(J33,16,2)&amp;MID(J33,19,2)&amp;MID(J33,22,2)),"")</f>
        <v/>
      </c>
      <c r="P33" s="24" t="str">
        <f>IF(ISNUMBER(#REF!),"raidcom set hba_wwn -port CL" &amp;  A33 &amp;  "-" &amp;B33&amp;IF(ISTEXT(K33)," -wwn_nickname "&amp;K33,""),"")</f>
        <v/>
      </c>
      <c r="Q33" s="24" t="str">
        <f>IF(ISTEXT(A33),"raidcom add hba_wwn -port "&amp;A33&amp;" "&amp;C33&amp;"  -hba_wwn "&amp;IF(LEN(J33)=16,J33,LEFT(J33,2)&amp;MID(J33,4,2)&amp;MID(J33,7,2)&amp;MID(J33,10,2)&amp;MID(J33,13,2)&amp;MID(J33,16,2)&amp;MID(J33,19,2)&amp;MID(J33,22,2))&amp;" -s " &amp;Instructions!B$11&amp; " -IH" &amp;Instructions!B$10,"")</f>
        <v/>
      </c>
      <c r="R33" s="24" t="str">
        <f>IF(ISTEXT(A33),"raidcom set hba_wwn -port "&amp;A33&amp;" "&amp;C33&amp;"  -hba_wwn "&amp;IF(LEN(J33)=16,J33,LEFT(J33,2)&amp;MID(J33,4,2)&amp;MID(J33,7,2)&amp;MID(J33,10,2)&amp;MID(J33,13,2)&amp;MID(J33,16,2)&amp;MID(J33,19,2)&amp;MID(J33,22,2))&amp;IF(ISTEXT(K33)," -wwn_nickname "&amp;K33&amp;" -s "&amp;Instructions!B$11&amp;" -IH"&amp;Instructions!B$10," -s " &amp;Instructions!B$11&amp; " -IH" &amp;Instructions!B$10),"")</f>
        <v/>
      </c>
      <c r="S33" s="136" t="str">
        <f>IF(ISTEXT(A33),"raidcom modify host_grp -port " &amp;A33&amp;"  "&amp; C33&amp;"  -host_mode "&amp;D33&amp;"  -host_mode_opt "&amp;LEFT(E33,2)&amp;" "&amp;LEFT(F33,2)&amp;" "&amp;LEFT(G33,2)&amp;" "&amp;LEFT(H33,2)&amp;" -s "&amp;Instructions!B$11&amp;" -IH"&amp;Instructions!B$10,"")</f>
        <v/>
      </c>
      <c r="T33" s="24" t="str">
        <f>IF(ISTEXT(A33),"raidcom delete host_grp -port "&amp;A33&amp;IF(ISTEXT(C33)," "&amp;C33,"-"&amp;B33)&amp;" -s "&amp;Instructions!B$11&amp;" -IH"&amp;Instructions!B$10,"")</f>
        <v/>
      </c>
      <c r="U33" s="139" t="str">
        <f>IF(ISTEXT(A33),"raidcom delete hba_wwn -port "&amp;A33&amp;"  -hba_wwn "&amp;IF(LEN(J33)=16,J33,LEFT(J33,2)&amp;MID(J33,4,2)&amp;MID(J33,7,2)&amp;MID(J33,10,2)&amp;MID(J33,13,2)&amp;MID(J33,16,2)&amp;MID(J33,19,2)&amp;MID(J33,22,2))&amp;" -s "&amp;Instructions!B$11&amp;" -IH"&amp;Instructions!B$10,"")</f>
        <v/>
      </c>
      <c r="V33" s="139" t="str">
        <f>IF(ISTEXT(A33),"raidcom reset hba_wwn -port "&amp;A33&amp;" "&amp;C33&amp;"  -hba_wwn "&amp;IF(LEN(J33)=16,J33,LEFT(J33,2)&amp;MID(J33,4,2)&amp;MID(J33,7,2)&amp;MID(J33,10,2)&amp;MID(J33,13,2)&amp;MID(J33,16,2)&amp;MID(J33,19,2)&amp;MID(J33,22,2))&amp;IF(ISTEXT(K33),"  -s "&amp;Instructions!B$11&amp;" -IH"&amp;Instructions!B$10," -s " &amp;Instructions!B$11&amp; " -IH" &amp;Instructions!B$10),"")</f>
        <v/>
      </c>
    </row>
    <row r="34" spans="1:22" s="8" customFormat="1" ht="15">
      <c r="A34" s="20"/>
      <c r="B34" s="29"/>
      <c r="C34" s="203" t="s">
        <v>1653</v>
      </c>
      <c r="D34" s="20"/>
      <c r="E34" s="137"/>
      <c r="F34" s="137"/>
      <c r="G34" s="137"/>
      <c r="H34" s="137"/>
      <c r="I34" s="218"/>
      <c r="J34" s="26"/>
      <c r="K34" s="111"/>
      <c r="L34" s="92" t="s">
        <v>17</v>
      </c>
      <c r="M34" s="24" t="str">
        <f>IF(ISTEXT(A34),"raidcom add host_grp -port "&amp;A34&amp;IF(ISNUMBER(B34),"-"&amp;B34," ")&amp;" -host_grp_name "&amp; C34&amp;" -s "&amp;Instructions!B$11&amp;" -IH"&amp;Instructions!B$10,"")</f>
        <v/>
      </c>
      <c r="N34" s="24" t="str">
        <f t="shared" si="2"/>
        <v xml:space="preserve">raidcom add host_grp -port CL- -host_ mode  -s </v>
      </c>
      <c r="O34" s="24" t="str">
        <f>IF(ISNUMBER(#REF!),"raidcom add hba_wwn -port CL" &amp;  A34 &amp;  "-" &amp;B34&amp; "  -hba_wwn " &amp; IF(LEN(J34) =16,J34,LEFT(J34,2)&amp;MID(J34,4,2)&amp;MID(J34,7,2)&amp;MID(J34,10,2) &amp;MID(J34,13,2)&amp;MID(J34,16,2)&amp;MID(J34,19,2)&amp;MID(J34,22,2)),"")</f>
        <v/>
      </c>
      <c r="P34" s="24" t="str">
        <f>IF(ISNUMBER(#REF!),"raidcom set hba_wwn -port CL" &amp;  A34 &amp;  "-" &amp;B34&amp;IF(ISTEXT(K34)," -wwn_nickname "&amp;K34,""),"")</f>
        <v/>
      </c>
      <c r="Q34" s="24" t="str">
        <f>IF(ISTEXT(A34),"raidcom add hba_wwn -port "&amp;A34&amp;" "&amp;C34&amp;"  -hba_wwn "&amp;IF(LEN(J34)=16,J34,LEFT(J34,2)&amp;MID(J34,4,2)&amp;MID(J34,7,2)&amp;MID(J34,10,2)&amp;MID(J34,13,2)&amp;MID(J34,16,2)&amp;MID(J34,19,2)&amp;MID(J34,22,2))&amp;" -s " &amp;Instructions!B$11&amp; " -IH" &amp;Instructions!B$10,"")</f>
        <v/>
      </c>
      <c r="R34" s="24" t="str">
        <f>IF(ISTEXT(A34),"raidcom set hba_wwn -port "&amp;A34&amp;" "&amp;C34&amp;"  -hba_wwn "&amp;IF(LEN(J34)=16,J34,LEFT(J34,2)&amp;MID(J34,4,2)&amp;MID(J34,7,2)&amp;MID(J34,10,2)&amp;MID(J34,13,2)&amp;MID(J34,16,2)&amp;MID(J34,19,2)&amp;MID(J34,22,2))&amp;IF(ISTEXT(K34)," -wwn_nickname "&amp;K34&amp;" -s "&amp;Instructions!B$11&amp;" -IH"&amp;Instructions!B$10," -s " &amp;Instructions!B$11&amp; " -IH" &amp;Instructions!B$10),"")</f>
        <v/>
      </c>
      <c r="S34" s="136" t="str">
        <f>IF(ISTEXT(A34),"raidcom modify host_grp -port " &amp;A34&amp;"  "&amp; C34&amp;"  -host_mode "&amp;D34&amp;"  -host_mode_opt "&amp;LEFT(E34,2)&amp;" "&amp;LEFT(F34,2)&amp;" "&amp;LEFT(G34,2)&amp;" "&amp;LEFT(H34,2)&amp;" -s "&amp;Instructions!B$11&amp;" -IH"&amp;Instructions!B$10,"")</f>
        <v/>
      </c>
      <c r="T34" s="24" t="str">
        <f>IF(ISTEXT(A34),"raidcom delete host_grp -port "&amp;A34&amp;IF(ISTEXT(C34)," "&amp;C34,"-"&amp;B34)&amp;" -s "&amp;Instructions!B$11&amp;" -IH"&amp;Instructions!B$10,"")</f>
        <v/>
      </c>
      <c r="U34" s="139" t="str">
        <f>IF(ISTEXT(A34),"raidcom delete hba_wwn -port "&amp;A34&amp;"  -hba_wwn "&amp;IF(LEN(J34)=16,J34,LEFT(J34,2)&amp;MID(J34,4,2)&amp;MID(J34,7,2)&amp;MID(J34,10,2)&amp;MID(J34,13,2)&amp;MID(J34,16,2)&amp;MID(J34,19,2)&amp;MID(J34,22,2))&amp;" -s "&amp;Instructions!B$11&amp;" -IH"&amp;Instructions!B$10,"")</f>
        <v/>
      </c>
      <c r="V34" s="139" t="str">
        <f>IF(ISTEXT(A34),"raidcom reset hba_wwn -port "&amp;A34&amp;" "&amp;C34&amp;"  -hba_wwn "&amp;IF(LEN(J34)=16,J34,LEFT(J34,2)&amp;MID(J34,4,2)&amp;MID(J34,7,2)&amp;MID(J34,10,2)&amp;MID(J34,13,2)&amp;MID(J34,16,2)&amp;MID(J34,19,2)&amp;MID(J34,22,2))&amp;IF(ISTEXT(K34),"  -s "&amp;Instructions!B$11&amp;" -IH"&amp;Instructions!B$10," -s " &amp;Instructions!B$11&amp; " -IH" &amp;Instructions!B$10),"")</f>
        <v/>
      </c>
    </row>
    <row r="35" spans="1:22" s="8" customFormat="1" ht="15">
      <c r="A35" s="20"/>
      <c r="B35" s="29"/>
      <c r="C35" s="203" t="s">
        <v>1653</v>
      </c>
      <c r="D35" s="20"/>
      <c r="E35" s="137"/>
      <c r="F35" s="137"/>
      <c r="G35" s="137"/>
      <c r="H35" s="137"/>
      <c r="I35" s="218"/>
      <c r="J35" s="26"/>
      <c r="K35" s="111"/>
      <c r="L35" s="92" t="s">
        <v>17</v>
      </c>
      <c r="M35" s="24" t="str">
        <f>IF(ISTEXT(A35),"raidcom add host_grp -port "&amp;A35&amp;IF(ISNUMBER(B35),"-"&amp;B35," ")&amp;" -host_grp_name "&amp; C35&amp;" -s "&amp;Instructions!B$11&amp;" -IH"&amp;Instructions!B$10,"")</f>
        <v/>
      </c>
      <c r="N35" s="24" t="str">
        <f t="shared" si="2"/>
        <v xml:space="preserve">raidcom add host_grp -port CL- -host_ mode  -s </v>
      </c>
      <c r="O35" s="24" t="str">
        <f>IF(ISNUMBER(#REF!),"raidcom add hba_wwn -port CL" &amp;  A35 &amp;  "-" &amp;B35&amp; "  -hba_wwn " &amp; IF(LEN(J35) =16,J35,LEFT(J35,2)&amp;MID(J35,4,2)&amp;MID(J35,7,2)&amp;MID(J35,10,2) &amp;MID(J35,13,2)&amp;MID(J35,16,2)&amp;MID(J35,19,2)&amp;MID(J35,22,2)),"")</f>
        <v/>
      </c>
      <c r="P35" s="24" t="str">
        <f>IF(ISNUMBER(#REF!),"raidcom set hba_wwn -port CL" &amp;  A35 &amp;  "-" &amp;B35&amp;IF(ISTEXT(K35)," -wwn_nickname "&amp;K35,""),"")</f>
        <v/>
      </c>
      <c r="Q35" s="24" t="str">
        <f>IF(ISTEXT(A35),"raidcom add hba_wwn -port "&amp;A35&amp;" "&amp;C35&amp;"  -hba_wwn "&amp;IF(LEN(J35)=16,J35,LEFT(J35,2)&amp;MID(J35,4,2)&amp;MID(J35,7,2)&amp;MID(J35,10,2)&amp;MID(J35,13,2)&amp;MID(J35,16,2)&amp;MID(J35,19,2)&amp;MID(J35,22,2))&amp;" -s " &amp;Instructions!B$11&amp; " -IH" &amp;Instructions!B$10,"")</f>
        <v/>
      </c>
      <c r="R35" s="24" t="str">
        <f>IF(ISTEXT(A35),"raidcom set hba_wwn -port "&amp;A35&amp;" "&amp;C35&amp;"  -hba_wwn "&amp;IF(LEN(J35)=16,J35,LEFT(J35,2)&amp;MID(J35,4,2)&amp;MID(J35,7,2)&amp;MID(J35,10,2)&amp;MID(J35,13,2)&amp;MID(J35,16,2)&amp;MID(J35,19,2)&amp;MID(J35,22,2))&amp;IF(ISTEXT(K35)," -wwn_nickname "&amp;K35&amp;" -s "&amp;Instructions!B$11&amp;" -IH"&amp;Instructions!B$10," -s " &amp;Instructions!B$11&amp; " -IH" &amp;Instructions!B$10),"")</f>
        <v/>
      </c>
      <c r="S35" s="136" t="str">
        <f>IF(ISTEXT(A35),"raidcom modify host_grp -port " &amp;A35&amp;"  "&amp; C35&amp;"  -host_mode "&amp;D35&amp;"  -host_mode_opt "&amp;LEFT(E35,2)&amp;" "&amp;LEFT(F35,2)&amp;" "&amp;LEFT(G35,2)&amp;" "&amp;LEFT(H35,2)&amp;" -s "&amp;Instructions!B$11&amp;" -IH"&amp;Instructions!B$10,"")</f>
        <v/>
      </c>
      <c r="T35" s="24" t="str">
        <f>IF(ISTEXT(A35),"raidcom delete host_grp -port "&amp;A35&amp;IF(ISTEXT(C35)," "&amp;C35,"-"&amp;B35)&amp;" -s "&amp;Instructions!B$11&amp;" -IH"&amp;Instructions!B$10,"")</f>
        <v/>
      </c>
      <c r="U35" s="139" t="str">
        <f>IF(ISTEXT(A35),"raidcom delete hba_wwn -port "&amp;A35&amp;"  -hba_wwn "&amp;IF(LEN(J35)=16,J35,LEFT(J35,2)&amp;MID(J35,4,2)&amp;MID(J35,7,2)&amp;MID(J35,10,2)&amp;MID(J35,13,2)&amp;MID(J35,16,2)&amp;MID(J35,19,2)&amp;MID(J35,22,2))&amp;" -s "&amp;Instructions!B$11&amp;" -IH"&amp;Instructions!B$10,"")</f>
        <v/>
      </c>
      <c r="V35" s="139" t="str">
        <f>IF(ISTEXT(A35),"raidcom reset hba_wwn -port "&amp;A35&amp;" "&amp;C35&amp;"  -hba_wwn "&amp;IF(LEN(J35)=16,J35,LEFT(J35,2)&amp;MID(J35,4,2)&amp;MID(J35,7,2)&amp;MID(J35,10,2)&amp;MID(J35,13,2)&amp;MID(J35,16,2)&amp;MID(J35,19,2)&amp;MID(J35,22,2))&amp;IF(ISTEXT(K35),"  -s "&amp;Instructions!B$11&amp;" -IH"&amp;Instructions!B$10," -s " &amp;Instructions!B$11&amp; " -IH" &amp;Instructions!B$10),"")</f>
        <v/>
      </c>
    </row>
    <row r="36" spans="1:22" s="8" customFormat="1" ht="15">
      <c r="A36" s="20"/>
      <c r="B36" s="29"/>
      <c r="C36" s="203" t="s">
        <v>1654</v>
      </c>
      <c r="D36" s="20"/>
      <c r="E36" s="137"/>
      <c r="F36" s="137"/>
      <c r="G36" s="137"/>
      <c r="H36" s="137"/>
      <c r="I36" s="218"/>
      <c r="J36" s="26"/>
      <c r="K36" s="111"/>
      <c r="L36" s="92" t="s">
        <v>17</v>
      </c>
      <c r="M36" s="24" t="str">
        <f>IF(ISTEXT(A36),"raidcom add host_grp -port "&amp;A36&amp;IF(ISNUMBER(B36),"-"&amp;B36," ")&amp;" -host_grp_name "&amp; C36&amp;" -s "&amp;Instructions!B$11&amp;" -IH"&amp;Instructions!B$10,"")</f>
        <v/>
      </c>
      <c r="N36" s="24" t="str">
        <f t="shared" si="2"/>
        <v xml:space="preserve">raidcom add host_grp -port CL- -host_ mode  -s </v>
      </c>
      <c r="O36" s="24" t="str">
        <f>IF(ISNUMBER(#REF!),"raidcom add hba_wwn -port CL" &amp;  A36 &amp;  "-" &amp;B36&amp; "  -hba_wwn " &amp; IF(LEN(J36) =16,J36,LEFT(J36,2)&amp;MID(J36,4,2)&amp;MID(J36,7,2)&amp;MID(J36,10,2) &amp;MID(J36,13,2)&amp;MID(J36,16,2)&amp;MID(J36,19,2)&amp;MID(J36,22,2)),"")</f>
        <v/>
      </c>
      <c r="P36" s="24" t="str">
        <f>IF(ISNUMBER(#REF!),"raidcom set hba_wwn -port CL" &amp;  A36 &amp;  "-" &amp;B36&amp;IF(ISTEXT(K36)," -wwn_nickname "&amp;K36,""),"")</f>
        <v/>
      </c>
      <c r="Q36" s="24" t="str">
        <f>IF(ISTEXT(A36),"raidcom add hba_wwn -port "&amp;A36&amp;" "&amp;C36&amp;"  -hba_wwn "&amp;IF(LEN(J36)=16,J36,LEFT(J36,2)&amp;MID(J36,4,2)&amp;MID(J36,7,2)&amp;MID(J36,10,2)&amp;MID(J36,13,2)&amp;MID(J36,16,2)&amp;MID(J36,19,2)&amp;MID(J36,22,2))&amp;" -s " &amp;Instructions!B$11&amp; " -IH" &amp;Instructions!B$10,"")</f>
        <v/>
      </c>
      <c r="R36" s="24" t="str">
        <f>IF(ISTEXT(A36),"raidcom set hba_wwn -port "&amp;A36&amp;" "&amp;C36&amp;"  -hba_wwn "&amp;IF(LEN(J36)=16,J36,LEFT(J36,2)&amp;MID(J36,4,2)&amp;MID(J36,7,2)&amp;MID(J36,10,2)&amp;MID(J36,13,2)&amp;MID(J36,16,2)&amp;MID(J36,19,2)&amp;MID(J36,22,2))&amp;IF(ISTEXT(K36)," -wwn_nickname "&amp;K36&amp;" -s "&amp;Instructions!B$11&amp;" -IH"&amp;Instructions!B$10," -s " &amp;Instructions!B$11&amp; " -IH" &amp;Instructions!B$10),"")</f>
        <v/>
      </c>
      <c r="S36" s="136" t="str">
        <f>IF(ISTEXT(A36),"raidcom modify host_grp -port " &amp;A36&amp;"  "&amp; C36&amp;"  -host_mode "&amp;D36&amp;"  -host_mode_opt "&amp;LEFT(E36,2)&amp;" "&amp;LEFT(F36,2)&amp;" "&amp;LEFT(G36,2)&amp;" "&amp;LEFT(H36,2)&amp;" -s "&amp;Instructions!B$11&amp;" -IH"&amp;Instructions!B$10,"")</f>
        <v/>
      </c>
      <c r="T36" s="24" t="str">
        <f>IF(ISTEXT(A36),"raidcom delete host_grp -port "&amp;A36&amp;IF(ISTEXT(C36)," "&amp;C36,"-"&amp;B36)&amp;" -s "&amp;Instructions!B$11&amp;" -IH"&amp;Instructions!B$10,"")</f>
        <v/>
      </c>
      <c r="U36" s="139" t="str">
        <f>IF(ISTEXT(A36),"raidcom delete hba_wwn -port "&amp;A36&amp;"  -hba_wwn "&amp;IF(LEN(J36)=16,J36,LEFT(J36,2)&amp;MID(J36,4,2)&amp;MID(J36,7,2)&amp;MID(J36,10,2)&amp;MID(J36,13,2)&amp;MID(J36,16,2)&amp;MID(J36,19,2)&amp;MID(J36,22,2))&amp;" -s "&amp;Instructions!B$11&amp;" -IH"&amp;Instructions!B$10,"")</f>
        <v/>
      </c>
      <c r="V36" s="139" t="str">
        <f>IF(ISTEXT(A36),"raidcom reset hba_wwn -port "&amp;A36&amp;" "&amp;C36&amp;"  -hba_wwn "&amp;IF(LEN(J36)=16,J36,LEFT(J36,2)&amp;MID(J36,4,2)&amp;MID(J36,7,2)&amp;MID(J36,10,2)&amp;MID(J36,13,2)&amp;MID(J36,16,2)&amp;MID(J36,19,2)&amp;MID(J36,22,2))&amp;IF(ISTEXT(K36),"  -s "&amp;Instructions!B$11&amp;" -IH"&amp;Instructions!B$10," -s " &amp;Instructions!B$11&amp; " -IH" &amp;Instructions!B$10),"")</f>
        <v/>
      </c>
    </row>
    <row r="37" spans="1:22" s="8" customFormat="1" ht="15">
      <c r="A37" s="20"/>
      <c r="B37" s="29"/>
      <c r="C37" s="203" t="s">
        <v>1654</v>
      </c>
      <c r="D37" s="20"/>
      <c r="E37" s="137"/>
      <c r="F37" s="137"/>
      <c r="G37" s="137"/>
      <c r="H37" s="137"/>
      <c r="I37" s="218"/>
      <c r="J37" s="26"/>
      <c r="K37" s="111"/>
      <c r="L37" s="92" t="s">
        <v>17</v>
      </c>
      <c r="M37" s="24" t="str">
        <f>IF(ISTEXT(A37),"raidcom add host_grp -port "&amp;A37&amp;IF(ISNUMBER(B37),"-"&amp;B37," ")&amp;" -host_grp_name "&amp; C37&amp;" -s "&amp;Instructions!B$11&amp;" -IH"&amp;Instructions!B$10,"")</f>
        <v/>
      </c>
      <c r="N37" s="24" t="str">
        <f t="shared" si="2"/>
        <v xml:space="preserve">raidcom add host_grp -port CL- -host_ mode  -s </v>
      </c>
      <c r="O37" s="24" t="str">
        <f>IF(ISNUMBER(#REF!),"raidcom add hba_wwn -port CL" &amp;  A37 &amp;  "-" &amp;B37&amp; "  -hba_wwn " &amp; IF(LEN(J37) =16,J37,LEFT(J37,2)&amp;MID(J37,4,2)&amp;MID(J37,7,2)&amp;MID(J37,10,2) &amp;MID(J37,13,2)&amp;MID(J37,16,2)&amp;MID(J37,19,2)&amp;MID(J37,22,2)),"")</f>
        <v/>
      </c>
      <c r="P37" s="24" t="str">
        <f>IF(ISNUMBER(#REF!),"raidcom set hba_wwn -port CL" &amp;  A37 &amp;  "-" &amp;B37&amp;IF(ISTEXT(K37)," -wwn_nickname "&amp;K37,""),"")</f>
        <v/>
      </c>
      <c r="Q37" s="24" t="str">
        <f>IF(ISTEXT(A37),"raidcom add hba_wwn -port "&amp;A37&amp;" "&amp;C37&amp;"  -hba_wwn "&amp;IF(LEN(J37)=16,J37,LEFT(J37,2)&amp;MID(J37,4,2)&amp;MID(J37,7,2)&amp;MID(J37,10,2)&amp;MID(J37,13,2)&amp;MID(J37,16,2)&amp;MID(J37,19,2)&amp;MID(J37,22,2))&amp;" -s " &amp;Instructions!B$11&amp; " -IH" &amp;Instructions!B$10,"")</f>
        <v/>
      </c>
      <c r="R37" s="24" t="str">
        <f>IF(ISTEXT(A37),"raidcom set hba_wwn -port "&amp;A37&amp;" "&amp;C37&amp;"  -hba_wwn "&amp;IF(LEN(J37)=16,J37,LEFT(J37,2)&amp;MID(J37,4,2)&amp;MID(J37,7,2)&amp;MID(J37,10,2)&amp;MID(J37,13,2)&amp;MID(J37,16,2)&amp;MID(J37,19,2)&amp;MID(J37,22,2))&amp;IF(ISTEXT(K37)," -wwn_nickname "&amp;K37&amp;" -s "&amp;Instructions!B$11&amp;" -IH"&amp;Instructions!B$10," -s " &amp;Instructions!B$11&amp; " -IH" &amp;Instructions!B$10),"")</f>
        <v/>
      </c>
      <c r="S37" s="136" t="str">
        <f>IF(ISTEXT(A37),"raidcom modify host_grp -port " &amp;A37&amp;"  "&amp; C37&amp;"  -host_mode "&amp;D37&amp;"  -host_mode_opt "&amp;LEFT(E37,2)&amp;" "&amp;LEFT(F37,2)&amp;" "&amp;LEFT(G37,2)&amp;" "&amp;LEFT(H37,2)&amp;" -s "&amp;Instructions!B$11&amp;" -IH"&amp;Instructions!B$10,"")</f>
        <v/>
      </c>
      <c r="T37" s="24" t="str">
        <f>IF(ISTEXT(A37),"raidcom delete host_grp -port "&amp;A37&amp;IF(ISTEXT(C37)," "&amp;C37,"-"&amp;B37)&amp;" -s "&amp;Instructions!B$11&amp;" -IH"&amp;Instructions!B$10,"")</f>
        <v/>
      </c>
      <c r="U37" s="139" t="str">
        <f>IF(ISTEXT(A37),"raidcom delete hba_wwn -port "&amp;A37&amp;"  -hba_wwn "&amp;IF(LEN(J37)=16,J37,LEFT(J37,2)&amp;MID(J37,4,2)&amp;MID(J37,7,2)&amp;MID(J37,10,2)&amp;MID(J37,13,2)&amp;MID(J37,16,2)&amp;MID(J37,19,2)&amp;MID(J37,22,2))&amp;" -s "&amp;Instructions!B$11&amp;" -IH"&amp;Instructions!B$10,"")</f>
        <v/>
      </c>
      <c r="V37" s="139" t="str">
        <f>IF(ISTEXT(A37),"raidcom reset hba_wwn -port "&amp;A37&amp;" "&amp;C37&amp;"  -hba_wwn "&amp;IF(LEN(J37)=16,J37,LEFT(J37,2)&amp;MID(J37,4,2)&amp;MID(J37,7,2)&amp;MID(J37,10,2)&amp;MID(J37,13,2)&amp;MID(J37,16,2)&amp;MID(J37,19,2)&amp;MID(J37,22,2))&amp;IF(ISTEXT(K37),"  -s "&amp;Instructions!B$11&amp;" -IH"&amp;Instructions!B$10," -s " &amp;Instructions!B$11&amp; " -IH" &amp;Instructions!B$10),"")</f>
        <v/>
      </c>
    </row>
    <row r="38" spans="1:22" s="8" customFormat="1" ht="15">
      <c r="A38" s="20"/>
      <c r="B38" s="29"/>
      <c r="C38" s="203" t="s">
        <v>1655</v>
      </c>
      <c r="D38" s="20"/>
      <c r="E38" s="137"/>
      <c r="F38" s="137"/>
      <c r="G38" s="137"/>
      <c r="H38" s="137"/>
      <c r="I38" s="218"/>
      <c r="J38" s="26"/>
      <c r="K38" s="111"/>
      <c r="L38" s="92" t="s">
        <v>17</v>
      </c>
      <c r="M38" s="24" t="str">
        <f>IF(ISTEXT(A38),"raidcom add host_grp -port "&amp;A38&amp;IF(ISNUMBER(B38),"-"&amp;B38," ")&amp;" -host_grp_name "&amp; C38&amp;" -s "&amp;Instructions!B$11&amp;" -IH"&amp;Instructions!B$10,"")</f>
        <v/>
      </c>
      <c r="N38" s="24" t="str">
        <f t="shared" si="2"/>
        <v xml:space="preserve">raidcom add host_grp -port CL- -host_ mode  -s </v>
      </c>
      <c r="O38" s="24" t="str">
        <f>IF(ISNUMBER(#REF!),"raidcom add hba_wwn -port CL" &amp;  A38 &amp;  "-" &amp;B38&amp; "  -hba_wwn " &amp; IF(LEN(J38) =16,J38,LEFT(J38,2)&amp;MID(J38,4,2)&amp;MID(J38,7,2)&amp;MID(J38,10,2) &amp;MID(J38,13,2)&amp;MID(J38,16,2)&amp;MID(J38,19,2)&amp;MID(J38,22,2)),"")</f>
        <v/>
      </c>
      <c r="P38" s="24" t="str">
        <f>IF(ISNUMBER(#REF!),"raidcom set hba_wwn -port CL" &amp;  A38 &amp;  "-" &amp;B38&amp;IF(ISTEXT(K38)," -wwn_nickname "&amp;K38,""),"")</f>
        <v/>
      </c>
      <c r="Q38" s="24" t="str">
        <f>IF(ISTEXT(A38),"raidcom add hba_wwn -port "&amp;A38&amp;" "&amp;C38&amp;"  -hba_wwn "&amp;IF(LEN(J38)=16,J38,LEFT(J38,2)&amp;MID(J38,4,2)&amp;MID(J38,7,2)&amp;MID(J38,10,2)&amp;MID(J38,13,2)&amp;MID(J38,16,2)&amp;MID(J38,19,2)&amp;MID(J38,22,2))&amp;" -s " &amp;Instructions!B$11&amp; " -IH" &amp;Instructions!B$10,"")</f>
        <v/>
      </c>
      <c r="R38" s="24" t="str">
        <f>IF(ISTEXT(A38),"raidcom set hba_wwn -port "&amp;A38&amp;" "&amp;C38&amp;"  -hba_wwn "&amp;IF(LEN(J38)=16,J38,LEFT(J38,2)&amp;MID(J38,4,2)&amp;MID(J38,7,2)&amp;MID(J38,10,2)&amp;MID(J38,13,2)&amp;MID(J38,16,2)&amp;MID(J38,19,2)&amp;MID(J38,22,2))&amp;IF(ISTEXT(K38)," -wwn_nickname "&amp;K38&amp;" -s "&amp;Instructions!B$11&amp;" -IH"&amp;Instructions!B$10," -s " &amp;Instructions!B$11&amp; " -IH" &amp;Instructions!B$10),"")</f>
        <v/>
      </c>
      <c r="S38" s="136" t="str">
        <f>IF(ISTEXT(A38),"raidcom modify host_grp -port " &amp;A38&amp;"  "&amp; C38&amp;"  -host_mode "&amp;D38&amp;"  -host_mode_opt "&amp;LEFT(E38,2)&amp;" "&amp;LEFT(F38,2)&amp;" "&amp;LEFT(G38,2)&amp;" "&amp;LEFT(H38,2)&amp;" -s "&amp;Instructions!B$11&amp;" -IH"&amp;Instructions!B$10,"")</f>
        <v/>
      </c>
      <c r="T38" s="24" t="str">
        <f>IF(ISTEXT(A38),"raidcom delete host_grp -port "&amp;A38&amp;IF(ISTEXT(C38)," "&amp;C38,"-"&amp;B38)&amp;" -s "&amp;Instructions!B$11&amp;" -IH"&amp;Instructions!B$10,"")</f>
        <v/>
      </c>
      <c r="U38" s="139" t="str">
        <f>IF(ISTEXT(A38),"raidcom delete hba_wwn -port "&amp;A38&amp;"  -hba_wwn "&amp;IF(LEN(J38)=16,J38,LEFT(J38,2)&amp;MID(J38,4,2)&amp;MID(J38,7,2)&amp;MID(J38,10,2)&amp;MID(J38,13,2)&amp;MID(J38,16,2)&amp;MID(J38,19,2)&amp;MID(J38,22,2))&amp;" -s "&amp;Instructions!B$11&amp;" -IH"&amp;Instructions!B$10,"")</f>
        <v/>
      </c>
      <c r="V38" s="139" t="str">
        <f>IF(ISTEXT(A38),"raidcom reset hba_wwn -port "&amp;A38&amp;" "&amp;C38&amp;"  -hba_wwn "&amp;IF(LEN(J38)=16,J38,LEFT(J38,2)&amp;MID(J38,4,2)&amp;MID(J38,7,2)&amp;MID(J38,10,2)&amp;MID(J38,13,2)&amp;MID(J38,16,2)&amp;MID(J38,19,2)&amp;MID(J38,22,2))&amp;IF(ISTEXT(K38),"  -s "&amp;Instructions!B$11&amp;" -IH"&amp;Instructions!B$10," -s " &amp;Instructions!B$11&amp; " -IH" &amp;Instructions!B$10),"")</f>
        <v/>
      </c>
    </row>
    <row r="39" spans="1:22" s="8" customFormat="1" ht="15">
      <c r="A39" s="20"/>
      <c r="B39" s="29"/>
      <c r="C39" s="203" t="s">
        <v>1655</v>
      </c>
      <c r="D39" s="20"/>
      <c r="E39" s="137"/>
      <c r="F39" s="137"/>
      <c r="G39" s="137"/>
      <c r="H39" s="137"/>
      <c r="I39" s="218"/>
      <c r="J39" s="26"/>
      <c r="K39" s="111"/>
      <c r="L39" s="92" t="s">
        <v>17</v>
      </c>
      <c r="M39" s="24" t="str">
        <f>IF(ISTEXT(A39),"raidcom add host_grp -port "&amp;A39&amp;IF(ISNUMBER(B39),"-"&amp;B39," ")&amp;" -host_grp_name "&amp; C39&amp;" -s "&amp;Instructions!B$11&amp;" -IH"&amp;Instructions!B$10,"")</f>
        <v/>
      </c>
      <c r="N39" s="24" t="str">
        <f t="shared" si="2"/>
        <v xml:space="preserve">raidcom add host_grp -port CL- -host_ mode  -s </v>
      </c>
      <c r="O39" s="24" t="str">
        <f>IF(ISNUMBER(#REF!),"raidcom add hba_wwn -port CL" &amp;  A39 &amp;  "-" &amp;B39&amp; "  -hba_wwn " &amp; IF(LEN(J39) =16,J39,LEFT(J39,2)&amp;MID(J39,4,2)&amp;MID(J39,7,2)&amp;MID(J39,10,2) &amp;MID(J39,13,2)&amp;MID(J39,16,2)&amp;MID(J39,19,2)&amp;MID(J39,22,2)),"")</f>
        <v/>
      </c>
      <c r="P39" s="24" t="str">
        <f>IF(ISNUMBER(#REF!),"raidcom set hba_wwn -port CL" &amp;  A39 &amp;  "-" &amp;B39&amp;IF(ISTEXT(K39)," -wwn_nickname "&amp;K39,""),"")</f>
        <v/>
      </c>
      <c r="Q39" s="24" t="str">
        <f>IF(ISTEXT(A39),"raidcom add hba_wwn -port "&amp;A39&amp;" "&amp;C39&amp;"  -hba_wwn "&amp;IF(LEN(J39)=16,J39,LEFT(J39,2)&amp;MID(J39,4,2)&amp;MID(J39,7,2)&amp;MID(J39,10,2)&amp;MID(J39,13,2)&amp;MID(J39,16,2)&amp;MID(J39,19,2)&amp;MID(J39,22,2))&amp;" -s " &amp;Instructions!B$11&amp; " -IH" &amp;Instructions!B$10,"")</f>
        <v/>
      </c>
      <c r="R39" s="24" t="str">
        <f>IF(ISTEXT(A39),"raidcom set hba_wwn -port "&amp;A39&amp;" "&amp;C39&amp;"  -hba_wwn "&amp;IF(LEN(J39)=16,J39,LEFT(J39,2)&amp;MID(J39,4,2)&amp;MID(J39,7,2)&amp;MID(J39,10,2)&amp;MID(J39,13,2)&amp;MID(J39,16,2)&amp;MID(J39,19,2)&amp;MID(J39,22,2))&amp;IF(ISTEXT(K39)," -wwn_nickname "&amp;K39&amp;" -s "&amp;Instructions!B$11&amp;" -IH"&amp;Instructions!B$10," -s " &amp;Instructions!B$11&amp; " -IH" &amp;Instructions!B$10),"")</f>
        <v/>
      </c>
      <c r="S39" s="136" t="str">
        <f>IF(ISTEXT(A39),"raidcom modify host_grp -port " &amp;A39&amp;"  "&amp; C39&amp;"  -host_mode "&amp;D39&amp;"  -host_mode_opt "&amp;LEFT(E39,2)&amp;" "&amp;LEFT(F39,2)&amp;" "&amp;LEFT(G39,2)&amp;" "&amp;LEFT(H39,2)&amp;" -s "&amp;Instructions!B$11&amp;" -IH"&amp;Instructions!B$10,"")</f>
        <v/>
      </c>
      <c r="T39" s="24" t="str">
        <f>IF(ISTEXT(A39),"raidcom delete host_grp -port "&amp;A39&amp;IF(ISTEXT(C39)," "&amp;C39,"-"&amp;B39)&amp;" -s "&amp;Instructions!B$11&amp;" -IH"&amp;Instructions!B$10,"")</f>
        <v/>
      </c>
      <c r="U39" s="139" t="str">
        <f>IF(ISTEXT(A39),"raidcom delete hba_wwn -port "&amp;A39&amp;"  -hba_wwn "&amp;IF(LEN(J39)=16,J39,LEFT(J39,2)&amp;MID(J39,4,2)&amp;MID(J39,7,2)&amp;MID(J39,10,2)&amp;MID(J39,13,2)&amp;MID(J39,16,2)&amp;MID(J39,19,2)&amp;MID(J39,22,2))&amp;" -s "&amp;Instructions!B$11&amp;" -IH"&amp;Instructions!B$10,"")</f>
        <v/>
      </c>
      <c r="V39" s="139" t="str">
        <f>IF(ISTEXT(A39),"raidcom reset hba_wwn -port "&amp;A39&amp;" "&amp;C39&amp;"  -hba_wwn "&amp;IF(LEN(J39)=16,J39,LEFT(J39,2)&amp;MID(J39,4,2)&amp;MID(J39,7,2)&amp;MID(J39,10,2)&amp;MID(J39,13,2)&amp;MID(J39,16,2)&amp;MID(J39,19,2)&amp;MID(J39,22,2))&amp;IF(ISTEXT(K39),"  -s "&amp;Instructions!B$11&amp;" -IH"&amp;Instructions!B$10," -s " &amp;Instructions!B$11&amp; " -IH" &amp;Instructions!B$10),"")</f>
        <v/>
      </c>
    </row>
    <row r="40" spans="1:22" s="8" customFormat="1" ht="15">
      <c r="A40" s="20"/>
      <c r="B40" s="29"/>
      <c r="C40" s="203" t="s">
        <v>1656</v>
      </c>
      <c r="D40" s="20"/>
      <c r="E40" s="137"/>
      <c r="F40" s="137"/>
      <c r="G40" s="137"/>
      <c r="H40" s="137"/>
      <c r="I40" s="218"/>
      <c r="J40" s="26"/>
      <c r="K40" s="111"/>
      <c r="L40" s="92" t="s">
        <v>17</v>
      </c>
      <c r="M40" s="24" t="str">
        <f>IF(ISTEXT(A40),"raidcom add host_grp -port "&amp;A40&amp;IF(ISNUMBER(B40),"-"&amp;B40," ")&amp;" -host_grp_name "&amp; C40&amp;" -s "&amp;Instructions!B$11&amp;" -IH"&amp;Instructions!B$10,"")</f>
        <v/>
      </c>
      <c r="N40" s="24" t="str">
        <f t="shared" si="2"/>
        <v xml:space="preserve">raidcom add host_grp -port CL- -host_ mode  -s </v>
      </c>
      <c r="O40" s="24" t="str">
        <f>IF(ISNUMBER(#REF!),"raidcom add hba_wwn -port CL" &amp;  A40 &amp;  "-" &amp;B40&amp; "  -hba_wwn " &amp; IF(LEN(J40) =16,J40,LEFT(J40,2)&amp;MID(J40,4,2)&amp;MID(J40,7,2)&amp;MID(J40,10,2) &amp;MID(J40,13,2)&amp;MID(J40,16,2)&amp;MID(J40,19,2)&amp;MID(J40,22,2)),"")</f>
        <v/>
      </c>
      <c r="P40" s="24" t="str">
        <f>IF(ISNUMBER(#REF!),"raidcom set hba_wwn -port CL" &amp;  A40 &amp;  "-" &amp;B40&amp;IF(ISTEXT(K40)," -wwn_nickname "&amp;K40,""),"")</f>
        <v/>
      </c>
      <c r="Q40" s="24" t="str">
        <f>IF(ISTEXT(A40),"raidcom add hba_wwn -port "&amp;A40&amp;" "&amp;C40&amp;"  -hba_wwn "&amp;IF(LEN(J40)=16,J40,LEFT(J40,2)&amp;MID(J40,4,2)&amp;MID(J40,7,2)&amp;MID(J40,10,2)&amp;MID(J40,13,2)&amp;MID(J40,16,2)&amp;MID(J40,19,2)&amp;MID(J40,22,2))&amp;" -s " &amp;Instructions!B$11&amp; " -IH" &amp;Instructions!B$10,"")</f>
        <v/>
      </c>
      <c r="R40" s="24" t="str">
        <f>IF(ISTEXT(A40),"raidcom set hba_wwn -port "&amp;A40&amp;" "&amp;C40&amp;"  -hba_wwn "&amp;IF(LEN(J40)=16,J40,LEFT(J40,2)&amp;MID(J40,4,2)&amp;MID(J40,7,2)&amp;MID(J40,10,2)&amp;MID(J40,13,2)&amp;MID(J40,16,2)&amp;MID(J40,19,2)&amp;MID(J40,22,2))&amp;IF(ISTEXT(K40)," -wwn_nickname "&amp;K40&amp;" -s "&amp;Instructions!B$11&amp;" -IH"&amp;Instructions!B$10," -s " &amp;Instructions!B$11&amp; " -IH" &amp;Instructions!B$10),"")</f>
        <v/>
      </c>
      <c r="S40" s="136" t="str">
        <f>IF(ISTEXT(A40),"raidcom modify host_grp -port " &amp;A40&amp;"  "&amp; C40&amp;"  -host_mode "&amp;D40&amp;"  -host_mode_opt "&amp;LEFT(E40,2)&amp;" "&amp;LEFT(F40,2)&amp;" "&amp;LEFT(G40,2)&amp;" "&amp;LEFT(H40,2)&amp;" -s "&amp;Instructions!B$11&amp;" -IH"&amp;Instructions!B$10,"")</f>
        <v/>
      </c>
      <c r="T40" s="24" t="str">
        <f>IF(ISTEXT(A40),"raidcom delete host_grp -port "&amp;A40&amp;IF(ISTEXT(C40)," "&amp;C40,"-"&amp;B40)&amp;" -s "&amp;Instructions!B$11&amp;" -IH"&amp;Instructions!B$10,"")</f>
        <v/>
      </c>
      <c r="U40" s="139" t="str">
        <f>IF(ISTEXT(A40),"raidcom delete hba_wwn -port "&amp;A40&amp;"  -hba_wwn "&amp;IF(LEN(J40)=16,J40,LEFT(J40,2)&amp;MID(J40,4,2)&amp;MID(J40,7,2)&amp;MID(J40,10,2)&amp;MID(J40,13,2)&amp;MID(J40,16,2)&amp;MID(J40,19,2)&amp;MID(J40,22,2))&amp;" -s "&amp;Instructions!B$11&amp;" -IH"&amp;Instructions!B$10,"")</f>
        <v/>
      </c>
      <c r="V40" s="139" t="str">
        <f>IF(ISTEXT(A40),"raidcom reset hba_wwn -port "&amp;A40&amp;" "&amp;C40&amp;"  -hba_wwn "&amp;IF(LEN(J40)=16,J40,LEFT(J40,2)&amp;MID(J40,4,2)&amp;MID(J40,7,2)&amp;MID(J40,10,2)&amp;MID(J40,13,2)&amp;MID(J40,16,2)&amp;MID(J40,19,2)&amp;MID(J40,22,2))&amp;IF(ISTEXT(K40),"  -s "&amp;Instructions!B$11&amp;" -IH"&amp;Instructions!B$10," -s " &amp;Instructions!B$11&amp; " -IH" &amp;Instructions!B$10),"")</f>
        <v/>
      </c>
    </row>
    <row r="41" spans="1:22" s="8" customFormat="1" ht="15">
      <c r="A41" s="20"/>
      <c r="B41" s="29"/>
      <c r="C41" s="203" t="s">
        <v>1656</v>
      </c>
      <c r="D41" s="20"/>
      <c r="E41" s="137"/>
      <c r="F41" s="137"/>
      <c r="G41" s="137"/>
      <c r="H41" s="137"/>
      <c r="I41" s="218"/>
      <c r="J41" s="26"/>
      <c r="K41" s="111"/>
      <c r="L41" s="92" t="s">
        <v>17</v>
      </c>
      <c r="M41" s="24" t="str">
        <f>IF(ISTEXT(A41),"raidcom add host_grp -port "&amp;A41&amp;IF(ISNUMBER(B41),"-"&amp;B41," ")&amp;" -host_grp_name "&amp; C41&amp;" -s "&amp;Instructions!B$11&amp;" -IH"&amp;Instructions!B$10,"")</f>
        <v/>
      </c>
      <c r="N41" s="24" t="str">
        <f t="shared" si="2"/>
        <v xml:space="preserve">raidcom add host_grp -port CL- -host_ mode  -s </v>
      </c>
      <c r="O41" s="24" t="str">
        <f>IF(ISNUMBER(#REF!),"raidcom add hba_wwn -port CL" &amp;  A41 &amp;  "-" &amp;B41&amp; "  -hba_wwn " &amp; IF(LEN(J41) =16,J41,LEFT(J41,2)&amp;MID(J41,4,2)&amp;MID(J41,7,2)&amp;MID(J41,10,2) &amp;MID(J41,13,2)&amp;MID(J41,16,2)&amp;MID(J41,19,2)&amp;MID(J41,22,2)),"")</f>
        <v/>
      </c>
      <c r="P41" s="24" t="str">
        <f>IF(ISNUMBER(#REF!),"raidcom set hba_wwn -port CL" &amp;  A41 &amp;  "-" &amp;B41&amp;IF(ISTEXT(K41)," -wwn_nickname "&amp;K41,""),"")</f>
        <v/>
      </c>
      <c r="Q41" s="24" t="str">
        <f>IF(ISTEXT(A41),"raidcom add hba_wwn -port "&amp;A41&amp;" "&amp;C41&amp;"  -hba_wwn "&amp;IF(LEN(J41)=16,J41,LEFT(J41,2)&amp;MID(J41,4,2)&amp;MID(J41,7,2)&amp;MID(J41,10,2)&amp;MID(J41,13,2)&amp;MID(J41,16,2)&amp;MID(J41,19,2)&amp;MID(J41,22,2))&amp;" -s " &amp;Instructions!B$11&amp; " -IH" &amp;Instructions!B$10,"")</f>
        <v/>
      </c>
      <c r="R41" s="24" t="str">
        <f>IF(ISTEXT(A41),"raidcom set hba_wwn -port "&amp;A41&amp;" "&amp;C41&amp;"  -hba_wwn "&amp;IF(LEN(J41)=16,J41,LEFT(J41,2)&amp;MID(J41,4,2)&amp;MID(J41,7,2)&amp;MID(J41,10,2)&amp;MID(J41,13,2)&amp;MID(J41,16,2)&amp;MID(J41,19,2)&amp;MID(J41,22,2))&amp;IF(ISTEXT(K41)," -wwn_nickname "&amp;K41&amp;" -s "&amp;Instructions!B$11&amp;" -IH"&amp;Instructions!B$10," -s " &amp;Instructions!B$11&amp; " -IH" &amp;Instructions!B$10),"")</f>
        <v/>
      </c>
      <c r="S41" s="136" t="str">
        <f>IF(ISTEXT(A41),"raidcom modify host_grp -port " &amp;A41&amp;"  "&amp; C41&amp;"  -host_mode "&amp;D41&amp;"  -host_mode_opt "&amp;LEFT(E41,2)&amp;" "&amp;LEFT(F41,2)&amp;" "&amp;LEFT(G41,2)&amp;" "&amp;LEFT(H41,2)&amp;" -s "&amp;Instructions!B$11&amp;" -IH"&amp;Instructions!B$10,"")</f>
        <v/>
      </c>
      <c r="T41" s="24" t="str">
        <f>IF(ISTEXT(A41),"raidcom delete host_grp -port "&amp;A41&amp;IF(ISTEXT(C41)," "&amp;C41,"-"&amp;B41)&amp;" -s "&amp;Instructions!B$11&amp;" -IH"&amp;Instructions!B$10,"")</f>
        <v/>
      </c>
      <c r="U41" s="139" t="str">
        <f>IF(ISTEXT(A41),"raidcom delete hba_wwn -port "&amp;A41&amp;"  -hba_wwn "&amp;IF(LEN(J41)=16,J41,LEFT(J41,2)&amp;MID(J41,4,2)&amp;MID(J41,7,2)&amp;MID(J41,10,2)&amp;MID(J41,13,2)&amp;MID(J41,16,2)&amp;MID(J41,19,2)&amp;MID(J41,22,2))&amp;" -s "&amp;Instructions!B$11&amp;" -IH"&amp;Instructions!B$10,"")</f>
        <v/>
      </c>
      <c r="V41" s="139" t="str">
        <f>IF(ISTEXT(A41),"raidcom reset hba_wwn -port "&amp;A41&amp;" "&amp;C41&amp;"  -hba_wwn "&amp;IF(LEN(J41)=16,J41,LEFT(J41,2)&amp;MID(J41,4,2)&amp;MID(J41,7,2)&amp;MID(J41,10,2)&amp;MID(J41,13,2)&amp;MID(J41,16,2)&amp;MID(J41,19,2)&amp;MID(J41,22,2))&amp;IF(ISTEXT(K41),"  -s "&amp;Instructions!B$11&amp;" -IH"&amp;Instructions!B$10," -s " &amp;Instructions!B$11&amp; " -IH" &amp;Instructions!B$10),"")</f>
        <v/>
      </c>
    </row>
    <row r="42" spans="1:22" s="8" customFormat="1" ht="15">
      <c r="A42" s="20"/>
      <c r="B42" s="29"/>
      <c r="C42" s="203" t="s">
        <v>1657</v>
      </c>
      <c r="D42" s="20"/>
      <c r="E42" s="137"/>
      <c r="F42" s="137"/>
      <c r="G42" s="137"/>
      <c r="H42" s="137"/>
      <c r="I42" s="218"/>
      <c r="J42" s="26"/>
      <c r="K42" s="111"/>
      <c r="L42" s="92" t="s">
        <v>17</v>
      </c>
      <c r="M42" s="24" t="str">
        <f>IF(ISTEXT(A42),"raidcom add host_grp -port "&amp;A42&amp;IF(ISNUMBER(B42),"-"&amp;B42," ")&amp;" -host_grp_name "&amp; C42&amp;" -s "&amp;Instructions!B$11&amp;" -IH"&amp;Instructions!B$10,"")</f>
        <v/>
      </c>
      <c r="N42" s="24" t="str">
        <f t="shared" si="2"/>
        <v xml:space="preserve">raidcom add host_grp -port CL- -host_ mode  -s </v>
      </c>
      <c r="O42" s="24" t="str">
        <f>IF(ISNUMBER(#REF!),"raidcom add hba_wwn -port CL" &amp;  A42 &amp;  "-" &amp;B42&amp; "  -hba_wwn " &amp; IF(LEN(J42) =16,J42,LEFT(J42,2)&amp;MID(J42,4,2)&amp;MID(J42,7,2)&amp;MID(J42,10,2) &amp;MID(J42,13,2)&amp;MID(J42,16,2)&amp;MID(J42,19,2)&amp;MID(J42,22,2)),"")</f>
        <v/>
      </c>
      <c r="P42" s="24" t="str">
        <f>IF(ISNUMBER(#REF!),"raidcom set hba_wwn -port CL" &amp;  A42 &amp;  "-" &amp;B42&amp;IF(ISTEXT(K42)," -wwn_nickname "&amp;K42,""),"")</f>
        <v/>
      </c>
      <c r="Q42" s="24" t="str">
        <f>IF(ISTEXT(A42),"raidcom add hba_wwn -port "&amp;A42&amp;" "&amp;C42&amp;"  -hba_wwn "&amp;IF(LEN(J42)=16,J42,LEFT(J42,2)&amp;MID(J42,4,2)&amp;MID(J42,7,2)&amp;MID(J42,10,2)&amp;MID(J42,13,2)&amp;MID(J42,16,2)&amp;MID(J42,19,2)&amp;MID(J42,22,2))&amp;" -s " &amp;Instructions!B$11&amp; " -IH" &amp;Instructions!B$10,"")</f>
        <v/>
      </c>
      <c r="R42" s="24" t="str">
        <f>IF(ISTEXT(A42),"raidcom set hba_wwn -port "&amp;A42&amp;" "&amp;C42&amp;"  -hba_wwn "&amp;IF(LEN(J42)=16,J42,LEFT(J42,2)&amp;MID(J42,4,2)&amp;MID(J42,7,2)&amp;MID(J42,10,2)&amp;MID(J42,13,2)&amp;MID(J42,16,2)&amp;MID(J42,19,2)&amp;MID(J42,22,2))&amp;IF(ISTEXT(K42)," -wwn_nickname "&amp;K42&amp;" -s "&amp;Instructions!B$11&amp;" -IH"&amp;Instructions!B$10," -s " &amp;Instructions!B$11&amp; " -IH" &amp;Instructions!B$10),"")</f>
        <v/>
      </c>
      <c r="S42" s="136" t="str">
        <f>IF(ISTEXT(A42),"raidcom modify host_grp -port " &amp;A42&amp;"  "&amp; C42&amp;"  -host_mode "&amp;D42&amp;"  -host_mode_opt "&amp;LEFT(E42,2)&amp;" "&amp;LEFT(F42,2)&amp;" "&amp;LEFT(G42,2)&amp;" "&amp;LEFT(H42,2)&amp;" -s "&amp;Instructions!B$11&amp;" -IH"&amp;Instructions!B$10,"")</f>
        <v/>
      </c>
      <c r="T42" s="24" t="str">
        <f>IF(ISTEXT(A42),"raidcom delete host_grp -port "&amp;A42&amp;IF(ISTEXT(C42)," "&amp;C42,"-"&amp;B42)&amp;" -s "&amp;Instructions!B$11&amp;" -IH"&amp;Instructions!B$10,"")</f>
        <v/>
      </c>
      <c r="U42" s="139" t="str">
        <f>IF(ISTEXT(A42),"raidcom delete hba_wwn -port "&amp;A42&amp;"  -hba_wwn "&amp;IF(LEN(J42)=16,J42,LEFT(J42,2)&amp;MID(J42,4,2)&amp;MID(J42,7,2)&amp;MID(J42,10,2)&amp;MID(J42,13,2)&amp;MID(J42,16,2)&amp;MID(J42,19,2)&amp;MID(J42,22,2))&amp;" -s "&amp;Instructions!B$11&amp;" -IH"&amp;Instructions!B$10,"")</f>
        <v/>
      </c>
      <c r="V42" s="139" t="str">
        <f>IF(ISTEXT(A42),"raidcom reset hba_wwn -port "&amp;A42&amp;" "&amp;C42&amp;"  -hba_wwn "&amp;IF(LEN(J42)=16,J42,LEFT(J42,2)&amp;MID(J42,4,2)&amp;MID(J42,7,2)&amp;MID(J42,10,2)&amp;MID(J42,13,2)&amp;MID(J42,16,2)&amp;MID(J42,19,2)&amp;MID(J42,22,2))&amp;IF(ISTEXT(K42),"  -s "&amp;Instructions!B$11&amp;" -IH"&amp;Instructions!B$10," -s " &amp;Instructions!B$11&amp; " -IH" &amp;Instructions!B$10),"")</f>
        <v/>
      </c>
    </row>
    <row r="43" spans="1:22" s="8" customFormat="1" ht="15">
      <c r="A43" s="20"/>
      <c r="B43" s="29"/>
      <c r="C43" s="203" t="s">
        <v>1657</v>
      </c>
      <c r="D43" s="20"/>
      <c r="E43" s="137"/>
      <c r="F43" s="137"/>
      <c r="G43" s="137"/>
      <c r="H43" s="137"/>
      <c r="I43" s="218"/>
      <c r="J43" s="26"/>
      <c r="K43" s="111"/>
      <c r="L43" s="92" t="s">
        <v>17</v>
      </c>
      <c r="M43" s="24" t="str">
        <f>IF(ISTEXT(A43),"raidcom add host_grp -port "&amp;A43&amp;IF(ISNUMBER(B43),"-"&amp;B43," ")&amp;" -host_grp_name "&amp; C43&amp;" -s "&amp;Instructions!B$11&amp;" -IH"&amp;Instructions!B$10,"")</f>
        <v/>
      </c>
      <c r="N43" s="24" t="str">
        <f t="shared" si="2"/>
        <v xml:space="preserve">raidcom add host_grp -port CL- -host_ mode  -s </v>
      </c>
      <c r="O43" s="24" t="str">
        <f>IF(ISNUMBER(#REF!),"raidcom add hba_wwn -port CL" &amp;  A43 &amp;  "-" &amp;B43&amp; "  -hba_wwn " &amp; IF(LEN(J43) =16,J43,LEFT(J43,2)&amp;MID(J43,4,2)&amp;MID(J43,7,2)&amp;MID(J43,10,2) &amp;MID(J43,13,2)&amp;MID(J43,16,2)&amp;MID(J43,19,2)&amp;MID(J43,22,2)),"")</f>
        <v/>
      </c>
      <c r="P43" s="24" t="str">
        <f>IF(ISNUMBER(#REF!),"raidcom set hba_wwn -port CL" &amp;  A43 &amp;  "-" &amp;B43&amp;IF(ISTEXT(K43)," -wwn_nickname "&amp;K43,""),"")</f>
        <v/>
      </c>
      <c r="Q43" s="24" t="str">
        <f>IF(ISTEXT(A43),"raidcom add hba_wwn -port "&amp;A43&amp;" "&amp;C43&amp;"  -hba_wwn "&amp;IF(LEN(J43)=16,J43,LEFT(J43,2)&amp;MID(J43,4,2)&amp;MID(J43,7,2)&amp;MID(J43,10,2)&amp;MID(J43,13,2)&amp;MID(J43,16,2)&amp;MID(J43,19,2)&amp;MID(J43,22,2))&amp;" -s " &amp;Instructions!B$11&amp; " -IH" &amp;Instructions!B$10,"")</f>
        <v/>
      </c>
      <c r="R43" s="24" t="str">
        <f>IF(ISTEXT(A43),"raidcom set hba_wwn -port "&amp;A43&amp;" "&amp;C43&amp;"  -hba_wwn "&amp;IF(LEN(J43)=16,J43,LEFT(J43,2)&amp;MID(J43,4,2)&amp;MID(J43,7,2)&amp;MID(J43,10,2)&amp;MID(J43,13,2)&amp;MID(J43,16,2)&amp;MID(J43,19,2)&amp;MID(J43,22,2))&amp;IF(ISTEXT(K43)," -wwn_nickname "&amp;K43&amp;" -s "&amp;Instructions!B$11&amp;" -IH"&amp;Instructions!B$10," -s " &amp;Instructions!B$11&amp; " -IH" &amp;Instructions!B$10),"")</f>
        <v/>
      </c>
      <c r="S43" s="136" t="str">
        <f>IF(ISTEXT(A43),"raidcom modify host_grp -port " &amp;A43&amp;"  "&amp; C43&amp;"  -host_mode "&amp;D43&amp;"  -host_mode_opt "&amp;LEFT(E43,2)&amp;" "&amp;LEFT(F43,2)&amp;" "&amp;LEFT(G43,2)&amp;" "&amp;LEFT(H43,2)&amp;" -s "&amp;Instructions!B$11&amp;" -IH"&amp;Instructions!B$10,"")</f>
        <v/>
      </c>
      <c r="T43" s="24" t="str">
        <f>IF(ISTEXT(A43),"raidcom delete host_grp -port "&amp;A43&amp;IF(ISTEXT(C43)," "&amp;C43,"-"&amp;B43)&amp;" -s "&amp;Instructions!B$11&amp;" -IH"&amp;Instructions!B$10,"")</f>
        <v/>
      </c>
      <c r="U43" s="139" t="str">
        <f>IF(ISTEXT(A43),"raidcom delete hba_wwn -port "&amp;A43&amp;"  -hba_wwn "&amp;IF(LEN(J43)=16,J43,LEFT(J43,2)&amp;MID(J43,4,2)&amp;MID(J43,7,2)&amp;MID(J43,10,2)&amp;MID(J43,13,2)&amp;MID(J43,16,2)&amp;MID(J43,19,2)&amp;MID(J43,22,2))&amp;" -s "&amp;Instructions!B$11&amp;" -IH"&amp;Instructions!B$10,"")</f>
        <v/>
      </c>
      <c r="V43" s="139" t="str">
        <f>IF(ISTEXT(A43),"raidcom reset hba_wwn -port "&amp;A43&amp;" "&amp;C43&amp;"  -hba_wwn "&amp;IF(LEN(J43)=16,J43,LEFT(J43,2)&amp;MID(J43,4,2)&amp;MID(J43,7,2)&amp;MID(J43,10,2)&amp;MID(J43,13,2)&amp;MID(J43,16,2)&amp;MID(J43,19,2)&amp;MID(J43,22,2))&amp;IF(ISTEXT(K43),"  -s "&amp;Instructions!B$11&amp;" -IH"&amp;Instructions!B$10," -s " &amp;Instructions!B$11&amp; " -IH" &amp;Instructions!B$10),"")</f>
        <v/>
      </c>
    </row>
    <row r="44" spans="1:22" s="8" customFormat="1" ht="15">
      <c r="A44" s="203" t="s">
        <v>145</v>
      </c>
      <c r="B44" s="29"/>
      <c r="C44" s="203" t="s">
        <v>1658</v>
      </c>
      <c r="D44" s="203" t="s">
        <v>29</v>
      </c>
      <c r="E44" s="137" t="s">
        <v>1060</v>
      </c>
      <c r="F44" s="137"/>
      <c r="G44" s="137"/>
      <c r="H44" s="137"/>
      <c r="I44" s="218"/>
      <c r="J44" s="26" t="s">
        <v>1720</v>
      </c>
      <c r="K44" s="111"/>
      <c r="L44" s="92" t="s">
        <v>0</v>
      </c>
      <c r="M44" s="24" t="str">
        <f>IF(ISTEXT(A44),"raidcom add host_grp -port "&amp;A44&amp;IF(ISNUMBER(B44),"-"&amp;B44," ")&amp;" -host_grp_name "&amp; C44&amp;" -s "&amp;Instructions!B$11&amp;" -IH"&amp;Instructions!B$10,"")</f>
        <v>raidcom add host_grp -port CL5-G  -host_grp_name Y1F2P1E0 -s 53958 -IH99</v>
      </c>
      <c r="N44" s="24" t="str">
        <f t="shared" si="2"/>
        <v xml:space="preserve">raidcom add host_grp -port CLCL5-G- -host_ mode AIX -s </v>
      </c>
      <c r="O44" s="24" t="str">
        <f>IF(ISNUMBER(#REF!),"raidcom add hba_wwn -port CL" &amp;  A44 &amp;  "-" &amp;B44&amp; "  -hba_wwn " &amp; IF(LEN(J44) =16,J44,LEFT(J44,2)&amp;MID(J44,4,2)&amp;MID(J44,7,2)&amp;MID(J44,10,2) &amp;MID(J44,13,2)&amp;MID(J44,16,2)&amp;MID(J44,19,2)&amp;MID(J44,22,2)),"")</f>
        <v/>
      </c>
      <c r="P44" s="24" t="str">
        <f>IF(ISNUMBER(#REF!),"raidcom set hba_wwn -port CL" &amp;  A44 &amp;  "-" &amp;B44&amp;IF(ISTEXT(K44)," -wwn_nickname "&amp;K44,""),"")</f>
        <v/>
      </c>
      <c r="Q44" s="24" t="str">
        <f>IF(ISTEXT(A44),"raidcom add hba_wwn -port "&amp;A44&amp;" "&amp;C44&amp;"  -hba_wwn "&amp;IF(LEN(J44)=16,J44,LEFT(J44,2)&amp;MID(J44,4,2)&amp;MID(J44,7,2)&amp;MID(J44,10,2)&amp;MID(J44,13,2)&amp;MID(J44,16,2)&amp;MID(J44,19,2)&amp;MID(J44,22,2))&amp;" -s " &amp;Instructions!B$11&amp; " -IH" &amp;Instructions!B$10,"")</f>
        <v>raidcom add hba_wwn -port CL5-G Y1F2P1E0  -hba_wwn 10000000c950b1ca -s 53958 -IH99</v>
      </c>
      <c r="R44" s="24" t="str">
        <f>IF(ISTEXT(A44),"raidcom set hba_wwn -port "&amp;A44&amp;" "&amp;C44&amp;"  -hba_wwn "&amp;IF(LEN(J44)=16,J44,LEFT(J44,2)&amp;MID(J44,4,2)&amp;MID(J44,7,2)&amp;MID(J44,10,2)&amp;MID(J44,13,2)&amp;MID(J44,16,2)&amp;MID(J44,19,2)&amp;MID(J44,22,2))&amp;IF(ISTEXT(K44)," -wwn_nickname "&amp;K44&amp;" -s "&amp;Instructions!B$11&amp;" -IH"&amp;Instructions!B$10," -s " &amp;Instructions!B$11&amp; " -IH" &amp;Instructions!B$10),"")</f>
        <v>raidcom set hba_wwn -port CL5-G Y1F2P1E0  -hba_wwn 10000000c950b1ca -s 53958 -IH99</v>
      </c>
      <c r="S44" s="136" t="str">
        <f>IF(ISTEXT(A44),"raidcom modify host_grp -port " &amp;A44&amp;"  "&amp; C44&amp;"  -host_mode "&amp;D44&amp;"  -host_mode_opt "&amp;LEFT(E44,2)&amp;" "&amp;LEFT(F44,2)&amp;" "&amp;LEFT(G44,2)&amp;" "&amp;LEFT(H44,2)&amp;" -s "&amp;Instructions!B$11&amp;" -IH"&amp;Instructions!B$10,"")</f>
        <v>raidcom modify host_grp -port CL5-G  Y1F2P1E0  -host_mode AIX  -host_mode_opt 40    -s 53958 -IH99</v>
      </c>
      <c r="T44" s="24" t="str">
        <f>IF(ISTEXT(A44),"raidcom delete host_grp -port "&amp;A44&amp;IF(ISTEXT(C44)," "&amp;C44,"-"&amp;B44)&amp;" -s "&amp;Instructions!B$11&amp;" -IH"&amp;Instructions!B$10,"")</f>
        <v>raidcom delete host_grp -port CL5-G Y1F2P1E0 -s 53958 -IH99</v>
      </c>
      <c r="U44" s="139" t="str">
        <f>IF(ISTEXT(A44),"raidcom delete hba_wwn -port "&amp;A44&amp;"  -hba_wwn "&amp;IF(LEN(J44)=16,J44,LEFT(J44,2)&amp;MID(J44,4,2)&amp;MID(J44,7,2)&amp;MID(J44,10,2)&amp;MID(J44,13,2)&amp;MID(J44,16,2)&amp;MID(J44,19,2)&amp;MID(J44,22,2))&amp;" -s "&amp;Instructions!B$11&amp;" -IH"&amp;Instructions!B$10,"")</f>
        <v>raidcom delete hba_wwn -port CL5-G  -hba_wwn 10000000c950b1ca -s 53958 -IH99</v>
      </c>
      <c r="V44" s="139" t="str">
        <f>IF(ISTEXT(A44),"raidcom reset hba_wwn -port "&amp;A44&amp;" "&amp;C44&amp;"  -hba_wwn "&amp;IF(LEN(J44)=16,J44,LEFT(J44,2)&amp;MID(J44,4,2)&amp;MID(J44,7,2)&amp;MID(J44,10,2)&amp;MID(J44,13,2)&amp;MID(J44,16,2)&amp;MID(J44,19,2)&amp;MID(J44,22,2))&amp;IF(ISTEXT(K44),"  -s "&amp;Instructions!B$11&amp;" -IH"&amp;Instructions!B$10," -s " &amp;Instructions!B$11&amp; " -IH" &amp;Instructions!B$10),"")</f>
        <v>raidcom reset hba_wwn -port CL5-G Y1F2P1E0  -hba_wwn 10000000c950b1ca -s 53958 -IH99</v>
      </c>
    </row>
    <row r="45" spans="1:22" s="8" customFormat="1" ht="15">
      <c r="A45" s="203" t="s">
        <v>1470</v>
      </c>
      <c r="B45" s="29"/>
      <c r="C45" s="203" t="s">
        <v>1658</v>
      </c>
      <c r="D45" s="203" t="s">
        <v>29</v>
      </c>
      <c r="E45" s="137" t="s">
        <v>1060</v>
      </c>
      <c r="F45" s="137"/>
      <c r="G45" s="137"/>
      <c r="H45" s="137"/>
      <c r="I45" s="218"/>
      <c r="J45" s="26" t="s">
        <v>1721</v>
      </c>
      <c r="K45" s="111"/>
      <c r="L45" s="92" t="s">
        <v>0</v>
      </c>
      <c r="M45" s="24" t="str">
        <f>IF(ISTEXT(A45),"raidcom add host_grp -port "&amp;A45&amp;IF(ISNUMBER(B45),"-"&amp;B45," ")&amp;" -host_grp_name "&amp; C45&amp;" -s "&amp;Instructions!B$11&amp;" -IH"&amp;Instructions!B$10,"")</f>
        <v>raidcom add host_grp -port CL6-G  -host_grp_name Y1F2P1E0 -s 53958 -IH99</v>
      </c>
      <c r="N45" s="24" t="str">
        <f t="shared" si="2"/>
        <v xml:space="preserve">raidcom add host_grp -port CLCL6-G- -host_ mode AIX -s </v>
      </c>
      <c r="O45" s="24" t="str">
        <f>IF(ISNUMBER(#REF!),"raidcom add hba_wwn -port CL" &amp;  A45 &amp;  "-" &amp;B45&amp; "  -hba_wwn " &amp; IF(LEN(J45) =16,J45,LEFT(J45,2)&amp;MID(J45,4,2)&amp;MID(J45,7,2)&amp;MID(J45,10,2) &amp;MID(J45,13,2)&amp;MID(J45,16,2)&amp;MID(J45,19,2)&amp;MID(J45,22,2)),"")</f>
        <v/>
      </c>
      <c r="P45" s="24" t="str">
        <f>IF(ISNUMBER(#REF!),"raidcom set hba_wwn -port CL" &amp;  A45 &amp;  "-" &amp;B45&amp;IF(ISTEXT(K45)," -wwn_nickname "&amp;K45,""),"")</f>
        <v/>
      </c>
      <c r="Q45" s="24" t="str">
        <f>IF(ISTEXT(A45),"raidcom add hba_wwn -port "&amp;A45&amp;" "&amp;C45&amp;"  -hba_wwn "&amp;IF(LEN(J45)=16,J45,LEFT(J45,2)&amp;MID(J45,4,2)&amp;MID(J45,7,2)&amp;MID(J45,10,2)&amp;MID(J45,13,2)&amp;MID(J45,16,2)&amp;MID(J45,19,2)&amp;MID(J45,22,2))&amp;" -s " &amp;Instructions!B$11&amp; " -IH" &amp;Instructions!B$10,"")</f>
        <v>raidcom add hba_wwn -port CL6-G Y1F2P1E0  -hba_wwn 10000000c950b053 -s 53958 -IH99</v>
      </c>
      <c r="R45" s="24" t="str">
        <f>IF(ISTEXT(A45),"raidcom set hba_wwn -port "&amp;A45&amp;" "&amp;C45&amp;"  -hba_wwn "&amp;IF(LEN(J45)=16,J45,LEFT(J45,2)&amp;MID(J45,4,2)&amp;MID(J45,7,2)&amp;MID(J45,10,2)&amp;MID(J45,13,2)&amp;MID(J45,16,2)&amp;MID(J45,19,2)&amp;MID(J45,22,2))&amp;IF(ISTEXT(K45)," -wwn_nickname "&amp;K45&amp;" -s "&amp;Instructions!B$11&amp;" -IH"&amp;Instructions!B$10," -s " &amp;Instructions!B$11&amp; " -IH" &amp;Instructions!B$10),"")</f>
        <v>raidcom set hba_wwn -port CL6-G Y1F2P1E0  -hba_wwn 10000000c950b053 -s 53958 -IH99</v>
      </c>
      <c r="S45" s="136" t="str">
        <f>IF(ISTEXT(A45),"raidcom modify host_grp -port " &amp;A45&amp;"  "&amp; C45&amp;"  -host_mode "&amp;D45&amp;"  -host_mode_opt "&amp;LEFT(E45,2)&amp;" "&amp;LEFT(F45,2)&amp;" "&amp;LEFT(G45,2)&amp;" "&amp;LEFT(H45,2)&amp;" -s "&amp;Instructions!B$11&amp;" -IH"&amp;Instructions!B$10,"")</f>
        <v>raidcom modify host_grp -port CL6-G  Y1F2P1E0  -host_mode AIX  -host_mode_opt 40    -s 53958 -IH99</v>
      </c>
      <c r="T45" s="24" t="str">
        <f>IF(ISTEXT(A45),"raidcom delete host_grp -port "&amp;A45&amp;IF(ISTEXT(C45)," "&amp;C45,"-"&amp;B45)&amp;" -s "&amp;Instructions!B$11&amp;" -IH"&amp;Instructions!B$10,"")</f>
        <v>raidcom delete host_grp -port CL6-G Y1F2P1E0 -s 53958 -IH99</v>
      </c>
      <c r="U45" s="139" t="str">
        <f>IF(ISTEXT(A45),"raidcom delete hba_wwn -port "&amp;A45&amp;"  -hba_wwn "&amp;IF(LEN(J45)=16,J45,LEFT(J45,2)&amp;MID(J45,4,2)&amp;MID(J45,7,2)&amp;MID(J45,10,2)&amp;MID(J45,13,2)&amp;MID(J45,16,2)&amp;MID(J45,19,2)&amp;MID(J45,22,2))&amp;" -s "&amp;Instructions!B$11&amp;" -IH"&amp;Instructions!B$10,"")</f>
        <v>raidcom delete hba_wwn -port CL6-G  -hba_wwn 10000000c950b053 -s 53958 -IH99</v>
      </c>
      <c r="V45" s="139" t="str">
        <f>IF(ISTEXT(A45),"raidcom reset hba_wwn -port "&amp;A45&amp;" "&amp;C45&amp;"  -hba_wwn "&amp;IF(LEN(J45)=16,J45,LEFT(J45,2)&amp;MID(J45,4,2)&amp;MID(J45,7,2)&amp;MID(J45,10,2)&amp;MID(J45,13,2)&amp;MID(J45,16,2)&amp;MID(J45,19,2)&amp;MID(J45,22,2))&amp;IF(ISTEXT(K45),"  -s "&amp;Instructions!B$11&amp;" -IH"&amp;Instructions!B$10," -s " &amp;Instructions!B$11&amp; " -IH" &amp;Instructions!B$10),"")</f>
        <v>raidcom reset hba_wwn -port CL6-G Y1F2P1E0  -hba_wwn 10000000c950b053 -s 53958 -IH99</v>
      </c>
    </row>
    <row r="46" spans="1:22" s="8" customFormat="1" ht="15">
      <c r="A46" s="20"/>
      <c r="B46" s="29"/>
      <c r="C46" s="203" t="s">
        <v>1659</v>
      </c>
      <c r="D46" s="20"/>
      <c r="E46" s="137"/>
      <c r="F46" s="137"/>
      <c r="G46" s="137"/>
      <c r="H46" s="137"/>
      <c r="I46" s="218"/>
      <c r="J46" s="26"/>
      <c r="K46" s="111"/>
      <c r="L46" s="92" t="s">
        <v>17</v>
      </c>
      <c r="M46" s="24" t="str">
        <f>IF(ISTEXT(A46),"raidcom add host_grp -port "&amp;A46&amp;IF(ISNUMBER(B46),"-"&amp;B46," ")&amp;" -host_grp_name "&amp; C46&amp;" -s "&amp;Instructions!B$11&amp;" -IH"&amp;Instructions!B$10,"")</f>
        <v/>
      </c>
      <c r="N46" s="24" t="str">
        <f t="shared" si="2"/>
        <v xml:space="preserve">raidcom add host_grp -port CL- -host_ mode  -s </v>
      </c>
      <c r="O46" s="24" t="str">
        <f>IF(ISNUMBER(#REF!),"raidcom add hba_wwn -port CL" &amp;  A46 &amp;  "-" &amp;B46&amp; "  -hba_wwn " &amp; IF(LEN(J46) =16,J46,LEFT(J46,2)&amp;MID(J46,4,2)&amp;MID(J46,7,2)&amp;MID(J46,10,2) &amp;MID(J46,13,2)&amp;MID(J46,16,2)&amp;MID(J46,19,2)&amp;MID(J46,22,2)),"")</f>
        <v/>
      </c>
      <c r="P46" s="24" t="str">
        <f>IF(ISNUMBER(#REF!),"raidcom set hba_wwn -port CL" &amp;  A46 &amp;  "-" &amp;B46&amp;IF(ISTEXT(K46)," -wwn_nickname "&amp;K46,""),"")</f>
        <v/>
      </c>
      <c r="Q46" s="24" t="str">
        <f>IF(ISTEXT(A46),"raidcom add hba_wwn -port "&amp;A46&amp;" "&amp;C46&amp;"  -hba_wwn "&amp;IF(LEN(J46)=16,J46,LEFT(J46,2)&amp;MID(J46,4,2)&amp;MID(J46,7,2)&amp;MID(J46,10,2)&amp;MID(J46,13,2)&amp;MID(J46,16,2)&amp;MID(J46,19,2)&amp;MID(J46,22,2))&amp;" -s " &amp;Instructions!B$11&amp; " -IH" &amp;Instructions!B$10,"")</f>
        <v/>
      </c>
      <c r="R46" s="24" t="str">
        <f>IF(ISTEXT(A46),"raidcom set hba_wwn -port "&amp;A46&amp;" "&amp;C46&amp;"  -hba_wwn "&amp;IF(LEN(J46)=16,J46,LEFT(J46,2)&amp;MID(J46,4,2)&amp;MID(J46,7,2)&amp;MID(J46,10,2)&amp;MID(J46,13,2)&amp;MID(J46,16,2)&amp;MID(J46,19,2)&amp;MID(J46,22,2))&amp;IF(ISTEXT(K46)," -wwn_nickname "&amp;K46&amp;" -s "&amp;Instructions!B$11&amp;" -IH"&amp;Instructions!B$10," -s " &amp;Instructions!B$11&amp; " -IH" &amp;Instructions!B$10),"")</f>
        <v/>
      </c>
      <c r="S46" s="136" t="str">
        <f>IF(ISTEXT(A46),"raidcom modify host_grp -port " &amp;A46&amp;"  "&amp; C46&amp;"  -host_mode "&amp;D46&amp;"  -host_mode_opt "&amp;LEFT(E46,2)&amp;" "&amp;LEFT(F46,2)&amp;" "&amp;LEFT(G46,2)&amp;" "&amp;LEFT(H46,2)&amp;" -s "&amp;Instructions!B$11&amp;" -IH"&amp;Instructions!B$10,"")</f>
        <v/>
      </c>
      <c r="T46" s="24" t="str">
        <f>IF(ISTEXT(A46),"raidcom delete host_grp -port "&amp;A46&amp;IF(ISTEXT(C46)," "&amp;C46,"-"&amp;B46)&amp;" -s "&amp;Instructions!B$11&amp;" -IH"&amp;Instructions!B$10,"")</f>
        <v/>
      </c>
      <c r="U46" s="139" t="str">
        <f>IF(ISTEXT(A46),"raidcom delete hba_wwn -port "&amp;A46&amp;"  -hba_wwn "&amp;IF(LEN(J46)=16,J46,LEFT(J46,2)&amp;MID(J46,4,2)&amp;MID(J46,7,2)&amp;MID(J46,10,2)&amp;MID(J46,13,2)&amp;MID(J46,16,2)&amp;MID(J46,19,2)&amp;MID(J46,22,2))&amp;" -s "&amp;Instructions!B$11&amp;" -IH"&amp;Instructions!B$10,"")</f>
        <v/>
      </c>
      <c r="V46" s="139" t="str">
        <f>IF(ISTEXT(A46),"raidcom reset hba_wwn -port "&amp;A46&amp;" "&amp;C46&amp;"  -hba_wwn "&amp;IF(LEN(J46)=16,J46,LEFT(J46,2)&amp;MID(J46,4,2)&amp;MID(J46,7,2)&amp;MID(J46,10,2)&amp;MID(J46,13,2)&amp;MID(J46,16,2)&amp;MID(J46,19,2)&amp;MID(J46,22,2))&amp;IF(ISTEXT(K46),"  -s "&amp;Instructions!B$11&amp;" -IH"&amp;Instructions!B$10," -s " &amp;Instructions!B$11&amp; " -IH" &amp;Instructions!B$10),"")</f>
        <v/>
      </c>
    </row>
    <row r="47" spans="1:22" s="8" customFormat="1" ht="15">
      <c r="A47" s="20"/>
      <c r="B47" s="29"/>
      <c r="C47" s="203" t="s">
        <v>1659</v>
      </c>
      <c r="D47" s="20"/>
      <c r="E47" s="137"/>
      <c r="F47" s="137"/>
      <c r="G47" s="137"/>
      <c r="H47" s="137"/>
      <c r="I47" s="218"/>
      <c r="J47" s="26"/>
      <c r="K47" s="111"/>
      <c r="L47" s="92" t="s">
        <v>17</v>
      </c>
      <c r="M47" s="24" t="str">
        <f>IF(ISTEXT(A47),"raidcom add host_grp -port "&amp;A47&amp;IF(ISNUMBER(B47),"-"&amp;B47," ")&amp;" -host_grp_name "&amp; C47&amp;" -s "&amp;Instructions!B$11&amp;" -IH"&amp;Instructions!B$10,"")</f>
        <v/>
      </c>
      <c r="N47" s="24" t="str">
        <f t="shared" si="2"/>
        <v xml:space="preserve">raidcom add host_grp -port CL- -host_ mode  -s </v>
      </c>
      <c r="O47" s="24" t="str">
        <f>IF(ISNUMBER(#REF!),"raidcom add hba_wwn -port CL" &amp;  A47 &amp;  "-" &amp;B47&amp; "  -hba_wwn " &amp; IF(LEN(J47) =16,J47,LEFT(J47,2)&amp;MID(J47,4,2)&amp;MID(J47,7,2)&amp;MID(J47,10,2) &amp;MID(J47,13,2)&amp;MID(J47,16,2)&amp;MID(J47,19,2)&amp;MID(J47,22,2)),"")</f>
        <v/>
      </c>
      <c r="P47" s="24" t="str">
        <f>IF(ISNUMBER(#REF!),"raidcom set hba_wwn -port CL" &amp;  A47 &amp;  "-" &amp;B47&amp;IF(ISTEXT(K47)," -wwn_nickname "&amp;K47,""),"")</f>
        <v/>
      </c>
      <c r="Q47" s="24" t="str">
        <f>IF(ISTEXT(A47),"raidcom add hba_wwn -port "&amp;A47&amp;" "&amp;C47&amp;"  -hba_wwn "&amp;IF(LEN(J47)=16,J47,LEFT(J47,2)&amp;MID(J47,4,2)&amp;MID(J47,7,2)&amp;MID(J47,10,2)&amp;MID(J47,13,2)&amp;MID(J47,16,2)&amp;MID(J47,19,2)&amp;MID(J47,22,2))&amp;" -s " &amp;Instructions!B$11&amp; " -IH" &amp;Instructions!B$10,"")</f>
        <v/>
      </c>
      <c r="R47" s="24" t="str">
        <f>IF(ISTEXT(A47),"raidcom set hba_wwn -port "&amp;A47&amp;" "&amp;C47&amp;"  -hba_wwn "&amp;IF(LEN(J47)=16,J47,LEFT(J47,2)&amp;MID(J47,4,2)&amp;MID(J47,7,2)&amp;MID(J47,10,2)&amp;MID(J47,13,2)&amp;MID(J47,16,2)&amp;MID(J47,19,2)&amp;MID(J47,22,2))&amp;IF(ISTEXT(K47)," -wwn_nickname "&amp;K47&amp;" -s "&amp;Instructions!B$11&amp;" -IH"&amp;Instructions!B$10," -s " &amp;Instructions!B$11&amp; " -IH" &amp;Instructions!B$10),"")</f>
        <v/>
      </c>
      <c r="S47" s="136" t="str">
        <f>IF(ISTEXT(A47),"raidcom modify host_grp -port " &amp;A47&amp;"  "&amp; C47&amp;"  -host_mode "&amp;D47&amp;"  -host_mode_opt "&amp;LEFT(E47,2)&amp;" "&amp;LEFT(F47,2)&amp;" "&amp;LEFT(G47,2)&amp;" "&amp;LEFT(H47,2)&amp;" -s "&amp;Instructions!B$11&amp;" -IH"&amp;Instructions!B$10,"")</f>
        <v/>
      </c>
      <c r="T47" s="24" t="str">
        <f>IF(ISTEXT(A47),"raidcom delete host_grp -port "&amp;A47&amp;IF(ISTEXT(C47)," "&amp;C47,"-"&amp;B47)&amp;" -s "&amp;Instructions!B$11&amp;" -IH"&amp;Instructions!B$10,"")</f>
        <v/>
      </c>
      <c r="U47" s="139" t="str">
        <f>IF(ISTEXT(A47),"raidcom delete hba_wwn -port "&amp;A47&amp;"  -hba_wwn "&amp;IF(LEN(J47)=16,J47,LEFT(J47,2)&amp;MID(J47,4,2)&amp;MID(J47,7,2)&amp;MID(J47,10,2)&amp;MID(J47,13,2)&amp;MID(J47,16,2)&amp;MID(J47,19,2)&amp;MID(J47,22,2))&amp;" -s "&amp;Instructions!B$11&amp;" -IH"&amp;Instructions!B$10,"")</f>
        <v/>
      </c>
      <c r="V47" s="139" t="str">
        <f>IF(ISTEXT(A47),"raidcom reset hba_wwn -port "&amp;A47&amp;" "&amp;C47&amp;"  -hba_wwn "&amp;IF(LEN(J47)=16,J47,LEFT(J47,2)&amp;MID(J47,4,2)&amp;MID(J47,7,2)&amp;MID(J47,10,2)&amp;MID(J47,13,2)&amp;MID(J47,16,2)&amp;MID(J47,19,2)&amp;MID(J47,22,2))&amp;IF(ISTEXT(K47),"  -s "&amp;Instructions!B$11&amp;" -IH"&amp;Instructions!B$10," -s " &amp;Instructions!B$11&amp; " -IH" &amp;Instructions!B$10),"")</f>
        <v/>
      </c>
    </row>
    <row r="48" spans="1:22" s="8" customFormat="1" ht="15">
      <c r="A48" s="203" t="s">
        <v>146</v>
      </c>
      <c r="B48" s="29"/>
      <c r="C48" s="203" t="s">
        <v>1660</v>
      </c>
      <c r="D48" s="203" t="s">
        <v>29</v>
      </c>
      <c r="E48" s="137" t="s">
        <v>1060</v>
      </c>
      <c r="F48" s="137"/>
      <c r="G48" s="137"/>
      <c r="H48" s="137"/>
      <c r="I48" s="218"/>
      <c r="J48" s="26" t="s">
        <v>1682</v>
      </c>
      <c r="K48" s="111"/>
      <c r="L48" s="92" t="s">
        <v>17</v>
      </c>
      <c r="M48" s="24" t="str">
        <f>IF(ISTEXT(A48),"raidcom add host_grp -port "&amp;A48&amp;IF(ISNUMBER(B48),"-"&amp;B48," ")&amp;" -host_grp_name "&amp; C48&amp;" -s "&amp;Instructions!B$11&amp;" -IH"&amp;Instructions!B$10,"")</f>
        <v>raidcom add host_grp -port CL7-G  -host_grp_name Y1F2P4E0 -s 53958 -IH99</v>
      </c>
      <c r="N48" s="24" t="str">
        <f t="shared" ref="N48:N64" si="3">"raidcom add host_grp -port CL" &amp; A48 &amp; "-"&amp;B48&amp;" -host_ mode " &amp; D48 &amp;IF(ISTEXT(H48), "  -host_ mode_opt " &amp; H48,"")&amp;" -s "</f>
        <v xml:space="preserve">raidcom add host_grp -port CLCL7-G- -host_ mode AIX -s </v>
      </c>
      <c r="O48" s="24" t="str">
        <f>IF(ISNUMBER(#REF!),"raidcom add hba_wwn -port CL" &amp;  A48 &amp;  "-" &amp;B48&amp; "  -hba_wwn " &amp; IF(LEN(J48) =16,J48,LEFT(J48,2)&amp;MID(J48,4,2)&amp;MID(J48,7,2)&amp;MID(J48,10,2) &amp;MID(J48,13,2)&amp;MID(J48,16,2)&amp;MID(J48,19,2)&amp;MID(J48,22,2)),"")</f>
        <v/>
      </c>
      <c r="P48" s="24" t="str">
        <f>IF(ISNUMBER(#REF!),"raidcom set hba_wwn -port CL" &amp;  A48 &amp;  "-" &amp;B48&amp;IF(ISTEXT(K48)," -wwn_nickname "&amp;K48,""),"")</f>
        <v/>
      </c>
      <c r="Q48" s="24" t="str">
        <f>IF(ISTEXT(A48),"raidcom add hba_wwn -port "&amp;A48&amp;" "&amp;C48&amp;"  -hba_wwn "&amp;IF(LEN(J48)=16,J48,LEFT(J48,2)&amp;MID(J48,4,2)&amp;MID(J48,7,2)&amp;MID(J48,10,2)&amp;MID(J48,13,2)&amp;MID(J48,16,2)&amp;MID(J48,19,2)&amp;MID(J48,22,2))&amp;" -s " &amp;Instructions!B$11&amp; " -IH" &amp;Instructions!B$10,"")</f>
        <v>raidcom add hba_wwn -port CL7-G Y1F2P4E0  -hba_wwn 10000000c950aea4 -s 53958 -IH99</v>
      </c>
      <c r="R48" s="24" t="str">
        <f>IF(ISTEXT(A48),"raidcom set hba_wwn -port "&amp;A48&amp;" "&amp;C48&amp;"  -hba_wwn "&amp;IF(LEN(J48)=16,J48,LEFT(J48,2)&amp;MID(J48,4,2)&amp;MID(J48,7,2)&amp;MID(J48,10,2)&amp;MID(J48,13,2)&amp;MID(J48,16,2)&amp;MID(J48,19,2)&amp;MID(J48,22,2))&amp;IF(ISTEXT(K48)," -wwn_nickname "&amp;K48&amp;" -s "&amp;Instructions!B$11&amp;" -IH"&amp;Instructions!B$10," -s " &amp;Instructions!B$11&amp; " -IH" &amp;Instructions!B$10),"")</f>
        <v>raidcom set hba_wwn -port CL7-G Y1F2P4E0  -hba_wwn 10000000c950aea4 -s 53958 -IH99</v>
      </c>
      <c r="S48" s="136" t="str">
        <f>IF(ISTEXT(A48),"raidcom modify host_grp -port " &amp;A48&amp;"  "&amp; C48&amp;"  -host_mode "&amp;D48&amp;"  -host_mode_opt "&amp;LEFT(E48,2)&amp;" "&amp;LEFT(F48,2)&amp;" "&amp;LEFT(G48,2)&amp;" "&amp;LEFT(H48,2)&amp;" -s "&amp;Instructions!B$11&amp;" -IH"&amp;Instructions!B$10,"")</f>
        <v>raidcom modify host_grp -port CL7-G  Y1F2P4E0  -host_mode AIX  -host_mode_opt 40    -s 53958 -IH99</v>
      </c>
      <c r="T48" s="24" t="str">
        <f>IF(ISTEXT(A48),"raidcom delete host_grp -port "&amp;A48&amp;IF(ISTEXT(C48)," "&amp;C48,"-"&amp;B48)&amp;" -s "&amp;Instructions!B$11&amp;" -IH"&amp;Instructions!B$10,"")</f>
        <v>raidcom delete host_grp -port CL7-G Y1F2P4E0 -s 53958 -IH99</v>
      </c>
      <c r="U48" s="139" t="str">
        <f>IF(ISTEXT(A48),"raidcom delete hba_wwn -port "&amp;A48&amp;"  -hba_wwn "&amp;IF(LEN(J48)=16,J48,LEFT(J48,2)&amp;MID(J48,4,2)&amp;MID(J48,7,2)&amp;MID(J48,10,2)&amp;MID(J48,13,2)&amp;MID(J48,16,2)&amp;MID(J48,19,2)&amp;MID(J48,22,2))&amp;" -s "&amp;Instructions!B$11&amp;" -IH"&amp;Instructions!B$10,"")</f>
        <v>raidcom delete hba_wwn -port CL7-G  -hba_wwn 10000000c950aea4 -s 53958 -IH99</v>
      </c>
      <c r="V48" s="139" t="str">
        <f>IF(ISTEXT(A48),"raidcom reset hba_wwn -port "&amp;A48&amp;" "&amp;C48&amp;"  -hba_wwn "&amp;IF(LEN(J48)=16,J48,LEFT(J48,2)&amp;MID(J48,4,2)&amp;MID(J48,7,2)&amp;MID(J48,10,2)&amp;MID(J48,13,2)&amp;MID(J48,16,2)&amp;MID(J48,19,2)&amp;MID(J48,22,2))&amp;IF(ISTEXT(K48),"  -s "&amp;Instructions!B$11&amp;" -IH"&amp;Instructions!B$10," -s " &amp;Instructions!B$11&amp; " -IH" &amp;Instructions!B$10),"")</f>
        <v>raidcom reset hba_wwn -port CL7-G Y1F2P4E0  -hba_wwn 10000000c950aea4 -s 53958 -IH99</v>
      </c>
    </row>
    <row r="49" spans="1:22" s="8" customFormat="1" ht="15">
      <c r="A49" s="203" t="s">
        <v>1471</v>
      </c>
      <c r="B49" s="29"/>
      <c r="C49" s="203" t="s">
        <v>1660</v>
      </c>
      <c r="D49" s="20" t="s">
        <v>29</v>
      </c>
      <c r="E49" s="137" t="s">
        <v>1060</v>
      </c>
      <c r="F49" s="137"/>
      <c r="G49" s="137"/>
      <c r="H49" s="137"/>
      <c r="I49" s="218"/>
      <c r="J49" s="26" t="s">
        <v>1683</v>
      </c>
      <c r="K49" s="111"/>
      <c r="L49" s="92" t="s">
        <v>17</v>
      </c>
      <c r="M49" s="24" t="str">
        <f>IF(ISTEXT(A49),"raidcom add host_grp -port "&amp;A49&amp;IF(ISNUMBER(B49),"-"&amp;B49," ")&amp;" -host_grp_name "&amp; C49&amp;" -s "&amp;Instructions!B$11&amp;" -IH"&amp;Instructions!B$10,"")</f>
        <v>raidcom add host_grp -port CL8-G  -host_grp_name Y1F2P4E0 -s 53958 -IH99</v>
      </c>
      <c r="N49" s="24" t="str">
        <f t="shared" si="3"/>
        <v xml:space="preserve">raidcom add host_grp -port CLCL8-G- -host_ mode AIX -s </v>
      </c>
      <c r="O49" s="24" t="str">
        <f>IF(ISNUMBER(#REF!),"raidcom add hba_wwn -port CL" &amp;  A49 &amp;  "-" &amp;B49&amp; "  -hba_wwn " &amp; IF(LEN(J49) =16,J49,LEFT(J49,2)&amp;MID(J49,4,2)&amp;MID(J49,7,2)&amp;MID(J49,10,2) &amp;MID(J49,13,2)&amp;MID(J49,16,2)&amp;MID(J49,19,2)&amp;MID(J49,22,2)),"")</f>
        <v/>
      </c>
      <c r="P49" s="24" t="str">
        <f>IF(ISNUMBER(#REF!),"raidcom set hba_wwn -port CL" &amp;  A49 &amp;  "-" &amp;B49&amp;IF(ISTEXT(K49)," -wwn_nickname "&amp;K49,""),"")</f>
        <v/>
      </c>
      <c r="Q49" s="24" t="str">
        <f>IF(ISTEXT(A49),"raidcom add hba_wwn -port "&amp;A49&amp;" "&amp;C49&amp;"  -hba_wwn "&amp;IF(LEN(J49)=16,J49,LEFT(J49,2)&amp;MID(J49,4,2)&amp;MID(J49,7,2)&amp;MID(J49,10,2)&amp;MID(J49,13,2)&amp;MID(J49,16,2)&amp;MID(J49,19,2)&amp;MID(J49,22,2))&amp;" -s " &amp;Instructions!B$11&amp; " -IH" &amp;Instructions!B$10,"")</f>
        <v>raidcom add hba_wwn -port CL8-G Y1F2P4E0  -hba_wwn 10000000c94cd442 -s 53958 -IH99</v>
      </c>
      <c r="R49" s="24" t="str">
        <f>IF(ISTEXT(A49),"raidcom set hba_wwn -port "&amp;A49&amp;" "&amp;C49&amp;"  -hba_wwn "&amp;IF(LEN(J49)=16,J49,LEFT(J49,2)&amp;MID(J49,4,2)&amp;MID(J49,7,2)&amp;MID(J49,10,2)&amp;MID(J49,13,2)&amp;MID(J49,16,2)&amp;MID(J49,19,2)&amp;MID(J49,22,2))&amp;IF(ISTEXT(K49)," -wwn_nickname "&amp;K49&amp;" -s "&amp;Instructions!B$11&amp;" -IH"&amp;Instructions!B$10," -s " &amp;Instructions!B$11&amp; " -IH" &amp;Instructions!B$10),"")</f>
        <v>raidcom set hba_wwn -port CL8-G Y1F2P4E0  -hba_wwn 10000000c94cd442 -s 53958 -IH99</v>
      </c>
      <c r="S49" s="136" t="str">
        <f>IF(ISTEXT(A49),"raidcom modify host_grp -port " &amp;A49&amp;"  "&amp; C49&amp;"  -host_mode "&amp;D49&amp;"  -host_mode_opt "&amp;LEFT(E49,2)&amp;" "&amp;LEFT(F49,2)&amp;" "&amp;LEFT(G49,2)&amp;" "&amp;LEFT(H49,2)&amp;" -s "&amp;Instructions!B$11&amp;" -IH"&amp;Instructions!B$10,"")</f>
        <v>raidcom modify host_grp -port CL8-G  Y1F2P4E0  -host_mode AIX  -host_mode_opt 40    -s 53958 -IH99</v>
      </c>
      <c r="T49" s="24" t="str">
        <f>IF(ISTEXT(A49),"raidcom delete host_grp -port "&amp;A49&amp;IF(ISTEXT(C49)," "&amp;C49,"-"&amp;B49)&amp;" -s "&amp;Instructions!B$11&amp;" -IH"&amp;Instructions!B$10,"")</f>
        <v>raidcom delete host_grp -port CL8-G Y1F2P4E0 -s 53958 -IH99</v>
      </c>
      <c r="U49" s="139" t="str">
        <f>IF(ISTEXT(A49),"raidcom delete hba_wwn -port "&amp;A49&amp;"  -hba_wwn "&amp;IF(LEN(J49)=16,J49,LEFT(J49,2)&amp;MID(J49,4,2)&amp;MID(J49,7,2)&amp;MID(J49,10,2)&amp;MID(J49,13,2)&amp;MID(J49,16,2)&amp;MID(J49,19,2)&amp;MID(J49,22,2))&amp;" -s "&amp;Instructions!B$11&amp;" -IH"&amp;Instructions!B$10,"")</f>
        <v>raidcom delete hba_wwn -port CL8-G  -hba_wwn 10000000c94cd442 -s 53958 -IH99</v>
      </c>
      <c r="V49" s="139" t="str">
        <f>IF(ISTEXT(A49),"raidcom reset hba_wwn -port "&amp;A49&amp;" "&amp;C49&amp;"  -hba_wwn "&amp;IF(LEN(J49)=16,J49,LEFT(J49,2)&amp;MID(J49,4,2)&amp;MID(J49,7,2)&amp;MID(J49,10,2)&amp;MID(J49,13,2)&amp;MID(J49,16,2)&amp;MID(J49,19,2)&amp;MID(J49,22,2))&amp;IF(ISTEXT(K49),"  -s "&amp;Instructions!B$11&amp;" -IH"&amp;Instructions!B$10," -s " &amp;Instructions!B$11&amp; " -IH" &amp;Instructions!B$10),"")</f>
        <v>raidcom reset hba_wwn -port CL8-G Y1F2P4E0  -hba_wwn 10000000c94cd442 -s 53958 -IH99</v>
      </c>
    </row>
    <row r="50" spans="1:22" s="8" customFormat="1" ht="15">
      <c r="A50" s="20"/>
      <c r="B50" s="29"/>
      <c r="C50" s="203" t="s">
        <v>1661</v>
      </c>
      <c r="D50" s="203"/>
      <c r="E50" s="137"/>
      <c r="F50" s="137"/>
      <c r="G50" s="137"/>
      <c r="H50" s="137"/>
      <c r="I50" s="218"/>
      <c r="J50" s="26"/>
      <c r="K50" s="111"/>
      <c r="L50" s="92" t="s">
        <v>17</v>
      </c>
      <c r="M50" s="24" t="str">
        <f>IF(ISTEXT(A50),"raidcom add host_grp -port "&amp;A50&amp;IF(ISNUMBER(B50),"-"&amp;B50," ")&amp;" -host_grp_name "&amp; C50&amp;" -s "&amp;Instructions!B$11&amp;" -IH"&amp;Instructions!B$10,"")</f>
        <v/>
      </c>
      <c r="N50" s="24" t="str">
        <f t="shared" si="3"/>
        <v xml:space="preserve">raidcom add host_grp -port CL- -host_ mode  -s </v>
      </c>
      <c r="O50" s="24" t="str">
        <f>IF(ISNUMBER(#REF!),"raidcom add hba_wwn -port CL" &amp;  A50 &amp;  "-" &amp;B50&amp; "  -hba_wwn " &amp; IF(LEN(J50) =16,J50,LEFT(J50,2)&amp;MID(J50,4,2)&amp;MID(J50,7,2)&amp;MID(J50,10,2) &amp;MID(J50,13,2)&amp;MID(J50,16,2)&amp;MID(J50,19,2)&amp;MID(J50,22,2)),"")</f>
        <v/>
      </c>
      <c r="P50" s="24" t="str">
        <f>IF(ISNUMBER(#REF!),"raidcom set hba_wwn -port CL" &amp;  A50 &amp;  "-" &amp;B50&amp;IF(ISTEXT(K50)," -wwn_nickname "&amp;K50,""),"")</f>
        <v/>
      </c>
      <c r="Q50" s="24" t="str">
        <f>IF(ISTEXT(A50),"raidcom add hba_wwn -port "&amp;A50&amp;" "&amp;C50&amp;"  -hba_wwn "&amp;IF(LEN(J50)=16,J50,LEFT(J50,2)&amp;MID(J50,4,2)&amp;MID(J50,7,2)&amp;MID(J50,10,2)&amp;MID(J50,13,2)&amp;MID(J50,16,2)&amp;MID(J50,19,2)&amp;MID(J50,22,2))&amp;" -s " &amp;Instructions!B$11&amp; " -IH" &amp;Instructions!B$10,"")</f>
        <v/>
      </c>
      <c r="R50" s="24" t="str">
        <f>IF(ISTEXT(A50),"raidcom set hba_wwn -port "&amp;A50&amp;" "&amp;C50&amp;"  -hba_wwn "&amp;IF(LEN(J50)=16,J50,LEFT(J50,2)&amp;MID(J50,4,2)&amp;MID(J50,7,2)&amp;MID(J50,10,2)&amp;MID(J50,13,2)&amp;MID(J50,16,2)&amp;MID(J50,19,2)&amp;MID(J50,22,2))&amp;IF(ISTEXT(K50)," -wwn_nickname "&amp;K50&amp;" -s "&amp;Instructions!B$11&amp;" -IH"&amp;Instructions!B$10," -s " &amp;Instructions!B$11&amp; " -IH" &amp;Instructions!B$10),"")</f>
        <v/>
      </c>
      <c r="S50" s="136" t="str">
        <f>IF(ISTEXT(A50),"raidcom modify host_grp -port " &amp;A50&amp;"  "&amp; C50&amp;"  -host_mode "&amp;D50&amp;"  -host_mode_opt "&amp;LEFT(E50,2)&amp;" "&amp;LEFT(F50,2)&amp;" "&amp;LEFT(G50,2)&amp;" "&amp;LEFT(H50,2)&amp;" -s "&amp;Instructions!B$11&amp;" -IH"&amp;Instructions!B$10,"")</f>
        <v/>
      </c>
      <c r="T50" s="24" t="str">
        <f>IF(ISTEXT(A50),"raidcom delete host_grp -port "&amp;A50&amp;IF(ISTEXT(C50)," "&amp;C50,"-"&amp;B50)&amp;" -s "&amp;Instructions!B$11&amp;" -IH"&amp;Instructions!B$10,"")</f>
        <v/>
      </c>
      <c r="U50" s="139" t="str">
        <f>IF(ISTEXT(A50),"raidcom delete hba_wwn -port "&amp;A50&amp;"  -hba_wwn "&amp;IF(LEN(J50)=16,J50,LEFT(J50,2)&amp;MID(J50,4,2)&amp;MID(J50,7,2)&amp;MID(J50,10,2)&amp;MID(J50,13,2)&amp;MID(J50,16,2)&amp;MID(J50,19,2)&amp;MID(J50,22,2))&amp;" -s "&amp;Instructions!B$11&amp;" -IH"&amp;Instructions!B$10,"")</f>
        <v/>
      </c>
      <c r="V50" s="139" t="str">
        <f>IF(ISTEXT(A50),"raidcom reset hba_wwn -port "&amp;A50&amp;" "&amp;C50&amp;"  -hba_wwn "&amp;IF(LEN(J50)=16,J50,LEFT(J50,2)&amp;MID(J50,4,2)&amp;MID(J50,7,2)&amp;MID(J50,10,2)&amp;MID(J50,13,2)&amp;MID(J50,16,2)&amp;MID(J50,19,2)&amp;MID(J50,22,2))&amp;IF(ISTEXT(K50),"  -s "&amp;Instructions!B$11&amp;" -IH"&amp;Instructions!B$10," -s " &amp;Instructions!B$11&amp; " -IH" &amp;Instructions!B$10),"")</f>
        <v/>
      </c>
    </row>
    <row r="51" spans="1:22" s="8" customFormat="1" ht="15">
      <c r="A51" s="20"/>
      <c r="B51" s="29"/>
      <c r="C51" s="203" t="s">
        <v>1661</v>
      </c>
      <c r="D51" s="20"/>
      <c r="E51" s="137"/>
      <c r="F51" s="137"/>
      <c r="G51" s="137"/>
      <c r="H51" s="137"/>
      <c r="I51" s="218"/>
      <c r="J51" s="26"/>
      <c r="K51" s="111"/>
      <c r="L51" s="92" t="s">
        <v>17</v>
      </c>
      <c r="M51" s="24" t="str">
        <f>IF(ISTEXT(A51),"raidcom add host_grp -port "&amp;A51&amp;IF(ISNUMBER(B51),"-"&amp;B51," ")&amp;" -host_grp_name "&amp; C51&amp;" -s "&amp;Instructions!B$11&amp;" -IH"&amp;Instructions!B$10,"")</f>
        <v/>
      </c>
      <c r="N51" s="24" t="str">
        <f t="shared" si="3"/>
        <v xml:space="preserve">raidcom add host_grp -port CL- -host_ mode  -s </v>
      </c>
      <c r="O51" s="24" t="str">
        <f>IF(ISNUMBER(#REF!),"raidcom add hba_wwn -port CL" &amp;  A51 &amp;  "-" &amp;B51&amp; "  -hba_wwn " &amp; IF(LEN(J51) =16,J51,LEFT(J51,2)&amp;MID(J51,4,2)&amp;MID(J51,7,2)&amp;MID(J51,10,2) &amp;MID(J51,13,2)&amp;MID(J51,16,2)&amp;MID(J51,19,2)&amp;MID(J51,22,2)),"")</f>
        <v/>
      </c>
      <c r="P51" s="24" t="str">
        <f>IF(ISNUMBER(#REF!),"raidcom set hba_wwn -port CL" &amp;  A51 &amp;  "-" &amp;B51&amp;IF(ISTEXT(K51)," -wwn_nickname "&amp;K51,""),"")</f>
        <v/>
      </c>
      <c r="Q51" s="24" t="str">
        <f>IF(ISTEXT(A51),"raidcom add hba_wwn -port "&amp;A51&amp;" "&amp;C51&amp;"  -hba_wwn "&amp;IF(LEN(J51)=16,J51,LEFT(J51,2)&amp;MID(J51,4,2)&amp;MID(J51,7,2)&amp;MID(J51,10,2)&amp;MID(J51,13,2)&amp;MID(J51,16,2)&amp;MID(J51,19,2)&amp;MID(J51,22,2))&amp;" -s " &amp;Instructions!B$11&amp; " -IH" &amp;Instructions!B$10,"")</f>
        <v/>
      </c>
      <c r="R51" s="24" t="str">
        <f>IF(ISTEXT(A51),"raidcom set hba_wwn -port "&amp;A51&amp;" "&amp;C51&amp;"  -hba_wwn "&amp;IF(LEN(J51)=16,J51,LEFT(J51,2)&amp;MID(J51,4,2)&amp;MID(J51,7,2)&amp;MID(J51,10,2)&amp;MID(J51,13,2)&amp;MID(J51,16,2)&amp;MID(J51,19,2)&amp;MID(J51,22,2))&amp;IF(ISTEXT(K51)," -wwn_nickname "&amp;K51&amp;" -s "&amp;Instructions!B$11&amp;" -IH"&amp;Instructions!B$10," -s " &amp;Instructions!B$11&amp; " -IH" &amp;Instructions!B$10),"")</f>
        <v/>
      </c>
      <c r="S51" s="136" t="str">
        <f>IF(ISTEXT(A51),"raidcom modify host_grp -port " &amp;A51&amp;"  "&amp; C51&amp;"  -host_mode "&amp;D51&amp;"  -host_mode_opt "&amp;LEFT(E51,2)&amp;" "&amp;LEFT(F51,2)&amp;" "&amp;LEFT(G51,2)&amp;" "&amp;LEFT(H51,2)&amp;" -s "&amp;Instructions!B$11&amp;" -IH"&amp;Instructions!B$10,"")</f>
        <v/>
      </c>
      <c r="T51" s="24" t="str">
        <f>IF(ISTEXT(A51),"raidcom delete host_grp -port "&amp;A51&amp;IF(ISTEXT(C51)," "&amp;C51,"-"&amp;B51)&amp;" -s "&amp;Instructions!B$11&amp;" -IH"&amp;Instructions!B$10,"")</f>
        <v/>
      </c>
      <c r="U51" s="139" t="str">
        <f>IF(ISTEXT(A51),"raidcom delete hba_wwn -port "&amp;A51&amp;"  -hba_wwn "&amp;IF(LEN(J51)=16,J51,LEFT(J51,2)&amp;MID(J51,4,2)&amp;MID(J51,7,2)&amp;MID(J51,10,2)&amp;MID(J51,13,2)&amp;MID(J51,16,2)&amp;MID(J51,19,2)&amp;MID(J51,22,2))&amp;" -s "&amp;Instructions!B$11&amp;" -IH"&amp;Instructions!B$10,"")</f>
        <v/>
      </c>
      <c r="V51" s="139" t="str">
        <f>IF(ISTEXT(A51),"raidcom reset hba_wwn -port "&amp;A51&amp;" "&amp;C51&amp;"  -hba_wwn "&amp;IF(LEN(J51)=16,J51,LEFT(J51,2)&amp;MID(J51,4,2)&amp;MID(J51,7,2)&amp;MID(J51,10,2)&amp;MID(J51,13,2)&amp;MID(J51,16,2)&amp;MID(J51,19,2)&amp;MID(J51,22,2))&amp;IF(ISTEXT(K51),"  -s "&amp;Instructions!B$11&amp;" -IH"&amp;Instructions!B$10," -s " &amp;Instructions!B$11&amp; " -IH" &amp;Instructions!B$10),"")</f>
        <v/>
      </c>
    </row>
    <row r="52" spans="1:22" s="8" customFormat="1" ht="15">
      <c r="A52" s="20" t="s">
        <v>143</v>
      </c>
      <c r="B52" s="29"/>
      <c r="C52" s="203" t="s">
        <v>1662</v>
      </c>
      <c r="D52" s="203" t="s">
        <v>29</v>
      </c>
      <c r="E52" s="137" t="s">
        <v>1060</v>
      </c>
      <c r="F52" s="137"/>
      <c r="G52" s="137"/>
      <c r="H52" s="137"/>
      <c r="I52" s="218"/>
      <c r="J52" s="26" t="s">
        <v>1722</v>
      </c>
      <c r="K52" s="111"/>
      <c r="L52" s="92" t="s">
        <v>0</v>
      </c>
      <c r="M52" s="24" t="str">
        <f>IF(ISTEXT(A52),"raidcom add host_grp -port "&amp;A52&amp;IF(ISNUMBER(B52),"-"&amp;B52," ")&amp;" -host_grp_name "&amp; C52&amp;" -s "&amp;Instructions!B$11&amp;" -IH"&amp;Instructions!B$10,"")</f>
        <v>raidcom add host_grp -port CL1-G  -host_grp_name Y1F3P3E0 -s 53958 -IH99</v>
      </c>
      <c r="N52" s="24" t="str">
        <f t="shared" si="3"/>
        <v xml:space="preserve">raidcom add host_grp -port CLCL1-G- -host_ mode AIX -s </v>
      </c>
      <c r="O52" s="24" t="str">
        <f>IF(ISNUMBER(#REF!),"raidcom add hba_wwn -port CL" &amp;  A52 &amp;  "-" &amp;B52&amp; "  -hba_wwn " &amp; IF(LEN(J52) =16,J52,LEFT(J52,2)&amp;MID(J52,4,2)&amp;MID(J52,7,2)&amp;MID(J52,10,2) &amp;MID(J52,13,2)&amp;MID(J52,16,2)&amp;MID(J52,19,2)&amp;MID(J52,22,2)),"")</f>
        <v/>
      </c>
      <c r="P52" s="24" t="str">
        <f>IF(ISNUMBER(#REF!),"raidcom set hba_wwn -port CL" &amp;  A52 &amp;  "-" &amp;B52&amp;IF(ISTEXT(K52)," -wwn_nickname "&amp;K52,""),"")</f>
        <v/>
      </c>
      <c r="Q52" s="24" t="str">
        <f>IF(ISTEXT(A52),"raidcom add hba_wwn -port "&amp;A52&amp;" "&amp;C52&amp;"  -hba_wwn "&amp;IF(LEN(J52)=16,J52,LEFT(J52,2)&amp;MID(J52,4,2)&amp;MID(J52,7,2)&amp;MID(J52,10,2)&amp;MID(J52,13,2)&amp;MID(J52,16,2)&amp;MID(J52,19,2)&amp;MID(J52,22,2))&amp;" -s " &amp;Instructions!B$11&amp; " -IH" &amp;Instructions!B$10,"")</f>
        <v>raidcom add hba_wwn -port CL1-G Y1F3P3E0  -hba_wwn 10000000c94e6414 -s 53958 -IH99</v>
      </c>
      <c r="R52" s="24" t="str">
        <f>IF(ISTEXT(A52),"raidcom set hba_wwn -port "&amp;A52&amp;" "&amp;C52&amp;"  -hba_wwn "&amp;IF(LEN(J52)=16,J52,LEFT(J52,2)&amp;MID(J52,4,2)&amp;MID(J52,7,2)&amp;MID(J52,10,2)&amp;MID(J52,13,2)&amp;MID(J52,16,2)&amp;MID(J52,19,2)&amp;MID(J52,22,2))&amp;IF(ISTEXT(K52)," -wwn_nickname "&amp;K52&amp;" -s "&amp;Instructions!B$11&amp;" -IH"&amp;Instructions!B$10," -s " &amp;Instructions!B$11&amp; " -IH" &amp;Instructions!B$10),"")</f>
        <v>raidcom set hba_wwn -port CL1-G Y1F3P3E0  -hba_wwn 10000000c94e6414 -s 53958 -IH99</v>
      </c>
      <c r="S52" s="136" t="str">
        <f>IF(ISTEXT(A52),"raidcom modify host_grp -port " &amp;A52&amp;"  "&amp; C52&amp;"  -host_mode "&amp;D52&amp;"  -host_mode_opt "&amp;LEFT(E52,2)&amp;" "&amp;LEFT(F52,2)&amp;" "&amp;LEFT(G52,2)&amp;" "&amp;LEFT(H52,2)&amp;" -s "&amp;Instructions!B$11&amp;" -IH"&amp;Instructions!B$10,"")</f>
        <v>raidcom modify host_grp -port CL1-G  Y1F3P3E0  -host_mode AIX  -host_mode_opt 40    -s 53958 -IH99</v>
      </c>
      <c r="T52" s="24" t="str">
        <f>IF(ISTEXT(A52),"raidcom delete host_grp -port "&amp;A52&amp;IF(ISTEXT(C52)," "&amp;C52,"-"&amp;B52)&amp;" -s "&amp;Instructions!B$11&amp;" -IH"&amp;Instructions!B$10,"")</f>
        <v>raidcom delete host_grp -port CL1-G Y1F3P3E0 -s 53958 -IH99</v>
      </c>
      <c r="U52" s="139" t="str">
        <f>IF(ISTEXT(A52),"raidcom delete hba_wwn -port "&amp;A52&amp;"  -hba_wwn "&amp;IF(LEN(J52)=16,J52,LEFT(J52,2)&amp;MID(J52,4,2)&amp;MID(J52,7,2)&amp;MID(J52,10,2)&amp;MID(J52,13,2)&amp;MID(J52,16,2)&amp;MID(J52,19,2)&amp;MID(J52,22,2))&amp;" -s "&amp;Instructions!B$11&amp;" -IH"&amp;Instructions!B$10,"")</f>
        <v>raidcom delete hba_wwn -port CL1-G  -hba_wwn 10000000c94e6414 -s 53958 -IH99</v>
      </c>
      <c r="V52" s="139" t="str">
        <f>IF(ISTEXT(A52),"raidcom reset hba_wwn -port "&amp;A52&amp;" "&amp;C52&amp;"  -hba_wwn "&amp;IF(LEN(J52)=16,J52,LEFT(J52,2)&amp;MID(J52,4,2)&amp;MID(J52,7,2)&amp;MID(J52,10,2)&amp;MID(J52,13,2)&amp;MID(J52,16,2)&amp;MID(J52,19,2)&amp;MID(J52,22,2))&amp;IF(ISTEXT(K52),"  -s "&amp;Instructions!B$11&amp;" -IH"&amp;Instructions!B$10," -s " &amp;Instructions!B$11&amp; " -IH" &amp;Instructions!B$10),"")</f>
        <v>raidcom reset hba_wwn -port CL1-G Y1F3P3E0  -hba_wwn 10000000c94e6414 -s 53958 -IH99</v>
      </c>
    </row>
    <row r="53" spans="1:22" s="8" customFormat="1" ht="15">
      <c r="A53" s="20" t="s">
        <v>1468</v>
      </c>
      <c r="B53" s="29"/>
      <c r="C53" s="203" t="s">
        <v>1662</v>
      </c>
      <c r="D53" s="203" t="s">
        <v>29</v>
      </c>
      <c r="E53" s="137" t="s">
        <v>1060</v>
      </c>
      <c r="F53" s="137"/>
      <c r="G53" s="137"/>
      <c r="H53" s="137"/>
      <c r="I53" s="218"/>
      <c r="J53" s="26" t="s">
        <v>1723</v>
      </c>
      <c r="K53" s="111"/>
      <c r="L53" s="92" t="s">
        <v>0</v>
      </c>
      <c r="M53" s="24" t="str">
        <f>IF(ISTEXT(A53),"raidcom add host_grp -port "&amp;A53&amp;IF(ISNUMBER(B53),"-"&amp;B53," ")&amp;" -host_grp_name "&amp; C53&amp;" -s "&amp;Instructions!B$11&amp;" -IH"&amp;Instructions!B$10,"")</f>
        <v>raidcom add host_grp -port CL2-G  -host_grp_name Y1F3P3E0 -s 53958 -IH99</v>
      </c>
      <c r="N53" s="24" t="str">
        <f t="shared" si="3"/>
        <v xml:space="preserve">raidcom add host_grp -port CLCL2-G- -host_ mode AIX -s </v>
      </c>
      <c r="O53" s="24" t="str">
        <f>IF(ISNUMBER(#REF!),"raidcom add hba_wwn -port CL" &amp;  A53 &amp;  "-" &amp;B53&amp; "  -hba_wwn " &amp; IF(LEN(J53) =16,J53,LEFT(J53,2)&amp;MID(J53,4,2)&amp;MID(J53,7,2)&amp;MID(J53,10,2) &amp;MID(J53,13,2)&amp;MID(J53,16,2)&amp;MID(J53,19,2)&amp;MID(J53,22,2)),"")</f>
        <v/>
      </c>
      <c r="P53" s="24" t="str">
        <f>IF(ISNUMBER(#REF!),"raidcom set hba_wwn -port CL" &amp;  A53 &amp;  "-" &amp;B53&amp;IF(ISTEXT(K53)," -wwn_nickname "&amp;K53,""),"")</f>
        <v/>
      </c>
      <c r="Q53" s="24" t="str">
        <f>IF(ISTEXT(A53),"raidcom add hba_wwn -port "&amp;A53&amp;" "&amp;C53&amp;"  -hba_wwn "&amp;IF(LEN(J53)=16,J53,LEFT(J53,2)&amp;MID(J53,4,2)&amp;MID(J53,7,2)&amp;MID(J53,10,2)&amp;MID(J53,13,2)&amp;MID(J53,16,2)&amp;MID(J53,19,2)&amp;MID(J53,22,2))&amp;" -s " &amp;Instructions!B$11&amp; " -IH" &amp;Instructions!B$10,"")</f>
        <v>raidcom add hba_wwn -port CL2-G Y1F3P3E0  -hba_wwn 10000000c94ec55b -s 53958 -IH99</v>
      </c>
      <c r="R53" s="24" t="str">
        <f>IF(ISTEXT(A53),"raidcom set hba_wwn -port "&amp;A53&amp;" "&amp;C53&amp;"  -hba_wwn "&amp;IF(LEN(J53)=16,J53,LEFT(J53,2)&amp;MID(J53,4,2)&amp;MID(J53,7,2)&amp;MID(J53,10,2)&amp;MID(J53,13,2)&amp;MID(J53,16,2)&amp;MID(J53,19,2)&amp;MID(J53,22,2))&amp;IF(ISTEXT(K53)," -wwn_nickname "&amp;K53&amp;" -s "&amp;Instructions!B$11&amp;" -IH"&amp;Instructions!B$10," -s " &amp;Instructions!B$11&amp; " -IH" &amp;Instructions!B$10),"")</f>
        <v>raidcom set hba_wwn -port CL2-G Y1F3P3E0  -hba_wwn 10000000c94ec55b -s 53958 -IH99</v>
      </c>
      <c r="S53" s="136" t="str">
        <f>IF(ISTEXT(A53),"raidcom modify host_grp -port " &amp;A53&amp;"  "&amp; C53&amp;"  -host_mode "&amp;D53&amp;"  -host_mode_opt "&amp;LEFT(E53,2)&amp;" "&amp;LEFT(F53,2)&amp;" "&amp;LEFT(G53,2)&amp;" "&amp;LEFT(H53,2)&amp;" -s "&amp;Instructions!B$11&amp;" -IH"&amp;Instructions!B$10,"")</f>
        <v>raidcom modify host_grp -port CL2-G  Y1F3P3E0  -host_mode AIX  -host_mode_opt 40    -s 53958 -IH99</v>
      </c>
      <c r="T53" s="24" t="str">
        <f>IF(ISTEXT(A53),"raidcom delete host_grp -port "&amp;A53&amp;IF(ISTEXT(C53)," "&amp;C53,"-"&amp;B53)&amp;" -s "&amp;Instructions!B$11&amp;" -IH"&amp;Instructions!B$10,"")</f>
        <v>raidcom delete host_grp -port CL2-G Y1F3P3E0 -s 53958 -IH99</v>
      </c>
      <c r="U53" s="139" t="str">
        <f>IF(ISTEXT(A53),"raidcom delete hba_wwn -port "&amp;A53&amp;"  -hba_wwn "&amp;IF(LEN(J53)=16,J53,LEFT(J53,2)&amp;MID(J53,4,2)&amp;MID(J53,7,2)&amp;MID(J53,10,2)&amp;MID(J53,13,2)&amp;MID(J53,16,2)&amp;MID(J53,19,2)&amp;MID(J53,22,2))&amp;" -s "&amp;Instructions!B$11&amp;" -IH"&amp;Instructions!B$10,"")</f>
        <v>raidcom delete hba_wwn -port CL2-G  -hba_wwn 10000000c94ec55b -s 53958 -IH99</v>
      </c>
      <c r="V53" s="139" t="str">
        <f>IF(ISTEXT(A53),"raidcom reset hba_wwn -port "&amp;A53&amp;" "&amp;C53&amp;"  -hba_wwn "&amp;IF(LEN(J53)=16,J53,LEFT(J53,2)&amp;MID(J53,4,2)&amp;MID(J53,7,2)&amp;MID(J53,10,2)&amp;MID(J53,13,2)&amp;MID(J53,16,2)&amp;MID(J53,19,2)&amp;MID(J53,22,2))&amp;IF(ISTEXT(K53),"  -s "&amp;Instructions!B$11&amp;" -IH"&amp;Instructions!B$10," -s " &amp;Instructions!B$11&amp; " -IH" &amp;Instructions!B$10),"")</f>
        <v>raidcom reset hba_wwn -port CL2-G Y1F3P3E0  -hba_wwn 10000000c94ec55b -s 53958 -IH99</v>
      </c>
    </row>
    <row r="54" spans="1:22" s="8" customFormat="1" ht="15">
      <c r="A54" s="20"/>
      <c r="B54" s="29"/>
      <c r="C54" s="203" t="s">
        <v>1663</v>
      </c>
      <c r="D54" s="20"/>
      <c r="E54" s="137"/>
      <c r="F54" s="137"/>
      <c r="G54" s="137"/>
      <c r="H54" s="137"/>
      <c r="I54" s="218"/>
      <c r="J54" s="26"/>
      <c r="K54" s="111"/>
      <c r="L54" s="92" t="s">
        <v>17</v>
      </c>
      <c r="M54" s="24" t="str">
        <f>IF(ISTEXT(A54),"raidcom add host_grp -port "&amp;A54&amp;IF(ISNUMBER(B54),"-"&amp;B54," ")&amp;" -host_grp_name "&amp; C54&amp;" -s "&amp;Instructions!B$11&amp;" -IH"&amp;Instructions!B$10,"")</f>
        <v/>
      </c>
      <c r="N54" s="24" t="str">
        <f t="shared" si="3"/>
        <v xml:space="preserve">raidcom add host_grp -port CL- -host_ mode  -s </v>
      </c>
      <c r="O54" s="24" t="str">
        <f>IF(ISNUMBER(#REF!),"raidcom add hba_wwn -port CL" &amp;  A54 &amp;  "-" &amp;B54&amp; "  -hba_wwn " &amp; IF(LEN(J54) =16,J54,LEFT(J54,2)&amp;MID(J54,4,2)&amp;MID(J54,7,2)&amp;MID(J54,10,2) &amp;MID(J54,13,2)&amp;MID(J54,16,2)&amp;MID(J54,19,2)&amp;MID(J54,22,2)),"")</f>
        <v/>
      </c>
      <c r="P54" s="24" t="str">
        <f>IF(ISNUMBER(#REF!),"raidcom set hba_wwn -port CL" &amp;  A54 &amp;  "-" &amp;B54&amp;IF(ISTEXT(K54)," -wwn_nickname "&amp;K54,""),"")</f>
        <v/>
      </c>
      <c r="Q54" s="24" t="str">
        <f>IF(ISTEXT(A54),"raidcom add hba_wwn -port "&amp;A54&amp;" "&amp;C54&amp;"  -hba_wwn "&amp;IF(LEN(J54)=16,J54,LEFT(J54,2)&amp;MID(J54,4,2)&amp;MID(J54,7,2)&amp;MID(J54,10,2)&amp;MID(J54,13,2)&amp;MID(J54,16,2)&amp;MID(J54,19,2)&amp;MID(J54,22,2))&amp;" -s " &amp;Instructions!B$11&amp; " -IH" &amp;Instructions!B$10,"")</f>
        <v/>
      </c>
      <c r="R54" s="24" t="str">
        <f>IF(ISTEXT(A54),"raidcom set hba_wwn -port "&amp;A54&amp;" "&amp;C54&amp;"  -hba_wwn "&amp;IF(LEN(J54)=16,J54,LEFT(J54,2)&amp;MID(J54,4,2)&amp;MID(J54,7,2)&amp;MID(J54,10,2)&amp;MID(J54,13,2)&amp;MID(J54,16,2)&amp;MID(J54,19,2)&amp;MID(J54,22,2))&amp;IF(ISTEXT(K54)," -wwn_nickname "&amp;K54&amp;" -s "&amp;Instructions!B$11&amp;" -IH"&amp;Instructions!B$10," -s " &amp;Instructions!B$11&amp; " -IH" &amp;Instructions!B$10),"")</f>
        <v/>
      </c>
      <c r="S54" s="136" t="str">
        <f>IF(ISTEXT(A54),"raidcom modify host_grp -port " &amp;A54&amp;"  "&amp; C54&amp;"  -host_mode "&amp;D54&amp;"  -host_mode_opt "&amp;LEFT(E54,2)&amp;" "&amp;LEFT(F54,2)&amp;" "&amp;LEFT(G54,2)&amp;" "&amp;LEFT(H54,2)&amp;" -s "&amp;Instructions!B$11&amp;" -IH"&amp;Instructions!B$10,"")</f>
        <v/>
      </c>
      <c r="T54" s="24" t="str">
        <f>IF(ISTEXT(A54),"raidcom delete host_grp -port "&amp;A54&amp;IF(ISTEXT(C54)," "&amp;C54,"-"&amp;B54)&amp;" -s "&amp;Instructions!B$11&amp;" -IH"&amp;Instructions!B$10,"")</f>
        <v/>
      </c>
      <c r="U54" s="139" t="str">
        <f>IF(ISTEXT(A54),"raidcom delete hba_wwn -port "&amp;A54&amp;"  -hba_wwn "&amp;IF(LEN(J54)=16,J54,LEFT(J54,2)&amp;MID(J54,4,2)&amp;MID(J54,7,2)&amp;MID(J54,10,2)&amp;MID(J54,13,2)&amp;MID(J54,16,2)&amp;MID(J54,19,2)&amp;MID(J54,22,2))&amp;" -s "&amp;Instructions!B$11&amp;" -IH"&amp;Instructions!B$10,"")</f>
        <v/>
      </c>
      <c r="V54" s="139" t="str">
        <f>IF(ISTEXT(A54),"raidcom reset hba_wwn -port "&amp;A54&amp;" "&amp;C54&amp;"  -hba_wwn "&amp;IF(LEN(J54)=16,J54,LEFT(J54,2)&amp;MID(J54,4,2)&amp;MID(J54,7,2)&amp;MID(J54,10,2)&amp;MID(J54,13,2)&amp;MID(J54,16,2)&amp;MID(J54,19,2)&amp;MID(J54,22,2))&amp;IF(ISTEXT(K54),"  -s "&amp;Instructions!B$11&amp;" -IH"&amp;Instructions!B$10," -s " &amp;Instructions!B$11&amp; " -IH" &amp;Instructions!B$10),"")</f>
        <v/>
      </c>
    </row>
    <row r="55" spans="1:22" s="8" customFormat="1" ht="15">
      <c r="A55" s="20"/>
      <c r="B55" s="29"/>
      <c r="C55" s="203" t="s">
        <v>1663</v>
      </c>
      <c r="D55" s="20"/>
      <c r="E55" s="137"/>
      <c r="F55" s="137"/>
      <c r="G55" s="137"/>
      <c r="H55" s="137"/>
      <c r="I55" s="218"/>
      <c r="J55" s="26"/>
      <c r="K55" s="111"/>
      <c r="L55" s="92" t="s">
        <v>17</v>
      </c>
      <c r="M55" s="24" t="str">
        <f>IF(ISTEXT(A55),"raidcom add host_grp -port "&amp;A55&amp;IF(ISNUMBER(B55),"-"&amp;B55," ")&amp;" -host_grp_name "&amp; C55&amp;" -s "&amp;Instructions!B$11&amp;" -IH"&amp;Instructions!B$10,"")</f>
        <v/>
      </c>
      <c r="N55" s="24" t="str">
        <f t="shared" si="3"/>
        <v xml:space="preserve">raidcom add host_grp -port CL- -host_ mode  -s </v>
      </c>
      <c r="O55" s="24" t="str">
        <f>IF(ISNUMBER(#REF!),"raidcom add hba_wwn -port CL" &amp;  A55 &amp;  "-" &amp;B55&amp; "  -hba_wwn " &amp; IF(LEN(J55) =16,J55,LEFT(J55,2)&amp;MID(J55,4,2)&amp;MID(J55,7,2)&amp;MID(J55,10,2) &amp;MID(J55,13,2)&amp;MID(J55,16,2)&amp;MID(J55,19,2)&amp;MID(J55,22,2)),"")</f>
        <v/>
      </c>
      <c r="P55" s="24" t="str">
        <f>IF(ISNUMBER(#REF!),"raidcom set hba_wwn -port CL" &amp;  A55 &amp;  "-" &amp;B55&amp;IF(ISTEXT(K55)," -wwn_nickname "&amp;K55,""),"")</f>
        <v/>
      </c>
      <c r="Q55" s="24" t="str">
        <f>IF(ISTEXT(A55),"raidcom add hba_wwn -port "&amp;A55&amp;" "&amp;C55&amp;"  -hba_wwn "&amp;IF(LEN(J55)=16,J55,LEFT(J55,2)&amp;MID(J55,4,2)&amp;MID(J55,7,2)&amp;MID(J55,10,2)&amp;MID(J55,13,2)&amp;MID(J55,16,2)&amp;MID(J55,19,2)&amp;MID(J55,22,2))&amp;" -s " &amp;Instructions!B$11&amp; " -IH" &amp;Instructions!B$10,"")</f>
        <v/>
      </c>
      <c r="R55" s="24" t="str">
        <f>IF(ISTEXT(A55),"raidcom set hba_wwn -port "&amp;A55&amp;" "&amp;C55&amp;"  -hba_wwn "&amp;IF(LEN(J55)=16,J55,LEFT(J55,2)&amp;MID(J55,4,2)&amp;MID(J55,7,2)&amp;MID(J55,10,2)&amp;MID(J55,13,2)&amp;MID(J55,16,2)&amp;MID(J55,19,2)&amp;MID(J55,22,2))&amp;IF(ISTEXT(K55)," -wwn_nickname "&amp;K55&amp;" -s "&amp;Instructions!B$11&amp;" -IH"&amp;Instructions!B$10," -s " &amp;Instructions!B$11&amp; " -IH" &amp;Instructions!B$10),"")</f>
        <v/>
      </c>
      <c r="S55" s="136" t="str">
        <f>IF(ISTEXT(A55),"raidcom modify host_grp -port " &amp;A55&amp;"  "&amp; C55&amp;"  -host_mode "&amp;D55&amp;"  -host_mode_opt "&amp;LEFT(E55,2)&amp;" "&amp;LEFT(F55,2)&amp;" "&amp;LEFT(G55,2)&amp;" "&amp;LEFT(H55,2)&amp;" -s "&amp;Instructions!B$11&amp;" -IH"&amp;Instructions!B$10,"")</f>
        <v/>
      </c>
      <c r="T55" s="24" t="str">
        <f>IF(ISTEXT(A55),"raidcom delete host_grp -port "&amp;A55&amp;IF(ISTEXT(C55)," "&amp;C55,"-"&amp;B55)&amp;" -s "&amp;Instructions!B$11&amp;" -IH"&amp;Instructions!B$10,"")</f>
        <v/>
      </c>
      <c r="U55" s="139" t="str">
        <f>IF(ISTEXT(A55),"raidcom delete hba_wwn -port "&amp;A55&amp;"  -hba_wwn "&amp;IF(LEN(J55)=16,J55,LEFT(J55,2)&amp;MID(J55,4,2)&amp;MID(J55,7,2)&amp;MID(J55,10,2)&amp;MID(J55,13,2)&amp;MID(J55,16,2)&amp;MID(J55,19,2)&amp;MID(J55,22,2))&amp;" -s "&amp;Instructions!B$11&amp;" -IH"&amp;Instructions!B$10,"")</f>
        <v/>
      </c>
      <c r="V55" s="139" t="str">
        <f>IF(ISTEXT(A55),"raidcom reset hba_wwn -port "&amp;A55&amp;" "&amp;C55&amp;"  -hba_wwn "&amp;IF(LEN(J55)=16,J55,LEFT(J55,2)&amp;MID(J55,4,2)&amp;MID(J55,7,2)&amp;MID(J55,10,2)&amp;MID(J55,13,2)&amp;MID(J55,16,2)&amp;MID(J55,19,2)&amp;MID(J55,22,2))&amp;IF(ISTEXT(K55),"  -s "&amp;Instructions!B$11&amp;" -IH"&amp;Instructions!B$10," -s " &amp;Instructions!B$11&amp; " -IH" &amp;Instructions!B$10),"")</f>
        <v/>
      </c>
    </row>
    <row r="56" spans="1:22" s="8" customFormat="1" ht="15">
      <c r="A56" s="20"/>
      <c r="B56" s="29"/>
      <c r="C56" s="203" t="s">
        <v>1664</v>
      </c>
      <c r="D56" s="20"/>
      <c r="E56" s="137"/>
      <c r="F56" s="137"/>
      <c r="G56" s="137"/>
      <c r="H56" s="137"/>
      <c r="I56" s="218"/>
      <c r="J56" s="26"/>
      <c r="K56" s="111"/>
      <c r="L56" s="92" t="s">
        <v>17</v>
      </c>
      <c r="M56" s="24" t="str">
        <f>IF(ISTEXT(A56),"raidcom add host_grp -port "&amp;A56&amp;IF(ISNUMBER(B56),"-"&amp;B56," ")&amp;" -host_grp_name "&amp; C56&amp;" -s "&amp;Instructions!B$11&amp;" -IH"&amp;Instructions!B$10,"")</f>
        <v/>
      </c>
      <c r="N56" s="24" t="str">
        <f t="shared" si="3"/>
        <v xml:space="preserve">raidcom add host_grp -port CL- -host_ mode  -s </v>
      </c>
      <c r="O56" s="24" t="str">
        <f>IF(ISNUMBER(#REF!),"raidcom add hba_wwn -port CL" &amp;  A56 &amp;  "-" &amp;B56&amp; "  -hba_wwn " &amp; IF(LEN(J56) =16,J56,LEFT(J56,2)&amp;MID(J56,4,2)&amp;MID(J56,7,2)&amp;MID(J56,10,2) &amp;MID(J56,13,2)&amp;MID(J56,16,2)&amp;MID(J56,19,2)&amp;MID(J56,22,2)),"")</f>
        <v/>
      </c>
      <c r="P56" s="24" t="str">
        <f>IF(ISNUMBER(#REF!),"raidcom set hba_wwn -port CL" &amp;  A56 &amp;  "-" &amp;B56&amp;IF(ISTEXT(K56)," -wwn_nickname "&amp;K56,""),"")</f>
        <v/>
      </c>
      <c r="Q56" s="24" t="str">
        <f>IF(ISTEXT(A56),"raidcom add hba_wwn -port "&amp;A56&amp;" "&amp;C56&amp;"  -hba_wwn "&amp;IF(LEN(J56)=16,J56,LEFT(J56,2)&amp;MID(J56,4,2)&amp;MID(J56,7,2)&amp;MID(J56,10,2)&amp;MID(J56,13,2)&amp;MID(J56,16,2)&amp;MID(J56,19,2)&amp;MID(J56,22,2))&amp;" -s " &amp;Instructions!B$11&amp; " -IH" &amp;Instructions!B$10,"")</f>
        <v/>
      </c>
      <c r="R56" s="24" t="str">
        <f>IF(ISTEXT(A56),"raidcom set hba_wwn -port "&amp;A56&amp;" "&amp;C56&amp;"  -hba_wwn "&amp;IF(LEN(J56)=16,J56,LEFT(J56,2)&amp;MID(J56,4,2)&amp;MID(J56,7,2)&amp;MID(J56,10,2)&amp;MID(J56,13,2)&amp;MID(J56,16,2)&amp;MID(J56,19,2)&amp;MID(J56,22,2))&amp;IF(ISTEXT(K56)," -wwn_nickname "&amp;K56&amp;" -s "&amp;Instructions!B$11&amp;" -IH"&amp;Instructions!B$10," -s " &amp;Instructions!B$11&amp; " -IH" &amp;Instructions!B$10),"")</f>
        <v/>
      </c>
      <c r="S56" s="136" t="str">
        <f>IF(ISTEXT(A56),"raidcom modify host_grp -port " &amp;A56&amp;"  "&amp; C56&amp;"  -host_mode "&amp;D56&amp;"  -host_mode_opt "&amp;LEFT(E56,2)&amp;" "&amp;LEFT(F56,2)&amp;" "&amp;LEFT(G56,2)&amp;" "&amp;LEFT(H56,2)&amp;" -s "&amp;Instructions!B$11&amp;" -IH"&amp;Instructions!B$10,"")</f>
        <v/>
      </c>
      <c r="T56" s="24" t="str">
        <f>IF(ISTEXT(A56),"raidcom delete host_grp -port "&amp;A56&amp;IF(ISTEXT(C56)," "&amp;C56,"-"&amp;B56)&amp;" -s "&amp;Instructions!B$11&amp;" -IH"&amp;Instructions!B$10,"")</f>
        <v/>
      </c>
      <c r="U56" s="139" t="str">
        <f>IF(ISTEXT(A56),"raidcom delete hba_wwn -port "&amp;A56&amp;"  -hba_wwn "&amp;IF(LEN(J56)=16,J56,LEFT(J56,2)&amp;MID(J56,4,2)&amp;MID(J56,7,2)&amp;MID(J56,10,2)&amp;MID(J56,13,2)&amp;MID(J56,16,2)&amp;MID(J56,19,2)&amp;MID(J56,22,2))&amp;" -s "&amp;Instructions!B$11&amp;" -IH"&amp;Instructions!B$10,"")</f>
        <v/>
      </c>
      <c r="V56" s="139" t="str">
        <f>IF(ISTEXT(A56),"raidcom reset hba_wwn -port "&amp;A56&amp;" "&amp;C56&amp;"  -hba_wwn "&amp;IF(LEN(J56)=16,J56,LEFT(J56,2)&amp;MID(J56,4,2)&amp;MID(J56,7,2)&amp;MID(J56,10,2)&amp;MID(J56,13,2)&amp;MID(J56,16,2)&amp;MID(J56,19,2)&amp;MID(J56,22,2))&amp;IF(ISTEXT(K56),"  -s "&amp;Instructions!B$11&amp;" -IH"&amp;Instructions!B$10," -s " &amp;Instructions!B$11&amp; " -IH" &amp;Instructions!B$10),"")</f>
        <v/>
      </c>
    </row>
    <row r="57" spans="1:22" s="8" customFormat="1" ht="15">
      <c r="A57" s="20"/>
      <c r="B57" s="29"/>
      <c r="C57" s="203" t="s">
        <v>1664</v>
      </c>
      <c r="D57" s="20"/>
      <c r="E57" s="137"/>
      <c r="F57" s="137"/>
      <c r="G57" s="137"/>
      <c r="H57" s="137"/>
      <c r="I57" s="218"/>
      <c r="J57" s="26"/>
      <c r="K57" s="111"/>
      <c r="L57" s="92" t="s">
        <v>17</v>
      </c>
      <c r="M57" s="24" t="str">
        <f>IF(ISTEXT(A57),"raidcom add host_grp -port "&amp;A57&amp;IF(ISNUMBER(B57),"-"&amp;B57," ")&amp;" -host_grp_name "&amp; C57&amp;" -s "&amp;Instructions!B$11&amp;" -IH"&amp;Instructions!B$10,"")</f>
        <v/>
      </c>
      <c r="N57" s="24" t="str">
        <f t="shared" si="3"/>
        <v xml:space="preserve">raidcom add host_grp -port CL- -host_ mode  -s </v>
      </c>
      <c r="O57" s="24" t="str">
        <f>IF(ISNUMBER(#REF!),"raidcom add hba_wwn -port CL" &amp;  A57 &amp;  "-" &amp;B57&amp; "  -hba_wwn " &amp; IF(LEN(J57) =16,J57,LEFT(J57,2)&amp;MID(J57,4,2)&amp;MID(J57,7,2)&amp;MID(J57,10,2) &amp;MID(J57,13,2)&amp;MID(J57,16,2)&amp;MID(J57,19,2)&amp;MID(J57,22,2)),"")</f>
        <v/>
      </c>
      <c r="P57" s="24" t="str">
        <f>IF(ISNUMBER(#REF!),"raidcom set hba_wwn -port CL" &amp;  A57 &amp;  "-" &amp;B57&amp;IF(ISTEXT(K57)," -wwn_nickname "&amp;K57,""),"")</f>
        <v/>
      </c>
      <c r="Q57" s="24" t="str">
        <f>IF(ISTEXT(A57),"raidcom add hba_wwn -port "&amp;A57&amp;" "&amp;C57&amp;"  -hba_wwn "&amp;IF(LEN(J57)=16,J57,LEFT(J57,2)&amp;MID(J57,4,2)&amp;MID(J57,7,2)&amp;MID(J57,10,2)&amp;MID(J57,13,2)&amp;MID(J57,16,2)&amp;MID(J57,19,2)&amp;MID(J57,22,2))&amp;" -s " &amp;Instructions!B$11&amp; " -IH" &amp;Instructions!B$10,"")</f>
        <v/>
      </c>
      <c r="R57" s="24" t="str">
        <f>IF(ISTEXT(A57),"raidcom set hba_wwn -port "&amp;A57&amp;" "&amp;C57&amp;"  -hba_wwn "&amp;IF(LEN(J57)=16,J57,LEFT(J57,2)&amp;MID(J57,4,2)&amp;MID(J57,7,2)&amp;MID(J57,10,2)&amp;MID(J57,13,2)&amp;MID(J57,16,2)&amp;MID(J57,19,2)&amp;MID(J57,22,2))&amp;IF(ISTEXT(K57)," -wwn_nickname "&amp;K57&amp;" -s "&amp;Instructions!B$11&amp;" -IH"&amp;Instructions!B$10," -s " &amp;Instructions!B$11&amp; " -IH" &amp;Instructions!B$10),"")</f>
        <v/>
      </c>
      <c r="S57" s="136" t="str">
        <f>IF(ISTEXT(A57),"raidcom modify host_grp -port " &amp;A57&amp;"  "&amp; C57&amp;"  -host_mode "&amp;D57&amp;"  -host_mode_opt "&amp;LEFT(E57,2)&amp;" "&amp;LEFT(F57,2)&amp;" "&amp;LEFT(G57,2)&amp;" "&amp;LEFT(H57,2)&amp;" -s "&amp;Instructions!B$11&amp;" -IH"&amp;Instructions!B$10,"")</f>
        <v/>
      </c>
      <c r="T57" s="24" t="str">
        <f>IF(ISTEXT(A57),"raidcom delete host_grp -port "&amp;A57&amp;IF(ISTEXT(C57)," "&amp;C57,"-"&amp;B57)&amp;" -s "&amp;Instructions!B$11&amp;" -IH"&amp;Instructions!B$10,"")</f>
        <v/>
      </c>
      <c r="U57" s="139" t="str">
        <f>IF(ISTEXT(A57),"raidcom delete hba_wwn -port "&amp;A57&amp;"  -hba_wwn "&amp;IF(LEN(J57)=16,J57,LEFT(J57,2)&amp;MID(J57,4,2)&amp;MID(J57,7,2)&amp;MID(J57,10,2)&amp;MID(J57,13,2)&amp;MID(J57,16,2)&amp;MID(J57,19,2)&amp;MID(J57,22,2))&amp;" -s "&amp;Instructions!B$11&amp;" -IH"&amp;Instructions!B$10,"")</f>
        <v/>
      </c>
      <c r="V57" s="139" t="str">
        <f>IF(ISTEXT(A57),"raidcom reset hba_wwn -port "&amp;A57&amp;" "&amp;C57&amp;"  -hba_wwn "&amp;IF(LEN(J57)=16,J57,LEFT(J57,2)&amp;MID(J57,4,2)&amp;MID(J57,7,2)&amp;MID(J57,10,2)&amp;MID(J57,13,2)&amp;MID(J57,16,2)&amp;MID(J57,19,2)&amp;MID(J57,22,2))&amp;IF(ISTEXT(K57),"  -s "&amp;Instructions!B$11&amp;" -IH"&amp;Instructions!B$10," -s " &amp;Instructions!B$11&amp; " -IH" &amp;Instructions!B$10),"")</f>
        <v/>
      </c>
    </row>
    <row r="58" spans="1:22" s="8" customFormat="1" ht="15">
      <c r="A58" s="20"/>
      <c r="B58" s="29"/>
      <c r="C58" s="203" t="s">
        <v>1556</v>
      </c>
      <c r="D58" s="20"/>
      <c r="E58" s="137"/>
      <c r="F58" s="137"/>
      <c r="G58" s="137"/>
      <c r="H58" s="137"/>
      <c r="I58" s="218"/>
      <c r="J58" s="26"/>
      <c r="K58" s="111"/>
      <c r="L58" s="92" t="s">
        <v>17</v>
      </c>
      <c r="M58" s="24" t="str">
        <f>IF(ISTEXT(A58),"raidcom add host_grp -port "&amp;A58&amp;IF(ISNUMBER(B58),"-"&amp;B58," ")&amp;" -host_grp_name "&amp; C58&amp;" -s "&amp;Instructions!B$11&amp;" -IH"&amp;Instructions!B$10,"")</f>
        <v/>
      </c>
      <c r="N58" s="24" t="str">
        <f t="shared" si="3"/>
        <v xml:space="preserve">raidcom add host_grp -port CL- -host_ mode  -s </v>
      </c>
      <c r="O58" s="24" t="str">
        <f>IF(ISNUMBER(#REF!),"raidcom add hba_wwn -port CL" &amp;  A58 &amp;  "-" &amp;B58&amp; "  -hba_wwn " &amp; IF(LEN(J58) =16,J58,LEFT(J58,2)&amp;MID(J58,4,2)&amp;MID(J58,7,2)&amp;MID(J58,10,2) &amp;MID(J58,13,2)&amp;MID(J58,16,2)&amp;MID(J58,19,2)&amp;MID(J58,22,2)),"")</f>
        <v/>
      </c>
      <c r="P58" s="24" t="str">
        <f>IF(ISNUMBER(#REF!),"raidcom set hba_wwn -port CL" &amp;  A58 &amp;  "-" &amp;B58&amp;IF(ISTEXT(K58)," -wwn_nickname "&amp;K58,""),"")</f>
        <v/>
      </c>
      <c r="Q58" s="24" t="str">
        <f>IF(ISTEXT(A58),"raidcom add hba_wwn -port "&amp;A58&amp;" "&amp;C58&amp;"  -hba_wwn "&amp;IF(LEN(J58)=16,J58,LEFT(J58,2)&amp;MID(J58,4,2)&amp;MID(J58,7,2)&amp;MID(J58,10,2)&amp;MID(J58,13,2)&amp;MID(J58,16,2)&amp;MID(J58,19,2)&amp;MID(J58,22,2))&amp;" -s " &amp;Instructions!B$11&amp; " -IH" &amp;Instructions!B$10,"")</f>
        <v/>
      </c>
      <c r="R58" s="24" t="str">
        <f>IF(ISTEXT(A58),"raidcom set hba_wwn -port "&amp;A58&amp;" "&amp;C58&amp;"  -hba_wwn "&amp;IF(LEN(J58)=16,J58,LEFT(J58,2)&amp;MID(J58,4,2)&amp;MID(J58,7,2)&amp;MID(J58,10,2)&amp;MID(J58,13,2)&amp;MID(J58,16,2)&amp;MID(J58,19,2)&amp;MID(J58,22,2))&amp;IF(ISTEXT(K58)," -wwn_nickname "&amp;K58&amp;" -s "&amp;Instructions!B$11&amp;" -IH"&amp;Instructions!B$10," -s " &amp;Instructions!B$11&amp; " -IH" &amp;Instructions!B$10),"")</f>
        <v/>
      </c>
      <c r="S58" s="136" t="str">
        <f>IF(ISTEXT(A58),"raidcom modify host_grp -port " &amp;A58&amp;"  "&amp; C58&amp;"  -host_mode "&amp;D58&amp;"  -host_mode_opt "&amp;LEFT(E58,2)&amp;" "&amp;LEFT(F58,2)&amp;" "&amp;LEFT(G58,2)&amp;" "&amp;LEFT(H58,2)&amp;" -s "&amp;Instructions!B$11&amp;" -IH"&amp;Instructions!B$10,"")</f>
        <v/>
      </c>
      <c r="T58" s="24" t="str">
        <f>IF(ISTEXT(A58),"raidcom delete host_grp -port "&amp;A58&amp;IF(ISTEXT(C58)," "&amp;C58,"-"&amp;B58)&amp;" -s "&amp;Instructions!B$11&amp;" -IH"&amp;Instructions!B$10,"")</f>
        <v/>
      </c>
      <c r="U58" s="139" t="str">
        <f>IF(ISTEXT(A58),"raidcom delete hba_wwn -port "&amp;A58&amp;"  -hba_wwn "&amp;IF(LEN(J58)=16,J58,LEFT(J58,2)&amp;MID(J58,4,2)&amp;MID(J58,7,2)&amp;MID(J58,10,2)&amp;MID(J58,13,2)&amp;MID(J58,16,2)&amp;MID(J58,19,2)&amp;MID(J58,22,2))&amp;" -s "&amp;Instructions!B$11&amp;" -IH"&amp;Instructions!B$10,"")</f>
        <v/>
      </c>
      <c r="V58" s="139" t="str">
        <f>IF(ISTEXT(A58),"raidcom reset hba_wwn -port "&amp;A58&amp;" "&amp;C58&amp;"  -hba_wwn "&amp;IF(LEN(J58)=16,J58,LEFT(J58,2)&amp;MID(J58,4,2)&amp;MID(J58,7,2)&amp;MID(J58,10,2)&amp;MID(J58,13,2)&amp;MID(J58,16,2)&amp;MID(J58,19,2)&amp;MID(J58,22,2))&amp;IF(ISTEXT(K58),"  -s "&amp;Instructions!B$11&amp;" -IH"&amp;Instructions!B$10," -s " &amp;Instructions!B$11&amp; " -IH" &amp;Instructions!B$10),"")</f>
        <v/>
      </c>
    </row>
    <row r="59" spans="1:22" s="8" customFormat="1" ht="15">
      <c r="A59" s="20"/>
      <c r="B59" s="29"/>
      <c r="C59" s="203" t="s">
        <v>1556</v>
      </c>
      <c r="D59" s="20"/>
      <c r="E59" s="137"/>
      <c r="F59" s="137"/>
      <c r="G59" s="137"/>
      <c r="H59" s="137"/>
      <c r="I59" s="218"/>
      <c r="J59" s="26"/>
      <c r="K59" s="111"/>
      <c r="L59" s="92" t="s">
        <v>17</v>
      </c>
      <c r="M59" s="24" t="str">
        <f>IF(ISTEXT(A59),"raidcom add host_grp -port "&amp;A59&amp;IF(ISNUMBER(B59),"-"&amp;B59," ")&amp;" -host_grp_name "&amp; C59&amp;" -s "&amp;Instructions!B$11&amp;" -IH"&amp;Instructions!B$10,"")</f>
        <v/>
      </c>
      <c r="N59" s="24" t="str">
        <f t="shared" si="3"/>
        <v xml:space="preserve">raidcom add host_grp -port CL- -host_ mode  -s </v>
      </c>
      <c r="O59" s="24" t="str">
        <f>IF(ISNUMBER(#REF!),"raidcom add hba_wwn -port CL" &amp;  A59 &amp;  "-" &amp;B59&amp; "  -hba_wwn " &amp; IF(LEN(J59) =16,J59,LEFT(J59,2)&amp;MID(J59,4,2)&amp;MID(J59,7,2)&amp;MID(J59,10,2) &amp;MID(J59,13,2)&amp;MID(J59,16,2)&amp;MID(J59,19,2)&amp;MID(J59,22,2)),"")</f>
        <v/>
      </c>
      <c r="P59" s="24" t="str">
        <f>IF(ISNUMBER(#REF!),"raidcom set hba_wwn -port CL" &amp;  A59 &amp;  "-" &amp;B59&amp;IF(ISTEXT(K59)," -wwn_nickname "&amp;K59,""),"")</f>
        <v/>
      </c>
      <c r="Q59" s="24" t="str">
        <f>IF(ISTEXT(A59),"raidcom add hba_wwn -port "&amp;A59&amp;" "&amp;C59&amp;"  -hba_wwn "&amp;IF(LEN(J59)=16,J59,LEFT(J59,2)&amp;MID(J59,4,2)&amp;MID(J59,7,2)&amp;MID(J59,10,2)&amp;MID(J59,13,2)&amp;MID(J59,16,2)&amp;MID(J59,19,2)&amp;MID(J59,22,2))&amp;" -s " &amp;Instructions!B$11&amp; " -IH" &amp;Instructions!B$10,"")</f>
        <v/>
      </c>
      <c r="R59" s="24" t="str">
        <f>IF(ISTEXT(A59),"raidcom set hba_wwn -port "&amp;A59&amp;" "&amp;C59&amp;"  -hba_wwn "&amp;IF(LEN(J59)=16,J59,LEFT(J59,2)&amp;MID(J59,4,2)&amp;MID(J59,7,2)&amp;MID(J59,10,2)&amp;MID(J59,13,2)&amp;MID(J59,16,2)&amp;MID(J59,19,2)&amp;MID(J59,22,2))&amp;IF(ISTEXT(K59)," -wwn_nickname "&amp;K59&amp;" -s "&amp;Instructions!B$11&amp;" -IH"&amp;Instructions!B$10," -s " &amp;Instructions!B$11&amp; " -IH" &amp;Instructions!B$10),"")</f>
        <v/>
      </c>
      <c r="S59" s="136" t="str">
        <f>IF(ISTEXT(A59),"raidcom modify host_grp -port " &amp;A59&amp;"  "&amp; C59&amp;"  -host_mode "&amp;D59&amp;"  -host_mode_opt "&amp;LEFT(E59,2)&amp;" "&amp;LEFT(F59,2)&amp;" "&amp;LEFT(G59,2)&amp;" "&amp;LEFT(H59,2)&amp;" -s "&amp;Instructions!B$11&amp;" -IH"&amp;Instructions!B$10,"")</f>
        <v/>
      </c>
      <c r="T59" s="24" t="str">
        <f>IF(ISTEXT(A59),"raidcom delete host_grp -port "&amp;A59&amp;IF(ISTEXT(C59)," "&amp;C59,"-"&amp;B59)&amp;" -s "&amp;Instructions!B$11&amp;" -IH"&amp;Instructions!B$10,"")</f>
        <v/>
      </c>
      <c r="U59" s="139" t="str">
        <f>IF(ISTEXT(A59),"raidcom delete hba_wwn -port "&amp;A59&amp;"  -hba_wwn "&amp;IF(LEN(J59)=16,J59,LEFT(J59,2)&amp;MID(J59,4,2)&amp;MID(J59,7,2)&amp;MID(J59,10,2)&amp;MID(J59,13,2)&amp;MID(J59,16,2)&amp;MID(J59,19,2)&amp;MID(J59,22,2))&amp;" -s "&amp;Instructions!B$11&amp;" -IH"&amp;Instructions!B$10,"")</f>
        <v/>
      </c>
      <c r="V59" s="139" t="str">
        <f>IF(ISTEXT(A59),"raidcom reset hba_wwn -port "&amp;A59&amp;" "&amp;C59&amp;"  -hba_wwn "&amp;IF(LEN(J59)=16,J59,LEFT(J59,2)&amp;MID(J59,4,2)&amp;MID(J59,7,2)&amp;MID(J59,10,2)&amp;MID(J59,13,2)&amp;MID(J59,16,2)&amp;MID(J59,19,2)&amp;MID(J59,22,2))&amp;IF(ISTEXT(K59),"  -s "&amp;Instructions!B$11&amp;" -IH"&amp;Instructions!B$10," -s " &amp;Instructions!B$11&amp; " -IH" &amp;Instructions!B$10),"")</f>
        <v/>
      </c>
    </row>
    <row r="60" spans="1:22" s="8" customFormat="1" ht="15">
      <c r="A60" s="20"/>
      <c r="B60" s="29"/>
      <c r="C60" s="203" t="s">
        <v>1557</v>
      </c>
      <c r="D60" s="20"/>
      <c r="E60" s="137"/>
      <c r="F60" s="137"/>
      <c r="G60" s="137"/>
      <c r="H60" s="137"/>
      <c r="I60" s="218"/>
      <c r="J60" s="26"/>
      <c r="K60" s="111"/>
      <c r="L60" s="92" t="s">
        <v>17</v>
      </c>
      <c r="M60" s="24" t="str">
        <f>IF(ISTEXT(A60),"raidcom add host_grp -port "&amp;A60&amp;IF(ISNUMBER(B60),"-"&amp;B60," ")&amp;" -host_grp_name "&amp; C60&amp;" -s "&amp;Instructions!B$11&amp;" -IH"&amp;Instructions!B$10,"")</f>
        <v/>
      </c>
      <c r="N60" s="24" t="str">
        <f t="shared" si="3"/>
        <v xml:space="preserve">raidcom add host_grp -port CL- -host_ mode  -s </v>
      </c>
      <c r="O60" s="24" t="str">
        <f>IF(ISNUMBER(#REF!),"raidcom add hba_wwn -port CL" &amp;  A60 &amp;  "-" &amp;B60&amp; "  -hba_wwn " &amp; IF(LEN(J60) =16,J60,LEFT(J60,2)&amp;MID(J60,4,2)&amp;MID(J60,7,2)&amp;MID(J60,10,2) &amp;MID(J60,13,2)&amp;MID(J60,16,2)&amp;MID(J60,19,2)&amp;MID(J60,22,2)),"")</f>
        <v/>
      </c>
      <c r="P60" s="24" t="str">
        <f>IF(ISNUMBER(#REF!),"raidcom set hba_wwn -port CL" &amp;  A60 &amp;  "-" &amp;B60&amp;IF(ISTEXT(K60)," -wwn_nickname "&amp;K60,""),"")</f>
        <v/>
      </c>
      <c r="Q60" s="24" t="str">
        <f>IF(ISTEXT(A60),"raidcom add hba_wwn -port "&amp;A60&amp;" "&amp;C60&amp;"  -hba_wwn "&amp;IF(LEN(J60)=16,J60,LEFT(J60,2)&amp;MID(J60,4,2)&amp;MID(J60,7,2)&amp;MID(J60,10,2)&amp;MID(J60,13,2)&amp;MID(J60,16,2)&amp;MID(J60,19,2)&amp;MID(J60,22,2))&amp;" -s " &amp;Instructions!B$11&amp; " -IH" &amp;Instructions!B$10,"")</f>
        <v/>
      </c>
      <c r="R60" s="24" t="str">
        <f>IF(ISTEXT(A60),"raidcom set hba_wwn -port "&amp;A60&amp;" "&amp;C60&amp;"  -hba_wwn "&amp;IF(LEN(J60)=16,J60,LEFT(J60,2)&amp;MID(J60,4,2)&amp;MID(J60,7,2)&amp;MID(J60,10,2)&amp;MID(J60,13,2)&amp;MID(J60,16,2)&amp;MID(J60,19,2)&amp;MID(J60,22,2))&amp;IF(ISTEXT(K60)," -wwn_nickname "&amp;K60&amp;" -s "&amp;Instructions!B$11&amp;" -IH"&amp;Instructions!B$10," -s " &amp;Instructions!B$11&amp; " -IH" &amp;Instructions!B$10),"")</f>
        <v/>
      </c>
      <c r="S60" s="136" t="str">
        <f>IF(ISTEXT(A60),"raidcom modify host_grp -port " &amp;A60&amp;"  "&amp; C60&amp;"  -host_mode "&amp;D60&amp;"  -host_mode_opt "&amp;LEFT(E60,2)&amp;" "&amp;LEFT(F60,2)&amp;" "&amp;LEFT(G60,2)&amp;" "&amp;LEFT(H60,2)&amp;" -s "&amp;Instructions!B$11&amp;" -IH"&amp;Instructions!B$10,"")</f>
        <v/>
      </c>
      <c r="T60" s="24" t="str">
        <f>IF(ISTEXT(A60),"raidcom delete host_grp -port "&amp;A60&amp;IF(ISTEXT(C60)," "&amp;C60,"-"&amp;B60)&amp;" -s "&amp;Instructions!B$11&amp;" -IH"&amp;Instructions!B$10,"")</f>
        <v/>
      </c>
      <c r="U60" s="139" t="str">
        <f>IF(ISTEXT(A60),"raidcom delete hba_wwn -port "&amp;A60&amp;"  -hba_wwn "&amp;IF(LEN(J60)=16,J60,LEFT(J60,2)&amp;MID(J60,4,2)&amp;MID(J60,7,2)&amp;MID(J60,10,2)&amp;MID(J60,13,2)&amp;MID(J60,16,2)&amp;MID(J60,19,2)&amp;MID(J60,22,2))&amp;" -s "&amp;Instructions!B$11&amp;" -IH"&amp;Instructions!B$10,"")</f>
        <v/>
      </c>
      <c r="V60" s="139" t="str">
        <f>IF(ISTEXT(A60),"raidcom reset hba_wwn -port "&amp;A60&amp;" "&amp;C60&amp;"  -hba_wwn "&amp;IF(LEN(J60)=16,J60,LEFT(J60,2)&amp;MID(J60,4,2)&amp;MID(J60,7,2)&amp;MID(J60,10,2)&amp;MID(J60,13,2)&amp;MID(J60,16,2)&amp;MID(J60,19,2)&amp;MID(J60,22,2))&amp;IF(ISTEXT(K60),"  -s "&amp;Instructions!B$11&amp;" -IH"&amp;Instructions!B$10," -s " &amp;Instructions!B$11&amp; " -IH" &amp;Instructions!B$10),"")</f>
        <v/>
      </c>
    </row>
    <row r="61" spans="1:22" s="8" customFormat="1" ht="15">
      <c r="A61" s="20"/>
      <c r="B61" s="29"/>
      <c r="C61" s="203" t="s">
        <v>1557</v>
      </c>
      <c r="D61" s="20"/>
      <c r="E61" s="137"/>
      <c r="F61" s="137"/>
      <c r="G61" s="137"/>
      <c r="H61" s="137"/>
      <c r="I61" s="218"/>
      <c r="J61" s="26"/>
      <c r="K61" s="111"/>
      <c r="L61" s="92" t="s">
        <v>17</v>
      </c>
      <c r="M61" s="24" t="str">
        <f>IF(ISTEXT(A61),"raidcom add host_grp -port "&amp;A61&amp;IF(ISNUMBER(B61),"-"&amp;B61," ")&amp;" -host_grp_name "&amp; C61&amp;" -s "&amp;Instructions!B$11&amp;" -IH"&amp;Instructions!B$10,"")</f>
        <v/>
      </c>
      <c r="N61" s="24" t="str">
        <f t="shared" si="3"/>
        <v xml:space="preserve">raidcom add host_grp -port CL- -host_ mode  -s </v>
      </c>
      <c r="O61" s="24" t="str">
        <f>IF(ISNUMBER(#REF!),"raidcom add hba_wwn -port CL" &amp;  A61 &amp;  "-" &amp;B61&amp; "  -hba_wwn " &amp; IF(LEN(J61) =16,J61,LEFT(J61,2)&amp;MID(J61,4,2)&amp;MID(J61,7,2)&amp;MID(J61,10,2) &amp;MID(J61,13,2)&amp;MID(J61,16,2)&amp;MID(J61,19,2)&amp;MID(J61,22,2)),"")</f>
        <v/>
      </c>
      <c r="P61" s="24" t="str">
        <f>IF(ISNUMBER(#REF!),"raidcom set hba_wwn -port CL" &amp;  A61 &amp;  "-" &amp;B61&amp;IF(ISTEXT(K61)," -wwn_nickname "&amp;K61,""),"")</f>
        <v/>
      </c>
      <c r="Q61" s="24" t="str">
        <f>IF(ISTEXT(A61),"raidcom add hba_wwn -port "&amp;A61&amp;" "&amp;C61&amp;"  -hba_wwn "&amp;IF(LEN(J61)=16,J61,LEFT(J61,2)&amp;MID(J61,4,2)&amp;MID(J61,7,2)&amp;MID(J61,10,2)&amp;MID(J61,13,2)&amp;MID(J61,16,2)&amp;MID(J61,19,2)&amp;MID(J61,22,2))&amp;" -s " &amp;Instructions!B$11&amp; " -IH" &amp;Instructions!B$10,"")</f>
        <v/>
      </c>
      <c r="R61" s="24" t="str">
        <f>IF(ISTEXT(A61),"raidcom set hba_wwn -port "&amp;A61&amp;" "&amp;C61&amp;"  -hba_wwn "&amp;IF(LEN(J61)=16,J61,LEFT(J61,2)&amp;MID(J61,4,2)&amp;MID(J61,7,2)&amp;MID(J61,10,2)&amp;MID(J61,13,2)&amp;MID(J61,16,2)&amp;MID(J61,19,2)&amp;MID(J61,22,2))&amp;IF(ISTEXT(K61)," -wwn_nickname "&amp;K61&amp;" -s "&amp;Instructions!B$11&amp;" -IH"&amp;Instructions!B$10," -s " &amp;Instructions!B$11&amp; " -IH" &amp;Instructions!B$10),"")</f>
        <v/>
      </c>
      <c r="S61" s="136" t="str">
        <f>IF(ISTEXT(A61),"raidcom modify host_grp -port " &amp;A61&amp;"  "&amp; C61&amp;"  -host_mode "&amp;D61&amp;"  -host_mode_opt "&amp;LEFT(E61,2)&amp;" "&amp;LEFT(F61,2)&amp;" "&amp;LEFT(G61,2)&amp;" "&amp;LEFT(H61,2)&amp;" -s "&amp;Instructions!B$11&amp;" -IH"&amp;Instructions!B$10,"")</f>
        <v/>
      </c>
      <c r="T61" s="24" t="str">
        <f>IF(ISTEXT(A61),"raidcom delete host_grp -port "&amp;A61&amp;IF(ISTEXT(C61)," "&amp;C61,"-"&amp;B61)&amp;" -s "&amp;Instructions!B$11&amp;" -IH"&amp;Instructions!B$10,"")</f>
        <v/>
      </c>
      <c r="U61" s="139" t="str">
        <f>IF(ISTEXT(A61),"raidcom delete hba_wwn -port "&amp;A61&amp;"  -hba_wwn "&amp;IF(LEN(J61)=16,J61,LEFT(J61,2)&amp;MID(J61,4,2)&amp;MID(J61,7,2)&amp;MID(J61,10,2)&amp;MID(J61,13,2)&amp;MID(J61,16,2)&amp;MID(J61,19,2)&amp;MID(J61,22,2))&amp;" -s "&amp;Instructions!B$11&amp;" -IH"&amp;Instructions!B$10,"")</f>
        <v/>
      </c>
      <c r="V61" s="139" t="str">
        <f>IF(ISTEXT(A61),"raidcom reset hba_wwn -port "&amp;A61&amp;" "&amp;C61&amp;"  -hba_wwn "&amp;IF(LEN(J61)=16,J61,LEFT(J61,2)&amp;MID(J61,4,2)&amp;MID(J61,7,2)&amp;MID(J61,10,2)&amp;MID(J61,13,2)&amp;MID(J61,16,2)&amp;MID(J61,19,2)&amp;MID(J61,22,2))&amp;IF(ISTEXT(K61),"  -s "&amp;Instructions!B$11&amp;" -IH"&amp;Instructions!B$10," -s " &amp;Instructions!B$11&amp; " -IH" &amp;Instructions!B$10),"")</f>
        <v/>
      </c>
    </row>
    <row r="62" spans="1:22" s="8" customFormat="1" ht="15">
      <c r="A62" s="20"/>
      <c r="B62" s="29"/>
      <c r="C62" s="203" t="s">
        <v>1558</v>
      </c>
      <c r="D62" s="20"/>
      <c r="E62" s="137"/>
      <c r="F62" s="137"/>
      <c r="G62" s="137"/>
      <c r="H62" s="137"/>
      <c r="I62" s="218"/>
      <c r="J62" s="26"/>
      <c r="K62" s="111"/>
      <c r="L62" s="92" t="s">
        <v>17</v>
      </c>
      <c r="M62" s="24" t="str">
        <f>IF(ISTEXT(A62),"raidcom add host_grp -port "&amp;A62&amp;IF(ISNUMBER(B62),"-"&amp;B62," ")&amp;" -host_grp_name "&amp; C62&amp;" -s "&amp;Instructions!B$11&amp;" -IH"&amp;Instructions!B$10,"")</f>
        <v/>
      </c>
      <c r="N62" s="24" t="str">
        <f t="shared" si="3"/>
        <v xml:space="preserve">raidcom add host_grp -port CL- -host_ mode  -s </v>
      </c>
      <c r="O62" s="24" t="str">
        <f>IF(ISNUMBER(#REF!),"raidcom add hba_wwn -port CL" &amp;  A62 &amp;  "-" &amp;B62&amp; "  -hba_wwn " &amp; IF(LEN(J62) =16,J62,LEFT(J62,2)&amp;MID(J62,4,2)&amp;MID(J62,7,2)&amp;MID(J62,10,2) &amp;MID(J62,13,2)&amp;MID(J62,16,2)&amp;MID(J62,19,2)&amp;MID(J62,22,2)),"")</f>
        <v/>
      </c>
      <c r="P62" s="24" t="str">
        <f>IF(ISNUMBER(#REF!),"raidcom set hba_wwn -port CL" &amp;  A62 &amp;  "-" &amp;B62&amp;IF(ISTEXT(K62)," -wwn_nickname "&amp;K62,""),"")</f>
        <v/>
      </c>
      <c r="Q62" s="24" t="str">
        <f>IF(ISTEXT(A62),"raidcom add hba_wwn -port "&amp;A62&amp;" "&amp;C62&amp;"  -hba_wwn "&amp;IF(LEN(J62)=16,J62,LEFT(J62,2)&amp;MID(J62,4,2)&amp;MID(J62,7,2)&amp;MID(J62,10,2)&amp;MID(J62,13,2)&amp;MID(J62,16,2)&amp;MID(J62,19,2)&amp;MID(J62,22,2))&amp;" -s " &amp;Instructions!B$11&amp; " -IH" &amp;Instructions!B$10,"")</f>
        <v/>
      </c>
      <c r="R62" s="24" t="str">
        <f>IF(ISTEXT(A62),"raidcom set hba_wwn -port "&amp;A62&amp;" "&amp;C62&amp;"  -hba_wwn "&amp;IF(LEN(J62)=16,J62,LEFT(J62,2)&amp;MID(J62,4,2)&amp;MID(J62,7,2)&amp;MID(J62,10,2)&amp;MID(J62,13,2)&amp;MID(J62,16,2)&amp;MID(J62,19,2)&amp;MID(J62,22,2))&amp;IF(ISTEXT(K62)," -wwn_nickname "&amp;K62&amp;" -s "&amp;Instructions!B$11&amp;" -IH"&amp;Instructions!B$10," -s " &amp;Instructions!B$11&amp; " -IH" &amp;Instructions!B$10),"")</f>
        <v/>
      </c>
      <c r="S62" s="136" t="str">
        <f>IF(ISTEXT(A62),"raidcom modify host_grp -port " &amp;A62&amp;"  "&amp; C62&amp;"  -host_mode "&amp;D62&amp;"  -host_mode_opt "&amp;LEFT(E62,2)&amp;" "&amp;LEFT(F62,2)&amp;" "&amp;LEFT(G62,2)&amp;" "&amp;LEFT(H62,2)&amp;" -s "&amp;Instructions!B$11&amp;" -IH"&amp;Instructions!B$10,"")</f>
        <v/>
      </c>
      <c r="T62" s="24" t="str">
        <f>IF(ISTEXT(A62),"raidcom delete host_grp -port "&amp;A62&amp;IF(ISTEXT(C62)," "&amp;C62,"-"&amp;B62)&amp;" -s "&amp;Instructions!B$11&amp;" -IH"&amp;Instructions!B$10,"")</f>
        <v/>
      </c>
      <c r="U62" s="139" t="str">
        <f>IF(ISTEXT(A62),"raidcom delete hba_wwn -port "&amp;A62&amp;"  -hba_wwn "&amp;IF(LEN(J62)=16,J62,LEFT(J62,2)&amp;MID(J62,4,2)&amp;MID(J62,7,2)&amp;MID(J62,10,2)&amp;MID(J62,13,2)&amp;MID(J62,16,2)&amp;MID(J62,19,2)&amp;MID(J62,22,2))&amp;" -s "&amp;Instructions!B$11&amp;" -IH"&amp;Instructions!B$10,"")</f>
        <v/>
      </c>
      <c r="V62" s="139" t="str">
        <f>IF(ISTEXT(A62),"raidcom reset hba_wwn -port "&amp;A62&amp;" "&amp;C62&amp;"  -hba_wwn "&amp;IF(LEN(J62)=16,J62,LEFT(J62,2)&amp;MID(J62,4,2)&amp;MID(J62,7,2)&amp;MID(J62,10,2)&amp;MID(J62,13,2)&amp;MID(J62,16,2)&amp;MID(J62,19,2)&amp;MID(J62,22,2))&amp;IF(ISTEXT(K62),"  -s "&amp;Instructions!B$11&amp;" -IH"&amp;Instructions!B$10," -s " &amp;Instructions!B$11&amp; " -IH" &amp;Instructions!B$10),"")</f>
        <v/>
      </c>
    </row>
    <row r="63" spans="1:22" s="8" customFormat="1" ht="15">
      <c r="A63" s="20"/>
      <c r="B63" s="29"/>
      <c r="C63" s="203" t="s">
        <v>1558</v>
      </c>
      <c r="D63" s="20"/>
      <c r="E63" s="137"/>
      <c r="F63" s="137"/>
      <c r="G63" s="137"/>
      <c r="H63" s="137"/>
      <c r="I63" s="218"/>
      <c r="J63" s="26"/>
      <c r="K63" s="111"/>
      <c r="L63" s="92" t="s">
        <v>17</v>
      </c>
      <c r="M63" s="24" t="str">
        <f>IF(ISTEXT(A63),"raidcom add host_grp -port "&amp;A63&amp;IF(ISNUMBER(B63),"-"&amp;B63," ")&amp;" -host_grp_name "&amp; C63&amp;" -s "&amp;Instructions!B$11&amp;" -IH"&amp;Instructions!B$10,"")</f>
        <v/>
      </c>
      <c r="N63" s="24" t="str">
        <f t="shared" si="3"/>
        <v xml:space="preserve">raidcom add host_grp -port CL- -host_ mode  -s </v>
      </c>
      <c r="O63" s="24" t="str">
        <f>IF(ISNUMBER(#REF!),"raidcom add hba_wwn -port CL" &amp;  A63 &amp;  "-" &amp;B63&amp; "  -hba_wwn " &amp; IF(LEN(J63) =16,J63,LEFT(J63,2)&amp;MID(J63,4,2)&amp;MID(J63,7,2)&amp;MID(J63,10,2) &amp;MID(J63,13,2)&amp;MID(J63,16,2)&amp;MID(J63,19,2)&amp;MID(J63,22,2)),"")</f>
        <v/>
      </c>
      <c r="P63" s="24" t="str">
        <f>IF(ISNUMBER(#REF!),"raidcom set hba_wwn -port CL" &amp;  A63 &amp;  "-" &amp;B63&amp;IF(ISTEXT(K63)," -wwn_nickname "&amp;K63,""),"")</f>
        <v/>
      </c>
      <c r="Q63" s="24" t="str">
        <f>IF(ISTEXT(A63),"raidcom add hba_wwn -port "&amp;A63&amp;" "&amp;C63&amp;"  -hba_wwn "&amp;IF(LEN(J63)=16,J63,LEFT(J63,2)&amp;MID(J63,4,2)&amp;MID(J63,7,2)&amp;MID(J63,10,2)&amp;MID(J63,13,2)&amp;MID(J63,16,2)&amp;MID(J63,19,2)&amp;MID(J63,22,2))&amp;" -s " &amp;Instructions!B$11&amp; " -IH" &amp;Instructions!B$10,"")</f>
        <v/>
      </c>
      <c r="R63" s="24" t="str">
        <f>IF(ISTEXT(A63),"raidcom set hba_wwn -port "&amp;A63&amp;" "&amp;C63&amp;"  -hba_wwn "&amp;IF(LEN(J63)=16,J63,LEFT(J63,2)&amp;MID(J63,4,2)&amp;MID(J63,7,2)&amp;MID(J63,10,2)&amp;MID(J63,13,2)&amp;MID(J63,16,2)&amp;MID(J63,19,2)&amp;MID(J63,22,2))&amp;IF(ISTEXT(K63)," -wwn_nickname "&amp;K63&amp;" -s "&amp;Instructions!B$11&amp;" -IH"&amp;Instructions!B$10," -s " &amp;Instructions!B$11&amp; " -IH" &amp;Instructions!B$10),"")</f>
        <v/>
      </c>
      <c r="S63" s="136" t="str">
        <f>IF(ISTEXT(A63),"raidcom modify host_grp -port " &amp;A63&amp;"  "&amp; C63&amp;"  -host_mode "&amp;D63&amp;"  -host_mode_opt "&amp;LEFT(E63,2)&amp;" "&amp;LEFT(F63,2)&amp;" "&amp;LEFT(G63,2)&amp;" "&amp;LEFT(H63,2)&amp;" -s "&amp;Instructions!B$11&amp;" -IH"&amp;Instructions!B$10,"")</f>
        <v/>
      </c>
      <c r="T63" s="24" t="str">
        <f>IF(ISTEXT(A63),"raidcom delete host_grp -port "&amp;A63&amp;IF(ISTEXT(C63)," "&amp;C63,"-"&amp;B63)&amp;" -s "&amp;Instructions!B$11&amp;" -IH"&amp;Instructions!B$10,"")</f>
        <v/>
      </c>
      <c r="U63" s="139" t="str">
        <f>IF(ISTEXT(A63),"raidcom delete hba_wwn -port "&amp;A63&amp;"  -hba_wwn "&amp;IF(LEN(J63)=16,J63,LEFT(J63,2)&amp;MID(J63,4,2)&amp;MID(J63,7,2)&amp;MID(J63,10,2)&amp;MID(J63,13,2)&amp;MID(J63,16,2)&amp;MID(J63,19,2)&amp;MID(J63,22,2))&amp;" -s "&amp;Instructions!B$11&amp;" -IH"&amp;Instructions!B$10,"")</f>
        <v/>
      </c>
      <c r="V63" s="139" t="str">
        <f>IF(ISTEXT(A63),"raidcom reset hba_wwn -port "&amp;A63&amp;" "&amp;C63&amp;"  -hba_wwn "&amp;IF(LEN(J63)=16,J63,LEFT(J63,2)&amp;MID(J63,4,2)&amp;MID(J63,7,2)&amp;MID(J63,10,2)&amp;MID(J63,13,2)&amp;MID(J63,16,2)&amp;MID(J63,19,2)&amp;MID(J63,22,2))&amp;IF(ISTEXT(K63),"  -s "&amp;Instructions!B$11&amp;" -IH"&amp;Instructions!B$10," -s " &amp;Instructions!B$11&amp; " -IH" &amp;Instructions!B$10),"")</f>
        <v/>
      </c>
    </row>
    <row r="64" spans="1:22" s="8" customFormat="1" ht="15">
      <c r="A64" s="20"/>
      <c r="B64" s="29"/>
      <c r="C64" s="203" t="s">
        <v>1559</v>
      </c>
      <c r="D64" s="20"/>
      <c r="E64" s="137"/>
      <c r="F64" s="137"/>
      <c r="G64" s="137"/>
      <c r="H64" s="137"/>
      <c r="I64" s="218"/>
      <c r="J64" s="26"/>
      <c r="K64" s="111"/>
      <c r="L64" s="92" t="s">
        <v>17</v>
      </c>
      <c r="M64" s="24" t="str">
        <f>IF(ISTEXT(A64),"raidcom add host_grp -port "&amp;A64&amp;IF(ISNUMBER(B64),"-"&amp;B64," ")&amp;" -host_grp_name "&amp; C64&amp;" -s "&amp;Instructions!B$11&amp;" -IH"&amp;Instructions!B$10,"")</f>
        <v/>
      </c>
      <c r="N64" s="24" t="str">
        <f t="shared" si="3"/>
        <v xml:space="preserve">raidcom add host_grp -port CL- -host_ mode  -s </v>
      </c>
      <c r="O64" s="24" t="str">
        <f>IF(ISNUMBER(#REF!),"raidcom add hba_wwn -port CL" &amp;  A64 &amp;  "-" &amp;B64&amp; "  -hba_wwn " &amp; IF(LEN(J64) =16,J64,LEFT(J64,2)&amp;MID(J64,4,2)&amp;MID(J64,7,2)&amp;MID(J64,10,2) &amp;MID(J64,13,2)&amp;MID(J64,16,2)&amp;MID(J64,19,2)&amp;MID(J64,22,2)),"")</f>
        <v/>
      </c>
      <c r="P64" s="24" t="str">
        <f>IF(ISNUMBER(#REF!),"raidcom set hba_wwn -port CL" &amp;  A64 &amp;  "-" &amp;B64&amp;IF(ISTEXT(K64)," -wwn_nickname "&amp;K64,""),"")</f>
        <v/>
      </c>
      <c r="Q64" s="24" t="str">
        <f>IF(ISTEXT(A64),"raidcom add hba_wwn -port "&amp;A64&amp;" "&amp;C64&amp;"  -hba_wwn "&amp;IF(LEN(J64)=16,J64,LEFT(J64,2)&amp;MID(J64,4,2)&amp;MID(J64,7,2)&amp;MID(J64,10,2)&amp;MID(J64,13,2)&amp;MID(J64,16,2)&amp;MID(J64,19,2)&amp;MID(J64,22,2))&amp;" -s " &amp;Instructions!B$11&amp; " -IH" &amp;Instructions!B$10,"")</f>
        <v/>
      </c>
      <c r="R64" s="24" t="str">
        <f>IF(ISTEXT(A64),"raidcom set hba_wwn -port "&amp;A64&amp;" "&amp;C64&amp;"  -hba_wwn "&amp;IF(LEN(J64)=16,J64,LEFT(J64,2)&amp;MID(J64,4,2)&amp;MID(J64,7,2)&amp;MID(J64,10,2)&amp;MID(J64,13,2)&amp;MID(J64,16,2)&amp;MID(J64,19,2)&amp;MID(J64,22,2))&amp;IF(ISTEXT(K64)," -wwn_nickname "&amp;K64&amp;" -s "&amp;Instructions!B$11&amp;" -IH"&amp;Instructions!B$10," -s " &amp;Instructions!B$11&amp; " -IH" &amp;Instructions!B$10),"")</f>
        <v/>
      </c>
      <c r="S64" s="136" t="str">
        <f>IF(ISTEXT(A64),"raidcom modify host_grp -port " &amp;A64&amp;"  "&amp; C64&amp;"  -host_mode "&amp;D64&amp;"  -host_mode_opt "&amp;LEFT(E64,2)&amp;" "&amp;LEFT(F64,2)&amp;" "&amp;LEFT(G64,2)&amp;" "&amp;LEFT(H64,2)&amp;" -s "&amp;Instructions!B$11&amp;" -IH"&amp;Instructions!B$10,"")</f>
        <v/>
      </c>
      <c r="T64" s="24" t="str">
        <f>IF(ISTEXT(A64),"raidcom delete host_grp -port "&amp;A64&amp;IF(ISTEXT(C64)," "&amp;C64,"-"&amp;B64)&amp;" -s "&amp;Instructions!B$11&amp;" -IH"&amp;Instructions!B$10,"")</f>
        <v/>
      </c>
      <c r="U64" s="139" t="str">
        <f>IF(ISTEXT(A64),"raidcom delete hba_wwn -port "&amp;A64&amp;"  -hba_wwn "&amp;IF(LEN(J64)=16,J64,LEFT(J64,2)&amp;MID(J64,4,2)&amp;MID(J64,7,2)&amp;MID(J64,10,2)&amp;MID(J64,13,2)&amp;MID(J64,16,2)&amp;MID(J64,19,2)&amp;MID(J64,22,2))&amp;" -s "&amp;Instructions!B$11&amp;" -IH"&amp;Instructions!B$10,"")</f>
        <v/>
      </c>
      <c r="V64" s="139" t="str">
        <f>IF(ISTEXT(A64),"raidcom reset hba_wwn -port "&amp;A64&amp;" "&amp;C64&amp;"  -hba_wwn "&amp;IF(LEN(J64)=16,J64,LEFT(J64,2)&amp;MID(J64,4,2)&amp;MID(J64,7,2)&amp;MID(J64,10,2)&amp;MID(J64,13,2)&amp;MID(J64,16,2)&amp;MID(J64,19,2)&amp;MID(J64,22,2))&amp;IF(ISTEXT(K64),"  -s "&amp;Instructions!B$11&amp;" -IH"&amp;Instructions!B$10," -s " &amp;Instructions!B$11&amp; " -IH" &amp;Instructions!B$10),"")</f>
        <v/>
      </c>
    </row>
    <row r="65" spans="1:22" s="8" customFormat="1" ht="15">
      <c r="A65" s="20"/>
      <c r="B65" s="29"/>
      <c r="C65" s="203" t="s">
        <v>1559</v>
      </c>
      <c r="D65" s="20"/>
      <c r="E65" s="137"/>
      <c r="F65" s="137"/>
      <c r="G65" s="137"/>
      <c r="H65" s="137"/>
      <c r="I65" s="218"/>
      <c r="J65" s="26"/>
      <c r="K65" s="111"/>
      <c r="L65" s="92" t="s">
        <v>17</v>
      </c>
      <c r="M65" s="24" t="str">
        <f>IF(ISTEXT(A65),"raidcom add host_grp -port "&amp;A65&amp;IF(ISNUMBER(B65),"-"&amp;B65," ")&amp;" -host_grp_name "&amp; C65&amp;" -s "&amp;Instructions!B$11&amp;" -IH"&amp;Instructions!B$10,"")</f>
        <v/>
      </c>
      <c r="N65" s="24" t="str">
        <f t="shared" ref="N65:N74" si="4">"raidcom add host_grp -port CL" &amp; A65 &amp; "-"&amp;B65&amp;" -host_ mode " &amp; D65 &amp;IF(ISTEXT(H65), "  -host_ mode_opt " &amp; H65,"")&amp;" -s "</f>
        <v xml:space="preserve">raidcom add host_grp -port CL- -host_ mode  -s </v>
      </c>
      <c r="O65" s="24" t="str">
        <f>IF(ISNUMBER(#REF!),"raidcom add hba_wwn -port CL" &amp;  A65 &amp;  "-" &amp;B65&amp; "  -hba_wwn " &amp; IF(LEN(J65) =16,J65,LEFT(J65,2)&amp;MID(J65,4,2)&amp;MID(J65,7,2)&amp;MID(J65,10,2) &amp;MID(J65,13,2)&amp;MID(J65,16,2)&amp;MID(J65,19,2)&amp;MID(J65,22,2)),"")</f>
        <v/>
      </c>
      <c r="P65" s="24" t="str">
        <f>IF(ISNUMBER(#REF!),"raidcom set hba_wwn -port CL" &amp;  A65 &amp;  "-" &amp;B65&amp;IF(ISTEXT(K65)," -wwn_nickname "&amp;K65,""),"")</f>
        <v/>
      </c>
      <c r="Q65" s="24" t="str">
        <f>IF(ISTEXT(A65),"raidcom add hba_wwn -port "&amp;A65&amp;" "&amp;C65&amp;"  -hba_wwn "&amp;IF(LEN(J65)=16,J65,LEFT(J65,2)&amp;MID(J65,4,2)&amp;MID(J65,7,2)&amp;MID(J65,10,2)&amp;MID(J65,13,2)&amp;MID(J65,16,2)&amp;MID(J65,19,2)&amp;MID(J65,22,2))&amp;" -s " &amp;Instructions!B$11&amp; " -IH" &amp;Instructions!B$10,"")</f>
        <v/>
      </c>
      <c r="R65" s="24" t="str">
        <f>IF(ISTEXT(A65),"raidcom set hba_wwn -port "&amp;A65&amp;" "&amp;C65&amp;"  -hba_wwn "&amp;IF(LEN(J65)=16,J65,LEFT(J65,2)&amp;MID(J65,4,2)&amp;MID(J65,7,2)&amp;MID(J65,10,2)&amp;MID(J65,13,2)&amp;MID(J65,16,2)&amp;MID(J65,19,2)&amp;MID(J65,22,2))&amp;IF(ISTEXT(K65)," -wwn_nickname "&amp;K65&amp;" -s "&amp;Instructions!B$11&amp;" -IH"&amp;Instructions!B$10," -s " &amp;Instructions!B$11&amp; " -IH" &amp;Instructions!B$10),"")</f>
        <v/>
      </c>
      <c r="S65" s="136" t="str">
        <f>IF(ISTEXT(A65),"raidcom modify host_grp -port " &amp;A65&amp;"  "&amp; C65&amp;"  -host_mode "&amp;D65&amp;"  -host_mode_opt "&amp;LEFT(E65,2)&amp;" "&amp;LEFT(F65,2)&amp;" "&amp;LEFT(G65,2)&amp;" "&amp;LEFT(H65,2)&amp;" -s "&amp;Instructions!B$11&amp;" -IH"&amp;Instructions!B$10,"")</f>
        <v/>
      </c>
      <c r="T65" s="24" t="str">
        <f>IF(ISTEXT(A65),"raidcom delete host_grp -port "&amp;A65&amp;IF(ISTEXT(C65)," "&amp;C65,"-"&amp;B65)&amp;" -s "&amp;Instructions!B$11&amp;" -IH"&amp;Instructions!B$10,"")</f>
        <v/>
      </c>
      <c r="U65" s="139" t="str">
        <f>IF(ISTEXT(A65),"raidcom delete hba_wwn -port "&amp;A65&amp;"  -hba_wwn "&amp;IF(LEN(J65)=16,J65,LEFT(J65,2)&amp;MID(J65,4,2)&amp;MID(J65,7,2)&amp;MID(J65,10,2)&amp;MID(J65,13,2)&amp;MID(J65,16,2)&amp;MID(J65,19,2)&amp;MID(J65,22,2))&amp;" -s "&amp;Instructions!B$11&amp;" -IH"&amp;Instructions!B$10,"")</f>
        <v/>
      </c>
      <c r="V65" s="139" t="str">
        <f>IF(ISTEXT(A65),"raidcom reset hba_wwn -port "&amp;A65&amp;" "&amp;C65&amp;"  -hba_wwn "&amp;IF(LEN(J65)=16,J65,LEFT(J65,2)&amp;MID(J65,4,2)&amp;MID(J65,7,2)&amp;MID(J65,10,2)&amp;MID(J65,13,2)&amp;MID(J65,16,2)&amp;MID(J65,19,2)&amp;MID(J65,22,2))&amp;IF(ISTEXT(K65),"  -s "&amp;Instructions!B$11&amp;" -IH"&amp;Instructions!B$10," -s " &amp;Instructions!B$11&amp; " -IH" &amp;Instructions!B$10),"")</f>
        <v/>
      </c>
    </row>
    <row r="66" spans="1:22" s="8" customFormat="1" ht="15">
      <c r="A66" s="20"/>
      <c r="B66" s="29"/>
      <c r="C66" s="203" t="s">
        <v>1560</v>
      </c>
      <c r="D66" s="20"/>
      <c r="E66" s="137"/>
      <c r="F66" s="137"/>
      <c r="G66" s="137"/>
      <c r="H66" s="137"/>
      <c r="I66" s="218"/>
      <c r="J66" s="26"/>
      <c r="K66" s="111"/>
      <c r="L66" s="92" t="s">
        <v>17</v>
      </c>
      <c r="M66" s="24" t="str">
        <f>IF(ISTEXT(A66),"raidcom add host_grp -port "&amp;A66&amp;IF(ISNUMBER(B66),"-"&amp;B66," ")&amp;" -host_grp_name "&amp; C66&amp;" -s "&amp;Instructions!B$11&amp;" -IH"&amp;Instructions!B$10,"")</f>
        <v/>
      </c>
      <c r="N66" s="24" t="str">
        <f t="shared" si="4"/>
        <v xml:space="preserve">raidcom add host_grp -port CL- -host_ mode  -s </v>
      </c>
      <c r="O66" s="24" t="str">
        <f>IF(ISNUMBER(#REF!),"raidcom add hba_wwn -port CL" &amp;  A66 &amp;  "-" &amp;B66&amp; "  -hba_wwn " &amp; IF(LEN(J66) =16,J66,LEFT(J66,2)&amp;MID(J66,4,2)&amp;MID(J66,7,2)&amp;MID(J66,10,2) &amp;MID(J66,13,2)&amp;MID(J66,16,2)&amp;MID(J66,19,2)&amp;MID(J66,22,2)),"")</f>
        <v/>
      </c>
      <c r="P66" s="24" t="str">
        <f>IF(ISNUMBER(#REF!),"raidcom set hba_wwn -port CL" &amp;  A66 &amp;  "-" &amp;B66&amp;IF(ISTEXT(K66)," -wwn_nickname "&amp;K66,""),"")</f>
        <v/>
      </c>
      <c r="Q66" s="24" t="str">
        <f>IF(ISTEXT(A66),"raidcom add hba_wwn -port "&amp;A66&amp;" "&amp;C66&amp;"  -hba_wwn "&amp;IF(LEN(J66)=16,J66,LEFT(J66,2)&amp;MID(J66,4,2)&amp;MID(J66,7,2)&amp;MID(J66,10,2)&amp;MID(J66,13,2)&amp;MID(J66,16,2)&amp;MID(J66,19,2)&amp;MID(J66,22,2))&amp;" -s " &amp;Instructions!B$11&amp; " -IH" &amp;Instructions!B$10,"")</f>
        <v/>
      </c>
      <c r="R66" s="24" t="str">
        <f>IF(ISTEXT(A66),"raidcom set hba_wwn -port "&amp;A66&amp;" "&amp;C66&amp;"  -hba_wwn "&amp;IF(LEN(J66)=16,J66,LEFT(J66,2)&amp;MID(J66,4,2)&amp;MID(J66,7,2)&amp;MID(J66,10,2)&amp;MID(J66,13,2)&amp;MID(J66,16,2)&amp;MID(J66,19,2)&amp;MID(J66,22,2))&amp;IF(ISTEXT(K66)," -wwn_nickname "&amp;K66&amp;" -s "&amp;Instructions!B$11&amp;" -IH"&amp;Instructions!B$10," -s " &amp;Instructions!B$11&amp; " -IH" &amp;Instructions!B$10),"")</f>
        <v/>
      </c>
      <c r="S66" s="136" t="str">
        <f>IF(ISTEXT(A66),"raidcom modify host_grp -port " &amp;A66&amp;"  "&amp; C66&amp;"  -host_mode "&amp;D66&amp;"  -host_mode_opt "&amp;LEFT(E66,2)&amp;" "&amp;LEFT(F66,2)&amp;" "&amp;LEFT(G66,2)&amp;" "&amp;LEFT(H66,2)&amp;" -s "&amp;Instructions!B$11&amp;" -IH"&amp;Instructions!B$10,"")</f>
        <v/>
      </c>
      <c r="T66" s="24" t="str">
        <f>IF(ISTEXT(A66),"raidcom delete host_grp -port "&amp;A66&amp;IF(ISTEXT(C66)," "&amp;C66,"-"&amp;B66)&amp;" -s "&amp;Instructions!B$11&amp;" -IH"&amp;Instructions!B$10,"")</f>
        <v/>
      </c>
      <c r="U66" s="139" t="str">
        <f>IF(ISTEXT(A66),"raidcom delete hba_wwn -port "&amp;A66&amp;"  -hba_wwn "&amp;IF(LEN(J66)=16,J66,LEFT(J66,2)&amp;MID(J66,4,2)&amp;MID(J66,7,2)&amp;MID(J66,10,2)&amp;MID(J66,13,2)&amp;MID(J66,16,2)&amp;MID(J66,19,2)&amp;MID(J66,22,2))&amp;" -s "&amp;Instructions!B$11&amp;" -IH"&amp;Instructions!B$10,"")</f>
        <v/>
      </c>
      <c r="V66" s="139" t="str">
        <f>IF(ISTEXT(A66),"raidcom reset hba_wwn -port "&amp;A66&amp;" "&amp;C66&amp;"  -hba_wwn "&amp;IF(LEN(J66)=16,J66,LEFT(J66,2)&amp;MID(J66,4,2)&amp;MID(J66,7,2)&amp;MID(J66,10,2)&amp;MID(J66,13,2)&amp;MID(J66,16,2)&amp;MID(J66,19,2)&amp;MID(J66,22,2))&amp;IF(ISTEXT(K66),"  -s "&amp;Instructions!B$11&amp;" -IH"&amp;Instructions!B$10," -s " &amp;Instructions!B$11&amp; " -IH" &amp;Instructions!B$10),"")</f>
        <v/>
      </c>
    </row>
    <row r="67" spans="1:22" s="8" customFormat="1" ht="15">
      <c r="A67" s="20"/>
      <c r="B67" s="29"/>
      <c r="C67" s="203" t="s">
        <v>1560</v>
      </c>
      <c r="D67" s="20"/>
      <c r="E67" s="137"/>
      <c r="F67" s="137"/>
      <c r="G67" s="137"/>
      <c r="H67" s="137"/>
      <c r="I67" s="218"/>
      <c r="J67" s="26"/>
      <c r="K67" s="111"/>
      <c r="L67" s="92" t="s">
        <v>17</v>
      </c>
      <c r="M67" s="24" t="str">
        <f>IF(ISTEXT(A67),"raidcom add host_grp -port "&amp;A67&amp;IF(ISNUMBER(B67),"-"&amp;B67," ")&amp;" -host_grp_name "&amp; C67&amp;" -s "&amp;Instructions!B$11&amp;" -IH"&amp;Instructions!B$10,"")</f>
        <v/>
      </c>
      <c r="N67" s="24" t="str">
        <f t="shared" si="4"/>
        <v xml:space="preserve">raidcom add host_grp -port CL- -host_ mode  -s </v>
      </c>
      <c r="O67" s="24" t="str">
        <f>IF(ISNUMBER(#REF!),"raidcom add hba_wwn -port CL" &amp;  A67 &amp;  "-" &amp;B67&amp; "  -hba_wwn " &amp; IF(LEN(J67) =16,J67,LEFT(J67,2)&amp;MID(J67,4,2)&amp;MID(J67,7,2)&amp;MID(J67,10,2) &amp;MID(J67,13,2)&amp;MID(J67,16,2)&amp;MID(J67,19,2)&amp;MID(J67,22,2)),"")</f>
        <v/>
      </c>
      <c r="P67" s="24" t="str">
        <f>IF(ISNUMBER(#REF!),"raidcom set hba_wwn -port CL" &amp;  A67 &amp;  "-" &amp;B67&amp;IF(ISTEXT(K67)," -wwn_nickname "&amp;K67,""),"")</f>
        <v/>
      </c>
      <c r="Q67" s="24" t="str">
        <f>IF(ISTEXT(A67),"raidcom add hba_wwn -port "&amp;A67&amp;" "&amp;C67&amp;"  -hba_wwn "&amp;IF(LEN(J67)=16,J67,LEFT(J67,2)&amp;MID(J67,4,2)&amp;MID(J67,7,2)&amp;MID(J67,10,2)&amp;MID(J67,13,2)&amp;MID(J67,16,2)&amp;MID(J67,19,2)&amp;MID(J67,22,2))&amp;" -s " &amp;Instructions!B$11&amp; " -IH" &amp;Instructions!B$10,"")</f>
        <v/>
      </c>
      <c r="R67" s="24" t="str">
        <f>IF(ISTEXT(A67),"raidcom set hba_wwn -port "&amp;A67&amp;" "&amp;C67&amp;"  -hba_wwn "&amp;IF(LEN(J67)=16,J67,LEFT(J67,2)&amp;MID(J67,4,2)&amp;MID(J67,7,2)&amp;MID(J67,10,2)&amp;MID(J67,13,2)&amp;MID(J67,16,2)&amp;MID(J67,19,2)&amp;MID(J67,22,2))&amp;IF(ISTEXT(K67)," -wwn_nickname "&amp;K67&amp;" -s "&amp;Instructions!B$11&amp;" -IH"&amp;Instructions!B$10," -s " &amp;Instructions!B$11&amp; " -IH" &amp;Instructions!B$10),"")</f>
        <v/>
      </c>
      <c r="S67" s="136" t="str">
        <f>IF(ISTEXT(A67),"raidcom modify host_grp -port " &amp;A67&amp;"  "&amp; C67&amp;"  -host_mode "&amp;D67&amp;"  -host_mode_opt "&amp;LEFT(E67,2)&amp;" "&amp;LEFT(F67,2)&amp;" "&amp;LEFT(G67,2)&amp;" "&amp;LEFT(H67,2)&amp;" -s "&amp;Instructions!B$11&amp;" -IH"&amp;Instructions!B$10,"")</f>
        <v/>
      </c>
      <c r="T67" s="24" t="str">
        <f>IF(ISTEXT(A67),"raidcom delete host_grp -port "&amp;A67&amp;IF(ISTEXT(C67)," "&amp;C67,"-"&amp;B67)&amp;" -s "&amp;Instructions!B$11&amp;" -IH"&amp;Instructions!B$10,"")</f>
        <v/>
      </c>
      <c r="U67" s="139" t="str">
        <f>IF(ISTEXT(A67),"raidcom delete hba_wwn -port "&amp;A67&amp;"  -hba_wwn "&amp;IF(LEN(J67)=16,J67,LEFT(J67,2)&amp;MID(J67,4,2)&amp;MID(J67,7,2)&amp;MID(J67,10,2)&amp;MID(J67,13,2)&amp;MID(J67,16,2)&amp;MID(J67,19,2)&amp;MID(J67,22,2))&amp;" -s "&amp;Instructions!B$11&amp;" -IH"&amp;Instructions!B$10,"")</f>
        <v/>
      </c>
      <c r="V67" s="139" t="str">
        <f>IF(ISTEXT(A67),"raidcom reset hba_wwn -port "&amp;A67&amp;" "&amp;C67&amp;"  -hba_wwn "&amp;IF(LEN(J67)=16,J67,LEFT(J67,2)&amp;MID(J67,4,2)&amp;MID(J67,7,2)&amp;MID(J67,10,2)&amp;MID(J67,13,2)&amp;MID(J67,16,2)&amp;MID(J67,19,2)&amp;MID(J67,22,2))&amp;IF(ISTEXT(K67),"  -s "&amp;Instructions!B$11&amp;" -IH"&amp;Instructions!B$10," -s " &amp;Instructions!B$11&amp; " -IH" &amp;Instructions!B$10),"")</f>
        <v/>
      </c>
    </row>
    <row r="68" spans="1:22" s="8" customFormat="1" ht="15">
      <c r="A68" s="20"/>
      <c r="B68" s="29"/>
      <c r="C68" s="203" t="s">
        <v>1561</v>
      </c>
      <c r="D68" s="20"/>
      <c r="E68" s="137"/>
      <c r="F68" s="137"/>
      <c r="G68" s="137"/>
      <c r="H68" s="137"/>
      <c r="I68" s="218"/>
      <c r="J68" s="26"/>
      <c r="K68" s="111"/>
      <c r="L68" s="92" t="s">
        <v>17</v>
      </c>
      <c r="M68" s="24" t="str">
        <f>IF(ISTEXT(A68),"raidcom add host_grp -port "&amp;A68&amp;IF(ISNUMBER(B68),"-"&amp;B68," ")&amp;" -host_grp_name "&amp; C68&amp;" -s "&amp;Instructions!B$11&amp;" -IH"&amp;Instructions!B$10,"")</f>
        <v/>
      </c>
      <c r="N68" s="24" t="str">
        <f t="shared" si="4"/>
        <v xml:space="preserve">raidcom add host_grp -port CL- -host_ mode  -s </v>
      </c>
      <c r="O68" s="24" t="str">
        <f>IF(ISNUMBER(#REF!),"raidcom add hba_wwn -port CL" &amp;  A68 &amp;  "-" &amp;B68&amp; "  -hba_wwn " &amp; IF(LEN(J68) =16,J68,LEFT(J68,2)&amp;MID(J68,4,2)&amp;MID(J68,7,2)&amp;MID(J68,10,2) &amp;MID(J68,13,2)&amp;MID(J68,16,2)&amp;MID(J68,19,2)&amp;MID(J68,22,2)),"")</f>
        <v/>
      </c>
      <c r="P68" s="24" t="str">
        <f>IF(ISNUMBER(#REF!),"raidcom set hba_wwn -port CL" &amp;  A68 &amp;  "-" &amp;B68&amp;IF(ISTEXT(K68)," -wwn_nickname "&amp;K68,""),"")</f>
        <v/>
      </c>
      <c r="Q68" s="24" t="str">
        <f>IF(ISTEXT(A68),"raidcom add hba_wwn -port "&amp;A68&amp;" "&amp;C68&amp;"  -hba_wwn "&amp;IF(LEN(J68)=16,J68,LEFT(J68,2)&amp;MID(J68,4,2)&amp;MID(J68,7,2)&amp;MID(J68,10,2)&amp;MID(J68,13,2)&amp;MID(J68,16,2)&amp;MID(J68,19,2)&amp;MID(J68,22,2))&amp;" -s " &amp;Instructions!B$11&amp; " -IH" &amp;Instructions!B$10,"")</f>
        <v/>
      </c>
      <c r="R68" s="24" t="str">
        <f>IF(ISTEXT(A68),"raidcom set hba_wwn -port "&amp;A68&amp;" "&amp;C68&amp;"  -hba_wwn "&amp;IF(LEN(J68)=16,J68,LEFT(J68,2)&amp;MID(J68,4,2)&amp;MID(J68,7,2)&amp;MID(J68,10,2)&amp;MID(J68,13,2)&amp;MID(J68,16,2)&amp;MID(J68,19,2)&amp;MID(J68,22,2))&amp;IF(ISTEXT(K68)," -wwn_nickname "&amp;K68&amp;" -s "&amp;Instructions!B$11&amp;" -IH"&amp;Instructions!B$10," -s " &amp;Instructions!B$11&amp; " -IH" &amp;Instructions!B$10),"")</f>
        <v/>
      </c>
      <c r="S68" s="136" t="str">
        <f>IF(ISTEXT(A68),"raidcom modify host_grp -port " &amp;A68&amp;"  "&amp; C68&amp;"  -host_mode "&amp;D68&amp;"  -host_mode_opt "&amp;LEFT(E68,2)&amp;" "&amp;LEFT(F68,2)&amp;" "&amp;LEFT(G68,2)&amp;" "&amp;LEFT(H68,2)&amp;" -s "&amp;Instructions!B$11&amp;" -IH"&amp;Instructions!B$10,"")</f>
        <v/>
      </c>
      <c r="T68" s="24" t="str">
        <f>IF(ISTEXT(A68),"raidcom delete host_grp -port "&amp;A68&amp;IF(ISTEXT(C68)," "&amp;C68,"-"&amp;B68)&amp;" -s "&amp;Instructions!B$11&amp;" -IH"&amp;Instructions!B$10,"")</f>
        <v/>
      </c>
      <c r="U68" s="139" t="str">
        <f>IF(ISTEXT(A68),"raidcom delete hba_wwn -port "&amp;A68&amp;"  -hba_wwn "&amp;IF(LEN(J68)=16,J68,LEFT(J68,2)&amp;MID(J68,4,2)&amp;MID(J68,7,2)&amp;MID(J68,10,2)&amp;MID(J68,13,2)&amp;MID(J68,16,2)&amp;MID(J68,19,2)&amp;MID(J68,22,2))&amp;" -s "&amp;Instructions!B$11&amp;" -IH"&amp;Instructions!B$10,"")</f>
        <v/>
      </c>
      <c r="V68" s="139" t="str">
        <f>IF(ISTEXT(A68),"raidcom reset hba_wwn -port "&amp;A68&amp;" "&amp;C68&amp;"  -hba_wwn "&amp;IF(LEN(J68)=16,J68,LEFT(J68,2)&amp;MID(J68,4,2)&amp;MID(J68,7,2)&amp;MID(J68,10,2)&amp;MID(J68,13,2)&amp;MID(J68,16,2)&amp;MID(J68,19,2)&amp;MID(J68,22,2))&amp;IF(ISTEXT(K68),"  -s "&amp;Instructions!B$11&amp;" -IH"&amp;Instructions!B$10," -s " &amp;Instructions!B$11&amp; " -IH" &amp;Instructions!B$10),"")</f>
        <v/>
      </c>
    </row>
    <row r="69" spans="1:22" s="8" customFormat="1" ht="15">
      <c r="A69" s="20"/>
      <c r="B69" s="29"/>
      <c r="C69" s="203" t="s">
        <v>1561</v>
      </c>
      <c r="D69" s="20"/>
      <c r="E69" s="137"/>
      <c r="F69" s="137"/>
      <c r="G69" s="137"/>
      <c r="H69" s="137"/>
      <c r="I69" s="218"/>
      <c r="J69" s="26"/>
      <c r="K69" s="111"/>
      <c r="L69" s="92" t="s">
        <v>17</v>
      </c>
      <c r="M69" s="24" t="str">
        <f>IF(ISTEXT(A69),"raidcom add host_grp -port "&amp;A69&amp;IF(ISNUMBER(B69),"-"&amp;B69," ")&amp;" -host_grp_name "&amp; C69&amp;" -s "&amp;Instructions!B$11&amp;" -IH"&amp;Instructions!B$10,"")</f>
        <v/>
      </c>
      <c r="N69" s="24" t="str">
        <f t="shared" si="4"/>
        <v xml:space="preserve">raidcom add host_grp -port CL- -host_ mode  -s </v>
      </c>
      <c r="O69" s="24" t="str">
        <f>IF(ISNUMBER(#REF!),"raidcom add hba_wwn -port CL" &amp;  A69 &amp;  "-" &amp;B69&amp; "  -hba_wwn " &amp; IF(LEN(J69) =16,J69,LEFT(J69,2)&amp;MID(J69,4,2)&amp;MID(J69,7,2)&amp;MID(J69,10,2) &amp;MID(J69,13,2)&amp;MID(J69,16,2)&amp;MID(J69,19,2)&amp;MID(J69,22,2)),"")</f>
        <v/>
      </c>
      <c r="P69" s="24" t="str">
        <f>IF(ISNUMBER(#REF!),"raidcom set hba_wwn -port CL" &amp;  A69 &amp;  "-" &amp;B69&amp;IF(ISTEXT(K69)," -wwn_nickname "&amp;K69,""),"")</f>
        <v/>
      </c>
      <c r="Q69" s="24" t="str">
        <f>IF(ISTEXT(A69),"raidcom add hba_wwn -port "&amp;A69&amp;" "&amp;C69&amp;"  -hba_wwn "&amp;IF(LEN(J69)=16,J69,LEFT(J69,2)&amp;MID(J69,4,2)&amp;MID(J69,7,2)&amp;MID(J69,10,2)&amp;MID(J69,13,2)&amp;MID(J69,16,2)&amp;MID(J69,19,2)&amp;MID(J69,22,2))&amp;" -s " &amp;Instructions!B$11&amp; " -IH" &amp;Instructions!B$10,"")</f>
        <v/>
      </c>
      <c r="R69" s="24" t="str">
        <f>IF(ISTEXT(A69),"raidcom set hba_wwn -port "&amp;A69&amp;" "&amp;C69&amp;"  -hba_wwn "&amp;IF(LEN(J69)=16,J69,LEFT(J69,2)&amp;MID(J69,4,2)&amp;MID(J69,7,2)&amp;MID(J69,10,2)&amp;MID(J69,13,2)&amp;MID(J69,16,2)&amp;MID(J69,19,2)&amp;MID(J69,22,2))&amp;IF(ISTEXT(K69)," -wwn_nickname "&amp;K69&amp;" -s "&amp;Instructions!B$11&amp;" -IH"&amp;Instructions!B$10," -s " &amp;Instructions!B$11&amp; " -IH" &amp;Instructions!B$10),"")</f>
        <v/>
      </c>
      <c r="S69" s="136" t="str">
        <f>IF(ISTEXT(A69),"raidcom modify host_grp -port " &amp;A69&amp;"  "&amp; C69&amp;"  -host_mode "&amp;D69&amp;"  -host_mode_opt "&amp;LEFT(E69,2)&amp;" "&amp;LEFT(F69,2)&amp;" "&amp;LEFT(G69,2)&amp;" "&amp;LEFT(H69,2)&amp;" -s "&amp;Instructions!B$11&amp;" -IH"&amp;Instructions!B$10,"")</f>
        <v/>
      </c>
      <c r="T69" s="24" t="str">
        <f>IF(ISTEXT(A69),"raidcom delete host_grp -port "&amp;A69&amp;IF(ISTEXT(C69)," "&amp;C69,"-"&amp;B69)&amp;" -s "&amp;Instructions!B$11&amp;" -IH"&amp;Instructions!B$10,"")</f>
        <v/>
      </c>
      <c r="U69" s="139" t="str">
        <f>IF(ISTEXT(A69),"raidcom delete hba_wwn -port "&amp;A69&amp;"  -hba_wwn "&amp;IF(LEN(J69)=16,J69,LEFT(J69,2)&amp;MID(J69,4,2)&amp;MID(J69,7,2)&amp;MID(J69,10,2)&amp;MID(J69,13,2)&amp;MID(J69,16,2)&amp;MID(J69,19,2)&amp;MID(J69,22,2))&amp;" -s "&amp;Instructions!B$11&amp;" -IH"&amp;Instructions!B$10,"")</f>
        <v/>
      </c>
      <c r="V69" s="139" t="str">
        <f>IF(ISTEXT(A69),"raidcom reset hba_wwn -port "&amp;A69&amp;" "&amp;C69&amp;"  -hba_wwn "&amp;IF(LEN(J69)=16,J69,LEFT(J69,2)&amp;MID(J69,4,2)&amp;MID(J69,7,2)&amp;MID(J69,10,2)&amp;MID(J69,13,2)&amp;MID(J69,16,2)&amp;MID(J69,19,2)&amp;MID(J69,22,2))&amp;IF(ISTEXT(K69),"  -s "&amp;Instructions!B$11&amp;" -IH"&amp;Instructions!B$10," -s " &amp;Instructions!B$11&amp; " -IH" &amp;Instructions!B$10),"")</f>
        <v/>
      </c>
    </row>
    <row r="70" spans="1:22" s="8" customFormat="1" ht="15">
      <c r="A70" s="20"/>
      <c r="B70" s="29"/>
      <c r="C70" s="203" t="s">
        <v>1562</v>
      </c>
      <c r="D70" s="20"/>
      <c r="E70" s="137"/>
      <c r="F70" s="137"/>
      <c r="G70" s="137"/>
      <c r="H70" s="137"/>
      <c r="I70" s="218"/>
      <c r="J70" s="26"/>
      <c r="K70" s="111"/>
      <c r="L70" s="92" t="s">
        <v>17</v>
      </c>
      <c r="M70" s="24" t="str">
        <f>IF(ISTEXT(A70),"raidcom add host_grp -port "&amp;A70&amp;IF(ISNUMBER(B70),"-"&amp;B70," ")&amp;" -host_grp_name "&amp; C70&amp;" -s "&amp;Instructions!B$11&amp;" -IH"&amp;Instructions!B$10,"")</f>
        <v/>
      </c>
      <c r="N70" s="24" t="str">
        <f t="shared" si="4"/>
        <v xml:space="preserve">raidcom add host_grp -port CL- -host_ mode  -s </v>
      </c>
      <c r="O70" s="24" t="str">
        <f>IF(ISNUMBER(#REF!),"raidcom add hba_wwn -port CL" &amp;  A70 &amp;  "-" &amp;B70&amp; "  -hba_wwn " &amp; IF(LEN(J70) =16,J70,LEFT(J70,2)&amp;MID(J70,4,2)&amp;MID(J70,7,2)&amp;MID(J70,10,2) &amp;MID(J70,13,2)&amp;MID(J70,16,2)&amp;MID(J70,19,2)&amp;MID(J70,22,2)),"")</f>
        <v/>
      </c>
      <c r="P70" s="24" t="str">
        <f>IF(ISNUMBER(#REF!),"raidcom set hba_wwn -port CL" &amp;  A70 &amp;  "-" &amp;B70&amp;IF(ISTEXT(K70)," -wwn_nickname "&amp;K70,""),"")</f>
        <v/>
      </c>
      <c r="Q70" s="24" t="str">
        <f>IF(ISTEXT(A70),"raidcom add hba_wwn -port "&amp;A70&amp;" "&amp;C70&amp;"  -hba_wwn "&amp;IF(LEN(J70)=16,J70,LEFT(J70,2)&amp;MID(J70,4,2)&amp;MID(J70,7,2)&amp;MID(J70,10,2)&amp;MID(J70,13,2)&amp;MID(J70,16,2)&amp;MID(J70,19,2)&amp;MID(J70,22,2))&amp;" -s " &amp;Instructions!B$11&amp; " -IH" &amp;Instructions!B$10,"")</f>
        <v/>
      </c>
      <c r="R70" s="24" t="str">
        <f>IF(ISTEXT(A70),"raidcom set hba_wwn -port "&amp;A70&amp;" "&amp;C70&amp;"  -hba_wwn "&amp;IF(LEN(J70)=16,J70,LEFT(J70,2)&amp;MID(J70,4,2)&amp;MID(J70,7,2)&amp;MID(J70,10,2)&amp;MID(J70,13,2)&amp;MID(J70,16,2)&amp;MID(J70,19,2)&amp;MID(J70,22,2))&amp;IF(ISTEXT(K70)," -wwn_nickname "&amp;K70&amp;" -s "&amp;Instructions!B$11&amp;" -IH"&amp;Instructions!B$10," -s " &amp;Instructions!B$11&amp; " -IH" &amp;Instructions!B$10),"")</f>
        <v/>
      </c>
      <c r="S70" s="136" t="str">
        <f>IF(ISTEXT(A70),"raidcom modify host_grp -port " &amp;A70&amp;"  "&amp; C70&amp;"  -host_mode "&amp;D70&amp;"  -host_mode_opt "&amp;LEFT(E70,2)&amp;" "&amp;LEFT(F70,2)&amp;" "&amp;LEFT(G70,2)&amp;" "&amp;LEFT(H70,2)&amp;" -s "&amp;Instructions!B$11&amp;" -IH"&amp;Instructions!B$10,"")</f>
        <v/>
      </c>
      <c r="T70" s="24" t="str">
        <f>IF(ISTEXT(A70),"raidcom delete host_grp -port "&amp;A70&amp;IF(ISTEXT(C70)," "&amp;C70,"-"&amp;B70)&amp;" -s "&amp;Instructions!B$11&amp;" -IH"&amp;Instructions!B$10,"")</f>
        <v/>
      </c>
      <c r="U70" s="139" t="str">
        <f>IF(ISTEXT(A70),"raidcom delete hba_wwn -port "&amp;A70&amp;"  -hba_wwn "&amp;IF(LEN(J70)=16,J70,LEFT(J70,2)&amp;MID(J70,4,2)&amp;MID(J70,7,2)&amp;MID(J70,10,2)&amp;MID(J70,13,2)&amp;MID(J70,16,2)&amp;MID(J70,19,2)&amp;MID(J70,22,2))&amp;" -s "&amp;Instructions!B$11&amp;" -IH"&amp;Instructions!B$10,"")</f>
        <v/>
      </c>
      <c r="V70" s="139" t="str">
        <f>IF(ISTEXT(A70),"raidcom reset hba_wwn -port "&amp;A70&amp;" "&amp;C70&amp;"  -hba_wwn "&amp;IF(LEN(J70)=16,J70,LEFT(J70,2)&amp;MID(J70,4,2)&amp;MID(J70,7,2)&amp;MID(J70,10,2)&amp;MID(J70,13,2)&amp;MID(J70,16,2)&amp;MID(J70,19,2)&amp;MID(J70,22,2))&amp;IF(ISTEXT(K70),"  -s "&amp;Instructions!B$11&amp;" -IH"&amp;Instructions!B$10," -s " &amp;Instructions!B$11&amp; " -IH" &amp;Instructions!B$10),"")</f>
        <v/>
      </c>
    </row>
    <row r="71" spans="1:22" s="8" customFormat="1" ht="15">
      <c r="A71" s="20"/>
      <c r="B71" s="29"/>
      <c r="C71" s="203" t="s">
        <v>1562</v>
      </c>
      <c r="D71" s="20"/>
      <c r="E71" s="137"/>
      <c r="F71" s="137"/>
      <c r="G71" s="137"/>
      <c r="H71" s="137"/>
      <c r="I71" s="218"/>
      <c r="J71" s="26"/>
      <c r="K71" s="111"/>
      <c r="L71" s="92" t="s">
        <v>17</v>
      </c>
      <c r="M71" s="24" t="str">
        <f>IF(ISTEXT(A71),"raidcom add host_grp -port "&amp;A71&amp;IF(ISNUMBER(B71),"-"&amp;B71," ")&amp;" -host_grp_name "&amp; C71&amp;" -s "&amp;Instructions!B$11&amp;" -IH"&amp;Instructions!B$10,"")</f>
        <v/>
      </c>
      <c r="N71" s="24" t="str">
        <f t="shared" si="4"/>
        <v xml:space="preserve">raidcom add host_grp -port CL- -host_ mode  -s </v>
      </c>
      <c r="O71" s="24" t="str">
        <f>IF(ISNUMBER(#REF!),"raidcom add hba_wwn -port CL" &amp;  A71 &amp;  "-" &amp;B71&amp; "  -hba_wwn " &amp; IF(LEN(J71) =16,J71,LEFT(J71,2)&amp;MID(J71,4,2)&amp;MID(J71,7,2)&amp;MID(J71,10,2) &amp;MID(J71,13,2)&amp;MID(J71,16,2)&amp;MID(J71,19,2)&amp;MID(J71,22,2)),"")</f>
        <v/>
      </c>
      <c r="P71" s="24" t="str">
        <f>IF(ISNUMBER(#REF!),"raidcom set hba_wwn -port CL" &amp;  A71 &amp;  "-" &amp;B71&amp;IF(ISTEXT(K71)," -wwn_nickname "&amp;K71,""),"")</f>
        <v/>
      </c>
      <c r="Q71" s="24" t="str">
        <f>IF(ISTEXT(A71),"raidcom add hba_wwn -port "&amp;A71&amp;" "&amp;C71&amp;"  -hba_wwn "&amp;IF(LEN(J71)=16,J71,LEFT(J71,2)&amp;MID(J71,4,2)&amp;MID(J71,7,2)&amp;MID(J71,10,2)&amp;MID(J71,13,2)&amp;MID(J71,16,2)&amp;MID(J71,19,2)&amp;MID(J71,22,2))&amp;" -s " &amp;Instructions!B$11&amp; " -IH" &amp;Instructions!B$10,"")</f>
        <v/>
      </c>
      <c r="R71" s="24" t="str">
        <f>IF(ISTEXT(A71),"raidcom set hba_wwn -port "&amp;A71&amp;" "&amp;C71&amp;"  -hba_wwn "&amp;IF(LEN(J71)=16,J71,LEFT(J71,2)&amp;MID(J71,4,2)&amp;MID(J71,7,2)&amp;MID(J71,10,2)&amp;MID(J71,13,2)&amp;MID(J71,16,2)&amp;MID(J71,19,2)&amp;MID(J71,22,2))&amp;IF(ISTEXT(K71)," -wwn_nickname "&amp;K71&amp;" -s "&amp;Instructions!B$11&amp;" -IH"&amp;Instructions!B$10," -s " &amp;Instructions!B$11&amp; " -IH" &amp;Instructions!B$10),"")</f>
        <v/>
      </c>
      <c r="S71" s="136" t="str">
        <f>IF(ISTEXT(A71),"raidcom modify host_grp -port " &amp;A71&amp;"  "&amp; C71&amp;"  -host_mode "&amp;D71&amp;"  -host_mode_opt "&amp;LEFT(E71,2)&amp;" "&amp;LEFT(F71,2)&amp;" "&amp;LEFT(G71,2)&amp;" "&amp;LEFT(H71,2)&amp;" -s "&amp;Instructions!B$11&amp;" -IH"&amp;Instructions!B$10,"")</f>
        <v/>
      </c>
      <c r="T71" s="24" t="str">
        <f>IF(ISTEXT(A71),"raidcom delete host_grp -port "&amp;A71&amp;IF(ISTEXT(C71)," "&amp;C71,"-"&amp;B71)&amp;" -s "&amp;Instructions!B$11&amp;" -IH"&amp;Instructions!B$10,"")</f>
        <v/>
      </c>
      <c r="U71" s="139" t="str">
        <f>IF(ISTEXT(A71),"raidcom delete hba_wwn -port "&amp;A71&amp;"  -hba_wwn "&amp;IF(LEN(J71)=16,J71,LEFT(J71,2)&amp;MID(J71,4,2)&amp;MID(J71,7,2)&amp;MID(J71,10,2)&amp;MID(J71,13,2)&amp;MID(J71,16,2)&amp;MID(J71,19,2)&amp;MID(J71,22,2))&amp;" -s "&amp;Instructions!B$11&amp;" -IH"&amp;Instructions!B$10,"")</f>
        <v/>
      </c>
      <c r="V71" s="139" t="str">
        <f>IF(ISTEXT(A71),"raidcom reset hba_wwn -port "&amp;A71&amp;" "&amp;C71&amp;"  -hba_wwn "&amp;IF(LEN(J71)=16,J71,LEFT(J71,2)&amp;MID(J71,4,2)&amp;MID(J71,7,2)&amp;MID(J71,10,2)&amp;MID(J71,13,2)&amp;MID(J71,16,2)&amp;MID(J71,19,2)&amp;MID(J71,22,2))&amp;IF(ISTEXT(K71),"  -s "&amp;Instructions!B$11&amp;" -IH"&amp;Instructions!B$10," -s " &amp;Instructions!B$11&amp; " -IH" &amp;Instructions!B$10),"")</f>
        <v/>
      </c>
    </row>
    <row r="72" spans="1:22" s="8" customFormat="1" ht="15">
      <c r="A72" s="20"/>
      <c r="B72" s="29"/>
      <c r="C72" s="203" t="s">
        <v>1563</v>
      </c>
      <c r="D72" s="20"/>
      <c r="E72" s="137"/>
      <c r="F72" s="137"/>
      <c r="G72" s="137"/>
      <c r="H72" s="137"/>
      <c r="I72" s="218"/>
      <c r="J72" s="26"/>
      <c r="K72" s="111"/>
      <c r="L72" s="92" t="s">
        <v>17</v>
      </c>
      <c r="M72" s="24" t="str">
        <f>IF(ISTEXT(A72),"raidcom add host_grp -port "&amp;A72&amp;IF(ISNUMBER(B72),"-"&amp;B72," ")&amp;" -host_grp_name "&amp; C72&amp;" -s "&amp;Instructions!B$11&amp;" -IH"&amp;Instructions!B$10,"")</f>
        <v/>
      </c>
      <c r="N72" s="24" t="str">
        <f t="shared" si="4"/>
        <v xml:space="preserve">raidcom add host_grp -port CL- -host_ mode  -s </v>
      </c>
      <c r="O72" s="24" t="str">
        <f>IF(ISNUMBER(#REF!),"raidcom add hba_wwn -port CL" &amp;  A72 &amp;  "-" &amp;B72&amp; "  -hba_wwn " &amp; IF(LEN(J72) =16,J72,LEFT(J72,2)&amp;MID(J72,4,2)&amp;MID(J72,7,2)&amp;MID(J72,10,2) &amp;MID(J72,13,2)&amp;MID(J72,16,2)&amp;MID(J72,19,2)&amp;MID(J72,22,2)),"")</f>
        <v/>
      </c>
      <c r="P72" s="24" t="str">
        <f>IF(ISNUMBER(#REF!),"raidcom set hba_wwn -port CL" &amp;  A72 &amp;  "-" &amp;B72&amp;IF(ISTEXT(K72)," -wwn_nickname "&amp;K72,""),"")</f>
        <v/>
      </c>
      <c r="Q72" s="24" t="str">
        <f>IF(ISTEXT(A72),"raidcom add hba_wwn -port "&amp;A72&amp;" "&amp;C72&amp;"  -hba_wwn "&amp;IF(LEN(J72)=16,J72,LEFT(J72,2)&amp;MID(J72,4,2)&amp;MID(J72,7,2)&amp;MID(J72,10,2)&amp;MID(J72,13,2)&amp;MID(J72,16,2)&amp;MID(J72,19,2)&amp;MID(J72,22,2))&amp;" -s " &amp;Instructions!B$11&amp; " -IH" &amp;Instructions!B$10,"")</f>
        <v/>
      </c>
      <c r="R72" s="24" t="str">
        <f>IF(ISTEXT(A72),"raidcom set hba_wwn -port "&amp;A72&amp;" "&amp;C72&amp;"  -hba_wwn "&amp;IF(LEN(J72)=16,J72,LEFT(J72,2)&amp;MID(J72,4,2)&amp;MID(J72,7,2)&amp;MID(J72,10,2)&amp;MID(J72,13,2)&amp;MID(J72,16,2)&amp;MID(J72,19,2)&amp;MID(J72,22,2))&amp;IF(ISTEXT(K72)," -wwn_nickname "&amp;K72&amp;" -s "&amp;Instructions!B$11&amp;" -IH"&amp;Instructions!B$10," -s " &amp;Instructions!B$11&amp; " -IH" &amp;Instructions!B$10),"")</f>
        <v/>
      </c>
      <c r="S72" s="136" t="str">
        <f>IF(ISTEXT(A72),"raidcom modify host_grp -port " &amp;A72&amp;"  "&amp; C72&amp;"  -host_mode "&amp;D72&amp;"  -host_mode_opt "&amp;LEFT(E72,2)&amp;" "&amp;LEFT(F72,2)&amp;" "&amp;LEFT(G72,2)&amp;" "&amp;LEFT(H72,2)&amp;" -s "&amp;Instructions!B$11&amp;" -IH"&amp;Instructions!B$10,"")</f>
        <v/>
      </c>
      <c r="T72" s="24" t="str">
        <f>IF(ISTEXT(A72),"raidcom delete host_grp -port "&amp;A72&amp;IF(ISTEXT(C72)," "&amp;C72,"-"&amp;B72)&amp;" -s "&amp;Instructions!B$11&amp;" -IH"&amp;Instructions!B$10,"")</f>
        <v/>
      </c>
      <c r="U72" s="139" t="str">
        <f>IF(ISTEXT(A72),"raidcom delete hba_wwn -port "&amp;A72&amp;"  -hba_wwn "&amp;IF(LEN(J72)=16,J72,LEFT(J72,2)&amp;MID(J72,4,2)&amp;MID(J72,7,2)&amp;MID(J72,10,2)&amp;MID(J72,13,2)&amp;MID(J72,16,2)&amp;MID(J72,19,2)&amp;MID(J72,22,2))&amp;" -s "&amp;Instructions!B$11&amp;" -IH"&amp;Instructions!B$10,"")</f>
        <v/>
      </c>
      <c r="V72" s="139" t="str">
        <f>IF(ISTEXT(A72),"raidcom reset hba_wwn -port "&amp;A72&amp;" "&amp;C72&amp;"  -hba_wwn "&amp;IF(LEN(J72)=16,J72,LEFT(J72,2)&amp;MID(J72,4,2)&amp;MID(J72,7,2)&amp;MID(J72,10,2)&amp;MID(J72,13,2)&amp;MID(J72,16,2)&amp;MID(J72,19,2)&amp;MID(J72,22,2))&amp;IF(ISTEXT(K72),"  -s "&amp;Instructions!B$11&amp;" -IH"&amp;Instructions!B$10," -s " &amp;Instructions!B$11&amp; " -IH" &amp;Instructions!B$10),"")</f>
        <v/>
      </c>
    </row>
    <row r="73" spans="1:22" s="8" customFormat="1" ht="15">
      <c r="A73" s="20"/>
      <c r="B73" s="29"/>
      <c r="C73" s="203" t="s">
        <v>1563</v>
      </c>
      <c r="D73" s="20"/>
      <c r="E73" s="137"/>
      <c r="F73" s="137"/>
      <c r="G73" s="137"/>
      <c r="H73" s="137"/>
      <c r="I73" s="218"/>
      <c r="J73" s="26"/>
      <c r="K73" s="111"/>
      <c r="L73" s="92" t="s">
        <v>17</v>
      </c>
      <c r="M73" s="24" t="str">
        <f>IF(ISTEXT(A73),"raidcom add host_grp -port "&amp;A73&amp;IF(ISNUMBER(B73),"-"&amp;B73," ")&amp;" -host_grp_name "&amp; C73&amp;" -s "&amp;Instructions!B$11&amp;" -IH"&amp;Instructions!B$10,"")</f>
        <v/>
      </c>
      <c r="N73" s="24" t="str">
        <f t="shared" si="4"/>
        <v xml:space="preserve">raidcom add host_grp -port CL- -host_ mode  -s </v>
      </c>
      <c r="O73" s="24" t="str">
        <f>IF(ISNUMBER(#REF!),"raidcom add hba_wwn -port CL" &amp;  A73 &amp;  "-" &amp;B73&amp; "  -hba_wwn " &amp; IF(LEN(J73) =16,J73,LEFT(J73,2)&amp;MID(J73,4,2)&amp;MID(J73,7,2)&amp;MID(J73,10,2) &amp;MID(J73,13,2)&amp;MID(J73,16,2)&amp;MID(J73,19,2)&amp;MID(J73,22,2)),"")</f>
        <v/>
      </c>
      <c r="P73" s="24" t="str">
        <f>IF(ISNUMBER(#REF!),"raidcom set hba_wwn -port CL" &amp;  A73 &amp;  "-" &amp;B73&amp;IF(ISTEXT(K73)," -wwn_nickname "&amp;K73,""),"")</f>
        <v/>
      </c>
      <c r="Q73" s="24" t="str">
        <f>IF(ISTEXT(A73),"raidcom add hba_wwn -port "&amp;A73&amp;" "&amp;C73&amp;"  -hba_wwn "&amp;IF(LEN(J73)=16,J73,LEFT(J73,2)&amp;MID(J73,4,2)&amp;MID(J73,7,2)&amp;MID(J73,10,2)&amp;MID(J73,13,2)&amp;MID(J73,16,2)&amp;MID(J73,19,2)&amp;MID(J73,22,2))&amp;" -s " &amp;Instructions!B$11&amp; " -IH" &amp;Instructions!B$10,"")</f>
        <v/>
      </c>
      <c r="R73" s="24" t="str">
        <f>IF(ISTEXT(A73),"raidcom set hba_wwn -port "&amp;A73&amp;" "&amp;C73&amp;"  -hba_wwn "&amp;IF(LEN(J73)=16,J73,LEFT(J73,2)&amp;MID(J73,4,2)&amp;MID(J73,7,2)&amp;MID(J73,10,2)&amp;MID(J73,13,2)&amp;MID(J73,16,2)&amp;MID(J73,19,2)&amp;MID(J73,22,2))&amp;IF(ISTEXT(K73)," -wwn_nickname "&amp;K73&amp;" -s "&amp;Instructions!B$11&amp;" -IH"&amp;Instructions!B$10," -s " &amp;Instructions!B$11&amp; " -IH" &amp;Instructions!B$10),"")</f>
        <v/>
      </c>
      <c r="S73" s="136" t="str">
        <f>IF(ISTEXT(A73),"raidcom modify host_grp -port " &amp;A73&amp;"  "&amp; C73&amp;"  -host_mode "&amp;D73&amp;"  -host_mode_opt "&amp;LEFT(E73,2)&amp;" "&amp;LEFT(F73,2)&amp;" "&amp;LEFT(G73,2)&amp;" "&amp;LEFT(H73,2)&amp;" -s "&amp;Instructions!B$11&amp;" -IH"&amp;Instructions!B$10,"")</f>
        <v/>
      </c>
      <c r="T73" s="24" t="str">
        <f>IF(ISTEXT(A73),"raidcom delete host_grp -port "&amp;A73&amp;IF(ISTEXT(C73)," "&amp;C73,"-"&amp;B73)&amp;" -s "&amp;Instructions!B$11&amp;" -IH"&amp;Instructions!B$10,"")</f>
        <v/>
      </c>
      <c r="U73" s="139" t="str">
        <f>IF(ISTEXT(A73),"raidcom delete hba_wwn -port "&amp;A73&amp;"  -hba_wwn "&amp;IF(LEN(J73)=16,J73,LEFT(J73,2)&amp;MID(J73,4,2)&amp;MID(J73,7,2)&amp;MID(J73,10,2)&amp;MID(J73,13,2)&amp;MID(J73,16,2)&amp;MID(J73,19,2)&amp;MID(J73,22,2))&amp;" -s "&amp;Instructions!B$11&amp;" -IH"&amp;Instructions!B$10,"")</f>
        <v/>
      </c>
      <c r="V73" s="139" t="str">
        <f>IF(ISTEXT(A73),"raidcom reset hba_wwn -port "&amp;A73&amp;" "&amp;C73&amp;"  -hba_wwn "&amp;IF(LEN(J73)=16,J73,LEFT(J73,2)&amp;MID(J73,4,2)&amp;MID(J73,7,2)&amp;MID(J73,10,2)&amp;MID(J73,13,2)&amp;MID(J73,16,2)&amp;MID(J73,19,2)&amp;MID(J73,22,2))&amp;IF(ISTEXT(K73),"  -s "&amp;Instructions!B$11&amp;" -IH"&amp;Instructions!B$10," -s " &amp;Instructions!B$11&amp; " -IH" &amp;Instructions!B$10),"")</f>
        <v/>
      </c>
    </row>
    <row r="74" spans="1:22" s="8" customFormat="1" ht="15">
      <c r="A74" s="20"/>
      <c r="B74" s="29"/>
      <c r="C74" s="203" t="s">
        <v>1564</v>
      </c>
      <c r="D74" s="20"/>
      <c r="E74" s="137"/>
      <c r="F74" s="137"/>
      <c r="G74" s="137"/>
      <c r="H74" s="137"/>
      <c r="I74" s="218"/>
      <c r="J74" s="26"/>
      <c r="K74" s="111"/>
      <c r="L74" s="92" t="s">
        <v>17</v>
      </c>
      <c r="M74" s="24" t="str">
        <f>IF(ISTEXT(A74),"raidcom add host_grp -port "&amp;A74&amp;IF(ISNUMBER(B74),"-"&amp;B74," ")&amp;" -host_grp_name "&amp; C74&amp;" -s "&amp;Instructions!B$11&amp;" -IH"&amp;Instructions!B$10,"")</f>
        <v/>
      </c>
      <c r="N74" s="24" t="str">
        <f t="shared" si="4"/>
        <v xml:space="preserve">raidcom add host_grp -port CL- -host_ mode  -s </v>
      </c>
      <c r="O74" s="24" t="str">
        <f>IF(ISNUMBER(#REF!),"raidcom add hba_wwn -port CL" &amp;  A74 &amp;  "-" &amp;B74&amp; "  -hba_wwn " &amp; IF(LEN(J74) =16,J74,LEFT(J74,2)&amp;MID(J74,4,2)&amp;MID(J74,7,2)&amp;MID(J74,10,2) &amp;MID(J74,13,2)&amp;MID(J74,16,2)&amp;MID(J74,19,2)&amp;MID(J74,22,2)),"")</f>
        <v/>
      </c>
      <c r="P74" s="24" t="str">
        <f>IF(ISNUMBER(#REF!),"raidcom set hba_wwn -port CL" &amp;  A74 &amp;  "-" &amp;B74&amp;IF(ISTEXT(K74)," -wwn_nickname "&amp;K74,""),"")</f>
        <v/>
      </c>
      <c r="Q74" s="24" t="str">
        <f>IF(ISTEXT(A74),"raidcom add hba_wwn -port "&amp;A74&amp;" "&amp;C74&amp;"  -hba_wwn "&amp;IF(LEN(J74)=16,J74,LEFT(J74,2)&amp;MID(J74,4,2)&amp;MID(J74,7,2)&amp;MID(J74,10,2)&amp;MID(J74,13,2)&amp;MID(J74,16,2)&amp;MID(J74,19,2)&amp;MID(J74,22,2))&amp;" -s " &amp;Instructions!B$11&amp; " -IH" &amp;Instructions!B$10,"")</f>
        <v/>
      </c>
      <c r="R74" s="24" t="str">
        <f>IF(ISTEXT(A74),"raidcom set hba_wwn -port "&amp;A74&amp;" "&amp;C74&amp;"  -hba_wwn "&amp;IF(LEN(J74)=16,J74,LEFT(J74,2)&amp;MID(J74,4,2)&amp;MID(J74,7,2)&amp;MID(J74,10,2)&amp;MID(J74,13,2)&amp;MID(J74,16,2)&amp;MID(J74,19,2)&amp;MID(J74,22,2))&amp;IF(ISTEXT(K74)," -wwn_nickname "&amp;K74&amp;" -s "&amp;Instructions!B$11&amp;" -IH"&amp;Instructions!B$10," -s " &amp;Instructions!B$11&amp; " -IH" &amp;Instructions!B$10),"")</f>
        <v/>
      </c>
      <c r="S74" s="136" t="str">
        <f>IF(ISTEXT(A74),"raidcom modify host_grp -port " &amp;A74&amp;"  "&amp; C74&amp;"  -host_mode "&amp;D74&amp;"  -host_mode_opt "&amp;LEFT(E74,2)&amp;" "&amp;LEFT(F74,2)&amp;" "&amp;LEFT(G74,2)&amp;" "&amp;LEFT(H74,2)&amp;" -s "&amp;Instructions!B$11&amp;" -IH"&amp;Instructions!B$10,"")</f>
        <v/>
      </c>
      <c r="T74" s="24" t="str">
        <f>IF(ISTEXT(A74),"raidcom delete host_grp -port "&amp;A74&amp;IF(ISTEXT(C74)," "&amp;C74,"-"&amp;B74)&amp;" -s "&amp;Instructions!B$11&amp;" -IH"&amp;Instructions!B$10,"")</f>
        <v/>
      </c>
      <c r="U74" s="139" t="str">
        <f>IF(ISTEXT(A74),"raidcom delete hba_wwn -port "&amp;A74&amp;"  -hba_wwn "&amp;IF(LEN(J74)=16,J74,LEFT(J74,2)&amp;MID(J74,4,2)&amp;MID(J74,7,2)&amp;MID(J74,10,2)&amp;MID(J74,13,2)&amp;MID(J74,16,2)&amp;MID(J74,19,2)&amp;MID(J74,22,2))&amp;" -s "&amp;Instructions!B$11&amp;" -IH"&amp;Instructions!B$10,"")</f>
        <v/>
      </c>
      <c r="V74" s="139" t="str">
        <f>IF(ISTEXT(A74),"raidcom reset hba_wwn -port "&amp;A74&amp;" "&amp;C74&amp;"  -hba_wwn "&amp;IF(LEN(J74)=16,J74,LEFT(J74,2)&amp;MID(J74,4,2)&amp;MID(J74,7,2)&amp;MID(J74,10,2)&amp;MID(J74,13,2)&amp;MID(J74,16,2)&amp;MID(J74,19,2)&amp;MID(J74,22,2))&amp;IF(ISTEXT(K74),"  -s "&amp;Instructions!B$11&amp;" -IH"&amp;Instructions!B$10," -s " &amp;Instructions!B$11&amp; " -IH" &amp;Instructions!B$10),"")</f>
        <v/>
      </c>
    </row>
    <row r="75" spans="1:22" ht="15">
      <c r="A75" s="203"/>
      <c r="B75" s="204"/>
      <c r="C75" s="203" t="s">
        <v>1564</v>
      </c>
      <c r="D75" s="203"/>
      <c r="E75" s="137"/>
      <c r="F75" s="137"/>
      <c r="G75" s="137"/>
      <c r="H75" s="137"/>
      <c r="I75" s="218"/>
      <c r="J75" s="26"/>
      <c r="K75" s="111"/>
      <c r="L75" s="92" t="s">
        <v>17</v>
      </c>
      <c r="M75" s="24" t="str">
        <f>IF(ISTEXT(A75),"raidcom add host_grp -port "&amp;A75&amp;IF(ISNUMBER(B75),"-"&amp;B75," ")&amp;" -host_grp_name "&amp; C75&amp;" -s "&amp;Instructions!B$11&amp;" -IH"&amp;Instructions!B$10,"")</f>
        <v/>
      </c>
      <c r="N75" s="24" t="str">
        <f t="shared" ref="N75:N106" si="5">"raidcom add host_grp -port CL" &amp; A75 &amp; "-"&amp;B75&amp;" -host_ mode " &amp; D75 &amp;IF(ISTEXT(H75), "  -host_ mode_opt " &amp; H75,"")&amp;" -s "</f>
        <v xml:space="preserve">raidcom add host_grp -port CL- -host_ mode  -s </v>
      </c>
      <c r="O75" s="24" t="str">
        <f>IF(ISNUMBER(#REF!),"raidcom add hba_wwn -port CL" &amp;  A75 &amp;  "-" &amp;B75&amp; "  -hba_wwn " &amp; IF(LEN(J75) =16,J75,LEFT(J75,2)&amp;MID(J75,4,2)&amp;MID(J75,7,2)&amp;MID(J75,10,2) &amp;MID(J75,13,2)&amp;MID(J75,16,2)&amp;MID(J75,19,2)&amp;MID(J75,22,2)),"")</f>
        <v/>
      </c>
      <c r="P75" s="24" t="str">
        <f>IF(ISNUMBER(#REF!),"raidcom set hba_wwn -port CL" &amp;  A75 &amp;  "-" &amp;B75&amp;IF(ISTEXT(K75)," -wwn_nickname "&amp;K75,""),"")</f>
        <v/>
      </c>
      <c r="Q75" s="24" t="str">
        <f>IF(ISTEXT(A75),"raidcom add hba_wwn -port "&amp;A75&amp;" "&amp;C75&amp;"  -hba_wwn "&amp;IF(LEN(J75)=16,J75,LEFT(J75,2)&amp;MID(J75,4,2)&amp;MID(J75,7,2)&amp;MID(J75,10,2)&amp;MID(J75,13,2)&amp;MID(J75,16,2)&amp;MID(J75,19,2)&amp;MID(J75,22,2))&amp;" -s " &amp;Instructions!B$11&amp; " -IH" &amp;Instructions!B$10,"")</f>
        <v/>
      </c>
      <c r="R75" s="24" t="str">
        <f>IF(ISTEXT(A75),"raidcom set hba_wwn -port "&amp;A75&amp;" "&amp;C75&amp;"  -hba_wwn "&amp;IF(LEN(J75)=16,J75,LEFT(J75,2)&amp;MID(J75,4,2)&amp;MID(J75,7,2)&amp;MID(J75,10,2)&amp;MID(J75,13,2)&amp;MID(J75,16,2)&amp;MID(J75,19,2)&amp;MID(J75,22,2))&amp;IF(ISTEXT(K75)," -wwn_nickname "&amp;K75&amp;" -s "&amp;Instructions!B$11&amp;" -IH"&amp;Instructions!B$10," -s " &amp;Instructions!B$11&amp; " -IH" &amp;Instructions!B$10),"")</f>
        <v/>
      </c>
      <c r="S75" s="136" t="str">
        <f>IF(ISTEXT(A75),"raidcom modify host_grp -port " &amp;A75&amp;"  "&amp; C75&amp;"  -host_mode "&amp;D75&amp;"  -host_mode_opt "&amp;LEFT(E75,2)&amp;" "&amp;LEFT(F75,2)&amp;" "&amp;LEFT(G75,2)&amp;" "&amp;LEFT(H75,2)&amp;" -s "&amp;Instructions!B$11&amp;" -IH"&amp;Instructions!B$10,"")</f>
        <v/>
      </c>
      <c r="T75" s="24" t="str">
        <f>IF(ISTEXT(A75),"raidcom delete host_grp -port "&amp;A75&amp;IF(ISTEXT(C75)," "&amp;C75,"-"&amp;B75)&amp;" -s "&amp;Instructions!B$11&amp;" -IH"&amp;Instructions!B$10,"")</f>
        <v/>
      </c>
      <c r="U75" s="139" t="str">
        <f>IF(ISTEXT(A75),"raidcom delete hba_wwn -port "&amp;A75&amp;"  -hba_wwn "&amp;IF(LEN(J75)=16,J75,LEFT(J75,2)&amp;MID(J75,4,2)&amp;MID(J75,7,2)&amp;MID(J75,10,2)&amp;MID(J75,13,2)&amp;MID(J75,16,2)&amp;MID(J75,19,2)&amp;MID(J75,22,2))&amp;" -s "&amp;Instructions!B$11&amp;" -IH"&amp;Instructions!B$10,"")</f>
        <v/>
      </c>
      <c r="V75" s="139" t="str">
        <f>IF(ISTEXT(A75),"raidcom reset hba_wwn -port "&amp;A75&amp;" "&amp;C75&amp;"  -hba_wwn "&amp;IF(LEN(J75)=16,J75,LEFT(J75,2)&amp;MID(J75,4,2)&amp;MID(J75,7,2)&amp;MID(J75,10,2)&amp;MID(J75,13,2)&amp;MID(J75,16,2)&amp;MID(J75,19,2)&amp;MID(J75,22,2))&amp;IF(ISTEXT(K75),"  -s "&amp;Instructions!B$11&amp;" -IH"&amp;Instructions!B$10," -s " &amp;Instructions!B$11&amp; " -IH" &amp;Instructions!B$10),"")</f>
        <v/>
      </c>
    </row>
    <row r="76" spans="1:22" ht="15">
      <c r="A76" s="203"/>
      <c r="B76" s="204"/>
      <c r="C76" s="203" t="s">
        <v>1565</v>
      </c>
      <c r="D76" s="203"/>
      <c r="E76" s="137"/>
      <c r="F76" s="137"/>
      <c r="G76" s="137"/>
      <c r="H76" s="137"/>
      <c r="I76" s="218"/>
      <c r="J76" s="26"/>
      <c r="K76" s="111"/>
      <c r="L76" s="92" t="s">
        <v>17</v>
      </c>
      <c r="M76" s="24" t="str">
        <f>IF(ISTEXT(A76),"raidcom add host_grp -port "&amp;A76&amp;IF(ISNUMBER(B76),"-"&amp;B76," ")&amp;" -host_grp_name "&amp; C76&amp;" -s "&amp;Instructions!B$11&amp;" -IH"&amp;Instructions!B$10,"")</f>
        <v/>
      </c>
      <c r="N76" s="24" t="str">
        <f t="shared" si="5"/>
        <v xml:space="preserve">raidcom add host_grp -port CL- -host_ mode  -s </v>
      </c>
      <c r="O76" s="24" t="str">
        <f>IF(ISNUMBER(#REF!),"raidcom add hba_wwn -port CL" &amp;  A76 &amp;  "-" &amp;B76&amp; "  -hba_wwn " &amp; IF(LEN(J76) =16,J76,LEFT(J76,2)&amp;MID(J76,4,2)&amp;MID(J76,7,2)&amp;MID(J76,10,2) &amp;MID(J76,13,2)&amp;MID(J76,16,2)&amp;MID(J76,19,2)&amp;MID(J76,22,2)),"")</f>
        <v/>
      </c>
      <c r="P76" s="24" t="str">
        <f>IF(ISNUMBER(#REF!),"raidcom set hba_wwn -port CL" &amp;  A76 &amp;  "-" &amp;B76&amp;IF(ISTEXT(K76)," -wwn_nickname "&amp;K76,""),"")</f>
        <v/>
      </c>
      <c r="Q76" s="24" t="str">
        <f>IF(ISTEXT(A76),"raidcom add hba_wwn -port "&amp;A76&amp;" "&amp;C76&amp;"  -hba_wwn "&amp;IF(LEN(J76)=16,J76,LEFT(J76,2)&amp;MID(J76,4,2)&amp;MID(J76,7,2)&amp;MID(J76,10,2)&amp;MID(J76,13,2)&amp;MID(J76,16,2)&amp;MID(J76,19,2)&amp;MID(J76,22,2))&amp;" -s " &amp;Instructions!B$11&amp; " -IH" &amp;Instructions!B$10,"")</f>
        <v/>
      </c>
      <c r="R76" s="24" t="str">
        <f>IF(ISTEXT(A76),"raidcom set hba_wwn -port "&amp;A76&amp;" "&amp;C76&amp;"  -hba_wwn "&amp;IF(LEN(J76)=16,J76,LEFT(J76,2)&amp;MID(J76,4,2)&amp;MID(J76,7,2)&amp;MID(J76,10,2)&amp;MID(J76,13,2)&amp;MID(J76,16,2)&amp;MID(J76,19,2)&amp;MID(J76,22,2))&amp;IF(ISTEXT(K76)," -wwn_nickname "&amp;K76&amp;" -s "&amp;Instructions!B$11&amp;" -IH"&amp;Instructions!B$10," -s " &amp;Instructions!B$11&amp; " -IH" &amp;Instructions!B$10),"")</f>
        <v/>
      </c>
      <c r="S76" s="136" t="str">
        <f>IF(ISTEXT(A76),"raidcom modify host_grp -port " &amp;A76&amp;"  "&amp; C76&amp;"  -host_mode "&amp;D76&amp;"  -host_mode_opt "&amp;LEFT(E76,2)&amp;" "&amp;LEFT(F76,2)&amp;" "&amp;LEFT(G76,2)&amp;" "&amp;LEFT(H76,2)&amp;" -s "&amp;Instructions!B$11&amp;" -IH"&amp;Instructions!B$10,"")</f>
        <v/>
      </c>
      <c r="T76" s="24" t="str">
        <f>IF(ISTEXT(A76),"raidcom delete host_grp -port "&amp;A76&amp;IF(ISTEXT(C76)," "&amp;C76,"-"&amp;B76)&amp;" -s "&amp;Instructions!B$11&amp;" -IH"&amp;Instructions!B$10,"")</f>
        <v/>
      </c>
      <c r="U76" s="139" t="str">
        <f>IF(ISTEXT(A76),"raidcom delete hba_wwn -port "&amp;A76&amp;"  -hba_wwn "&amp;IF(LEN(J76)=16,J76,LEFT(J76,2)&amp;MID(J76,4,2)&amp;MID(J76,7,2)&amp;MID(J76,10,2)&amp;MID(J76,13,2)&amp;MID(J76,16,2)&amp;MID(J76,19,2)&amp;MID(J76,22,2))&amp;" -s "&amp;Instructions!B$11&amp;" -IH"&amp;Instructions!B$10,"")</f>
        <v/>
      </c>
      <c r="V76" s="139" t="str">
        <f>IF(ISTEXT(A76),"raidcom reset hba_wwn -port "&amp;A76&amp;" "&amp;C76&amp;"  -hba_wwn "&amp;IF(LEN(J76)=16,J76,LEFT(J76,2)&amp;MID(J76,4,2)&amp;MID(J76,7,2)&amp;MID(J76,10,2)&amp;MID(J76,13,2)&amp;MID(J76,16,2)&amp;MID(J76,19,2)&amp;MID(J76,22,2))&amp;IF(ISTEXT(K76),"  -s "&amp;Instructions!B$11&amp;" -IH"&amp;Instructions!B$10," -s " &amp;Instructions!B$11&amp; " -IH" &amp;Instructions!B$10),"")</f>
        <v/>
      </c>
    </row>
    <row r="77" spans="1:22" ht="15">
      <c r="A77" s="203"/>
      <c r="B77" s="204"/>
      <c r="C77" s="203" t="s">
        <v>1565</v>
      </c>
      <c r="D77" s="203"/>
      <c r="E77" s="137"/>
      <c r="F77" s="137"/>
      <c r="G77" s="137"/>
      <c r="H77" s="137"/>
      <c r="I77" s="218"/>
      <c r="J77" s="26"/>
      <c r="K77" s="111"/>
      <c r="L77" s="92" t="s">
        <v>17</v>
      </c>
      <c r="M77" s="24" t="str">
        <f>IF(ISTEXT(A77),"raidcom add host_grp -port "&amp;A77&amp;IF(ISNUMBER(B77),"-"&amp;B77," ")&amp;" -host_grp_name "&amp; C77&amp;" -s "&amp;Instructions!B$11&amp;" -IH"&amp;Instructions!B$10,"")</f>
        <v/>
      </c>
      <c r="N77" s="24" t="str">
        <f t="shared" si="5"/>
        <v xml:space="preserve">raidcom add host_grp -port CL- -host_ mode  -s </v>
      </c>
      <c r="O77" s="24" t="str">
        <f>IF(ISNUMBER(#REF!),"raidcom add hba_wwn -port CL" &amp;  A77 &amp;  "-" &amp;B77&amp; "  -hba_wwn " &amp; IF(LEN(J77) =16,J77,LEFT(J77,2)&amp;MID(J77,4,2)&amp;MID(J77,7,2)&amp;MID(J77,10,2) &amp;MID(J77,13,2)&amp;MID(J77,16,2)&amp;MID(J77,19,2)&amp;MID(J77,22,2)),"")</f>
        <v/>
      </c>
      <c r="P77" s="24" t="str">
        <f>IF(ISNUMBER(#REF!),"raidcom set hba_wwn -port CL" &amp;  A77 &amp;  "-" &amp;B77&amp;IF(ISTEXT(K77)," -wwn_nickname "&amp;K77,""),"")</f>
        <v/>
      </c>
      <c r="Q77" s="24" t="str">
        <f>IF(ISTEXT(A77),"raidcom add hba_wwn -port "&amp;A77&amp;" "&amp;C77&amp;"  -hba_wwn "&amp;IF(LEN(J77)=16,J77,LEFT(J77,2)&amp;MID(J77,4,2)&amp;MID(J77,7,2)&amp;MID(J77,10,2)&amp;MID(J77,13,2)&amp;MID(J77,16,2)&amp;MID(J77,19,2)&amp;MID(J77,22,2))&amp;" -s " &amp;Instructions!B$11&amp; " -IH" &amp;Instructions!B$10,"")</f>
        <v/>
      </c>
      <c r="R77" s="24" t="str">
        <f>IF(ISTEXT(A77),"raidcom set hba_wwn -port "&amp;A77&amp;" "&amp;C77&amp;"  -hba_wwn "&amp;IF(LEN(J77)=16,J77,LEFT(J77,2)&amp;MID(J77,4,2)&amp;MID(J77,7,2)&amp;MID(J77,10,2)&amp;MID(J77,13,2)&amp;MID(J77,16,2)&amp;MID(J77,19,2)&amp;MID(J77,22,2))&amp;IF(ISTEXT(K77)," -wwn_nickname "&amp;K77&amp;" -s "&amp;Instructions!B$11&amp;" -IH"&amp;Instructions!B$10," -s " &amp;Instructions!B$11&amp; " -IH" &amp;Instructions!B$10),"")</f>
        <v/>
      </c>
      <c r="S77" s="136" t="str">
        <f>IF(ISTEXT(A77),"raidcom modify host_grp -port " &amp;A77&amp;"  "&amp; C77&amp;"  -host_mode "&amp;D77&amp;"  -host_mode_opt "&amp;LEFT(E77,2)&amp;" "&amp;LEFT(F77,2)&amp;" "&amp;LEFT(G77,2)&amp;" "&amp;LEFT(H77,2)&amp;" -s "&amp;Instructions!B$11&amp;" -IH"&amp;Instructions!B$10,"")</f>
        <v/>
      </c>
      <c r="T77" s="24" t="str">
        <f>IF(ISTEXT(A77),"raidcom delete host_grp -port "&amp;A77&amp;IF(ISTEXT(C77)," "&amp;C77,"-"&amp;B77)&amp;" -s "&amp;Instructions!B$11&amp;" -IH"&amp;Instructions!B$10,"")</f>
        <v/>
      </c>
      <c r="U77" s="139" t="str">
        <f>IF(ISTEXT(A77),"raidcom delete hba_wwn -port "&amp;A77&amp;"  -hba_wwn "&amp;IF(LEN(J77)=16,J77,LEFT(J77,2)&amp;MID(J77,4,2)&amp;MID(J77,7,2)&amp;MID(J77,10,2)&amp;MID(J77,13,2)&amp;MID(J77,16,2)&amp;MID(J77,19,2)&amp;MID(J77,22,2))&amp;" -s "&amp;Instructions!B$11&amp;" -IH"&amp;Instructions!B$10,"")</f>
        <v/>
      </c>
      <c r="V77" s="139" t="str">
        <f>IF(ISTEXT(A77),"raidcom reset hba_wwn -port "&amp;A77&amp;" "&amp;C77&amp;"  -hba_wwn "&amp;IF(LEN(J77)=16,J77,LEFT(J77,2)&amp;MID(J77,4,2)&amp;MID(J77,7,2)&amp;MID(J77,10,2)&amp;MID(J77,13,2)&amp;MID(J77,16,2)&amp;MID(J77,19,2)&amp;MID(J77,22,2))&amp;IF(ISTEXT(K77),"  -s "&amp;Instructions!B$11&amp;" -IH"&amp;Instructions!B$10," -s " &amp;Instructions!B$11&amp; " -IH" &amp;Instructions!B$10),"")</f>
        <v/>
      </c>
    </row>
    <row r="78" spans="1:22" ht="15">
      <c r="A78" s="203"/>
      <c r="B78" s="204"/>
      <c r="C78" s="203" t="s">
        <v>1566</v>
      </c>
      <c r="D78" s="203"/>
      <c r="E78" s="137"/>
      <c r="F78" s="137"/>
      <c r="G78" s="137"/>
      <c r="H78" s="137"/>
      <c r="I78" s="218"/>
      <c r="J78" s="26"/>
      <c r="K78" s="111"/>
      <c r="L78" s="92" t="s">
        <v>17</v>
      </c>
      <c r="M78" s="24" t="str">
        <f>IF(ISTEXT(A78),"raidcom add host_grp -port "&amp;A78&amp;IF(ISNUMBER(B78),"-"&amp;B78," ")&amp;" -host_grp_name "&amp; C78&amp;" -s "&amp;Instructions!B$11&amp;" -IH"&amp;Instructions!B$10,"")</f>
        <v/>
      </c>
      <c r="N78" s="24" t="str">
        <f t="shared" si="5"/>
        <v xml:space="preserve">raidcom add host_grp -port CL- -host_ mode  -s </v>
      </c>
      <c r="O78" s="24" t="str">
        <f>IF(ISNUMBER(#REF!),"raidcom add hba_wwn -port CL" &amp;  A78 &amp;  "-" &amp;B78&amp; "  -hba_wwn " &amp; IF(LEN(J78) =16,J78,LEFT(J78,2)&amp;MID(J78,4,2)&amp;MID(J78,7,2)&amp;MID(J78,10,2) &amp;MID(J78,13,2)&amp;MID(J78,16,2)&amp;MID(J78,19,2)&amp;MID(J78,22,2)),"")</f>
        <v/>
      </c>
      <c r="P78" s="24" t="str">
        <f>IF(ISNUMBER(#REF!),"raidcom set hba_wwn -port CL" &amp;  A78 &amp;  "-" &amp;B78&amp;IF(ISTEXT(K78)," -wwn_nickname "&amp;K78,""),"")</f>
        <v/>
      </c>
      <c r="Q78" s="24" t="str">
        <f>IF(ISTEXT(A78),"raidcom add hba_wwn -port "&amp;A78&amp;" "&amp;C78&amp;"  -hba_wwn "&amp;IF(LEN(J78)=16,J78,LEFT(J78,2)&amp;MID(J78,4,2)&amp;MID(J78,7,2)&amp;MID(J78,10,2)&amp;MID(J78,13,2)&amp;MID(J78,16,2)&amp;MID(J78,19,2)&amp;MID(J78,22,2))&amp;" -s " &amp;Instructions!B$11&amp; " -IH" &amp;Instructions!B$10,"")</f>
        <v/>
      </c>
      <c r="R78" s="24" t="str">
        <f>IF(ISTEXT(A78),"raidcom set hba_wwn -port "&amp;A78&amp;" "&amp;C78&amp;"  -hba_wwn "&amp;IF(LEN(J78)=16,J78,LEFT(J78,2)&amp;MID(J78,4,2)&amp;MID(J78,7,2)&amp;MID(J78,10,2)&amp;MID(J78,13,2)&amp;MID(J78,16,2)&amp;MID(J78,19,2)&amp;MID(J78,22,2))&amp;IF(ISTEXT(K78)," -wwn_nickname "&amp;K78&amp;" -s "&amp;Instructions!B$11&amp;" -IH"&amp;Instructions!B$10," -s " &amp;Instructions!B$11&amp; " -IH" &amp;Instructions!B$10),"")</f>
        <v/>
      </c>
      <c r="S78" s="136" t="str">
        <f>IF(ISTEXT(A78),"raidcom modify host_grp -port " &amp;A78&amp;"  "&amp; C78&amp;"  -host_mode "&amp;D78&amp;"  -host_mode_opt "&amp;LEFT(E78,2)&amp;" "&amp;LEFT(F78,2)&amp;" "&amp;LEFT(G78,2)&amp;" "&amp;LEFT(H78,2)&amp;" -s "&amp;Instructions!B$11&amp;" -IH"&amp;Instructions!B$10,"")</f>
        <v/>
      </c>
      <c r="T78" s="24" t="str">
        <f>IF(ISTEXT(A78),"raidcom delete host_grp -port "&amp;A78&amp;IF(ISTEXT(C78)," "&amp;C78,"-"&amp;B78)&amp;" -s "&amp;Instructions!B$11&amp;" -IH"&amp;Instructions!B$10,"")</f>
        <v/>
      </c>
      <c r="U78" s="139" t="str">
        <f>IF(ISTEXT(A78),"raidcom delete hba_wwn -port "&amp;A78&amp;"  -hba_wwn "&amp;IF(LEN(J78)=16,J78,LEFT(J78,2)&amp;MID(J78,4,2)&amp;MID(J78,7,2)&amp;MID(J78,10,2)&amp;MID(J78,13,2)&amp;MID(J78,16,2)&amp;MID(J78,19,2)&amp;MID(J78,22,2))&amp;" -s "&amp;Instructions!B$11&amp;" -IH"&amp;Instructions!B$10,"")</f>
        <v/>
      </c>
      <c r="V78" s="139" t="str">
        <f>IF(ISTEXT(A78),"raidcom reset hba_wwn -port "&amp;A78&amp;" "&amp;C78&amp;"  -hba_wwn "&amp;IF(LEN(J78)=16,J78,LEFT(J78,2)&amp;MID(J78,4,2)&amp;MID(J78,7,2)&amp;MID(J78,10,2)&amp;MID(J78,13,2)&amp;MID(J78,16,2)&amp;MID(J78,19,2)&amp;MID(J78,22,2))&amp;IF(ISTEXT(K78),"  -s "&amp;Instructions!B$11&amp;" -IH"&amp;Instructions!B$10," -s " &amp;Instructions!B$11&amp; " -IH" &amp;Instructions!B$10),"")</f>
        <v/>
      </c>
    </row>
    <row r="79" spans="1:22" ht="15">
      <c r="A79" s="203"/>
      <c r="B79" s="204"/>
      <c r="C79" s="203" t="s">
        <v>1566</v>
      </c>
      <c r="D79" s="203"/>
      <c r="E79" s="137"/>
      <c r="F79" s="137"/>
      <c r="G79" s="137"/>
      <c r="H79" s="137"/>
      <c r="I79" s="218"/>
      <c r="J79" s="26"/>
      <c r="K79" s="111"/>
      <c r="L79" s="92" t="s">
        <v>17</v>
      </c>
      <c r="M79" s="24" t="str">
        <f>IF(ISTEXT(A79),"raidcom add host_grp -port "&amp;A79&amp;IF(ISNUMBER(B79),"-"&amp;B79," ")&amp;" -host_grp_name "&amp; C79&amp;" -s "&amp;Instructions!B$11&amp;" -IH"&amp;Instructions!B$10,"")</f>
        <v/>
      </c>
      <c r="N79" s="24" t="str">
        <f t="shared" si="5"/>
        <v xml:space="preserve">raidcom add host_grp -port CL- -host_ mode  -s </v>
      </c>
      <c r="O79" s="24" t="str">
        <f>IF(ISNUMBER(#REF!),"raidcom add hba_wwn -port CL" &amp;  A79 &amp;  "-" &amp;B79&amp; "  -hba_wwn " &amp; IF(LEN(J79) =16,J79,LEFT(J79,2)&amp;MID(J79,4,2)&amp;MID(J79,7,2)&amp;MID(J79,10,2) &amp;MID(J79,13,2)&amp;MID(J79,16,2)&amp;MID(J79,19,2)&amp;MID(J79,22,2)),"")</f>
        <v/>
      </c>
      <c r="P79" s="24" t="str">
        <f>IF(ISNUMBER(#REF!),"raidcom set hba_wwn -port CL" &amp;  A79 &amp;  "-" &amp;B79&amp;IF(ISTEXT(K79)," -wwn_nickname "&amp;K79,""),"")</f>
        <v/>
      </c>
      <c r="Q79" s="24" t="str">
        <f>IF(ISTEXT(A79),"raidcom add hba_wwn -port "&amp;A79&amp;" "&amp;C79&amp;"  -hba_wwn "&amp;IF(LEN(J79)=16,J79,LEFT(J79,2)&amp;MID(J79,4,2)&amp;MID(J79,7,2)&amp;MID(J79,10,2)&amp;MID(J79,13,2)&amp;MID(J79,16,2)&amp;MID(J79,19,2)&amp;MID(J79,22,2))&amp;" -s " &amp;Instructions!B$11&amp; " -IH" &amp;Instructions!B$10,"")</f>
        <v/>
      </c>
      <c r="R79" s="24" t="str">
        <f>IF(ISTEXT(A79),"raidcom set hba_wwn -port "&amp;A79&amp;" "&amp;C79&amp;"  -hba_wwn "&amp;IF(LEN(J79)=16,J79,LEFT(J79,2)&amp;MID(J79,4,2)&amp;MID(J79,7,2)&amp;MID(J79,10,2)&amp;MID(J79,13,2)&amp;MID(J79,16,2)&amp;MID(J79,19,2)&amp;MID(J79,22,2))&amp;IF(ISTEXT(K79)," -wwn_nickname "&amp;K79&amp;" -s "&amp;Instructions!B$11&amp;" -IH"&amp;Instructions!B$10," -s " &amp;Instructions!B$11&amp; " -IH" &amp;Instructions!B$10),"")</f>
        <v/>
      </c>
      <c r="S79" s="136" t="str">
        <f>IF(ISTEXT(A79),"raidcom modify host_grp -port " &amp;A79&amp;"  "&amp; C79&amp;"  -host_mode "&amp;D79&amp;"  -host_mode_opt "&amp;LEFT(E79,2)&amp;" "&amp;LEFT(F79,2)&amp;" "&amp;LEFT(G79,2)&amp;" "&amp;LEFT(H79,2)&amp;" -s "&amp;Instructions!B$11&amp;" -IH"&amp;Instructions!B$10,"")</f>
        <v/>
      </c>
      <c r="T79" s="24" t="str">
        <f>IF(ISTEXT(A79),"raidcom delete host_grp -port "&amp;A79&amp;IF(ISTEXT(C79)," "&amp;C79,"-"&amp;B79)&amp;" -s "&amp;Instructions!B$11&amp;" -IH"&amp;Instructions!B$10,"")</f>
        <v/>
      </c>
      <c r="U79" s="139" t="str">
        <f>IF(ISTEXT(A79),"raidcom delete hba_wwn -port "&amp;A79&amp;"  -hba_wwn "&amp;IF(LEN(J79)=16,J79,LEFT(J79,2)&amp;MID(J79,4,2)&amp;MID(J79,7,2)&amp;MID(J79,10,2)&amp;MID(J79,13,2)&amp;MID(J79,16,2)&amp;MID(J79,19,2)&amp;MID(J79,22,2))&amp;" -s "&amp;Instructions!B$11&amp;" -IH"&amp;Instructions!B$10,"")</f>
        <v/>
      </c>
      <c r="V79" s="139" t="str">
        <f>IF(ISTEXT(A79),"raidcom reset hba_wwn -port "&amp;A79&amp;" "&amp;C79&amp;"  -hba_wwn "&amp;IF(LEN(J79)=16,J79,LEFT(J79,2)&amp;MID(J79,4,2)&amp;MID(J79,7,2)&amp;MID(J79,10,2)&amp;MID(J79,13,2)&amp;MID(J79,16,2)&amp;MID(J79,19,2)&amp;MID(J79,22,2))&amp;IF(ISTEXT(K79),"  -s "&amp;Instructions!B$11&amp;" -IH"&amp;Instructions!B$10," -s " &amp;Instructions!B$11&amp; " -IH" &amp;Instructions!B$10),"")</f>
        <v/>
      </c>
    </row>
    <row r="80" spans="1:22" ht="15">
      <c r="A80" s="203"/>
      <c r="B80" s="204"/>
      <c r="C80" s="203" t="s">
        <v>1567</v>
      </c>
      <c r="D80" s="203"/>
      <c r="E80" s="137"/>
      <c r="F80" s="137"/>
      <c r="G80" s="137"/>
      <c r="H80" s="137"/>
      <c r="I80" s="218"/>
      <c r="J80" s="26"/>
      <c r="K80" s="111"/>
      <c r="L80" s="92" t="s">
        <v>17</v>
      </c>
      <c r="M80" s="24" t="str">
        <f>IF(ISTEXT(A80),"raidcom add host_grp -port "&amp;A80&amp;IF(ISNUMBER(B80),"-"&amp;B80," ")&amp;" -host_grp_name "&amp; C80&amp;" -s "&amp;Instructions!B$11&amp;" -IH"&amp;Instructions!B$10,"")</f>
        <v/>
      </c>
      <c r="N80" s="24" t="str">
        <f t="shared" si="5"/>
        <v xml:space="preserve">raidcom add host_grp -port CL- -host_ mode  -s </v>
      </c>
      <c r="O80" s="24" t="str">
        <f>IF(ISNUMBER(#REF!),"raidcom add hba_wwn -port CL" &amp;  A80 &amp;  "-" &amp;B80&amp; "  -hba_wwn " &amp; IF(LEN(J80) =16,J80,LEFT(J80,2)&amp;MID(J80,4,2)&amp;MID(J80,7,2)&amp;MID(J80,10,2) &amp;MID(J80,13,2)&amp;MID(J80,16,2)&amp;MID(J80,19,2)&amp;MID(J80,22,2)),"")</f>
        <v/>
      </c>
      <c r="P80" s="24" t="str">
        <f>IF(ISNUMBER(#REF!),"raidcom set hba_wwn -port CL" &amp;  A80 &amp;  "-" &amp;B80&amp;IF(ISTEXT(K80)," -wwn_nickname "&amp;K80,""),"")</f>
        <v/>
      </c>
      <c r="Q80" s="24" t="str">
        <f>IF(ISTEXT(A80),"raidcom add hba_wwn -port "&amp;A80&amp;" "&amp;C80&amp;"  -hba_wwn "&amp;IF(LEN(J80)=16,J80,LEFT(J80,2)&amp;MID(J80,4,2)&amp;MID(J80,7,2)&amp;MID(J80,10,2)&amp;MID(J80,13,2)&amp;MID(J80,16,2)&amp;MID(J80,19,2)&amp;MID(J80,22,2))&amp;" -s " &amp;Instructions!B$11&amp; " -IH" &amp;Instructions!B$10,"")</f>
        <v/>
      </c>
      <c r="R80" s="24" t="str">
        <f>IF(ISTEXT(A80),"raidcom set hba_wwn -port "&amp;A80&amp;" "&amp;C80&amp;"  -hba_wwn "&amp;IF(LEN(J80)=16,J80,LEFT(J80,2)&amp;MID(J80,4,2)&amp;MID(J80,7,2)&amp;MID(J80,10,2)&amp;MID(J80,13,2)&amp;MID(J80,16,2)&amp;MID(J80,19,2)&amp;MID(J80,22,2))&amp;IF(ISTEXT(K80)," -wwn_nickname "&amp;K80&amp;" -s "&amp;Instructions!B$11&amp;" -IH"&amp;Instructions!B$10," -s " &amp;Instructions!B$11&amp; " -IH" &amp;Instructions!B$10),"")</f>
        <v/>
      </c>
      <c r="S80" s="136" t="str">
        <f>IF(ISTEXT(A80),"raidcom modify host_grp -port " &amp;A80&amp;"  "&amp; C80&amp;"  -host_mode "&amp;D80&amp;"  -host_mode_opt "&amp;LEFT(E80,2)&amp;" "&amp;LEFT(F80,2)&amp;" "&amp;LEFT(G80,2)&amp;" "&amp;LEFT(H80,2)&amp;" -s "&amp;Instructions!B$11&amp;" -IH"&amp;Instructions!B$10,"")</f>
        <v/>
      </c>
      <c r="T80" s="24" t="str">
        <f>IF(ISTEXT(A80),"raidcom delete host_grp -port "&amp;A80&amp;IF(ISTEXT(C80)," "&amp;C80,"-"&amp;B80)&amp;" -s "&amp;Instructions!B$11&amp;" -IH"&amp;Instructions!B$10,"")</f>
        <v/>
      </c>
      <c r="U80" s="139" t="str">
        <f>IF(ISTEXT(A80),"raidcom delete hba_wwn -port "&amp;A80&amp;"  -hba_wwn "&amp;IF(LEN(J80)=16,J80,LEFT(J80,2)&amp;MID(J80,4,2)&amp;MID(J80,7,2)&amp;MID(J80,10,2)&amp;MID(J80,13,2)&amp;MID(J80,16,2)&amp;MID(J80,19,2)&amp;MID(J80,22,2))&amp;" -s "&amp;Instructions!B$11&amp;" -IH"&amp;Instructions!B$10,"")</f>
        <v/>
      </c>
      <c r="V80" s="139" t="str">
        <f>IF(ISTEXT(A80),"raidcom reset hba_wwn -port "&amp;A80&amp;" "&amp;C80&amp;"  -hba_wwn "&amp;IF(LEN(J80)=16,J80,LEFT(J80,2)&amp;MID(J80,4,2)&amp;MID(J80,7,2)&amp;MID(J80,10,2)&amp;MID(J80,13,2)&amp;MID(J80,16,2)&amp;MID(J80,19,2)&amp;MID(J80,22,2))&amp;IF(ISTEXT(K80),"  -s "&amp;Instructions!B$11&amp;" -IH"&amp;Instructions!B$10," -s " &amp;Instructions!B$11&amp; " -IH" &amp;Instructions!B$10),"")</f>
        <v/>
      </c>
    </row>
    <row r="81" spans="1:22" ht="15">
      <c r="A81" s="203"/>
      <c r="B81" s="204"/>
      <c r="C81" s="203" t="s">
        <v>1567</v>
      </c>
      <c r="D81" s="203"/>
      <c r="E81" s="137"/>
      <c r="F81" s="137"/>
      <c r="G81" s="137"/>
      <c r="H81" s="137"/>
      <c r="I81" s="218"/>
      <c r="J81" s="26"/>
      <c r="K81" s="111"/>
      <c r="L81" s="92" t="s">
        <v>17</v>
      </c>
      <c r="M81" s="24" t="str">
        <f>IF(ISTEXT(A81),"raidcom add host_grp -port "&amp;A81&amp;IF(ISNUMBER(B81),"-"&amp;B81," ")&amp;" -host_grp_name "&amp; C81&amp;" -s "&amp;Instructions!B$11&amp;" -IH"&amp;Instructions!B$10,"")</f>
        <v/>
      </c>
      <c r="N81" s="24" t="str">
        <f t="shared" si="5"/>
        <v xml:space="preserve">raidcom add host_grp -port CL- -host_ mode  -s </v>
      </c>
      <c r="O81" s="24" t="str">
        <f>IF(ISNUMBER(#REF!),"raidcom add hba_wwn -port CL" &amp;  A81 &amp;  "-" &amp;B81&amp; "  -hba_wwn " &amp; IF(LEN(J81) =16,J81,LEFT(J81,2)&amp;MID(J81,4,2)&amp;MID(J81,7,2)&amp;MID(J81,10,2) &amp;MID(J81,13,2)&amp;MID(J81,16,2)&amp;MID(J81,19,2)&amp;MID(J81,22,2)),"")</f>
        <v/>
      </c>
      <c r="P81" s="24" t="str">
        <f>IF(ISNUMBER(#REF!),"raidcom set hba_wwn -port CL" &amp;  A81 &amp;  "-" &amp;B81&amp;IF(ISTEXT(K81)," -wwn_nickname "&amp;K81,""),"")</f>
        <v/>
      </c>
      <c r="Q81" s="24" t="str">
        <f>IF(ISTEXT(A81),"raidcom add hba_wwn -port "&amp;A81&amp;" "&amp;C81&amp;"  -hba_wwn "&amp;IF(LEN(J81)=16,J81,LEFT(J81,2)&amp;MID(J81,4,2)&amp;MID(J81,7,2)&amp;MID(J81,10,2)&amp;MID(J81,13,2)&amp;MID(J81,16,2)&amp;MID(J81,19,2)&amp;MID(J81,22,2))&amp;" -s " &amp;Instructions!B$11&amp; " -IH" &amp;Instructions!B$10,"")</f>
        <v/>
      </c>
      <c r="R81" s="24" t="str">
        <f>IF(ISTEXT(A81),"raidcom set hba_wwn -port "&amp;A81&amp;" "&amp;C81&amp;"  -hba_wwn "&amp;IF(LEN(J81)=16,J81,LEFT(J81,2)&amp;MID(J81,4,2)&amp;MID(J81,7,2)&amp;MID(J81,10,2)&amp;MID(J81,13,2)&amp;MID(J81,16,2)&amp;MID(J81,19,2)&amp;MID(J81,22,2))&amp;IF(ISTEXT(K81)," -wwn_nickname "&amp;K81&amp;" -s "&amp;Instructions!B$11&amp;" -IH"&amp;Instructions!B$10," -s " &amp;Instructions!B$11&amp; " -IH" &amp;Instructions!B$10),"")</f>
        <v/>
      </c>
      <c r="S81" s="136" t="str">
        <f>IF(ISTEXT(A81),"raidcom modify host_grp -port " &amp;A81&amp;"  "&amp; C81&amp;"  -host_mode "&amp;D81&amp;"  -host_mode_opt "&amp;LEFT(E81,2)&amp;" "&amp;LEFT(F81,2)&amp;" "&amp;LEFT(G81,2)&amp;" "&amp;LEFT(H81,2)&amp;" -s "&amp;Instructions!B$11&amp;" -IH"&amp;Instructions!B$10,"")</f>
        <v/>
      </c>
      <c r="T81" s="24" t="str">
        <f>IF(ISTEXT(A81),"raidcom delete host_grp -port "&amp;A81&amp;IF(ISTEXT(C81)," "&amp;C81,"-"&amp;B81)&amp;" -s "&amp;Instructions!B$11&amp;" -IH"&amp;Instructions!B$10,"")</f>
        <v/>
      </c>
      <c r="U81" s="139" t="str">
        <f>IF(ISTEXT(A81),"raidcom delete hba_wwn -port "&amp;A81&amp;"  -hba_wwn "&amp;IF(LEN(J81)=16,J81,LEFT(J81,2)&amp;MID(J81,4,2)&amp;MID(J81,7,2)&amp;MID(J81,10,2)&amp;MID(J81,13,2)&amp;MID(J81,16,2)&amp;MID(J81,19,2)&amp;MID(J81,22,2))&amp;" -s "&amp;Instructions!B$11&amp;" -IH"&amp;Instructions!B$10,"")</f>
        <v/>
      </c>
      <c r="V81" s="139" t="str">
        <f>IF(ISTEXT(A81),"raidcom reset hba_wwn -port "&amp;A81&amp;" "&amp;C81&amp;"  -hba_wwn "&amp;IF(LEN(J81)=16,J81,LEFT(J81,2)&amp;MID(J81,4,2)&amp;MID(J81,7,2)&amp;MID(J81,10,2)&amp;MID(J81,13,2)&amp;MID(J81,16,2)&amp;MID(J81,19,2)&amp;MID(J81,22,2))&amp;IF(ISTEXT(K81),"  -s "&amp;Instructions!B$11&amp;" -IH"&amp;Instructions!B$10," -s " &amp;Instructions!B$11&amp; " -IH" &amp;Instructions!B$10),"")</f>
        <v/>
      </c>
    </row>
    <row r="82" spans="1:22" ht="15">
      <c r="A82" s="203"/>
      <c r="B82" s="204"/>
      <c r="C82" s="203" t="s">
        <v>1568</v>
      </c>
      <c r="D82" s="203"/>
      <c r="E82" s="137"/>
      <c r="F82" s="137"/>
      <c r="G82" s="137"/>
      <c r="H82" s="137"/>
      <c r="I82" s="218"/>
      <c r="J82" s="26"/>
      <c r="K82" s="111"/>
      <c r="L82" s="92" t="s">
        <v>17</v>
      </c>
      <c r="M82" s="24" t="str">
        <f>IF(ISTEXT(A82),"raidcom add host_grp -port "&amp;A82&amp;IF(ISNUMBER(B82),"-"&amp;B82," ")&amp;" -host_grp_name "&amp; C82&amp;" -s "&amp;Instructions!B$11&amp;" -IH"&amp;Instructions!B$10,"")</f>
        <v/>
      </c>
      <c r="N82" s="24" t="str">
        <f t="shared" si="5"/>
        <v xml:space="preserve">raidcom add host_grp -port CL- -host_ mode  -s </v>
      </c>
      <c r="O82" s="24" t="str">
        <f>IF(ISNUMBER(#REF!),"raidcom add hba_wwn -port CL" &amp;  A82 &amp;  "-" &amp;B82&amp; "  -hba_wwn " &amp; IF(LEN(J82) =16,J82,LEFT(J82,2)&amp;MID(J82,4,2)&amp;MID(J82,7,2)&amp;MID(J82,10,2) &amp;MID(J82,13,2)&amp;MID(J82,16,2)&amp;MID(J82,19,2)&amp;MID(J82,22,2)),"")</f>
        <v/>
      </c>
      <c r="P82" s="24" t="str">
        <f>IF(ISNUMBER(#REF!),"raidcom set hba_wwn -port CL" &amp;  A82 &amp;  "-" &amp;B82&amp;IF(ISTEXT(K82)," -wwn_nickname "&amp;K82,""),"")</f>
        <v/>
      </c>
      <c r="Q82" s="24" t="str">
        <f>IF(ISTEXT(A82),"raidcom add hba_wwn -port "&amp;A82&amp;" "&amp;C82&amp;"  -hba_wwn "&amp;IF(LEN(J82)=16,J82,LEFT(J82,2)&amp;MID(J82,4,2)&amp;MID(J82,7,2)&amp;MID(J82,10,2)&amp;MID(J82,13,2)&amp;MID(J82,16,2)&amp;MID(J82,19,2)&amp;MID(J82,22,2))&amp;" -s " &amp;Instructions!B$11&amp; " -IH" &amp;Instructions!B$10,"")</f>
        <v/>
      </c>
      <c r="R82" s="24" t="str">
        <f>IF(ISTEXT(A82),"raidcom set hba_wwn -port "&amp;A82&amp;" "&amp;C82&amp;"  -hba_wwn "&amp;IF(LEN(J82)=16,J82,LEFT(J82,2)&amp;MID(J82,4,2)&amp;MID(J82,7,2)&amp;MID(J82,10,2)&amp;MID(J82,13,2)&amp;MID(J82,16,2)&amp;MID(J82,19,2)&amp;MID(J82,22,2))&amp;IF(ISTEXT(K82)," -wwn_nickname "&amp;K82&amp;" -s "&amp;Instructions!B$11&amp;" -IH"&amp;Instructions!B$10," -s " &amp;Instructions!B$11&amp; " -IH" &amp;Instructions!B$10),"")</f>
        <v/>
      </c>
      <c r="S82" s="136" t="str">
        <f>IF(ISTEXT(A82),"raidcom modify host_grp -port " &amp;A82&amp;"  "&amp; C82&amp;"  -host_mode "&amp;D82&amp;"  -host_mode_opt "&amp;LEFT(E82,2)&amp;" "&amp;LEFT(F82,2)&amp;" "&amp;LEFT(G82,2)&amp;" "&amp;LEFT(H82,2)&amp;" -s "&amp;Instructions!B$11&amp;" -IH"&amp;Instructions!B$10,"")</f>
        <v/>
      </c>
      <c r="T82" s="24" t="str">
        <f>IF(ISTEXT(A82),"raidcom delete host_grp -port "&amp;A82&amp;IF(ISTEXT(C82)," "&amp;C82,"-"&amp;B82)&amp;" -s "&amp;Instructions!B$11&amp;" -IH"&amp;Instructions!B$10,"")</f>
        <v/>
      </c>
      <c r="U82" s="139" t="str">
        <f>IF(ISTEXT(A82),"raidcom delete hba_wwn -port "&amp;A82&amp;"  -hba_wwn "&amp;IF(LEN(J82)=16,J82,LEFT(J82,2)&amp;MID(J82,4,2)&amp;MID(J82,7,2)&amp;MID(J82,10,2)&amp;MID(J82,13,2)&amp;MID(J82,16,2)&amp;MID(J82,19,2)&amp;MID(J82,22,2))&amp;" -s "&amp;Instructions!B$11&amp;" -IH"&amp;Instructions!B$10,"")</f>
        <v/>
      </c>
      <c r="V82" s="139" t="str">
        <f>IF(ISTEXT(A82),"raidcom reset hba_wwn -port "&amp;A82&amp;" "&amp;C82&amp;"  -hba_wwn "&amp;IF(LEN(J82)=16,J82,LEFT(J82,2)&amp;MID(J82,4,2)&amp;MID(J82,7,2)&amp;MID(J82,10,2)&amp;MID(J82,13,2)&amp;MID(J82,16,2)&amp;MID(J82,19,2)&amp;MID(J82,22,2))&amp;IF(ISTEXT(K82),"  -s "&amp;Instructions!B$11&amp;" -IH"&amp;Instructions!B$10," -s " &amp;Instructions!B$11&amp; " -IH" &amp;Instructions!B$10),"")</f>
        <v/>
      </c>
    </row>
    <row r="83" spans="1:22" ht="15">
      <c r="A83" s="203"/>
      <c r="B83" s="204"/>
      <c r="C83" s="203" t="s">
        <v>1568</v>
      </c>
      <c r="D83" s="203"/>
      <c r="E83" s="137"/>
      <c r="F83" s="137"/>
      <c r="G83" s="137"/>
      <c r="H83" s="137"/>
      <c r="I83" s="218"/>
      <c r="J83" s="26"/>
      <c r="K83" s="111"/>
      <c r="L83" s="92" t="s">
        <v>17</v>
      </c>
      <c r="M83" s="24" t="str">
        <f>IF(ISTEXT(A83),"raidcom add host_grp -port "&amp;A83&amp;IF(ISNUMBER(B83),"-"&amp;B83," ")&amp;" -host_grp_name "&amp; C83&amp;" -s "&amp;Instructions!B$11&amp;" -IH"&amp;Instructions!B$10,"")</f>
        <v/>
      </c>
      <c r="N83" s="24" t="str">
        <f t="shared" si="5"/>
        <v xml:space="preserve">raidcom add host_grp -port CL- -host_ mode  -s </v>
      </c>
      <c r="O83" s="24" t="str">
        <f>IF(ISNUMBER(#REF!),"raidcom add hba_wwn -port CL" &amp;  A83 &amp;  "-" &amp;B83&amp; "  -hba_wwn " &amp; IF(LEN(J83) =16,J83,LEFT(J83,2)&amp;MID(J83,4,2)&amp;MID(J83,7,2)&amp;MID(J83,10,2) &amp;MID(J83,13,2)&amp;MID(J83,16,2)&amp;MID(J83,19,2)&amp;MID(J83,22,2)),"")</f>
        <v/>
      </c>
      <c r="P83" s="24" t="str">
        <f>IF(ISNUMBER(#REF!),"raidcom set hba_wwn -port CL" &amp;  A83 &amp;  "-" &amp;B83&amp;IF(ISTEXT(K83)," -wwn_nickname "&amp;K83,""),"")</f>
        <v/>
      </c>
      <c r="Q83" s="24" t="str">
        <f>IF(ISTEXT(A83),"raidcom add hba_wwn -port "&amp;A83&amp;" "&amp;C83&amp;"  -hba_wwn "&amp;IF(LEN(J83)=16,J83,LEFT(J83,2)&amp;MID(J83,4,2)&amp;MID(J83,7,2)&amp;MID(J83,10,2)&amp;MID(J83,13,2)&amp;MID(J83,16,2)&amp;MID(J83,19,2)&amp;MID(J83,22,2))&amp;" -s " &amp;Instructions!B$11&amp; " -IH" &amp;Instructions!B$10,"")</f>
        <v/>
      </c>
      <c r="R83" s="24" t="str">
        <f>IF(ISTEXT(A83),"raidcom set hba_wwn -port "&amp;A83&amp;" "&amp;C83&amp;"  -hba_wwn "&amp;IF(LEN(J83)=16,J83,LEFT(J83,2)&amp;MID(J83,4,2)&amp;MID(J83,7,2)&amp;MID(J83,10,2)&amp;MID(J83,13,2)&amp;MID(J83,16,2)&amp;MID(J83,19,2)&amp;MID(J83,22,2))&amp;IF(ISTEXT(K83)," -wwn_nickname "&amp;K83&amp;" -s "&amp;Instructions!B$11&amp;" -IH"&amp;Instructions!B$10," -s " &amp;Instructions!B$11&amp; " -IH" &amp;Instructions!B$10),"")</f>
        <v/>
      </c>
      <c r="S83" s="136" t="str">
        <f>IF(ISTEXT(A83),"raidcom modify host_grp -port " &amp;A83&amp;"  "&amp; C83&amp;"  -host_mode "&amp;D83&amp;"  -host_mode_opt "&amp;LEFT(E83,2)&amp;" "&amp;LEFT(F83,2)&amp;" "&amp;LEFT(G83,2)&amp;" "&amp;LEFT(H83,2)&amp;" -s "&amp;Instructions!B$11&amp;" -IH"&amp;Instructions!B$10,"")</f>
        <v/>
      </c>
      <c r="T83" s="24" t="str">
        <f>IF(ISTEXT(A83),"raidcom delete host_grp -port "&amp;A83&amp;IF(ISTEXT(C83)," "&amp;C83,"-"&amp;B83)&amp;" -s "&amp;Instructions!B$11&amp;" -IH"&amp;Instructions!B$10,"")</f>
        <v/>
      </c>
      <c r="U83" s="139" t="str">
        <f>IF(ISTEXT(A83),"raidcom delete hba_wwn -port "&amp;A83&amp;"  -hba_wwn "&amp;IF(LEN(J83)=16,J83,LEFT(J83,2)&amp;MID(J83,4,2)&amp;MID(J83,7,2)&amp;MID(J83,10,2)&amp;MID(J83,13,2)&amp;MID(J83,16,2)&amp;MID(J83,19,2)&amp;MID(J83,22,2))&amp;" -s "&amp;Instructions!B$11&amp;" -IH"&amp;Instructions!B$10,"")</f>
        <v/>
      </c>
      <c r="V83" s="139" t="str">
        <f>IF(ISTEXT(A83),"raidcom reset hba_wwn -port "&amp;A83&amp;" "&amp;C83&amp;"  -hba_wwn "&amp;IF(LEN(J83)=16,J83,LEFT(J83,2)&amp;MID(J83,4,2)&amp;MID(J83,7,2)&amp;MID(J83,10,2)&amp;MID(J83,13,2)&amp;MID(J83,16,2)&amp;MID(J83,19,2)&amp;MID(J83,22,2))&amp;IF(ISTEXT(K83),"  -s "&amp;Instructions!B$11&amp;" -IH"&amp;Instructions!B$10," -s " &amp;Instructions!B$11&amp; " -IH" &amp;Instructions!B$10),"")</f>
        <v/>
      </c>
    </row>
    <row r="84" spans="1:22" ht="15">
      <c r="A84" s="203"/>
      <c r="B84" s="204"/>
      <c r="C84" s="203" t="s">
        <v>1569</v>
      </c>
      <c r="D84" s="203"/>
      <c r="E84" s="137"/>
      <c r="F84" s="137"/>
      <c r="G84" s="137"/>
      <c r="H84" s="137"/>
      <c r="I84" s="218"/>
      <c r="J84" s="26"/>
      <c r="K84" s="111"/>
      <c r="L84" s="92" t="s">
        <v>17</v>
      </c>
      <c r="M84" s="24" t="str">
        <f>IF(ISTEXT(A84),"raidcom add host_grp -port "&amp;A84&amp;IF(ISNUMBER(B84),"-"&amp;B84," ")&amp;" -host_grp_name "&amp; C84&amp;" -s "&amp;Instructions!B$11&amp;" -IH"&amp;Instructions!B$10,"")</f>
        <v/>
      </c>
      <c r="N84" s="24" t="str">
        <f t="shared" si="5"/>
        <v xml:space="preserve">raidcom add host_grp -port CL- -host_ mode  -s </v>
      </c>
      <c r="O84" s="24" t="str">
        <f>IF(ISNUMBER(#REF!),"raidcom add hba_wwn -port CL" &amp;  A84 &amp;  "-" &amp;B84&amp; "  -hba_wwn " &amp; IF(LEN(J84) =16,J84,LEFT(J84,2)&amp;MID(J84,4,2)&amp;MID(J84,7,2)&amp;MID(J84,10,2) &amp;MID(J84,13,2)&amp;MID(J84,16,2)&amp;MID(J84,19,2)&amp;MID(J84,22,2)),"")</f>
        <v/>
      </c>
      <c r="P84" s="24" t="str">
        <f>IF(ISNUMBER(#REF!),"raidcom set hba_wwn -port CL" &amp;  A84 &amp;  "-" &amp;B84&amp;IF(ISTEXT(K84)," -wwn_nickname "&amp;K84,""),"")</f>
        <v/>
      </c>
      <c r="Q84" s="24" t="str">
        <f>IF(ISTEXT(A84),"raidcom add hba_wwn -port "&amp;A84&amp;" "&amp;C84&amp;"  -hba_wwn "&amp;IF(LEN(J84)=16,J84,LEFT(J84,2)&amp;MID(J84,4,2)&amp;MID(J84,7,2)&amp;MID(J84,10,2)&amp;MID(J84,13,2)&amp;MID(J84,16,2)&amp;MID(J84,19,2)&amp;MID(J84,22,2))&amp;" -s " &amp;Instructions!B$11&amp; " -IH" &amp;Instructions!B$10,"")</f>
        <v/>
      </c>
      <c r="R84" s="24" t="str">
        <f>IF(ISTEXT(A84),"raidcom set hba_wwn -port "&amp;A84&amp;" "&amp;C84&amp;"  -hba_wwn "&amp;IF(LEN(J84)=16,J84,LEFT(J84,2)&amp;MID(J84,4,2)&amp;MID(J84,7,2)&amp;MID(J84,10,2)&amp;MID(J84,13,2)&amp;MID(J84,16,2)&amp;MID(J84,19,2)&amp;MID(J84,22,2))&amp;IF(ISTEXT(K84)," -wwn_nickname "&amp;K84&amp;" -s "&amp;Instructions!B$11&amp;" -IH"&amp;Instructions!B$10," -s " &amp;Instructions!B$11&amp; " -IH" &amp;Instructions!B$10),"")</f>
        <v/>
      </c>
      <c r="S84" s="136" t="str">
        <f>IF(ISTEXT(A84),"raidcom modify host_grp -port " &amp;A84&amp;"  "&amp; C84&amp;"  -host_mode "&amp;D84&amp;"  -host_mode_opt "&amp;LEFT(E84,2)&amp;" "&amp;LEFT(F84,2)&amp;" "&amp;LEFT(G84,2)&amp;" "&amp;LEFT(H84,2)&amp;" -s "&amp;Instructions!B$11&amp;" -IH"&amp;Instructions!B$10,"")</f>
        <v/>
      </c>
      <c r="T84" s="24" t="str">
        <f>IF(ISTEXT(A84),"raidcom delete host_grp -port "&amp;A84&amp;IF(ISTEXT(C84)," "&amp;C84,"-"&amp;B84)&amp;" -s "&amp;Instructions!B$11&amp;" -IH"&amp;Instructions!B$10,"")</f>
        <v/>
      </c>
      <c r="U84" s="139" t="str">
        <f>IF(ISTEXT(A84),"raidcom delete hba_wwn -port "&amp;A84&amp;"  -hba_wwn "&amp;IF(LEN(J84)=16,J84,LEFT(J84,2)&amp;MID(J84,4,2)&amp;MID(J84,7,2)&amp;MID(J84,10,2)&amp;MID(J84,13,2)&amp;MID(J84,16,2)&amp;MID(J84,19,2)&amp;MID(J84,22,2))&amp;" -s "&amp;Instructions!B$11&amp;" -IH"&amp;Instructions!B$10,"")</f>
        <v/>
      </c>
      <c r="V84" s="139" t="str">
        <f>IF(ISTEXT(A84),"raidcom reset hba_wwn -port "&amp;A84&amp;" "&amp;C84&amp;"  -hba_wwn "&amp;IF(LEN(J84)=16,J84,LEFT(J84,2)&amp;MID(J84,4,2)&amp;MID(J84,7,2)&amp;MID(J84,10,2)&amp;MID(J84,13,2)&amp;MID(J84,16,2)&amp;MID(J84,19,2)&amp;MID(J84,22,2))&amp;IF(ISTEXT(K84),"  -s "&amp;Instructions!B$11&amp;" -IH"&amp;Instructions!B$10," -s " &amp;Instructions!B$11&amp; " -IH" &amp;Instructions!B$10),"")</f>
        <v/>
      </c>
    </row>
    <row r="85" spans="1:22" ht="15">
      <c r="A85" s="203"/>
      <c r="B85" s="204"/>
      <c r="C85" s="203" t="s">
        <v>1569</v>
      </c>
      <c r="D85" s="203"/>
      <c r="E85" s="137"/>
      <c r="F85" s="137"/>
      <c r="G85" s="137"/>
      <c r="H85" s="137"/>
      <c r="I85" s="218"/>
      <c r="J85" s="26"/>
      <c r="K85" s="111"/>
      <c r="L85" s="92" t="s">
        <v>17</v>
      </c>
      <c r="M85" s="24" t="str">
        <f>IF(ISTEXT(A85),"raidcom add host_grp -port "&amp;A85&amp;IF(ISNUMBER(B85),"-"&amp;B85," ")&amp;" -host_grp_name "&amp; C85&amp;" -s "&amp;Instructions!B$11&amp;" -IH"&amp;Instructions!B$10,"")</f>
        <v/>
      </c>
      <c r="N85" s="24" t="str">
        <f t="shared" si="5"/>
        <v xml:space="preserve">raidcom add host_grp -port CL- -host_ mode  -s </v>
      </c>
      <c r="O85" s="24" t="str">
        <f>IF(ISNUMBER(#REF!),"raidcom add hba_wwn -port CL" &amp;  A85 &amp;  "-" &amp;B85&amp; "  -hba_wwn " &amp; IF(LEN(J85) =16,J85,LEFT(J85,2)&amp;MID(J85,4,2)&amp;MID(J85,7,2)&amp;MID(J85,10,2) &amp;MID(J85,13,2)&amp;MID(J85,16,2)&amp;MID(J85,19,2)&amp;MID(J85,22,2)),"")</f>
        <v/>
      </c>
      <c r="P85" s="24" t="str">
        <f>IF(ISNUMBER(#REF!),"raidcom set hba_wwn -port CL" &amp;  A85 &amp;  "-" &amp;B85&amp;IF(ISTEXT(K85)," -wwn_nickname "&amp;K85,""),"")</f>
        <v/>
      </c>
      <c r="Q85" s="24" t="str">
        <f>IF(ISTEXT(A85),"raidcom add hba_wwn -port "&amp;A85&amp;" "&amp;C85&amp;"  -hba_wwn "&amp;IF(LEN(J85)=16,J85,LEFT(J85,2)&amp;MID(J85,4,2)&amp;MID(J85,7,2)&amp;MID(J85,10,2)&amp;MID(J85,13,2)&amp;MID(J85,16,2)&amp;MID(J85,19,2)&amp;MID(J85,22,2))&amp;" -s " &amp;Instructions!B$11&amp; " -IH" &amp;Instructions!B$10,"")</f>
        <v/>
      </c>
      <c r="R85" s="24" t="str">
        <f>IF(ISTEXT(A85),"raidcom set hba_wwn -port "&amp;A85&amp;" "&amp;C85&amp;"  -hba_wwn "&amp;IF(LEN(J85)=16,J85,LEFT(J85,2)&amp;MID(J85,4,2)&amp;MID(J85,7,2)&amp;MID(J85,10,2)&amp;MID(J85,13,2)&amp;MID(J85,16,2)&amp;MID(J85,19,2)&amp;MID(J85,22,2))&amp;IF(ISTEXT(K85)," -wwn_nickname "&amp;K85&amp;" -s "&amp;Instructions!B$11&amp;" -IH"&amp;Instructions!B$10," -s " &amp;Instructions!B$11&amp; " -IH" &amp;Instructions!B$10),"")</f>
        <v/>
      </c>
      <c r="S85" s="136" t="str">
        <f>IF(ISTEXT(A85),"raidcom modify host_grp -port " &amp;A85&amp;"  "&amp; C85&amp;"  -host_mode "&amp;D85&amp;"  -host_mode_opt "&amp;LEFT(E85,2)&amp;" "&amp;LEFT(F85,2)&amp;" "&amp;LEFT(G85,2)&amp;" "&amp;LEFT(H85,2)&amp;" -s "&amp;Instructions!B$11&amp;" -IH"&amp;Instructions!B$10,"")</f>
        <v/>
      </c>
      <c r="T85" s="24" t="str">
        <f>IF(ISTEXT(A85),"raidcom delete host_grp -port "&amp;A85&amp;IF(ISTEXT(C85)," "&amp;C85,"-"&amp;B85)&amp;" -s "&amp;Instructions!B$11&amp;" -IH"&amp;Instructions!B$10,"")</f>
        <v/>
      </c>
      <c r="U85" s="139" t="str">
        <f>IF(ISTEXT(A85),"raidcom delete hba_wwn -port "&amp;A85&amp;"  -hba_wwn "&amp;IF(LEN(J85)=16,J85,LEFT(J85,2)&amp;MID(J85,4,2)&amp;MID(J85,7,2)&amp;MID(J85,10,2)&amp;MID(J85,13,2)&amp;MID(J85,16,2)&amp;MID(J85,19,2)&amp;MID(J85,22,2))&amp;" -s "&amp;Instructions!B$11&amp;" -IH"&amp;Instructions!B$10,"")</f>
        <v/>
      </c>
      <c r="V85" s="139" t="str">
        <f>IF(ISTEXT(A85),"raidcom reset hba_wwn -port "&amp;A85&amp;" "&amp;C85&amp;"  -hba_wwn "&amp;IF(LEN(J85)=16,J85,LEFT(J85,2)&amp;MID(J85,4,2)&amp;MID(J85,7,2)&amp;MID(J85,10,2)&amp;MID(J85,13,2)&amp;MID(J85,16,2)&amp;MID(J85,19,2)&amp;MID(J85,22,2))&amp;IF(ISTEXT(K85),"  -s "&amp;Instructions!B$11&amp;" -IH"&amp;Instructions!B$10," -s " &amp;Instructions!B$11&amp; " -IH" &amp;Instructions!B$10),"")</f>
        <v/>
      </c>
    </row>
    <row r="86" spans="1:22" ht="15">
      <c r="A86" s="203"/>
      <c r="B86" s="204"/>
      <c r="C86" s="203" t="s">
        <v>1570</v>
      </c>
      <c r="D86" s="203"/>
      <c r="E86" s="137"/>
      <c r="F86" s="137"/>
      <c r="G86" s="137"/>
      <c r="H86" s="137"/>
      <c r="I86" s="218"/>
      <c r="J86" s="26"/>
      <c r="K86" s="111"/>
      <c r="L86" s="92" t="s">
        <v>17</v>
      </c>
      <c r="M86" s="24" t="str">
        <f>IF(ISTEXT(A86),"raidcom add host_grp -port "&amp;A86&amp;IF(ISNUMBER(B86),"-"&amp;B86," ")&amp;" -host_grp_name "&amp; C86&amp;" -s "&amp;Instructions!B$11&amp;" -IH"&amp;Instructions!B$10,"")</f>
        <v/>
      </c>
      <c r="N86" s="24" t="str">
        <f t="shared" si="5"/>
        <v xml:space="preserve">raidcom add host_grp -port CL- -host_ mode  -s </v>
      </c>
      <c r="O86" s="24" t="str">
        <f>IF(ISNUMBER(#REF!),"raidcom add hba_wwn -port CL" &amp;  A86 &amp;  "-" &amp;B86&amp; "  -hba_wwn " &amp; IF(LEN(J86) =16,J86,LEFT(J86,2)&amp;MID(J86,4,2)&amp;MID(J86,7,2)&amp;MID(J86,10,2) &amp;MID(J86,13,2)&amp;MID(J86,16,2)&amp;MID(J86,19,2)&amp;MID(J86,22,2)),"")</f>
        <v/>
      </c>
      <c r="P86" s="24" t="str">
        <f>IF(ISNUMBER(#REF!),"raidcom set hba_wwn -port CL" &amp;  A86 &amp;  "-" &amp;B86&amp;IF(ISTEXT(K86)," -wwn_nickname "&amp;K86,""),"")</f>
        <v/>
      </c>
      <c r="Q86" s="24" t="str">
        <f>IF(ISTEXT(A86),"raidcom add hba_wwn -port "&amp;A86&amp;" "&amp;C86&amp;"  -hba_wwn "&amp;IF(LEN(J86)=16,J86,LEFT(J86,2)&amp;MID(J86,4,2)&amp;MID(J86,7,2)&amp;MID(J86,10,2)&amp;MID(J86,13,2)&amp;MID(J86,16,2)&amp;MID(J86,19,2)&amp;MID(J86,22,2))&amp;" -s " &amp;Instructions!B$11&amp; " -IH" &amp;Instructions!B$10,"")</f>
        <v/>
      </c>
      <c r="R86" s="24" t="str">
        <f>IF(ISTEXT(A86),"raidcom set hba_wwn -port "&amp;A86&amp;" "&amp;C86&amp;"  -hba_wwn "&amp;IF(LEN(J86)=16,J86,LEFT(J86,2)&amp;MID(J86,4,2)&amp;MID(J86,7,2)&amp;MID(J86,10,2)&amp;MID(J86,13,2)&amp;MID(J86,16,2)&amp;MID(J86,19,2)&amp;MID(J86,22,2))&amp;IF(ISTEXT(K86)," -wwn_nickname "&amp;K86&amp;" -s "&amp;Instructions!B$11&amp;" -IH"&amp;Instructions!B$10," -s " &amp;Instructions!B$11&amp; " -IH" &amp;Instructions!B$10),"")</f>
        <v/>
      </c>
      <c r="S86" s="136" t="str">
        <f>IF(ISTEXT(A86),"raidcom modify host_grp -port " &amp;A86&amp;"  "&amp; C86&amp;"  -host_mode "&amp;D86&amp;"  -host_mode_opt "&amp;LEFT(E86,2)&amp;" "&amp;LEFT(F86,2)&amp;" "&amp;LEFT(G86,2)&amp;" "&amp;LEFT(H86,2)&amp;" -s "&amp;Instructions!B$11&amp;" -IH"&amp;Instructions!B$10,"")</f>
        <v/>
      </c>
      <c r="T86" s="24" t="str">
        <f>IF(ISTEXT(A86),"raidcom delete host_grp -port "&amp;A86&amp;IF(ISTEXT(C86)," "&amp;C86,"-"&amp;B86)&amp;" -s "&amp;Instructions!B$11&amp;" -IH"&amp;Instructions!B$10,"")</f>
        <v/>
      </c>
      <c r="U86" s="139" t="str">
        <f>IF(ISTEXT(A86),"raidcom delete hba_wwn -port "&amp;A86&amp;"  -hba_wwn "&amp;IF(LEN(J86)=16,J86,LEFT(J86,2)&amp;MID(J86,4,2)&amp;MID(J86,7,2)&amp;MID(J86,10,2)&amp;MID(J86,13,2)&amp;MID(J86,16,2)&amp;MID(J86,19,2)&amp;MID(J86,22,2))&amp;" -s "&amp;Instructions!B$11&amp;" -IH"&amp;Instructions!B$10,"")</f>
        <v/>
      </c>
      <c r="V86" s="139" t="str">
        <f>IF(ISTEXT(A86),"raidcom reset hba_wwn -port "&amp;A86&amp;" "&amp;C86&amp;"  -hba_wwn "&amp;IF(LEN(J86)=16,J86,LEFT(J86,2)&amp;MID(J86,4,2)&amp;MID(J86,7,2)&amp;MID(J86,10,2)&amp;MID(J86,13,2)&amp;MID(J86,16,2)&amp;MID(J86,19,2)&amp;MID(J86,22,2))&amp;IF(ISTEXT(K86),"  -s "&amp;Instructions!B$11&amp;" -IH"&amp;Instructions!B$10," -s " &amp;Instructions!B$11&amp; " -IH" &amp;Instructions!B$10),"")</f>
        <v/>
      </c>
    </row>
    <row r="87" spans="1:22" ht="15">
      <c r="A87" s="203"/>
      <c r="B87" s="204"/>
      <c r="C87" s="203" t="s">
        <v>1570</v>
      </c>
      <c r="D87" s="203"/>
      <c r="E87" s="137"/>
      <c r="F87" s="137"/>
      <c r="G87" s="137"/>
      <c r="H87" s="137"/>
      <c r="I87" s="218"/>
      <c r="J87" s="26"/>
      <c r="K87" s="111"/>
      <c r="L87" s="92" t="s">
        <v>17</v>
      </c>
      <c r="M87" s="24" t="str">
        <f>IF(ISTEXT(A87),"raidcom add host_grp -port "&amp;A87&amp;IF(ISNUMBER(B87),"-"&amp;B87," ")&amp;" -host_grp_name "&amp; C87&amp;" -s "&amp;Instructions!B$11&amp;" -IH"&amp;Instructions!B$10,"")</f>
        <v/>
      </c>
      <c r="N87" s="24" t="str">
        <f t="shared" si="5"/>
        <v xml:space="preserve">raidcom add host_grp -port CL- -host_ mode  -s </v>
      </c>
      <c r="O87" s="24" t="str">
        <f>IF(ISNUMBER(#REF!),"raidcom add hba_wwn -port CL" &amp;  A87 &amp;  "-" &amp;B87&amp; "  -hba_wwn " &amp; IF(LEN(J87) =16,J87,LEFT(J87,2)&amp;MID(J87,4,2)&amp;MID(J87,7,2)&amp;MID(J87,10,2) &amp;MID(J87,13,2)&amp;MID(J87,16,2)&amp;MID(J87,19,2)&amp;MID(J87,22,2)),"")</f>
        <v/>
      </c>
      <c r="P87" s="24" t="str">
        <f>IF(ISNUMBER(#REF!),"raidcom set hba_wwn -port CL" &amp;  A87 &amp;  "-" &amp;B87&amp;IF(ISTEXT(K87)," -wwn_nickname "&amp;K87,""),"")</f>
        <v/>
      </c>
      <c r="Q87" s="24" t="str">
        <f>IF(ISTEXT(A87),"raidcom add hba_wwn -port "&amp;A87&amp;" "&amp;C87&amp;"  -hba_wwn "&amp;IF(LEN(J87)=16,J87,LEFT(J87,2)&amp;MID(J87,4,2)&amp;MID(J87,7,2)&amp;MID(J87,10,2)&amp;MID(J87,13,2)&amp;MID(J87,16,2)&amp;MID(J87,19,2)&amp;MID(J87,22,2))&amp;" -s " &amp;Instructions!B$11&amp; " -IH" &amp;Instructions!B$10,"")</f>
        <v/>
      </c>
      <c r="R87" s="24" t="str">
        <f>IF(ISTEXT(A87),"raidcom set hba_wwn -port "&amp;A87&amp;" "&amp;C87&amp;"  -hba_wwn "&amp;IF(LEN(J87)=16,J87,LEFT(J87,2)&amp;MID(J87,4,2)&amp;MID(J87,7,2)&amp;MID(J87,10,2)&amp;MID(J87,13,2)&amp;MID(J87,16,2)&amp;MID(J87,19,2)&amp;MID(J87,22,2))&amp;IF(ISTEXT(K87)," -wwn_nickname "&amp;K87&amp;" -s "&amp;Instructions!B$11&amp;" -IH"&amp;Instructions!B$10," -s " &amp;Instructions!B$11&amp; " -IH" &amp;Instructions!B$10),"")</f>
        <v/>
      </c>
      <c r="S87" s="136" t="str">
        <f>IF(ISTEXT(A87),"raidcom modify host_grp -port " &amp;A87&amp;"  "&amp; C87&amp;"  -host_mode "&amp;D87&amp;"  -host_mode_opt "&amp;LEFT(E87,2)&amp;" "&amp;LEFT(F87,2)&amp;" "&amp;LEFT(G87,2)&amp;" "&amp;LEFT(H87,2)&amp;" -s "&amp;Instructions!B$11&amp;" -IH"&amp;Instructions!B$10,"")</f>
        <v/>
      </c>
      <c r="T87" s="24" t="str">
        <f>IF(ISTEXT(A87),"raidcom delete host_grp -port "&amp;A87&amp;IF(ISTEXT(C87)," "&amp;C87,"-"&amp;B87)&amp;" -s "&amp;Instructions!B$11&amp;" -IH"&amp;Instructions!B$10,"")</f>
        <v/>
      </c>
      <c r="U87" s="139" t="str">
        <f>IF(ISTEXT(A87),"raidcom delete hba_wwn -port "&amp;A87&amp;"  -hba_wwn "&amp;IF(LEN(J87)=16,J87,LEFT(J87,2)&amp;MID(J87,4,2)&amp;MID(J87,7,2)&amp;MID(J87,10,2)&amp;MID(J87,13,2)&amp;MID(J87,16,2)&amp;MID(J87,19,2)&amp;MID(J87,22,2))&amp;" -s "&amp;Instructions!B$11&amp;" -IH"&amp;Instructions!B$10,"")</f>
        <v/>
      </c>
      <c r="V87" s="139" t="str">
        <f>IF(ISTEXT(A87),"raidcom reset hba_wwn -port "&amp;A87&amp;" "&amp;C87&amp;"  -hba_wwn "&amp;IF(LEN(J87)=16,J87,LEFT(J87,2)&amp;MID(J87,4,2)&amp;MID(J87,7,2)&amp;MID(J87,10,2)&amp;MID(J87,13,2)&amp;MID(J87,16,2)&amp;MID(J87,19,2)&amp;MID(J87,22,2))&amp;IF(ISTEXT(K87),"  -s "&amp;Instructions!B$11&amp;" -IH"&amp;Instructions!B$10," -s " &amp;Instructions!B$11&amp; " -IH" &amp;Instructions!B$10),"")</f>
        <v/>
      </c>
    </row>
    <row r="88" spans="1:22" ht="15">
      <c r="A88" s="203"/>
      <c r="B88" s="204"/>
      <c r="C88" s="203" t="s">
        <v>1571</v>
      </c>
      <c r="D88" s="203"/>
      <c r="E88" s="137"/>
      <c r="F88" s="137"/>
      <c r="G88" s="137"/>
      <c r="H88" s="137"/>
      <c r="I88" s="218"/>
      <c r="J88" s="26"/>
      <c r="K88" s="111"/>
      <c r="L88" s="92" t="s">
        <v>17</v>
      </c>
      <c r="M88" s="24" t="str">
        <f>IF(ISTEXT(A88),"raidcom add host_grp -port "&amp;A88&amp;IF(ISNUMBER(B88),"-"&amp;B88," ")&amp;" -host_grp_name "&amp; C88&amp;" -s "&amp;Instructions!B$11&amp;" -IH"&amp;Instructions!B$10,"")</f>
        <v/>
      </c>
      <c r="N88" s="24" t="str">
        <f t="shared" si="5"/>
        <v xml:space="preserve">raidcom add host_grp -port CL- -host_ mode  -s </v>
      </c>
      <c r="O88" s="24" t="str">
        <f>IF(ISNUMBER(#REF!),"raidcom add hba_wwn -port CL" &amp;  A88 &amp;  "-" &amp;B88&amp; "  -hba_wwn " &amp; IF(LEN(J88) =16,J88,LEFT(J88,2)&amp;MID(J88,4,2)&amp;MID(J88,7,2)&amp;MID(J88,10,2) &amp;MID(J88,13,2)&amp;MID(J88,16,2)&amp;MID(J88,19,2)&amp;MID(J88,22,2)),"")</f>
        <v/>
      </c>
      <c r="P88" s="24" t="str">
        <f>IF(ISNUMBER(#REF!),"raidcom set hba_wwn -port CL" &amp;  A88 &amp;  "-" &amp;B88&amp;IF(ISTEXT(K88)," -wwn_nickname "&amp;K88,""),"")</f>
        <v/>
      </c>
      <c r="Q88" s="24" t="str">
        <f>IF(ISTEXT(A88),"raidcom add hba_wwn -port "&amp;A88&amp;" "&amp;C88&amp;"  -hba_wwn "&amp;IF(LEN(J88)=16,J88,LEFT(J88,2)&amp;MID(J88,4,2)&amp;MID(J88,7,2)&amp;MID(J88,10,2)&amp;MID(J88,13,2)&amp;MID(J88,16,2)&amp;MID(J88,19,2)&amp;MID(J88,22,2))&amp;" -s " &amp;Instructions!B$11&amp; " -IH" &amp;Instructions!B$10,"")</f>
        <v/>
      </c>
      <c r="R88" s="24" t="str">
        <f>IF(ISTEXT(A88),"raidcom set hba_wwn -port "&amp;A88&amp;" "&amp;C88&amp;"  -hba_wwn "&amp;IF(LEN(J88)=16,J88,LEFT(J88,2)&amp;MID(J88,4,2)&amp;MID(J88,7,2)&amp;MID(J88,10,2)&amp;MID(J88,13,2)&amp;MID(J88,16,2)&amp;MID(J88,19,2)&amp;MID(J88,22,2))&amp;IF(ISTEXT(K88)," -wwn_nickname "&amp;K88&amp;" -s "&amp;Instructions!B$11&amp;" -IH"&amp;Instructions!B$10," -s " &amp;Instructions!B$11&amp; " -IH" &amp;Instructions!B$10),"")</f>
        <v/>
      </c>
      <c r="S88" s="136" t="str">
        <f>IF(ISTEXT(A88),"raidcom modify host_grp -port " &amp;A88&amp;"  "&amp; C88&amp;"  -host_mode "&amp;D88&amp;"  -host_mode_opt "&amp;LEFT(E88,2)&amp;" "&amp;LEFT(F88,2)&amp;" "&amp;LEFT(G88,2)&amp;" "&amp;LEFT(H88,2)&amp;" -s "&amp;Instructions!B$11&amp;" -IH"&amp;Instructions!B$10,"")</f>
        <v/>
      </c>
      <c r="T88" s="24" t="str">
        <f>IF(ISTEXT(A88),"raidcom delete host_grp -port "&amp;A88&amp;IF(ISTEXT(C88)," "&amp;C88,"-"&amp;B88)&amp;" -s "&amp;Instructions!B$11&amp;" -IH"&amp;Instructions!B$10,"")</f>
        <v/>
      </c>
      <c r="U88" s="139" t="str">
        <f>IF(ISTEXT(A88),"raidcom delete hba_wwn -port "&amp;A88&amp;"  -hba_wwn "&amp;IF(LEN(J88)=16,J88,LEFT(J88,2)&amp;MID(J88,4,2)&amp;MID(J88,7,2)&amp;MID(J88,10,2)&amp;MID(J88,13,2)&amp;MID(J88,16,2)&amp;MID(J88,19,2)&amp;MID(J88,22,2))&amp;" -s "&amp;Instructions!B$11&amp;" -IH"&amp;Instructions!B$10,"")</f>
        <v/>
      </c>
      <c r="V88" s="139" t="str">
        <f>IF(ISTEXT(A88),"raidcom reset hba_wwn -port "&amp;A88&amp;" "&amp;C88&amp;"  -hba_wwn "&amp;IF(LEN(J88)=16,J88,LEFT(J88,2)&amp;MID(J88,4,2)&amp;MID(J88,7,2)&amp;MID(J88,10,2)&amp;MID(J88,13,2)&amp;MID(J88,16,2)&amp;MID(J88,19,2)&amp;MID(J88,22,2))&amp;IF(ISTEXT(K88),"  -s "&amp;Instructions!B$11&amp;" -IH"&amp;Instructions!B$10," -s " &amp;Instructions!B$11&amp; " -IH" &amp;Instructions!B$10),"")</f>
        <v/>
      </c>
    </row>
    <row r="89" spans="1:22" ht="15">
      <c r="A89" s="203"/>
      <c r="B89" s="204"/>
      <c r="C89" s="203" t="s">
        <v>1571</v>
      </c>
      <c r="D89" s="203"/>
      <c r="E89" s="137"/>
      <c r="F89" s="137"/>
      <c r="G89" s="137"/>
      <c r="H89" s="137"/>
      <c r="I89" s="218"/>
      <c r="J89" s="26"/>
      <c r="K89" s="111"/>
      <c r="L89" s="92" t="s">
        <v>17</v>
      </c>
      <c r="M89" s="24" t="str">
        <f>IF(ISTEXT(A89),"raidcom add host_grp -port "&amp;A89&amp;IF(ISNUMBER(B89),"-"&amp;B89," ")&amp;" -host_grp_name "&amp; C89&amp;" -s "&amp;Instructions!B$11&amp;" -IH"&amp;Instructions!B$10,"")</f>
        <v/>
      </c>
      <c r="N89" s="24" t="str">
        <f t="shared" si="5"/>
        <v xml:space="preserve">raidcom add host_grp -port CL- -host_ mode  -s </v>
      </c>
      <c r="O89" s="24" t="str">
        <f>IF(ISNUMBER(#REF!),"raidcom add hba_wwn -port CL" &amp;  A89 &amp;  "-" &amp;B89&amp; "  -hba_wwn " &amp; IF(LEN(J89) =16,J89,LEFT(J89,2)&amp;MID(J89,4,2)&amp;MID(J89,7,2)&amp;MID(J89,10,2) &amp;MID(J89,13,2)&amp;MID(J89,16,2)&amp;MID(J89,19,2)&amp;MID(J89,22,2)),"")</f>
        <v/>
      </c>
      <c r="P89" s="24" t="str">
        <f>IF(ISNUMBER(#REF!),"raidcom set hba_wwn -port CL" &amp;  A89 &amp;  "-" &amp;B89&amp;IF(ISTEXT(K89)," -wwn_nickname "&amp;K89,""),"")</f>
        <v/>
      </c>
      <c r="Q89" s="24" t="str">
        <f>IF(ISTEXT(A89),"raidcom add hba_wwn -port "&amp;A89&amp;" "&amp;C89&amp;"  -hba_wwn "&amp;IF(LEN(J89)=16,J89,LEFT(J89,2)&amp;MID(J89,4,2)&amp;MID(J89,7,2)&amp;MID(J89,10,2)&amp;MID(J89,13,2)&amp;MID(J89,16,2)&amp;MID(J89,19,2)&amp;MID(J89,22,2))&amp;" -s " &amp;Instructions!B$11&amp; " -IH" &amp;Instructions!B$10,"")</f>
        <v/>
      </c>
      <c r="R89" s="24" t="str">
        <f>IF(ISTEXT(A89),"raidcom set hba_wwn -port "&amp;A89&amp;" "&amp;C89&amp;"  -hba_wwn "&amp;IF(LEN(J89)=16,J89,LEFT(J89,2)&amp;MID(J89,4,2)&amp;MID(J89,7,2)&amp;MID(J89,10,2)&amp;MID(J89,13,2)&amp;MID(J89,16,2)&amp;MID(J89,19,2)&amp;MID(J89,22,2))&amp;IF(ISTEXT(K89)," -wwn_nickname "&amp;K89&amp;" -s "&amp;Instructions!B$11&amp;" -IH"&amp;Instructions!B$10," -s " &amp;Instructions!B$11&amp; " -IH" &amp;Instructions!B$10),"")</f>
        <v/>
      </c>
      <c r="S89" s="136" t="str">
        <f>IF(ISTEXT(A89),"raidcom modify host_grp -port " &amp;A89&amp;"  "&amp; C89&amp;"  -host_mode "&amp;D89&amp;"  -host_mode_opt "&amp;LEFT(E89,2)&amp;" "&amp;LEFT(F89,2)&amp;" "&amp;LEFT(G89,2)&amp;" "&amp;LEFT(H89,2)&amp;" -s "&amp;Instructions!B$11&amp;" -IH"&amp;Instructions!B$10,"")</f>
        <v/>
      </c>
      <c r="T89" s="24" t="str">
        <f>IF(ISTEXT(A89),"raidcom delete host_grp -port "&amp;A89&amp;IF(ISTEXT(C89)," "&amp;C89,"-"&amp;B89)&amp;" -s "&amp;Instructions!B$11&amp;" -IH"&amp;Instructions!B$10,"")</f>
        <v/>
      </c>
      <c r="U89" s="139" t="str">
        <f>IF(ISTEXT(A89),"raidcom delete hba_wwn -port "&amp;A89&amp;"  -hba_wwn "&amp;IF(LEN(J89)=16,J89,LEFT(J89,2)&amp;MID(J89,4,2)&amp;MID(J89,7,2)&amp;MID(J89,10,2)&amp;MID(J89,13,2)&amp;MID(J89,16,2)&amp;MID(J89,19,2)&amp;MID(J89,22,2))&amp;" -s "&amp;Instructions!B$11&amp;" -IH"&amp;Instructions!B$10,"")</f>
        <v/>
      </c>
      <c r="V89" s="139" t="str">
        <f>IF(ISTEXT(A89),"raidcom reset hba_wwn -port "&amp;A89&amp;" "&amp;C89&amp;"  -hba_wwn "&amp;IF(LEN(J89)=16,J89,LEFT(J89,2)&amp;MID(J89,4,2)&amp;MID(J89,7,2)&amp;MID(J89,10,2)&amp;MID(J89,13,2)&amp;MID(J89,16,2)&amp;MID(J89,19,2)&amp;MID(J89,22,2))&amp;IF(ISTEXT(K89),"  -s "&amp;Instructions!B$11&amp;" -IH"&amp;Instructions!B$10," -s " &amp;Instructions!B$11&amp; " -IH" &amp;Instructions!B$10),"")</f>
        <v/>
      </c>
    </row>
    <row r="90" spans="1:22" ht="15">
      <c r="A90" s="203"/>
      <c r="B90" s="204"/>
      <c r="C90" s="203" t="s">
        <v>1572</v>
      </c>
      <c r="D90" s="203"/>
      <c r="E90" s="137"/>
      <c r="F90" s="137"/>
      <c r="G90" s="137"/>
      <c r="H90" s="137"/>
      <c r="I90" s="218"/>
      <c r="J90" s="26"/>
      <c r="K90" s="111"/>
      <c r="L90" s="92" t="s">
        <v>17</v>
      </c>
      <c r="M90" s="24" t="str">
        <f>IF(ISTEXT(A90),"raidcom add host_grp -port "&amp;A90&amp;IF(ISNUMBER(B90),"-"&amp;B90," ")&amp;" -host_grp_name "&amp; C90&amp;" -s "&amp;Instructions!B$11&amp;" -IH"&amp;Instructions!B$10,"")</f>
        <v/>
      </c>
      <c r="N90" s="24" t="str">
        <f t="shared" si="5"/>
        <v xml:space="preserve">raidcom add host_grp -port CL- -host_ mode  -s </v>
      </c>
      <c r="O90" s="24" t="str">
        <f>IF(ISNUMBER(#REF!),"raidcom add hba_wwn -port CL" &amp;  A90 &amp;  "-" &amp;B90&amp; "  -hba_wwn " &amp; IF(LEN(J90) =16,J90,LEFT(J90,2)&amp;MID(J90,4,2)&amp;MID(J90,7,2)&amp;MID(J90,10,2) &amp;MID(J90,13,2)&amp;MID(J90,16,2)&amp;MID(J90,19,2)&amp;MID(J90,22,2)),"")</f>
        <v/>
      </c>
      <c r="P90" s="24" t="str">
        <f>IF(ISNUMBER(#REF!),"raidcom set hba_wwn -port CL" &amp;  A90 &amp;  "-" &amp;B90&amp;IF(ISTEXT(K90)," -wwn_nickname "&amp;K90,""),"")</f>
        <v/>
      </c>
      <c r="Q90" s="24" t="str">
        <f>IF(ISTEXT(A90),"raidcom add hba_wwn -port "&amp;A90&amp;" "&amp;C90&amp;"  -hba_wwn "&amp;IF(LEN(J90)=16,J90,LEFT(J90,2)&amp;MID(J90,4,2)&amp;MID(J90,7,2)&amp;MID(J90,10,2)&amp;MID(J90,13,2)&amp;MID(J90,16,2)&amp;MID(J90,19,2)&amp;MID(J90,22,2))&amp;" -s " &amp;Instructions!B$11&amp; " -IH" &amp;Instructions!B$10,"")</f>
        <v/>
      </c>
      <c r="R90" s="24" t="str">
        <f>IF(ISTEXT(A90),"raidcom set hba_wwn -port "&amp;A90&amp;" "&amp;C90&amp;"  -hba_wwn "&amp;IF(LEN(J90)=16,J90,LEFT(J90,2)&amp;MID(J90,4,2)&amp;MID(J90,7,2)&amp;MID(J90,10,2)&amp;MID(J90,13,2)&amp;MID(J90,16,2)&amp;MID(J90,19,2)&amp;MID(J90,22,2))&amp;IF(ISTEXT(K90)," -wwn_nickname "&amp;K90&amp;" -s "&amp;Instructions!B$11&amp;" -IH"&amp;Instructions!B$10," -s " &amp;Instructions!B$11&amp; " -IH" &amp;Instructions!B$10),"")</f>
        <v/>
      </c>
      <c r="S90" s="136" t="str">
        <f>IF(ISTEXT(A90),"raidcom modify host_grp -port " &amp;A90&amp;"  "&amp; C90&amp;"  -host_mode "&amp;D90&amp;"  -host_mode_opt "&amp;LEFT(E90,2)&amp;" "&amp;LEFT(F90,2)&amp;" "&amp;LEFT(G90,2)&amp;" "&amp;LEFT(H90,2)&amp;" -s "&amp;Instructions!B$11&amp;" -IH"&amp;Instructions!B$10,"")</f>
        <v/>
      </c>
      <c r="T90" s="24" t="str">
        <f>IF(ISTEXT(A90),"raidcom delete host_grp -port "&amp;A90&amp;IF(ISTEXT(C90)," "&amp;C90,"-"&amp;B90)&amp;" -s "&amp;Instructions!B$11&amp;" -IH"&amp;Instructions!B$10,"")</f>
        <v/>
      </c>
      <c r="U90" s="139" t="str">
        <f>IF(ISTEXT(A90),"raidcom delete hba_wwn -port "&amp;A90&amp;"  -hba_wwn "&amp;IF(LEN(J90)=16,J90,LEFT(J90,2)&amp;MID(J90,4,2)&amp;MID(J90,7,2)&amp;MID(J90,10,2)&amp;MID(J90,13,2)&amp;MID(J90,16,2)&amp;MID(J90,19,2)&amp;MID(J90,22,2))&amp;" -s "&amp;Instructions!B$11&amp;" -IH"&amp;Instructions!B$10,"")</f>
        <v/>
      </c>
      <c r="V90" s="139" t="str">
        <f>IF(ISTEXT(A90),"raidcom reset hba_wwn -port "&amp;A90&amp;" "&amp;C90&amp;"  -hba_wwn "&amp;IF(LEN(J90)=16,J90,LEFT(J90,2)&amp;MID(J90,4,2)&amp;MID(J90,7,2)&amp;MID(J90,10,2)&amp;MID(J90,13,2)&amp;MID(J90,16,2)&amp;MID(J90,19,2)&amp;MID(J90,22,2))&amp;IF(ISTEXT(K90),"  -s "&amp;Instructions!B$11&amp;" -IH"&amp;Instructions!B$10," -s " &amp;Instructions!B$11&amp; " -IH" &amp;Instructions!B$10),"")</f>
        <v/>
      </c>
    </row>
    <row r="91" spans="1:22" ht="15">
      <c r="A91" s="203"/>
      <c r="B91" s="204"/>
      <c r="C91" s="203" t="s">
        <v>1572</v>
      </c>
      <c r="D91" s="203"/>
      <c r="E91" s="137"/>
      <c r="F91" s="137"/>
      <c r="G91" s="137"/>
      <c r="H91" s="137"/>
      <c r="I91" s="218"/>
      <c r="J91" s="26"/>
      <c r="K91" s="111"/>
      <c r="L91" s="92" t="s">
        <v>17</v>
      </c>
      <c r="M91" s="24" t="str">
        <f>IF(ISTEXT(A91),"raidcom add host_grp -port "&amp;A91&amp;IF(ISNUMBER(B91),"-"&amp;B91," ")&amp;" -host_grp_name "&amp; C91&amp;" -s "&amp;Instructions!B$11&amp;" -IH"&amp;Instructions!B$10,"")</f>
        <v/>
      </c>
      <c r="N91" s="24" t="str">
        <f t="shared" si="5"/>
        <v xml:space="preserve">raidcom add host_grp -port CL- -host_ mode  -s </v>
      </c>
      <c r="O91" s="24" t="str">
        <f>IF(ISNUMBER(#REF!),"raidcom add hba_wwn -port CL" &amp;  A91 &amp;  "-" &amp;B91&amp; "  -hba_wwn " &amp; IF(LEN(J91) =16,J91,LEFT(J91,2)&amp;MID(J91,4,2)&amp;MID(J91,7,2)&amp;MID(J91,10,2) &amp;MID(J91,13,2)&amp;MID(J91,16,2)&amp;MID(J91,19,2)&amp;MID(J91,22,2)),"")</f>
        <v/>
      </c>
      <c r="P91" s="24" t="str">
        <f>IF(ISNUMBER(#REF!),"raidcom set hba_wwn -port CL" &amp;  A91 &amp;  "-" &amp;B91&amp;IF(ISTEXT(K91)," -wwn_nickname "&amp;K91,""),"")</f>
        <v/>
      </c>
      <c r="Q91" s="24" t="str">
        <f>IF(ISTEXT(A91),"raidcom add hba_wwn -port "&amp;A91&amp;" "&amp;C91&amp;"  -hba_wwn "&amp;IF(LEN(J91)=16,J91,LEFT(J91,2)&amp;MID(J91,4,2)&amp;MID(J91,7,2)&amp;MID(J91,10,2)&amp;MID(J91,13,2)&amp;MID(J91,16,2)&amp;MID(J91,19,2)&amp;MID(J91,22,2))&amp;" -s " &amp;Instructions!B$11&amp; " -IH" &amp;Instructions!B$10,"")</f>
        <v/>
      </c>
      <c r="R91" s="24" t="str">
        <f>IF(ISTEXT(A91),"raidcom set hba_wwn -port "&amp;A91&amp;" "&amp;C91&amp;"  -hba_wwn "&amp;IF(LEN(J91)=16,J91,LEFT(J91,2)&amp;MID(J91,4,2)&amp;MID(J91,7,2)&amp;MID(J91,10,2)&amp;MID(J91,13,2)&amp;MID(J91,16,2)&amp;MID(J91,19,2)&amp;MID(J91,22,2))&amp;IF(ISTEXT(K91)," -wwn_nickname "&amp;K91&amp;" -s "&amp;Instructions!B$11&amp;" -IH"&amp;Instructions!B$10," -s " &amp;Instructions!B$11&amp; " -IH" &amp;Instructions!B$10),"")</f>
        <v/>
      </c>
      <c r="S91" s="136" t="str">
        <f>IF(ISTEXT(A91),"raidcom modify host_grp -port " &amp;A91&amp;"  "&amp; C91&amp;"  -host_mode "&amp;D91&amp;"  -host_mode_opt "&amp;LEFT(E91,2)&amp;" "&amp;LEFT(F91,2)&amp;" "&amp;LEFT(G91,2)&amp;" "&amp;LEFT(H91,2)&amp;" -s "&amp;Instructions!B$11&amp;" -IH"&amp;Instructions!B$10,"")</f>
        <v/>
      </c>
      <c r="T91" s="24" t="str">
        <f>IF(ISTEXT(A91),"raidcom delete host_grp -port "&amp;A91&amp;IF(ISTEXT(C91)," "&amp;C91,"-"&amp;B91)&amp;" -s "&amp;Instructions!B$11&amp;" -IH"&amp;Instructions!B$10,"")</f>
        <v/>
      </c>
      <c r="U91" s="139" t="str">
        <f>IF(ISTEXT(A91),"raidcom delete hba_wwn -port "&amp;A91&amp;"  -hba_wwn "&amp;IF(LEN(J91)=16,J91,LEFT(J91,2)&amp;MID(J91,4,2)&amp;MID(J91,7,2)&amp;MID(J91,10,2)&amp;MID(J91,13,2)&amp;MID(J91,16,2)&amp;MID(J91,19,2)&amp;MID(J91,22,2))&amp;" -s "&amp;Instructions!B$11&amp;" -IH"&amp;Instructions!B$10,"")</f>
        <v/>
      </c>
      <c r="V91" s="139" t="str">
        <f>IF(ISTEXT(A91),"raidcom reset hba_wwn -port "&amp;A91&amp;" "&amp;C91&amp;"  -hba_wwn "&amp;IF(LEN(J91)=16,J91,LEFT(J91,2)&amp;MID(J91,4,2)&amp;MID(J91,7,2)&amp;MID(J91,10,2)&amp;MID(J91,13,2)&amp;MID(J91,16,2)&amp;MID(J91,19,2)&amp;MID(J91,22,2))&amp;IF(ISTEXT(K91),"  -s "&amp;Instructions!B$11&amp;" -IH"&amp;Instructions!B$10," -s " &amp;Instructions!B$11&amp; " -IH" &amp;Instructions!B$10),"")</f>
        <v/>
      </c>
    </row>
    <row r="92" spans="1:22" ht="15">
      <c r="A92" s="203"/>
      <c r="B92" s="204"/>
      <c r="C92" s="203" t="s">
        <v>1573</v>
      </c>
      <c r="D92" s="203"/>
      <c r="E92" s="137"/>
      <c r="F92" s="137"/>
      <c r="G92" s="137"/>
      <c r="H92" s="137"/>
      <c r="I92" s="218"/>
      <c r="J92" s="26"/>
      <c r="K92" s="111"/>
      <c r="L92" s="92" t="s">
        <v>17</v>
      </c>
      <c r="M92" s="24" t="str">
        <f>IF(ISTEXT(A92),"raidcom add host_grp -port "&amp;A92&amp;IF(ISNUMBER(B92),"-"&amp;B92," ")&amp;" -host_grp_name "&amp; C92&amp;" -s "&amp;Instructions!B$11&amp;" -IH"&amp;Instructions!B$10,"")</f>
        <v/>
      </c>
      <c r="N92" s="24" t="str">
        <f t="shared" si="5"/>
        <v xml:space="preserve">raidcom add host_grp -port CL- -host_ mode  -s </v>
      </c>
      <c r="O92" s="24" t="str">
        <f>IF(ISNUMBER(#REF!),"raidcom add hba_wwn -port CL" &amp;  A92 &amp;  "-" &amp;B92&amp; "  -hba_wwn " &amp; IF(LEN(J92) =16,J92,LEFT(J92,2)&amp;MID(J92,4,2)&amp;MID(J92,7,2)&amp;MID(J92,10,2) &amp;MID(J92,13,2)&amp;MID(J92,16,2)&amp;MID(J92,19,2)&amp;MID(J92,22,2)),"")</f>
        <v/>
      </c>
      <c r="P92" s="24" t="str">
        <f>IF(ISNUMBER(#REF!),"raidcom set hba_wwn -port CL" &amp;  A92 &amp;  "-" &amp;B92&amp;IF(ISTEXT(K92)," -wwn_nickname "&amp;K92,""),"")</f>
        <v/>
      </c>
      <c r="Q92" s="24" t="str">
        <f>IF(ISTEXT(A92),"raidcom add hba_wwn -port "&amp;A92&amp;" "&amp;C92&amp;"  -hba_wwn "&amp;IF(LEN(J92)=16,J92,LEFT(J92,2)&amp;MID(J92,4,2)&amp;MID(J92,7,2)&amp;MID(J92,10,2)&amp;MID(J92,13,2)&amp;MID(J92,16,2)&amp;MID(J92,19,2)&amp;MID(J92,22,2))&amp;" -s " &amp;Instructions!B$11&amp; " -IH" &amp;Instructions!B$10,"")</f>
        <v/>
      </c>
      <c r="R92" s="24" t="str">
        <f>IF(ISTEXT(A92),"raidcom set hba_wwn -port "&amp;A92&amp;" "&amp;C92&amp;"  -hba_wwn "&amp;IF(LEN(J92)=16,J92,LEFT(J92,2)&amp;MID(J92,4,2)&amp;MID(J92,7,2)&amp;MID(J92,10,2)&amp;MID(J92,13,2)&amp;MID(J92,16,2)&amp;MID(J92,19,2)&amp;MID(J92,22,2))&amp;IF(ISTEXT(K92)," -wwn_nickname "&amp;K92&amp;" -s "&amp;Instructions!B$11&amp;" -IH"&amp;Instructions!B$10," -s " &amp;Instructions!B$11&amp; " -IH" &amp;Instructions!B$10),"")</f>
        <v/>
      </c>
      <c r="S92" s="136" t="str">
        <f>IF(ISTEXT(A92),"raidcom modify host_grp -port " &amp;A92&amp;"  "&amp; C92&amp;"  -host_mode "&amp;D92&amp;"  -host_mode_opt "&amp;LEFT(E92,2)&amp;" "&amp;LEFT(F92,2)&amp;" "&amp;LEFT(G92,2)&amp;" "&amp;LEFT(H92,2)&amp;" -s "&amp;Instructions!B$11&amp;" -IH"&amp;Instructions!B$10,"")</f>
        <v/>
      </c>
      <c r="T92" s="24" t="str">
        <f>IF(ISTEXT(A92),"raidcom delete host_grp -port "&amp;A92&amp;IF(ISTEXT(C92)," "&amp;C92,"-"&amp;B92)&amp;" -s "&amp;Instructions!B$11&amp;" -IH"&amp;Instructions!B$10,"")</f>
        <v/>
      </c>
      <c r="U92" s="139" t="str">
        <f>IF(ISTEXT(A92),"raidcom delete hba_wwn -port "&amp;A92&amp;"  -hba_wwn "&amp;IF(LEN(J92)=16,J92,LEFT(J92,2)&amp;MID(J92,4,2)&amp;MID(J92,7,2)&amp;MID(J92,10,2)&amp;MID(J92,13,2)&amp;MID(J92,16,2)&amp;MID(J92,19,2)&amp;MID(J92,22,2))&amp;" -s "&amp;Instructions!B$11&amp;" -IH"&amp;Instructions!B$10,"")</f>
        <v/>
      </c>
      <c r="V92" s="139" t="str">
        <f>IF(ISTEXT(A92),"raidcom reset hba_wwn -port "&amp;A92&amp;" "&amp;C92&amp;"  -hba_wwn "&amp;IF(LEN(J92)=16,J92,LEFT(J92,2)&amp;MID(J92,4,2)&amp;MID(J92,7,2)&amp;MID(J92,10,2)&amp;MID(J92,13,2)&amp;MID(J92,16,2)&amp;MID(J92,19,2)&amp;MID(J92,22,2))&amp;IF(ISTEXT(K92),"  -s "&amp;Instructions!B$11&amp;" -IH"&amp;Instructions!B$10," -s " &amp;Instructions!B$11&amp; " -IH" &amp;Instructions!B$10),"")</f>
        <v/>
      </c>
    </row>
    <row r="93" spans="1:22" ht="15">
      <c r="A93" s="203"/>
      <c r="B93" s="204"/>
      <c r="C93" s="203" t="s">
        <v>1573</v>
      </c>
      <c r="D93" s="203"/>
      <c r="E93" s="137"/>
      <c r="F93" s="137"/>
      <c r="G93" s="137"/>
      <c r="H93" s="137"/>
      <c r="I93" s="218"/>
      <c r="J93" s="26"/>
      <c r="K93" s="111"/>
      <c r="L93" s="92" t="s">
        <v>17</v>
      </c>
      <c r="M93" s="24" t="str">
        <f>IF(ISTEXT(A93),"raidcom add host_grp -port "&amp;A93&amp;IF(ISNUMBER(B93),"-"&amp;B93," ")&amp;" -host_grp_name "&amp; C93&amp;" -s "&amp;Instructions!B$11&amp;" -IH"&amp;Instructions!B$10,"")</f>
        <v/>
      </c>
      <c r="N93" s="24" t="str">
        <f t="shared" si="5"/>
        <v xml:space="preserve">raidcom add host_grp -port CL- -host_ mode  -s </v>
      </c>
      <c r="O93" s="24" t="str">
        <f>IF(ISNUMBER(#REF!),"raidcom add hba_wwn -port CL" &amp;  A93 &amp;  "-" &amp;B93&amp; "  -hba_wwn " &amp; IF(LEN(J93) =16,J93,LEFT(J93,2)&amp;MID(J93,4,2)&amp;MID(J93,7,2)&amp;MID(J93,10,2) &amp;MID(J93,13,2)&amp;MID(J93,16,2)&amp;MID(J93,19,2)&amp;MID(J93,22,2)),"")</f>
        <v/>
      </c>
      <c r="P93" s="24" t="str">
        <f>IF(ISNUMBER(#REF!),"raidcom set hba_wwn -port CL" &amp;  A93 &amp;  "-" &amp;B93&amp;IF(ISTEXT(K93)," -wwn_nickname "&amp;K93,""),"")</f>
        <v/>
      </c>
      <c r="Q93" s="24" t="str">
        <f>IF(ISTEXT(A93),"raidcom add hba_wwn -port "&amp;A93&amp;" "&amp;C93&amp;"  -hba_wwn "&amp;IF(LEN(J93)=16,J93,LEFT(J93,2)&amp;MID(J93,4,2)&amp;MID(J93,7,2)&amp;MID(J93,10,2)&amp;MID(J93,13,2)&amp;MID(J93,16,2)&amp;MID(J93,19,2)&amp;MID(J93,22,2))&amp;" -s " &amp;Instructions!B$11&amp; " -IH" &amp;Instructions!B$10,"")</f>
        <v/>
      </c>
      <c r="R93" s="24" t="str">
        <f>IF(ISTEXT(A93),"raidcom set hba_wwn -port "&amp;A93&amp;" "&amp;C93&amp;"  -hba_wwn "&amp;IF(LEN(J93)=16,J93,LEFT(J93,2)&amp;MID(J93,4,2)&amp;MID(J93,7,2)&amp;MID(J93,10,2)&amp;MID(J93,13,2)&amp;MID(J93,16,2)&amp;MID(J93,19,2)&amp;MID(J93,22,2))&amp;IF(ISTEXT(K93)," -wwn_nickname "&amp;K93&amp;" -s "&amp;Instructions!B$11&amp;" -IH"&amp;Instructions!B$10," -s " &amp;Instructions!B$11&amp; " -IH" &amp;Instructions!B$10),"")</f>
        <v/>
      </c>
      <c r="S93" s="136" t="str">
        <f>IF(ISTEXT(A93),"raidcom modify host_grp -port " &amp;A93&amp;"  "&amp; C93&amp;"  -host_mode "&amp;D93&amp;"  -host_mode_opt "&amp;LEFT(E93,2)&amp;" "&amp;LEFT(F93,2)&amp;" "&amp;LEFT(G93,2)&amp;" "&amp;LEFT(H93,2)&amp;" -s "&amp;Instructions!B$11&amp;" -IH"&amp;Instructions!B$10,"")</f>
        <v/>
      </c>
      <c r="T93" s="24" t="str">
        <f>IF(ISTEXT(A93),"raidcom delete host_grp -port "&amp;A93&amp;IF(ISTEXT(C93)," "&amp;C93,"-"&amp;B93)&amp;" -s "&amp;Instructions!B$11&amp;" -IH"&amp;Instructions!B$10,"")</f>
        <v/>
      </c>
      <c r="U93" s="139" t="str">
        <f>IF(ISTEXT(A93),"raidcom delete hba_wwn -port "&amp;A93&amp;"  -hba_wwn "&amp;IF(LEN(J93)=16,J93,LEFT(J93,2)&amp;MID(J93,4,2)&amp;MID(J93,7,2)&amp;MID(J93,10,2)&amp;MID(J93,13,2)&amp;MID(J93,16,2)&amp;MID(J93,19,2)&amp;MID(J93,22,2))&amp;" -s "&amp;Instructions!B$11&amp;" -IH"&amp;Instructions!B$10,"")</f>
        <v/>
      </c>
      <c r="V93" s="139" t="str">
        <f>IF(ISTEXT(A93),"raidcom reset hba_wwn -port "&amp;A93&amp;" "&amp;C93&amp;"  -hba_wwn "&amp;IF(LEN(J93)=16,J93,LEFT(J93,2)&amp;MID(J93,4,2)&amp;MID(J93,7,2)&amp;MID(J93,10,2)&amp;MID(J93,13,2)&amp;MID(J93,16,2)&amp;MID(J93,19,2)&amp;MID(J93,22,2))&amp;IF(ISTEXT(K93),"  -s "&amp;Instructions!B$11&amp;" -IH"&amp;Instructions!B$10," -s " &amp;Instructions!B$11&amp; " -IH" &amp;Instructions!B$10),"")</f>
        <v/>
      </c>
    </row>
    <row r="94" spans="1:22" ht="15">
      <c r="A94" s="203"/>
      <c r="B94" s="204"/>
      <c r="C94" s="203" t="s">
        <v>1574</v>
      </c>
      <c r="D94" s="203"/>
      <c r="E94" s="137"/>
      <c r="F94" s="137"/>
      <c r="G94" s="137"/>
      <c r="H94" s="137"/>
      <c r="I94" s="218"/>
      <c r="J94" s="26"/>
      <c r="K94" s="111"/>
      <c r="L94" s="92" t="s">
        <v>17</v>
      </c>
      <c r="M94" s="24" t="str">
        <f>IF(ISTEXT(A94),"raidcom add host_grp -port "&amp;A94&amp;IF(ISNUMBER(B94),"-"&amp;B94," ")&amp;" -host_grp_name "&amp; C94&amp;" -s "&amp;Instructions!B$11&amp;" -IH"&amp;Instructions!B$10,"")</f>
        <v/>
      </c>
      <c r="N94" s="24" t="str">
        <f t="shared" si="5"/>
        <v xml:space="preserve">raidcom add host_grp -port CL- -host_ mode  -s </v>
      </c>
      <c r="O94" s="24" t="str">
        <f>IF(ISNUMBER(#REF!),"raidcom add hba_wwn -port CL" &amp;  A94 &amp;  "-" &amp;B94&amp; "  -hba_wwn " &amp; IF(LEN(J94) =16,J94,LEFT(J94,2)&amp;MID(J94,4,2)&amp;MID(J94,7,2)&amp;MID(J94,10,2) &amp;MID(J94,13,2)&amp;MID(J94,16,2)&amp;MID(J94,19,2)&amp;MID(J94,22,2)),"")</f>
        <v/>
      </c>
      <c r="P94" s="24" t="str">
        <f>IF(ISNUMBER(#REF!),"raidcom set hba_wwn -port CL" &amp;  A94 &amp;  "-" &amp;B94&amp;IF(ISTEXT(K94)," -wwn_nickname "&amp;K94,""),"")</f>
        <v/>
      </c>
      <c r="Q94" s="24" t="str">
        <f>IF(ISTEXT(A94),"raidcom add hba_wwn -port "&amp;A94&amp;" "&amp;C94&amp;"  -hba_wwn "&amp;IF(LEN(J94)=16,J94,LEFT(J94,2)&amp;MID(J94,4,2)&amp;MID(J94,7,2)&amp;MID(J94,10,2)&amp;MID(J94,13,2)&amp;MID(J94,16,2)&amp;MID(J94,19,2)&amp;MID(J94,22,2))&amp;" -s " &amp;Instructions!B$11&amp; " -IH" &amp;Instructions!B$10,"")</f>
        <v/>
      </c>
      <c r="R94" s="24" t="str">
        <f>IF(ISTEXT(A94),"raidcom set hba_wwn -port "&amp;A94&amp;" "&amp;C94&amp;"  -hba_wwn "&amp;IF(LEN(J94)=16,J94,LEFT(J94,2)&amp;MID(J94,4,2)&amp;MID(J94,7,2)&amp;MID(J94,10,2)&amp;MID(J94,13,2)&amp;MID(J94,16,2)&amp;MID(J94,19,2)&amp;MID(J94,22,2))&amp;IF(ISTEXT(K94)," -wwn_nickname "&amp;K94&amp;" -s "&amp;Instructions!B$11&amp;" -IH"&amp;Instructions!B$10," -s " &amp;Instructions!B$11&amp; " -IH" &amp;Instructions!B$10),"")</f>
        <v/>
      </c>
      <c r="S94" s="136" t="str">
        <f>IF(ISTEXT(A94),"raidcom modify host_grp -port " &amp;A94&amp;"  "&amp; C94&amp;"  -host_mode "&amp;D94&amp;"  -host_mode_opt "&amp;LEFT(E94,2)&amp;" "&amp;LEFT(F94,2)&amp;" "&amp;LEFT(G94,2)&amp;" "&amp;LEFT(H94,2)&amp;" -s "&amp;Instructions!B$11&amp;" -IH"&amp;Instructions!B$10,"")</f>
        <v/>
      </c>
      <c r="T94" s="24" t="str">
        <f>IF(ISTEXT(A94),"raidcom delete host_grp -port "&amp;A94&amp;IF(ISTEXT(C94)," "&amp;C94,"-"&amp;B94)&amp;" -s "&amp;Instructions!B$11&amp;" -IH"&amp;Instructions!B$10,"")</f>
        <v/>
      </c>
      <c r="U94" s="139" t="str">
        <f>IF(ISTEXT(A94),"raidcom delete hba_wwn -port "&amp;A94&amp;"  -hba_wwn "&amp;IF(LEN(J94)=16,J94,LEFT(J94,2)&amp;MID(J94,4,2)&amp;MID(J94,7,2)&amp;MID(J94,10,2)&amp;MID(J94,13,2)&amp;MID(J94,16,2)&amp;MID(J94,19,2)&amp;MID(J94,22,2))&amp;" -s "&amp;Instructions!B$11&amp;" -IH"&amp;Instructions!B$10,"")</f>
        <v/>
      </c>
      <c r="V94" s="139" t="str">
        <f>IF(ISTEXT(A94),"raidcom reset hba_wwn -port "&amp;A94&amp;" "&amp;C94&amp;"  -hba_wwn "&amp;IF(LEN(J94)=16,J94,LEFT(J94,2)&amp;MID(J94,4,2)&amp;MID(J94,7,2)&amp;MID(J94,10,2)&amp;MID(J94,13,2)&amp;MID(J94,16,2)&amp;MID(J94,19,2)&amp;MID(J94,22,2))&amp;IF(ISTEXT(K94),"  -s "&amp;Instructions!B$11&amp;" -IH"&amp;Instructions!B$10," -s " &amp;Instructions!B$11&amp; " -IH" &amp;Instructions!B$10),"")</f>
        <v/>
      </c>
    </row>
    <row r="95" spans="1:22" ht="15">
      <c r="A95" s="203"/>
      <c r="B95" s="204"/>
      <c r="C95" s="203" t="s">
        <v>1574</v>
      </c>
      <c r="D95" s="203"/>
      <c r="E95" s="137"/>
      <c r="F95" s="137"/>
      <c r="G95" s="137"/>
      <c r="H95" s="137"/>
      <c r="I95" s="218"/>
      <c r="J95" s="26"/>
      <c r="K95" s="111"/>
      <c r="L95" s="92" t="s">
        <v>17</v>
      </c>
      <c r="M95" s="24" t="str">
        <f>IF(ISTEXT(A95),"raidcom add host_grp -port "&amp;A95&amp;IF(ISNUMBER(B95),"-"&amp;B95," ")&amp;" -host_grp_name "&amp; C95&amp;" -s "&amp;Instructions!B$11&amp;" -IH"&amp;Instructions!B$10,"")</f>
        <v/>
      </c>
      <c r="N95" s="24" t="str">
        <f t="shared" si="5"/>
        <v xml:space="preserve">raidcom add host_grp -port CL- -host_ mode  -s </v>
      </c>
      <c r="O95" s="24" t="str">
        <f>IF(ISNUMBER(#REF!),"raidcom add hba_wwn -port CL" &amp;  A95 &amp;  "-" &amp;B95&amp; "  -hba_wwn " &amp; IF(LEN(J95) =16,J95,LEFT(J95,2)&amp;MID(J95,4,2)&amp;MID(J95,7,2)&amp;MID(J95,10,2) &amp;MID(J95,13,2)&amp;MID(J95,16,2)&amp;MID(J95,19,2)&amp;MID(J95,22,2)),"")</f>
        <v/>
      </c>
      <c r="P95" s="24" t="str">
        <f>IF(ISNUMBER(#REF!),"raidcom set hba_wwn -port CL" &amp;  A95 &amp;  "-" &amp;B95&amp;IF(ISTEXT(K95)," -wwn_nickname "&amp;K95,""),"")</f>
        <v/>
      </c>
      <c r="Q95" s="24" t="str">
        <f>IF(ISTEXT(A95),"raidcom add hba_wwn -port "&amp;A95&amp;" "&amp;C95&amp;"  -hba_wwn "&amp;IF(LEN(J95)=16,J95,LEFT(J95,2)&amp;MID(J95,4,2)&amp;MID(J95,7,2)&amp;MID(J95,10,2)&amp;MID(J95,13,2)&amp;MID(J95,16,2)&amp;MID(J95,19,2)&amp;MID(J95,22,2))&amp;" -s " &amp;Instructions!B$11&amp; " -IH" &amp;Instructions!B$10,"")</f>
        <v/>
      </c>
      <c r="R95" s="24" t="str">
        <f>IF(ISTEXT(A95),"raidcom set hba_wwn -port "&amp;A95&amp;" "&amp;C95&amp;"  -hba_wwn "&amp;IF(LEN(J95)=16,J95,LEFT(J95,2)&amp;MID(J95,4,2)&amp;MID(J95,7,2)&amp;MID(J95,10,2)&amp;MID(J95,13,2)&amp;MID(J95,16,2)&amp;MID(J95,19,2)&amp;MID(J95,22,2))&amp;IF(ISTEXT(K95)," -wwn_nickname "&amp;K95&amp;" -s "&amp;Instructions!B$11&amp;" -IH"&amp;Instructions!B$10," -s " &amp;Instructions!B$11&amp; " -IH" &amp;Instructions!B$10),"")</f>
        <v/>
      </c>
      <c r="S95" s="136" t="str">
        <f>IF(ISTEXT(A95),"raidcom modify host_grp -port " &amp;A95&amp;"  "&amp; C95&amp;"  -host_mode "&amp;D95&amp;"  -host_mode_opt "&amp;LEFT(E95,2)&amp;" "&amp;LEFT(F95,2)&amp;" "&amp;LEFT(G95,2)&amp;" "&amp;LEFT(H95,2)&amp;" -s "&amp;Instructions!B$11&amp;" -IH"&amp;Instructions!B$10,"")</f>
        <v/>
      </c>
      <c r="T95" s="24" t="str">
        <f>IF(ISTEXT(A95),"raidcom delete host_grp -port "&amp;A95&amp;IF(ISTEXT(C95)," "&amp;C95,"-"&amp;B95)&amp;" -s "&amp;Instructions!B$11&amp;" -IH"&amp;Instructions!B$10,"")</f>
        <v/>
      </c>
      <c r="U95" s="139" t="str">
        <f>IF(ISTEXT(A95),"raidcom delete hba_wwn -port "&amp;A95&amp;"  -hba_wwn "&amp;IF(LEN(J95)=16,J95,LEFT(J95,2)&amp;MID(J95,4,2)&amp;MID(J95,7,2)&amp;MID(J95,10,2)&amp;MID(J95,13,2)&amp;MID(J95,16,2)&amp;MID(J95,19,2)&amp;MID(J95,22,2))&amp;" -s "&amp;Instructions!B$11&amp;" -IH"&amp;Instructions!B$10,"")</f>
        <v/>
      </c>
      <c r="V95" s="139" t="str">
        <f>IF(ISTEXT(A95),"raidcom reset hba_wwn -port "&amp;A95&amp;" "&amp;C95&amp;"  -hba_wwn "&amp;IF(LEN(J95)=16,J95,LEFT(J95,2)&amp;MID(J95,4,2)&amp;MID(J95,7,2)&amp;MID(J95,10,2)&amp;MID(J95,13,2)&amp;MID(J95,16,2)&amp;MID(J95,19,2)&amp;MID(J95,22,2))&amp;IF(ISTEXT(K95),"  -s "&amp;Instructions!B$11&amp;" -IH"&amp;Instructions!B$10," -s " &amp;Instructions!B$11&amp; " -IH" &amp;Instructions!B$10),"")</f>
        <v/>
      </c>
    </row>
    <row r="96" spans="1:22" ht="15">
      <c r="A96" s="203"/>
      <c r="B96" s="204"/>
      <c r="C96" s="203" t="s">
        <v>1575</v>
      </c>
      <c r="D96" s="203"/>
      <c r="E96" s="137"/>
      <c r="F96" s="137"/>
      <c r="G96" s="137"/>
      <c r="H96" s="137"/>
      <c r="I96" s="218"/>
      <c r="J96" s="26"/>
      <c r="K96" s="111"/>
      <c r="L96" s="92" t="s">
        <v>17</v>
      </c>
      <c r="M96" s="24" t="str">
        <f>IF(ISTEXT(A96),"raidcom add host_grp -port "&amp;A96&amp;IF(ISNUMBER(B96),"-"&amp;B96," ")&amp;" -host_grp_name "&amp; C96&amp;" -s "&amp;Instructions!B$11&amp;" -IH"&amp;Instructions!B$10,"")</f>
        <v/>
      </c>
      <c r="N96" s="24" t="str">
        <f t="shared" si="5"/>
        <v xml:space="preserve">raidcom add host_grp -port CL- -host_ mode  -s </v>
      </c>
      <c r="O96" s="24" t="str">
        <f>IF(ISNUMBER(#REF!),"raidcom add hba_wwn -port CL" &amp;  A96 &amp;  "-" &amp;B96&amp; "  -hba_wwn " &amp; IF(LEN(J96) =16,J96,LEFT(J96,2)&amp;MID(J96,4,2)&amp;MID(J96,7,2)&amp;MID(J96,10,2) &amp;MID(J96,13,2)&amp;MID(J96,16,2)&amp;MID(J96,19,2)&amp;MID(J96,22,2)),"")</f>
        <v/>
      </c>
      <c r="P96" s="24" t="str">
        <f>IF(ISNUMBER(#REF!),"raidcom set hba_wwn -port CL" &amp;  A96 &amp;  "-" &amp;B96&amp;IF(ISTEXT(K96)," -wwn_nickname "&amp;K96,""),"")</f>
        <v/>
      </c>
      <c r="Q96" s="24" t="str">
        <f>IF(ISTEXT(A96),"raidcom add hba_wwn -port "&amp;A96&amp;" "&amp;C96&amp;"  -hba_wwn "&amp;IF(LEN(J96)=16,J96,LEFT(J96,2)&amp;MID(J96,4,2)&amp;MID(J96,7,2)&amp;MID(J96,10,2)&amp;MID(J96,13,2)&amp;MID(J96,16,2)&amp;MID(J96,19,2)&amp;MID(J96,22,2))&amp;" -s " &amp;Instructions!B$11&amp; " -IH" &amp;Instructions!B$10,"")</f>
        <v/>
      </c>
      <c r="R96" s="24" t="str">
        <f>IF(ISTEXT(A96),"raidcom set hba_wwn -port "&amp;A96&amp;" "&amp;C96&amp;"  -hba_wwn "&amp;IF(LEN(J96)=16,J96,LEFT(J96,2)&amp;MID(J96,4,2)&amp;MID(J96,7,2)&amp;MID(J96,10,2)&amp;MID(J96,13,2)&amp;MID(J96,16,2)&amp;MID(J96,19,2)&amp;MID(J96,22,2))&amp;IF(ISTEXT(K96)," -wwn_nickname "&amp;K96&amp;" -s "&amp;Instructions!B$11&amp;" -IH"&amp;Instructions!B$10," -s " &amp;Instructions!B$11&amp; " -IH" &amp;Instructions!B$10),"")</f>
        <v/>
      </c>
      <c r="S96" s="136" t="str">
        <f>IF(ISTEXT(A96),"raidcom modify host_grp -port " &amp;A96&amp;"  "&amp; C96&amp;"  -host_mode "&amp;D96&amp;"  -host_mode_opt "&amp;LEFT(E96,2)&amp;" "&amp;LEFT(F96,2)&amp;" "&amp;LEFT(G96,2)&amp;" "&amp;LEFT(H96,2)&amp;" -s "&amp;Instructions!B$11&amp;" -IH"&amp;Instructions!B$10,"")</f>
        <v/>
      </c>
      <c r="T96" s="24" t="str">
        <f>IF(ISTEXT(A96),"raidcom delete host_grp -port "&amp;A96&amp;IF(ISTEXT(C96)," "&amp;C96,"-"&amp;B96)&amp;" -s "&amp;Instructions!B$11&amp;" -IH"&amp;Instructions!B$10,"")</f>
        <v/>
      </c>
      <c r="U96" s="139" t="str">
        <f>IF(ISTEXT(A96),"raidcom delete hba_wwn -port "&amp;A96&amp;"  -hba_wwn "&amp;IF(LEN(J96)=16,J96,LEFT(J96,2)&amp;MID(J96,4,2)&amp;MID(J96,7,2)&amp;MID(J96,10,2)&amp;MID(J96,13,2)&amp;MID(J96,16,2)&amp;MID(J96,19,2)&amp;MID(J96,22,2))&amp;" -s "&amp;Instructions!B$11&amp;" -IH"&amp;Instructions!B$10,"")</f>
        <v/>
      </c>
      <c r="V96" s="139" t="str">
        <f>IF(ISTEXT(A96),"raidcom reset hba_wwn -port "&amp;A96&amp;" "&amp;C96&amp;"  -hba_wwn "&amp;IF(LEN(J96)=16,J96,LEFT(J96,2)&amp;MID(J96,4,2)&amp;MID(J96,7,2)&amp;MID(J96,10,2)&amp;MID(J96,13,2)&amp;MID(J96,16,2)&amp;MID(J96,19,2)&amp;MID(J96,22,2))&amp;IF(ISTEXT(K96),"  -s "&amp;Instructions!B$11&amp;" -IH"&amp;Instructions!B$10," -s " &amp;Instructions!B$11&amp; " -IH" &amp;Instructions!B$10),"")</f>
        <v/>
      </c>
    </row>
    <row r="97" spans="1:22" ht="15">
      <c r="A97" s="203"/>
      <c r="B97" s="204"/>
      <c r="C97" s="203" t="s">
        <v>1575</v>
      </c>
      <c r="D97" s="203"/>
      <c r="E97" s="137"/>
      <c r="F97" s="137"/>
      <c r="G97" s="137"/>
      <c r="H97" s="137"/>
      <c r="I97" s="218"/>
      <c r="J97" s="26"/>
      <c r="K97" s="111"/>
      <c r="L97" s="92" t="s">
        <v>17</v>
      </c>
      <c r="M97" s="24" t="str">
        <f>IF(ISTEXT(A97),"raidcom add host_grp -port "&amp;A97&amp;IF(ISNUMBER(B97),"-"&amp;B97," ")&amp;" -host_grp_name "&amp; C97&amp;" -s "&amp;Instructions!B$11&amp;" -IH"&amp;Instructions!B$10,"")</f>
        <v/>
      </c>
      <c r="N97" s="24" t="str">
        <f t="shared" si="5"/>
        <v xml:space="preserve">raidcom add host_grp -port CL- -host_ mode  -s </v>
      </c>
      <c r="O97" s="24" t="str">
        <f>IF(ISNUMBER(#REF!),"raidcom add hba_wwn -port CL" &amp;  A97 &amp;  "-" &amp;B97&amp; "  -hba_wwn " &amp; IF(LEN(J97) =16,J97,LEFT(J97,2)&amp;MID(J97,4,2)&amp;MID(J97,7,2)&amp;MID(J97,10,2) &amp;MID(J97,13,2)&amp;MID(J97,16,2)&amp;MID(J97,19,2)&amp;MID(J97,22,2)),"")</f>
        <v/>
      </c>
      <c r="P97" s="24" t="str">
        <f>IF(ISNUMBER(#REF!),"raidcom set hba_wwn -port CL" &amp;  A97 &amp;  "-" &amp;B97&amp;IF(ISTEXT(K97)," -wwn_nickname "&amp;K97,""),"")</f>
        <v/>
      </c>
      <c r="Q97" s="24" t="str">
        <f>IF(ISTEXT(A97),"raidcom add hba_wwn -port "&amp;A97&amp;" "&amp;C97&amp;"  -hba_wwn "&amp;IF(LEN(J97)=16,J97,LEFT(J97,2)&amp;MID(J97,4,2)&amp;MID(J97,7,2)&amp;MID(J97,10,2)&amp;MID(J97,13,2)&amp;MID(J97,16,2)&amp;MID(J97,19,2)&amp;MID(J97,22,2))&amp;" -s " &amp;Instructions!B$11&amp; " -IH" &amp;Instructions!B$10,"")</f>
        <v/>
      </c>
      <c r="R97" s="24" t="str">
        <f>IF(ISTEXT(A97),"raidcom set hba_wwn -port "&amp;A97&amp;" "&amp;C97&amp;"  -hba_wwn "&amp;IF(LEN(J97)=16,J97,LEFT(J97,2)&amp;MID(J97,4,2)&amp;MID(J97,7,2)&amp;MID(J97,10,2)&amp;MID(J97,13,2)&amp;MID(J97,16,2)&amp;MID(J97,19,2)&amp;MID(J97,22,2))&amp;IF(ISTEXT(K97)," -wwn_nickname "&amp;K97&amp;" -s "&amp;Instructions!B$11&amp;" -IH"&amp;Instructions!B$10," -s " &amp;Instructions!B$11&amp; " -IH" &amp;Instructions!B$10),"")</f>
        <v/>
      </c>
      <c r="S97" s="136" t="str">
        <f>IF(ISTEXT(A97),"raidcom modify host_grp -port " &amp;A97&amp;"  "&amp; C97&amp;"  -host_mode "&amp;D97&amp;"  -host_mode_opt "&amp;LEFT(E97,2)&amp;" "&amp;LEFT(F97,2)&amp;" "&amp;LEFT(G97,2)&amp;" "&amp;LEFT(H97,2)&amp;" -s "&amp;Instructions!B$11&amp;" -IH"&amp;Instructions!B$10,"")</f>
        <v/>
      </c>
      <c r="T97" s="24" t="str">
        <f>IF(ISTEXT(A97),"raidcom delete host_grp -port "&amp;A97&amp;IF(ISTEXT(C97)," "&amp;C97,"-"&amp;B97)&amp;" -s "&amp;Instructions!B$11&amp;" -IH"&amp;Instructions!B$10,"")</f>
        <v/>
      </c>
      <c r="U97" s="139" t="str">
        <f>IF(ISTEXT(A97),"raidcom delete hba_wwn -port "&amp;A97&amp;"  -hba_wwn "&amp;IF(LEN(J97)=16,J97,LEFT(J97,2)&amp;MID(J97,4,2)&amp;MID(J97,7,2)&amp;MID(J97,10,2)&amp;MID(J97,13,2)&amp;MID(J97,16,2)&amp;MID(J97,19,2)&amp;MID(J97,22,2))&amp;" -s "&amp;Instructions!B$11&amp;" -IH"&amp;Instructions!B$10,"")</f>
        <v/>
      </c>
      <c r="V97" s="139" t="str">
        <f>IF(ISTEXT(A97),"raidcom reset hba_wwn -port "&amp;A97&amp;" "&amp;C97&amp;"  -hba_wwn "&amp;IF(LEN(J97)=16,J97,LEFT(J97,2)&amp;MID(J97,4,2)&amp;MID(J97,7,2)&amp;MID(J97,10,2)&amp;MID(J97,13,2)&amp;MID(J97,16,2)&amp;MID(J97,19,2)&amp;MID(J97,22,2))&amp;IF(ISTEXT(K97),"  -s "&amp;Instructions!B$11&amp;" -IH"&amp;Instructions!B$10," -s " &amp;Instructions!B$11&amp; " -IH" &amp;Instructions!B$10),"")</f>
        <v/>
      </c>
    </row>
    <row r="98" spans="1:22" ht="15">
      <c r="A98" s="203"/>
      <c r="B98" s="204"/>
      <c r="C98" s="203" t="s">
        <v>1576</v>
      </c>
      <c r="D98" s="203"/>
      <c r="E98" s="137"/>
      <c r="F98" s="137"/>
      <c r="G98" s="137"/>
      <c r="H98" s="137"/>
      <c r="I98" s="218"/>
      <c r="J98" s="26"/>
      <c r="K98" s="111"/>
      <c r="L98" s="92" t="s">
        <v>17</v>
      </c>
      <c r="M98" s="24" t="str">
        <f>IF(ISTEXT(A98),"raidcom add host_grp -port "&amp;A98&amp;IF(ISNUMBER(B98),"-"&amp;B98," ")&amp;" -host_grp_name "&amp; C98&amp;" -s "&amp;Instructions!B$11&amp;" -IH"&amp;Instructions!B$10,"")</f>
        <v/>
      </c>
      <c r="N98" s="24" t="str">
        <f t="shared" si="5"/>
        <v xml:space="preserve">raidcom add host_grp -port CL- -host_ mode  -s </v>
      </c>
      <c r="O98" s="24" t="str">
        <f>IF(ISNUMBER(#REF!),"raidcom add hba_wwn -port CL" &amp;  A98 &amp;  "-" &amp;B98&amp; "  -hba_wwn " &amp; IF(LEN(J98) =16,J98,LEFT(J98,2)&amp;MID(J98,4,2)&amp;MID(J98,7,2)&amp;MID(J98,10,2) &amp;MID(J98,13,2)&amp;MID(J98,16,2)&amp;MID(J98,19,2)&amp;MID(J98,22,2)),"")</f>
        <v/>
      </c>
      <c r="P98" s="24" t="str">
        <f>IF(ISNUMBER(#REF!),"raidcom set hba_wwn -port CL" &amp;  A98 &amp;  "-" &amp;B98&amp;IF(ISTEXT(K98)," -wwn_nickname "&amp;K98,""),"")</f>
        <v/>
      </c>
      <c r="Q98" s="24" t="str">
        <f>IF(ISTEXT(A98),"raidcom add hba_wwn -port "&amp;A98&amp;" "&amp;C98&amp;"  -hba_wwn "&amp;IF(LEN(J98)=16,J98,LEFT(J98,2)&amp;MID(J98,4,2)&amp;MID(J98,7,2)&amp;MID(J98,10,2)&amp;MID(J98,13,2)&amp;MID(J98,16,2)&amp;MID(J98,19,2)&amp;MID(J98,22,2))&amp;" -s " &amp;Instructions!B$11&amp; " -IH" &amp;Instructions!B$10,"")</f>
        <v/>
      </c>
      <c r="R98" s="24" t="str">
        <f>IF(ISTEXT(A98),"raidcom set hba_wwn -port "&amp;A98&amp;" "&amp;C98&amp;"  -hba_wwn "&amp;IF(LEN(J98)=16,J98,LEFT(J98,2)&amp;MID(J98,4,2)&amp;MID(J98,7,2)&amp;MID(J98,10,2)&amp;MID(J98,13,2)&amp;MID(J98,16,2)&amp;MID(J98,19,2)&amp;MID(J98,22,2))&amp;IF(ISTEXT(K98)," -wwn_nickname "&amp;K98&amp;" -s "&amp;Instructions!B$11&amp;" -IH"&amp;Instructions!B$10," -s " &amp;Instructions!B$11&amp; " -IH" &amp;Instructions!B$10),"")</f>
        <v/>
      </c>
      <c r="S98" s="136" t="str">
        <f>IF(ISTEXT(A98),"raidcom modify host_grp -port " &amp;A98&amp;"  "&amp; C98&amp;"  -host_mode "&amp;D98&amp;"  -host_mode_opt "&amp;LEFT(E98,2)&amp;" "&amp;LEFT(F98,2)&amp;" "&amp;LEFT(G98,2)&amp;" "&amp;LEFT(H98,2)&amp;" -s "&amp;Instructions!B$11&amp;" -IH"&amp;Instructions!B$10,"")</f>
        <v/>
      </c>
      <c r="T98" s="24" t="str">
        <f>IF(ISTEXT(A98),"raidcom delete host_grp -port "&amp;A98&amp;IF(ISTEXT(C98)," "&amp;C98,"-"&amp;B98)&amp;" -s "&amp;Instructions!B$11&amp;" -IH"&amp;Instructions!B$10,"")</f>
        <v/>
      </c>
      <c r="U98" s="139" t="str">
        <f>IF(ISTEXT(A98),"raidcom delete hba_wwn -port "&amp;A98&amp;"  -hba_wwn "&amp;IF(LEN(J98)=16,J98,LEFT(J98,2)&amp;MID(J98,4,2)&amp;MID(J98,7,2)&amp;MID(J98,10,2)&amp;MID(J98,13,2)&amp;MID(J98,16,2)&amp;MID(J98,19,2)&amp;MID(J98,22,2))&amp;" -s "&amp;Instructions!B$11&amp;" -IH"&amp;Instructions!B$10,"")</f>
        <v/>
      </c>
      <c r="V98" s="139" t="str">
        <f>IF(ISTEXT(A98),"raidcom reset hba_wwn -port "&amp;A98&amp;" "&amp;C98&amp;"  -hba_wwn "&amp;IF(LEN(J98)=16,J98,LEFT(J98,2)&amp;MID(J98,4,2)&amp;MID(J98,7,2)&amp;MID(J98,10,2)&amp;MID(J98,13,2)&amp;MID(J98,16,2)&amp;MID(J98,19,2)&amp;MID(J98,22,2))&amp;IF(ISTEXT(K98),"  -s "&amp;Instructions!B$11&amp;" -IH"&amp;Instructions!B$10," -s " &amp;Instructions!B$11&amp; " -IH" &amp;Instructions!B$10),"")</f>
        <v/>
      </c>
    </row>
    <row r="99" spans="1:22" ht="15">
      <c r="A99" s="203"/>
      <c r="B99" s="204"/>
      <c r="C99" s="203" t="s">
        <v>1576</v>
      </c>
      <c r="D99" s="203"/>
      <c r="E99" s="137"/>
      <c r="F99" s="137"/>
      <c r="G99" s="137"/>
      <c r="H99" s="137"/>
      <c r="I99" s="218"/>
      <c r="J99" s="26"/>
      <c r="K99" s="111"/>
      <c r="L99" s="92" t="s">
        <v>17</v>
      </c>
      <c r="M99" s="24" t="str">
        <f>IF(ISTEXT(A99),"raidcom add host_grp -port "&amp;A99&amp;IF(ISNUMBER(B99),"-"&amp;B99," ")&amp;" -host_grp_name "&amp; C99&amp;" -s "&amp;Instructions!B$11&amp;" -IH"&amp;Instructions!B$10,"")</f>
        <v/>
      </c>
      <c r="N99" s="24" t="str">
        <f t="shared" si="5"/>
        <v xml:space="preserve">raidcom add host_grp -port CL- -host_ mode  -s </v>
      </c>
      <c r="O99" s="24" t="str">
        <f>IF(ISNUMBER(#REF!),"raidcom add hba_wwn -port CL" &amp;  A99 &amp;  "-" &amp;B99&amp; "  -hba_wwn " &amp; IF(LEN(J99) =16,J99,LEFT(J99,2)&amp;MID(J99,4,2)&amp;MID(J99,7,2)&amp;MID(J99,10,2) &amp;MID(J99,13,2)&amp;MID(J99,16,2)&amp;MID(J99,19,2)&amp;MID(J99,22,2)),"")</f>
        <v/>
      </c>
      <c r="P99" s="24" t="str">
        <f>IF(ISNUMBER(#REF!),"raidcom set hba_wwn -port CL" &amp;  A99 &amp;  "-" &amp;B99&amp;IF(ISTEXT(K99)," -wwn_nickname "&amp;K99,""),"")</f>
        <v/>
      </c>
      <c r="Q99" s="24" t="str">
        <f>IF(ISTEXT(A99),"raidcom add hba_wwn -port "&amp;A99&amp;" "&amp;C99&amp;"  -hba_wwn "&amp;IF(LEN(J99)=16,J99,LEFT(J99,2)&amp;MID(J99,4,2)&amp;MID(J99,7,2)&amp;MID(J99,10,2)&amp;MID(J99,13,2)&amp;MID(J99,16,2)&amp;MID(J99,19,2)&amp;MID(J99,22,2))&amp;" -s " &amp;Instructions!B$11&amp; " -IH" &amp;Instructions!B$10,"")</f>
        <v/>
      </c>
      <c r="R99" s="24" t="str">
        <f>IF(ISTEXT(A99),"raidcom set hba_wwn -port "&amp;A99&amp;" "&amp;C99&amp;"  -hba_wwn "&amp;IF(LEN(J99)=16,J99,LEFT(J99,2)&amp;MID(J99,4,2)&amp;MID(J99,7,2)&amp;MID(J99,10,2)&amp;MID(J99,13,2)&amp;MID(J99,16,2)&amp;MID(J99,19,2)&amp;MID(J99,22,2))&amp;IF(ISTEXT(K99)," -wwn_nickname "&amp;K99&amp;" -s "&amp;Instructions!B$11&amp;" -IH"&amp;Instructions!B$10," -s " &amp;Instructions!B$11&amp; " -IH" &amp;Instructions!B$10),"")</f>
        <v/>
      </c>
      <c r="S99" s="136" t="str">
        <f>IF(ISTEXT(A99),"raidcom modify host_grp -port " &amp;A99&amp;"  "&amp; C99&amp;"  -host_mode "&amp;D99&amp;"  -host_mode_opt "&amp;LEFT(E99,2)&amp;" "&amp;LEFT(F99,2)&amp;" "&amp;LEFT(G99,2)&amp;" "&amp;LEFT(H99,2)&amp;" -s "&amp;Instructions!B$11&amp;" -IH"&amp;Instructions!B$10,"")</f>
        <v/>
      </c>
      <c r="T99" s="24" t="str">
        <f>IF(ISTEXT(A99),"raidcom delete host_grp -port "&amp;A99&amp;IF(ISTEXT(C99)," "&amp;C99,"-"&amp;B99)&amp;" -s "&amp;Instructions!B$11&amp;" -IH"&amp;Instructions!B$10,"")</f>
        <v/>
      </c>
      <c r="U99" s="139" t="str">
        <f>IF(ISTEXT(A99),"raidcom delete hba_wwn -port "&amp;A99&amp;"  -hba_wwn "&amp;IF(LEN(J99)=16,J99,LEFT(J99,2)&amp;MID(J99,4,2)&amp;MID(J99,7,2)&amp;MID(J99,10,2)&amp;MID(J99,13,2)&amp;MID(J99,16,2)&amp;MID(J99,19,2)&amp;MID(J99,22,2))&amp;" -s "&amp;Instructions!B$11&amp;" -IH"&amp;Instructions!B$10,"")</f>
        <v/>
      </c>
      <c r="V99" s="139" t="str">
        <f>IF(ISTEXT(A99),"raidcom reset hba_wwn -port "&amp;A99&amp;" "&amp;C99&amp;"  -hba_wwn "&amp;IF(LEN(J99)=16,J99,LEFT(J99,2)&amp;MID(J99,4,2)&amp;MID(J99,7,2)&amp;MID(J99,10,2)&amp;MID(J99,13,2)&amp;MID(J99,16,2)&amp;MID(J99,19,2)&amp;MID(J99,22,2))&amp;IF(ISTEXT(K99),"  -s "&amp;Instructions!B$11&amp;" -IH"&amp;Instructions!B$10," -s " &amp;Instructions!B$11&amp; " -IH" &amp;Instructions!B$10),"")</f>
        <v/>
      </c>
    </row>
    <row r="100" spans="1:22" ht="15">
      <c r="A100" s="203"/>
      <c r="B100" s="204"/>
      <c r="C100" s="203" t="s">
        <v>1577</v>
      </c>
      <c r="D100" s="203"/>
      <c r="E100" s="137"/>
      <c r="F100" s="137"/>
      <c r="G100" s="137"/>
      <c r="H100" s="137"/>
      <c r="I100" s="218"/>
      <c r="J100" s="26"/>
      <c r="K100" s="111"/>
      <c r="L100" s="92" t="s">
        <v>17</v>
      </c>
      <c r="M100" s="24" t="str">
        <f>IF(ISTEXT(A100),"raidcom add host_grp -port "&amp;A100&amp;IF(ISNUMBER(B100),"-"&amp;B100," ")&amp;" -host_grp_name "&amp; C100&amp;" -s "&amp;Instructions!B$11&amp;" -IH"&amp;Instructions!B$10,"")</f>
        <v/>
      </c>
      <c r="N100" s="24" t="str">
        <f t="shared" si="5"/>
        <v xml:space="preserve">raidcom add host_grp -port CL- -host_ mode  -s </v>
      </c>
      <c r="O100" s="24" t="str">
        <f>IF(ISNUMBER(#REF!),"raidcom add hba_wwn -port CL" &amp;  A100 &amp;  "-" &amp;B100&amp; "  -hba_wwn " &amp; IF(LEN(J100) =16,J100,LEFT(J100,2)&amp;MID(J100,4,2)&amp;MID(J100,7,2)&amp;MID(J100,10,2) &amp;MID(J100,13,2)&amp;MID(J100,16,2)&amp;MID(J100,19,2)&amp;MID(J100,22,2)),"")</f>
        <v/>
      </c>
      <c r="P100" s="24" t="str">
        <f>IF(ISNUMBER(#REF!),"raidcom set hba_wwn -port CL" &amp;  A100 &amp;  "-" &amp;B100&amp;IF(ISTEXT(K100)," -wwn_nickname "&amp;K100,""),"")</f>
        <v/>
      </c>
      <c r="Q100" s="24" t="str">
        <f>IF(ISTEXT(A100),"raidcom add hba_wwn -port "&amp;A100&amp;" "&amp;C100&amp;"  -hba_wwn "&amp;IF(LEN(J100)=16,J100,LEFT(J100,2)&amp;MID(J100,4,2)&amp;MID(J100,7,2)&amp;MID(J100,10,2)&amp;MID(J100,13,2)&amp;MID(J100,16,2)&amp;MID(J100,19,2)&amp;MID(J100,22,2))&amp;" -s " &amp;Instructions!B$11&amp; " -IH" &amp;Instructions!B$10,"")</f>
        <v/>
      </c>
      <c r="R100" s="24" t="str">
        <f>IF(ISTEXT(A100),"raidcom set hba_wwn -port "&amp;A100&amp;" "&amp;C100&amp;"  -hba_wwn "&amp;IF(LEN(J100)=16,J100,LEFT(J100,2)&amp;MID(J100,4,2)&amp;MID(J100,7,2)&amp;MID(J100,10,2)&amp;MID(J100,13,2)&amp;MID(J100,16,2)&amp;MID(J100,19,2)&amp;MID(J100,22,2))&amp;IF(ISTEXT(K100)," -wwn_nickname "&amp;K100&amp;" -s "&amp;Instructions!B$11&amp;" -IH"&amp;Instructions!B$10," -s " &amp;Instructions!B$11&amp; " -IH" &amp;Instructions!B$10),"")</f>
        <v/>
      </c>
      <c r="S100" s="136" t="str">
        <f>IF(ISTEXT(A100),"raidcom modify host_grp -port " &amp;A100&amp;"  "&amp; C100&amp;"  -host_mode "&amp;D100&amp;"  -host_mode_opt "&amp;LEFT(E100,2)&amp;" "&amp;LEFT(F100,2)&amp;" "&amp;LEFT(G100,2)&amp;" "&amp;LEFT(H100,2)&amp;" -s "&amp;Instructions!B$11&amp;" -IH"&amp;Instructions!B$10,"")</f>
        <v/>
      </c>
      <c r="T100" s="24" t="str">
        <f>IF(ISTEXT(A100),"raidcom delete host_grp -port "&amp;A100&amp;IF(ISTEXT(C100)," "&amp;C100,"-"&amp;B100)&amp;" -s "&amp;Instructions!B$11&amp;" -IH"&amp;Instructions!B$10,"")</f>
        <v/>
      </c>
      <c r="U100" s="139" t="str">
        <f>IF(ISTEXT(A100),"raidcom delete hba_wwn -port "&amp;A100&amp;"  -hba_wwn "&amp;IF(LEN(J100)=16,J100,LEFT(J100,2)&amp;MID(J100,4,2)&amp;MID(J100,7,2)&amp;MID(J100,10,2)&amp;MID(J100,13,2)&amp;MID(J100,16,2)&amp;MID(J100,19,2)&amp;MID(J100,22,2))&amp;" -s "&amp;Instructions!B$11&amp;" -IH"&amp;Instructions!B$10,"")</f>
        <v/>
      </c>
      <c r="V100" s="139" t="str">
        <f>IF(ISTEXT(A100),"raidcom reset hba_wwn -port "&amp;A100&amp;" "&amp;C100&amp;"  -hba_wwn "&amp;IF(LEN(J100)=16,J100,LEFT(J100,2)&amp;MID(J100,4,2)&amp;MID(J100,7,2)&amp;MID(J100,10,2)&amp;MID(J100,13,2)&amp;MID(J100,16,2)&amp;MID(J100,19,2)&amp;MID(J100,22,2))&amp;IF(ISTEXT(K100),"  -s "&amp;Instructions!B$11&amp;" -IH"&amp;Instructions!B$10," -s " &amp;Instructions!B$11&amp; " -IH" &amp;Instructions!B$10),"")</f>
        <v/>
      </c>
    </row>
    <row r="101" spans="1:22" ht="15">
      <c r="A101" s="203"/>
      <c r="B101" s="204"/>
      <c r="C101" s="203" t="s">
        <v>1577</v>
      </c>
      <c r="D101" s="203"/>
      <c r="E101" s="137"/>
      <c r="F101" s="137"/>
      <c r="G101" s="137"/>
      <c r="H101" s="137"/>
      <c r="I101" s="218"/>
      <c r="J101" s="26"/>
      <c r="K101" s="111"/>
      <c r="L101" s="92" t="s">
        <v>17</v>
      </c>
      <c r="M101" s="24" t="str">
        <f>IF(ISTEXT(A101),"raidcom add host_grp -port "&amp;A101&amp;IF(ISNUMBER(B101),"-"&amp;B101," ")&amp;" -host_grp_name "&amp; C101&amp;" -s "&amp;Instructions!B$11&amp;" -IH"&amp;Instructions!B$10,"")</f>
        <v/>
      </c>
      <c r="N101" s="24" t="str">
        <f t="shared" si="5"/>
        <v xml:space="preserve">raidcom add host_grp -port CL- -host_ mode  -s </v>
      </c>
      <c r="O101" s="24" t="str">
        <f>IF(ISNUMBER(#REF!),"raidcom add hba_wwn -port CL" &amp;  A101 &amp;  "-" &amp;B101&amp; "  -hba_wwn " &amp; IF(LEN(J101) =16,J101,LEFT(J101,2)&amp;MID(J101,4,2)&amp;MID(J101,7,2)&amp;MID(J101,10,2) &amp;MID(J101,13,2)&amp;MID(J101,16,2)&amp;MID(J101,19,2)&amp;MID(J101,22,2)),"")</f>
        <v/>
      </c>
      <c r="P101" s="24" t="str">
        <f>IF(ISNUMBER(#REF!),"raidcom set hba_wwn -port CL" &amp;  A101 &amp;  "-" &amp;B101&amp;IF(ISTEXT(K101)," -wwn_nickname "&amp;K101,""),"")</f>
        <v/>
      </c>
      <c r="Q101" s="24" t="str">
        <f>IF(ISTEXT(A101),"raidcom add hba_wwn -port "&amp;A101&amp;" "&amp;C101&amp;"  -hba_wwn "&amp;IF(LEN(J101)=16,J101,LEFT(J101,2)&amp;MID(J101,4,2)&amp;MID(J101,7,2)&amp;MID(J101,10,2)&amp;MID(J101,13,2)&amp;MID(J101,16,2)&amp;MID(J101,19,2)&amp;MID(J101,22,2))&amp;" -s " &amp;Instructions!B$11&amp; " -IH" &amp;Instructions!B$10,"")</f>
        <v/>
      </c>
      <c r="R101" s="24" t="str">
        <f>IF(ISTEXT(A101),"raidcom set hba_wwn -port "&amp;A101&amp;" "&amp;C101&amp;"  -hba_wwn "&amp;IF(LEN(J101)=16,J101,LEFT(J101,2)&amp;MID(J101,4,2)&amp;MID(J101,7,2)&amp;MID(J101,10,2)&amp;MID(J101,13,2)&amp;MID(J101,16,2)&amp;MID(J101,19,2)&amp;MID(J101,22,2))&amp;IF(ISTEXT(K101)," -wwn_nickname "&amp;K101&amp;" -s "&amp;Instructions!B$11&amp;" -IH"&amp;Instructions!B$10," -s " &amp;Instructions!B$11&amp; " -IH" &amp;Instructions!B$10),"")</f>
        <v/>
      </c>
      <c r="S101" s="136" t="str">
        <f>IF(ISTEXT(A101),"raidcom modify host_grp -port " &amp;A101&amp;"  "&amp; C101&amp;"  -host_mode "&amp;D101&amp;"  -host_mode_opt "&amp;LEFT(E101,2)&amp;" "&amp;LEFT(F101,2)&amp;" "&amp;LEFT(G101,2)&amp;" "&amp;LEFT(H101,2)&amp;" -s "&amp;Instructions!B$11&amp;" -IH"&amp;Instructions!B$10,"")</f>
        <v/>
      </c>
      <c r="T101" s="24" t="str">
        <f>IF(ISTEXT(A101),"raidcom delete host_grp -port "&amp;A101&amp;IF(ISTEXT(C101)," "&amp;C101,"-"&amp;B101)&amp;" -s "&amp;Instructions!B$11&amp;" -IH"&amp;Instructions!B$10,"")</f>
        <v/>
      </c>
      <c r="U101" s="139" t="str">
        <f>IF(ISTEXT(A101),"raidcom delete hba_wwn -port "&amp;A101&amp;"  -hba_wwn "&amp;IF(LEN(J101)=16,J101,LEFT(J101,2)&amp;MID(J101,4,2)&amp;MID(J101,7,2)&amp;MID(J101,10,2)&amp;MID(J101,13,2)&amp;MID(J101,16,2)&amp;MID(J101,19,2)&amp;MID(J101,22,2))&amp;" -s "&amp;Instructions!B$11&amp;" -IH"&amp;Instructions!B$10,"")</f>
        <v/>
      </c>
      <c r="V101" s="139" t="str">
        <f>IF(ISTEXT(A101),"raidcom reset hba_wwn -port "&amp;A101&amp;" "&amp;C101&amp;"  -hba_wwn "&amp;IF(LEN(J101)=16,J101,LEFT(J101,2)&amp;MID(J101,4,2)&amp;MID(J101,7,2)&amp;MID(J101,10,2)&amp;MID(J101,13,2)&amp;MID(J101,16,2)&amp;MID(J101,19,2)&amp;MID(J101,22,2))&amp;IF(ISTEXT(K101),"  -s "&amp;Instructions!B$11&amp;" -IH"&amp;Instructions!B$10," -s " &amp;Instructions!B$11&amp; " -IH" &amp;Instructions!B$10),"")</f>
        <v/>
      </c>
    </row>
    <row r="102" spans="1:22" ht="15">
      <c r="A102" s="203"/>
      <c r="B102" s="204"/>
      <c r="C102" s="203" t="s">
        <v>1578</v>
      </c>
      <c r="D102" s="203"/>
      <c r="E102" s="137"/>
      <c r="F102" s="137"/>
      <c r="G102" s="137"/>
      <c r="H102" s="137"/>
      <c r="I102" s="218"/>
      <c r="J102" s="26"/>
      <c r="K102" s="111"/>
      <c r="L102" s="92" t="s">
        <v>17</v>
      </c>
      <c r="M102" s="24" t="str">
        <f>IF(ISTEXT(A102),"raidcom add host_grp -port "&amp;A102&amp;IF(ISNUMBER(B102),"-"&amp;B102," ")&amp;" -host_grp_name "&amp; C102&amp;" -s "&amp;Instructions!B$11&amp;" -IH"&amp;Instructions!B$10,"")</f>
        <v/>
      </c>
      <c r="N102" s="24" t="str">
        <f t="shared" si="5"/>
        <v xml:space="preserve">raidcom add host_grp -port CL- -host_ mode  -s </v>
      </c>
      <c r="O102" s="24" t="str">
        <f>IF(ISNUMBER(#REF!),"raidcom add hba_wwn -port CL" &amp;  A102 &amp;  "-" &amp;B102&amp; "  -hba_wwn " &amp; IF(LEN(J102) =16,J102,LEFT(J102,2)&amp;MID(J102,4,2)&amp;MID(J102,7,2)&amp;MID(J102,10,2) &amp;MID(J102,13,2)&amp;MID(J102,16,2)&amp;MID(J102,19,2)&amp;MID(J102,22,2)),"")</f>
        <v/>
      </c>
      <c r="P102" s="24" t="str">
        <f>IF(ISNUMBER(#REF!),"raidcom set hba_wwn -port CL" &amp;  A102 &amp;  "-" &amp;B102&amp;IF(ISTEXT(K102)," -wwn_nickname "&amp;K102,""),"")</f>
        <v/>
      </c>
      <c r="Q102" s="24" t="str">
        <f>IF(ISTEXT(A102),"raidcom add hba_wwn -port "&amp;A102&amp;" "&amp;C102&amp;"  -hba_wwn "&amp;IF(LEN(J102)=16,J102,LEFT(J102,2)&amp;MID(J102,4,2)&amp;MID(J102,7,2)&amp;MID(J102,10,2)&amp;MID(J102,13,2)&amp;MID(J102,16,2)&amp;MID(J102,19,2)&amp;MID(J102,22,2))&amp;" -s " &amp;Instructions!B$11&amp; " -IH" &amp;Instructions!B$10,"")</f>
        <v/>
      </c>
      <c r="R102" s="24" t="str">
        <f>IF(ISTEXT(A102),"raidcom set hba_wwn -port "&amp;A102&amp;" "&amp;C102&amp;"  -hba_wwn "&amp;IF(LEN(J102)=16,J102,LEFT(J102,2)&amp;MID(J102,4,2)&amp;MID(J102,7,2)&amp;MID(J102,10,2)&amp;MID(J102,13,2)&amp;MID(J102,16,2)&amp;MID(J102,19,2)&amp;MID(J102,22,2))&amp;IF(ISTEXT(K102)," -wwn_nickname "&amp;K102&amp;" -s "&amp;Instructions!B$11&amp;" -IH"&amp;Instructions!B$10," -s " &amp;Instructions!B$11&amp; " -IH" &amp;Instructions!B$10),"")</f>
        <v/>
      </c>
      <c r="S102" s="136" t="str">
        <f>IF(ISTEXT(A102),"raidcom modify host_grp -port " &amp;A102&amp;"  "&amp; C102&amp;"  -host_mode "&amp;D102&amp;"  -host_mode_opt "&amp;LEFT(E102,2)&amp;" "&amp;LEFT(F102,2)&amp;" "&amp;LEFT(G102,2)&amp;" "&amp;LEFT(H102,2)&amp;" -s "&amp;Instructions!B$11&amp;" -IH"&amp;Instructions!B$10,"")</f>
        <v/>
      </c>
      <c r="T102" s="24" t="str">
        <f>IF(ISTEXT(A102),"raidcom delete host_grp -port "&amp;A102&amp;IF(ISTEXT(C102)," "&amp;C102,"-"&amp;B102)&amp;" -s "&amp;Instructions!B$11&amp;" -IH"&amp;Instructions!B$10,"")</f>
        <v/>
      </c>
      <c r="U102" s="139" t="str">
        <f>IF(ISTEXT(A102),"raidcom delete hba_wwn -port "&amp;A102&amp;"  -hba_wwn "&amp;IF(LEN(J102)=16,J102,LEFT(J102,2)&amp;MID(J102,4,2)&amp;MID(J102,7,2)&amp;MID(J102,10,2)&amp;MID(J102,13,2)&amp;MID(J102,16,2)&amp;MID(J102,19,2)&amp;MID(J102,22,2))&amp;" -s "&amp;Instructions!B$11&amp;" -IH"&amp;Instructions!B$10,"")</f>
        <v/>
      </c>
      <c r="V102" s="139" t="str">
        <f>IF(ISTEXT(A102),"raidcom reset hba_wwn -port "&amp;A102&amp;" "&amp;C102&amp;"  -hba_wwn "&amp;IF(LEN(J102)=16,J102,LEFT(J102,2)&amp;MID(J102,4,2)&amp;MID(J102,7,2)&amp;MID(J102,10,2)&amp;MID(J102,13,2)&amp;MID(J102,16,2)&amp;MID(J102,19,2)&amp;MID(J102,22,2))&amp;IF(ISTEXT(K102),"  -s "&amp;Instructions!B$11&amp;" -IH"&amp;Instructions!B$10," -s " &amp;Instructions!B$11&amp; " -IH" &amp;Instructions!B$10),"")</f>
        <v/>
      </c>
    </row>
    <row r="103" spans="1:22" ht="15">
      <c r="A103" s="203"/>
      <c r="B103" s="204"/>
      <c r="C103" s="203" t="s">
        <v>1578</v>
      </c>
      <c r="D103" s="203"/>
      <c r="E103" s="137"/>
      <c r="F103" s="137"/>
      <c r="G103" s="137"/>
      <c r="H103" s="137"/>
      <c r="I103" s="218"/>
      <c r="J103" s="26"/>
      <c r="K103" s="111"/>
      <c r="L103" s="92" t="s">
        <v>17</v>
      </c>
      <c r="M103" s="24" t="str">
        <f>IF(ISTEXT(A103),"raidcom add host_grp -port "&amp;A103&amp;IF(ISNUMBER(B103),"-"&amp;B103," ")&amp;" -host_grp_name "&amp; C103&amp;" -s "&amp;Instructions!B$11&amp;" -IH"&amp;Instructions!B$10,"")</f>
        <v/>
      </c>
      <c r="N103" s="24" t="str">
        <f t="shared" si="5"/>
        <v xml:space="preserve">raidcom add host_grp -port CL- -host_ mode  -s </v>
      </c>
      <c r="O103" s="24" t="str">
        <f>IF(ISNUMBER(#REF!),"raidcom add hba_wwn -port CL" &amp;  A103 &amp;  "-" &amp;B103&amp; "  -hba_wwn " &amp; IF(LEN(J103) =16,J103,LEFT(J103,2)&amp;MID(J103,4,2)&amp;MID(J103,7,2)&amp;MID(J103,10,2) &amp;MID(J103,13,2)&amp;MID(J103,16,2)&amp;MID(J103,19,2)&amp;MID(J103,22,2)),"")</f>
        <v/>
      </c>
      <c r="P103" s="24" t="str">
        <f>IF(ISNUMBER(#REF!),"raidcom set hba_wwn -port CL" &amp;  A103 &amp;  "-" &amp;B103&amp;IF(ISTEXT(K103)," -wwn_nickname "&amp;K103,""),"")</f>
        <v/>
      </c>
      <c r="Q103" s="24" t="str">
        <f>IF(ISTEXT(A103),"raidcom add hba_wwn -port "&amp;A103&amp;" "&amp;C103&amp;"  -hba_wwn "&amp;IF(LEN(J103)=16,J103,LEFT(J103,2)&amp;MID(J103,4,2)&amp;MID(J103,7,2)&amp;MID(J103,10,2)&amp;MID(J103,13,2)&amp;MID(J103,16,2)&amp;MID(J103,19,2)&amp;MID(J103,22,2))&amp;" -s " &amp;Instructions!B$11&amp; " -IH" &amp;Instructions!B$10,"")</f>
        <v/>
      </c>
      <c r="R103" s="24" t="str">
        <f>IF(ISTEXT(A103),"raidcom set hba_wwn -port "&amp;A103&amp;" "&amp;C103&amp;"  -hba_wwn "&amp;IF(LEN(J103)=16,J103,LEFT(J103,2)&amp;MID(J103,4,2)&amp;MID(J103,7,2)&amp;MID(J103,10,2)&amp;MID(J103,13,2)&amp;MID(J103,16,2)&amp;MID(J103,19,2)&amp;MID(J103,22,2))&amp;IF(ISTEXT(K103)," -wwn_nickname "&amp;K103&amp;" -s "&amp;Instructions!B$11&amp;" -IH"&amp;Instructions!B$10," -s " &amp;Instructions!B$11&amp; " -IH" &amp;Instructions!B$10),"")</f>
        <v/>
      </c>
      <c r="S103" s="136" t="str">
        <f>IF(ISTEXT(A103),"raidcom modify host_grp -port " &amp;A103&amp;"  "&amp; C103&amp;"  -host_mode "&amp;D103&amp;"  -host_mode_opt "&amp;LEFT(E103,2)&amp;" "&amp;LEFT(F103,2)&amp;" "&amp;LEFT(G103,2)&amp;" "&amp;LEFT(H103,2)&amp;" -s "&amp;Instructions!B$11&amp;" -IH"&amp;Instructions!B$10,"")</f>
        <v/>
      </c>
      <c r="T103" s="24" t="str">
        <f>IF(ISTEXT(A103),"raidcom delete host_grp -port "&amp;A103&amp;IF(ISTEXT(C103)," "&amp;C103,"-"&amp;B103)&amp;" -s "&amp;Instructions!B$11&amp;" -IH"&amp;Instructions!B$10,"")</f>
        <v/>
      </c>
      <c r="U103" s="139" t="str">
        <f>IF(ISTEXT(A103),"raidcom delete hba_wwn -port "&amp;A103&amp;"  -hba_wwn "&amp;IF(LEN(J103)=16,J103,LEFT(J103,2)&amp;MID(J103,4,2)&amp;MID(J103,7,2)&amp;MID(J103,10,2)&amp;MID(J103,13,2)&amp;MID(J103,16,2)&amp;MID(J103,19,2)&amp;MID(J103,22,2))&amp;" -s "&amp;Instructions!B$11&amp;" -IH"&amp;Instructions!B$10,"")</f>
        <v/>
      </c>
      <c r="V103" s="139" t="str">
        <f>IF(ISTEXT(A103),"raidcom reset hba_wwn -port "&amp;A103&amp;" "&amp;C103&amp;"  -hba_wwn "&amp;IF(LEN(J103)=16,J103,LEFT(J103,2)&amp;MID(J103,4,2)&amp;MID(J103,7,2)&amp;MID(J103,10,2)&amp;MID(J103,13,2)&amp;MID(J103,16,2)&amp;MID(J103,19,2)&amp;MID(J103,22,2))&amp;IF(ISTEXT(K103),"  -s "&amp;Instructions!B$11&amp;" -IH"&amp;Instructions!B$10," -s " &amp;Instructions!B$11&amp; " -IH" &amp;Instructions!B$10),"")</f>
        <v/>
      </c>
    </row>
    <row r="104" spans="1:22" ht="15">
      <c r="A104" s="203"/>
      <c r="B104" s="204"/>
      <c r="C104" s="203" t="s">
        <v>1579</v>
      </c>
      <c r="D104" s="203"/>
      <c r="E104" s="137"/>
      <c r="F104" s="137"/>
      <c r="G104" s="137"/>
      <c r="H104" s="137"/>
      <c r="I104" s="218"/>
      <c r="J104" s="26"/>
      <c r="K104" s="111"/>
      <c r="L104" s="92" t="s">
        <v>17</v>
      </c>
      <c r="M104" s="24" t="str">
        <f>IF(ISTEXT(A104),"raidcom add host_grp -port "&amp;A104&amp;IF(ISNUMBER(B104),"-"&amp;B104," ")&amp;" -host_grp_name "&amp; C104&amp;" -s "&amp;Instructions!B$11&amp;" -IH"&amp;Instructions!B$10,"")</f>
        <v/>
      </c>
      <c r="N104" s="24" t="str">
        <f t="shared" si="5"/>
        <v xml:space="preserve">raidcom add host_grp -port CL- -host_ mode  -s </v>
      </c>
      <c r="O104" s="24" t="str">
        <f>IF(ISNUMBER(#REF!),"raidcom add hba_wwn -port CL" &amp;  A104 &amp;  "-" &amp;B104&amp; "  -hba_wwn " &amp; IF(LEN(J104) =16,J104,LEFT(J104,2)&amp;MID(J104,4,2)&amp;MID(J104,7,2)&amp;MID(J104,10,2) &amp;MID(J104,13,2)&amp;MID(J104,16,2)&amp;MID(J104,19,2)&amp;MID(J104,22,2)),"")</f>
        <v/>
      </c>
      <c r="P104" s="24" t="str">
        <f>IF(ISNUMBER(#REF!),"raidcom set hba_wwn -port CL" &amp;  A104 &amp;  "-" &amp;B104&amp;IF(ISTEXT(K104)," -wwn_nickname "&amp;K104,""),"")</f>
        <v/>
      </c>
      <c r="Q104" s="24" t="str">
        <f>IF(ISTEXT(A104),"raidcom add hba_wwn -port "&amp;A104&amp;" "&amp;C104&amp;"  -hba_wwn "&amp;IF(LEN(J104)=16,J104,LEFT(J104,2)&amp;MID(J104,4,2)&amp;MID(J104,7,2)&amp;MID(J104,10,2)&amp;MID(J104,13,2)&amp;MID(J104,16,2)&amp;MID(J104,19,2)&amp;MID(J104,22,2))&amp;" -s " &amp;Instructions!B$11&amp; " -IH" &amp;Instructions!B$10,"")</f>
        <v/>
      </c>
      <c r="R104" s="24" t="str">
        <f>IF(ISTEXT(A104),"raidcom set hba_wwn -port "&amp;A104&amp;" "&amp;C104&amp;"  -hba_wwn "&amp;IF(LEN(J104)=16,J104,LEFT(J104,2)&amp;MID(J104,4,2)&amp;MID(J104,7,2)&amp;MID(J104,10,2)&amp;MID(J104,13,2)&amp;MID(J104,16,2)&amp;MID(J104,19,2)&amp;MID(J104,22,2))&amp;IF(ISTEXT(K104)," -wwn_nickname "&amp;K104&amp;" -s "&amp;Instructions!B$11&amp;" -IH"&amp;Instructions!B$10," -s " &amp;Instructions!B$11&amp; " -IH" &amp;Instructions!B$10),"")</f>
        <v/>
      </c>
      <c r="S104" s="136" t="str">
        <f>IF(ISTEXT(A104),"raidcom modify host_grp -port " &amp;A104&amp;"  "&amp; C104&amp;"  -host_mode "&amp;D104&amp;"  -host_mode_opt "&amp;LEFT(E104,2)&amp;" "&amp;LEFT(F104,2)&amp;" "&amp;LEFT(G104,2)&amp;" "&amp;LEFT(H104,2)&amp;" -s "&amp;Instructions!B$11&amp;" -IH"&amp;Instructions!B$10,"")</f>
        <v/>
      </c>
      <c r="T104" s="24" t="str">
        <f>IF(ISTEXT(A104),"raidcom delete host_grp -port "&amp;A104&amp;IF(ISTEXT(C104)," "&amp;C104,"-"&amp;B104)&amp;" -s "&amp;Instructions!B$11&amp;" -IH"&amp;Instructions!B$10,"")</f>
        <v/>
      </c>
      <c r="U104" s="139" t="str">
        <f>IF(ISTEXT(A104),"raidcom delete hba_wwn -port "&amp;A104&amp;"  -hba_wwn "&amp;IF(LEN(J104)=16,J104,LEFT(J104,2)&amp;MID(J104,4,2)&amp;MID(J104,7,2)&amp;MID(J104,10,2)&amp;MID(J104,13,2)&amp;MID(J104,16,2)&amp;MID(J104,19,2)&amp;MID(J104,22,2))&amp;" -s "&amp;Instructions!B$11&amp;" -IH"&amp;Instructions!B$10,"")</f>
        <v/>
      </c>
      <c r="V104" s="139" t="str">
        <f>IF(ISTEXT(A104),"raidcom reset hba_wwn -port "&amp;A104&amp;" "&amp;C104&amp;"  -hba_wwn "&amp;IF(LEN(J104)=16,J104,LEFT(J104,2)&amp;MID(J104,4,2)&amp;MID(J104,7,2)&amp;MID(J104,10,2)&amp;MID(J104,13,2)&amp;MID(J104,16,2)&amp;MID(J104,19,2)&amp;MID(J104,22,2))&amp;IF(ISTEXT(K104),"  -s "&amp;Instructions!B$11&amp;" -IH"&amp;Instructions!B$10," -s " &amp;Instructions!B$11&amp; " -IH" &amp;Instructions!B$10),"")</f>
        <v/>
      </c>
    </row>
    <row r="105" spans="1:22" ht="15">
      <c r="A105" s="203"/>
      <c r="B105" s="204"/>
      <c r="C105" s="203" t="s">
        <v>1579</v>
      </c>
      <c r="D105" s="203"/>
      <c r="E105" s="137"/>
      <c r="F105" s="137"/>
      <c r="G105" s="137"/>
      <c r="H105" s="137"/>
      <c r="I105" s="218"/>
      <c r="J105" s="26"/>
      <c r="K105" s="111"/>
      <c r="L105" s="92" t="s">
        <v>17</v>
      </c>
      <c r="M105" s="24" t="str">
        <f>IF(ISTEXT(A105),"raidcom add host_grp -port "&amp;A105&amp;IF(ISNUMBER(B105),"-"&amp;B105," ")&amp;" -host_grp_name "&amp; C105&amp;" -s "&amp;Instructions!B$11&amp;" -IH"&amp;Instructions!B$10,"")</f>
        <v/>
      </c>
      <c r="N105" s="24" t="str">
        <f t="shared" si="5"/>
        <v xml:space="preserve">raidcom add host_grp -port CL- -host_ mode  -s </v>
      </c>
      <c r="O105" s="24" t="str">
        <f>IF(ISNUMBER(#REF!),"raidcom add hba_wwn -port CL" &amp;  A105 &amp;  "-" &amp;B105&amp; "  -hba_wwn " &amp; IF(LEN(J105) =16,J105,LEFT(J105,2)&amp;MID(J105,4,2)&amp;MID(J105,7,2)&amp;MID(J105,10,2) &amp;MID(J105,13,2)&amp;MID(J105,16,2)&amp;MID(J105,19,2)&amp;MID(J105,22,2)),"")</f>
        <v/>
      </c>
      <c r="P105" s="24" t="str">
        <f>IF(ISNUMBER(#REF!),"raidcom set hba_wwn -port CL" &amp;  A105 &amp;  "-" &amp;B105&amp;IF(ISTEXT(K105)," -wwn_nickname "&amp;K105,""),"")</f>
        <v/>
      </c>
      <c r="Q105" s="24" t="str">
        <f>IF(ISTEXT(A105),"raidcom add hba_wwn -port "&amp;A105&amp;" "&amp;C105&amp;"  -hba_wwn "&amp;IF(LEN(J105)=16,J105,LEFT(J105,2)&amp;MID(J105,4,2)&amp;MID(J105,7,2)&amp;MID(J105,10,2)&amp;MID(J105,13,2)&amp;MID(J105,16,2)&amp;MID(J105,19,2)&amp;MID(J105,22,2))&amp;" -s " &amp;Instructions!B$11&amp; " -IH" &amp;Instructions!B$10,"")</f>
        <v/>
      </c>
      <c r="R105" s="24" t="str">
        <f>IF(ISTEXT(A105),"raidcom set hba_wwn -port "&amp;A105&amp;" "&amp;C105&amp;"  -hba_wwn "&amp;IF(LEN(J105)=16,J105,LEFT(J105,2)&amp;MID(J105,4,2)&amp;MID(J105,7,2)&amp;MID(J105,10,2)&amp;MID(J105,13,2)&amp;MID(J105,16,2)&amp;MID(J105,19,2)&amp;MID(J105,22,2))&amp;IF(ISTEXT(K105)," -wwn_nickname "&amp;K105&amp;" -s "&amp;Instructions!B$11&amp;" -IH"&amp;Instructions!B$10," -s " &amp;Instructions!B$11&amp; " -IH" &amp;Instructions!B$10),"")</f>
        <v/>
      </c>
      <c r="S105" s="136" t="str">
        <f>IF(ISTEXT(A105),"raidcom modify host_grp -port " &amp;A105&amp;"  "&amp; C105&amp;"  -host_mode "&amp;D105&amp;"  -host_mode_opt "&amp;LEFT(E105,2)&amp;" "&amp;LEFT(F105,2)&amp;" "&amp;LEFT(G105,2)&amp;" "&amp;LEFT(H105,2)&amp;" -s "&amp;Instructions!B$11&amp;" -IH"&amp;Instructions!B$10,"")</f>
        <v/>
      </c>
      <c r="T105" s="24" t="str">
        <f>IF(ISTEXT(A105),"raidcom delete host_grp -port "&amp;A105&amp;IF(ISTEXT(C105)," "&amp;C105,"-"&amp;B105)&amp;" -s "&amp;Instructions!B$11&amp;" -IH"&amp;Instructions!B$10,"")</f>
        <v/>
      </c>
      <c r="U105" s="139" t="str">
        <f>IF(ISTEXT(A105),"raidcom delete hba_wwn -port "&amp;A105&amp;"  -hba_wwn "&amp;IF(LEN(J105)=16,J105,LEFT(J105,2)&amp;MID(J105,4,2)&amp;MID(J105,7,2)&amp;MID(J105,10,2)&amp;MID(J105,13,2)&amp;MID(J105,16,2)&amp;MID(J105,19,2)&amp;MID(J105,22,2))&amp;" -s "&amp;Instructions!B$11&amp;" -IH"&amp;Instructions!B$10,"")</f>
        <v/>
      </c>
      <c r="V105" s="139" t="str">
        <f>IF(ISTEXT(A105),"raidcom reset hba_wwn -port "&amp;A105&amp;" "&amp;C105&amp;"  -hba_wwn "&amp;IF(LEN(J105)=16,J105,LEFT(J105,2)&amp;MID(J105,4,2)&amp;MID(J105,7,2)&amp;MID(J105,10,2)&amp;MID(J105,13,2)&amp;MID(J105,16,2)&amp;MID(J105,19,2)&amp;MID(J105,22,2))&amp;IF(ISTEXT(K105),"  -s "&amp;Instructions!B$11&amp;" -IH"&amp;Instructions!B$10," -s " &amp;Instructions!B$11&amp; " -IH" &amp;Instructions!B$10),"")</f>
        <v/>
      </c>
    </row>
    <row r="106" spans="1:22" ht="15">
      <c r="A106" s="203"/>
      <c r="B106" s="204"/>
      <c r="C106" s="203" t="s">
        <v>1580</v>
      </c>
      <c r="D106" s="203"/>
      <c r="E106" s="137"/>
      <c r="F106" s="137"/>
      <c r="G106" s="137"/>
      <c r="H106" s="137"/>
      <c r="I106" s="218"/>
      <c r="J106" s="26"/>
      <c r="K106" s="111"/>
      <c r="L106" s="92" t="s">
        <v>17</v>
      </c>
      <c r="M106" s="24" t="str">
        <f>IF(ISTEXT(A106),"raidcom add host_grp -port "&amp;A106&amp;IF(ISNUMBER(B106),"-"&amp;B106," ")&amp;" -host_grp_name "&amp; C106&amp;" -s "&amp;Instructions!B$11&amp;" -IH"&amp;Instructions!B$10,"")</f>
        <v/>
      </c>
      <c r="N106" s="24" t="str">
        <f t="shared" si="5"/>
        <v xml:space="preserve">raidcom add host_grp -port CL- -host_ mode  -s </v>
      </c>
      <c r="O106" s="24" t="str">
        <f>IF(ISNUMBER(#REF!),"raidcom add hba_wwn -port CL" &amp;  A106 &amp;  "-" &amp;B106&amp; "  -hba_wwn " &amp; IF(LEN(J106) =16,J106,LEFT(J106,2)&amp;MID(J106,4,2)&amp;MID(J106,7,2)&amp;MID(J106,10,2) &amp;MID(J106,13,2)&amp;MID(J106,16,2)&amp;MID(J106,19,2)&amp;MID(J106,22,2)),"")</f>
        <v/>
      </c>
      <c r="P106" s="24" t="str">
        <f>IF(ISNUMBER(#REF!),"raidcom set hba_wwn -port CL" &amp;  A106 &amp;  "-" &amp;B106&amp;IF(ISTEXT(K106)," -wwn_nickname "&amp;K106,""),"")</f>
        <v/>
      </c>
      <c r="Q106" s="24" t="str">
        <f>IF(ISTEXT(A106),"raidcom add hba_wwn -port "&amp;A106&amp;" "&amp;C106&amp;"  -hba_wwn "&amp;IF(LEN(J106)=16,J106,LEFT(J106,2)&amp;MID(J106,4,2)&amp;MID(J106,7,2)&amp;MID(J106,10,2)&amp;MID(J106,13,2)&amp;MID(J106,16,2)&amp;MID(J106,19,2)&amp;MID(J106,22,2))&amp;" -s " &amp;Instructions!B$11&amp; " -IH" &amp;Instructions!B$10,"")</f>
        <v/>
      </c>
      <c r="R106" s="24" t="str">
        <f>IF(ISTEXT(A106),"raidcom set hba_wwn -port "&amp;A106&amp;" "&amp;C106&amp;"  -hba_wwn "&amp;IF(LEN(J106)=16,J106,LEFT(J106,2)&amp;MID(J106,4,2)&amp;MID(J106,7,2)&amp;MID(J106,10,2)&amp;MID(J106,13,2)&amp;MID(J106,16,2)&amp;MID(J106,19,2)&amp;MID(J106,22,2))&amp;IF(ISTEXT(K106)," -wwn_nickname "&amp;K106&amp;" -s "&amp;Instructions!B$11&amp;" -IH"&amp;Instructions!B$10," -s " &amp;Instructions!B$11&amp; " -IH" &amp;Instructions!B$10),"")</f>
        <v/>
      </c>
      <c r="S106" s="136" t="str">
        <f>IF(ISTEXT(A106),"raidcom modify host_grp -port " &amp;A106&amp;"  "&amp; C106&amp;"  -host_mode "&amp;D106&amp;"  -host_mode_opt "&amp;LEFT(E106,2)&amp;" "&amp;LEFT(F106,2)&amp;" "&amp;LEFT(G106,2)&amp;" "&amp;LEFT(H106,2)&amp;" -s "&amp;Instructions!B$11&amp;" -IH"&amp;Instructions!B$10,"")</f>
        <v/>
      </c>
      <c r="T106" s="24" t="str">
        <f>IF(ISTEXT(A106),"raidcom delete host_grp -port "&amp;A106&amp;IF(ISTEXT(C106)," "&amp;C106,"-"&amp;B106)&amp;" -s "&amp;Instructions!B$11&amp;" -IH"&amp;Instructions!B$10,"")</f>
        <v/>
      </c>
      <c r="U106" s="139" t="str">
        <f>IF(ISTEXT(A106),"raidcom delete hba_wwn -port "&amp;A106&amp;"  -hba_wwn "&amp;IF(LEN(J106)=16,J106,LEFT(J106,2)&amp;MID(J106,4,2)&amp;MID(J106,7,2)&amp;MID(J106,10,2)&amp;MID(J106,13,2)&amp;MID(J106,16,2)&amp;MID(J106,19,2)&amp;MID(J106,22,2))&amp;" -s "&amp;Instructions!B$11&amp;" -IH"&amp;Instructions!B$10,"")</f>
        <v/>
      </c>
      <c r="V106" s="139" t="str">
        <f>IF(ISTEXT(A106),"raidcom reset hba_wwn -port "&amp;A106&amp;" "&amp;C106&amp;"  -hba_wwn "&amp;IF(LEN(J106)=16,J106,LEFT(J106,2)&amp;MID(J106,4,2)&amp;MID(J106,7,2)&amp;MID(J106,10,2)&amp;MID(J106,13,2)&amp;MID(J106,16,2)&amp;MID(J106,19,2)&amp;MID(J106,22,2))&amp;IF(ISTEXT(K106),"  -s "&amp;Instructions!B$11&amp;" -IH"&amp;Instructions!B$10," -s " &amp;Instructions!B$11&amp; " -IH" &amp;Instructions!B$10),"")</f>
        <v/>
      </c>
    </row>
    <row r="107" spans="1:22" ht="15">
      <c r="A107" s="203"/>
      <c r="B107" s="204"/>
      <c r="C107" s="203" t="s">
        <v>1580</v>
      </c>
      <c r="D107" s="203"/>
      <c r="E107" s="137"/>
      <c r="F107" s="137"/>
      <c r="G107" s="137"/>
      <c r="H107" s="137"/>
      <c r="I107" s="218"/>
      <c r="J107" s="26"/>
      <c r="K107" s="111"/>
      <c r="L107" s="92" t="s">
        <v>17</v>
      </c>
      <c r="M107" s="24" t="str">
        <f>IF(ISTEXT(A107),"raidcom add host_grp -port "&amp;A107&amp;IF(ISNUMBER(B107),"-"&amp;B107," ")&amp;" -host_grp_name "&amp; C107&amp;" -s "&amp;Instructions!B$11&amp;" -IH"&amp;Instructions!B$10,"")</f>
        <v/>
      </c>
      <c r="N107" s="24" t="str">
        <f t="shared" ref="N107:N136" si="6">"raidcom add host_grp -port CL" &amp; A107 &amp; "-"&amp;B107&amp;" -host_ mode " &amp; D107 &amp;IF(ISTEXT(H107), "  -host_ mode_opt " &amp; H107,"")&amp;" -s "</f>
        <v xml:space="preserve">raidcom add host_grp -port CL- -host_ mode  -s </v>
      </c>
      <c r="O107" s="24" t="str">
        <f>IF(ISNUMBER(#REF!),"raidcom add hba_wwn -port CL" &amp;  A107 &amp;  "-" &amp;B107&amp; "  -hba_wwn " &amp; IF(LEN(J107) =16,J107,LEFT(J107,2)&amp;MID(J107,4,2)&amp;MID(J107,7,2)&amp;MID(J107,10,2) &amp;MID(J107,13,2)&amp;MID(J107,16,2)&amp;MID(J107,19,2)&amp;MID(J107,22,2)),"")</f>
        <v/>
      </c>
      <c r="P107" s="24" t="str">
        <f>IF(ISNUMBER(#REF!),"raidcom set hba_wwn -port CL" &amp;  A107 &amp;  "-" &amp;B107&amp;IF(ISTEXT(K107)," -wwn_nickname "&amp;K107,""),"")</f>
        <v/>
      </c>
      <c r="Q107" s="24" t="str">
        <f>IF(ISTEXT(A107),"raidcom add hba_wwn -port "&amp;A107&amp;" "&amp;C107&amp;"  -hba_wwn "&amp;IF(LEN(J107)=16,J107,LEFT(J107,2)&amp;MID(J107,4,2)&amp;MID(J107,7,2)&amp;MID(J107,10,2)&amp;MID(J107,13,2)&amp;MID(J107,16,2)&amp;MID(J107,19,2)&amp;MID(J107,22,2))&amp;" -s " &amp;Instructions!B$11&amp; " -IH" &amp;Instructions!B$10,"")</f>
        <v/>
      </c>
      <c r="R107" s="24" t="str">
        <f>IF(ISTEXT(A107),"raidcom set hba_wwn -port "&amp;A107&amp;" "&amp;C107&amp;"  -hba_wwn "&amp;IF(LEN(J107)=16,J107,LEFT(J107,2)&amp;MID(J107,4,2)&amp;MID(J107,7,2)&amp;MID(J107,10,2)&amp;MID(J107,13,2)&amp;MID(J107,16,2)&amp;MID(J107,19,2)&amp;MID(J107,22,2))&amp;IF(ISTEXT(K107)," -wwn_nickname "&amp;K107&amp;" -s "&amp;Instructions!B$11&amp;" -IH"&amp;Instructions!B$10," -s " &amp;Instructions!B$11&amp; " -IH" &amp;Instructions!B$10),"")</f>
        <v/>
      </c>
      <c r="S107" s="136" t="str">
        <f>IF(ISTEXT(A107),"raidcom modify host_grp -port " &amp;A107&amp;"  "&amp; C107&amp;"  -host_mode "&amp;D107&amp;"  -host_mode_opt "&amp;LEFT(E107,2)&amp;" "&amp;LEFT(F107,2)&amp;" "&amp;LEFT(G107,2)&amp;" "&amp;LEFT(H107,2)&amp;" -s "&amp;Instructions!B$11&amp;" -IH"&amp;Instructions!B$10,"")</f>
        <v/>
      </c>
      <c r="T107" s="24" t="str">
        <f>IF(ISTEXT(A107),"raidcom delete host_grp -port "&amp;A107&amp;IF(ISTEXT(C107)," "&amp;C107,"-"&amp;B107)&amp;" -s "&amp;Instructions!B$11&amp;" -IH"&amp;Instructions!B$10,"")</f>
        <v/>
      </c>
      <c r="U107" s="139" t="str">
        <f>IF(ISTEXT(A107),"raidcom delete hba_wwn -port "&amp;A107&amp;"  -hba_wwn "&amp;IF(LEN(J107)=16,J107,LEFT(J107,2)&amp;MID(J107,4,2)&amp;MID(J107,7,2)&amp;MID(J107,10,2)&amp;MID(J107,13,2)&amp;MID(J107,16,2)&amp;MID(J107,19,2)&amp;MID(J107,22,2))&amp;" -s "&amp;Instructions!B$11&amp;" -IH"&amp;Instructions!B$10,"")</f>
        <v/>
      </c>
      <c r="V107" s="139" t="str">
        <f>IF(ISTEXT(A107),"raidcom reset hba_wwn -port "&amp;A107&amp;" "&amp;C107&amp;"  -hba_wwn "&amp;IF(LEN(J107)=16,J107,LEFT(J107,2)&amp;MID(J107,4,2)&amp;MID(J107,7,2)&amp;MID(J107,10,2)&amp;MID(J107,13,2)&amp;MID(J107,16,2)&amp;MID(J107,19,2)&amp;MID(J107,22,2))&amp;IF(ISTEXT(K107),"  -s "&amp;Instructions!B$11&amp;" -IH"&amp;Instructions!B$10," -s " &amp;Instructions!B$11&amp; " -IH" &amp;Instructions!B$10),"")</f>
        <v/>
      </c>
    </row>
    <row r="108" spans="1:22" ht="15">
      <c r="A108" s="203"/>
      <c r="B108" s="204"/>
      <c r="C108" s="203" t="s">
        <v>1581</v>
      </c>
      <c r="D108" s="203"/>
      <c r="E108" s="137"/>
      <c r="F108" s="137"/>
      <c r="G108" s="137"/>
      <c r="H108" s="137"/>
      <c r="I108" s="218"/>
      <c r="J108" s="26"/>
      <c r="K108" s="111"/>
      <c r="L108" s="92" t="s">
        <v>17</v>
      </c>
      <c r="M108" s="24" t="str">
        <f>IF(ISTEXT(A108),"raidcom add host_grp -port "&amp;A108&amp;IF(ISNUMBER(B108),"-"&amp;B108," ")&amp;" -host_grp_name "&amp; C108&amp;" -s "&amp;Instructions!B$11&amp;" -IH"&amp;Instructions!B$10,"")</f>
        <v/>
      </c>
      <c r="N108" s="24" t="str">
        <f t="shared" si="6"/>
        <v xml:space="preserve">raidcom add host_grp -port CL- -host_ mode  -s </v>
      </c>
      <c r="O108" s="24" t="str">
        <f>IF(ISNUMBER(#REF!),"raidcom add hba_wwn -port CL" &amp;  A108 &amp;  "-" &amp;B108&amp; "  -hba_wwn " &amp; IF(LEN(J108) =16,J108,LEFT(J108,2)&amp;MID(J108,4,2)&amp;MID(J108,7,2)&amp;MID(J108,10,2) &amp;MID(J108,13,2)&amp;MID(J108,16,2)&amp;MID(J108,19,2)&amp;MID(J108,22,2)),"")</f>
        <v/>
      </c>
      <c r="P108" s="24" t="str">
        <f>IF(ISNUMBER(#REF!),"raidcom set hba_wwn -port CL" &amp;  A108 &amp;  "-" &amp;B108&amp;IF(ISTEXT(K108)," -wwn_nickname "&amp;K108,""),"")</f>
        <v/>
      </c>
      <c r="Q108" s="24" t="str">
        <f>IF(ISTEXT(A108),"raidcom add hba_wwn -port "&amp;A108&amp;" "&amp;C108&amp;"  -hba_wwn "&amp;IF(LEN(J108)=16,J108,LEFT(J108,2)&amp;MID(J108,4,2)&amp;MID(J108,7,2)&amp;MID(J108,10,2)&amp;MID(J108,13,2)&amp;MID(J108,16,2)&amp;MID(J108,19,2)&amp;MID(J108,22,2))&amp;" -s " &amp;Instructions!B$11&amp; " -IH" &amp;Instructions!B$10,"")</f>
        <v/>
      </c>
      <c r="R108" s="24" t="str">
        <f>IF(ISTEXT(A108),"raidcom set hba_wwn -port "&amp;A108&amp;" "&amp;C108&amp;"  -hba_wwn "&amp;IF(LEN(J108)=16,J108,LEFT(J108,2)&amp;MID(J108,4,2)&amp;MID(J108,7,2)&amp;MID(J108,10,2)&amp;MID(J108,13,2)&amp;MID(J108,16,2)&amp;MID(J108,19,2)&amp;MID(J108,22,2))&amp;IF(ISTEXT(K108)," -wwn_nickname "&amp;K108&amp;" -s "&amp;Instructions!B$11&amp;" -IH"&amp;Instructions!B$10," -s " &amp;Instructions!B$11&amp; " -IH" &amp;Instructions!B$10),"")</f>
        <v/>
      </c>
      <c r="S108" s="136" t="str">
        <f>IF(ISTEXT(A108),"raidcom modify host_grp -port " &amp;A108&amp;"  "&amp; C108&amp;"  -host_mode "&amp;D108&amp;"  -host_mode_opt "&amp;LEFT(E108,2)&amp;" "&amp;LEFT(F108,2)&amp;" "&amp;LEFT(G108,2)&amp;" "&amp;LEFT(H108,2)&amp;" -s "&amp;Instructions!B$11&amp;" -IH"&amp;Instructions!B$10,"")</f>
        <v/>
      </c>
      <c r="T108" s="24" t="str">
        <f>IF(ISTEXT(A108),"raidcom delete host_grp -port "&amp;A108&amp;IF(ISTEXT(C108)," "&amp;C108,"-"&amp;B108)&amp;" -s "&amp;Instructions!B$11&amp;" -IH"&amp;Instructions!B$10,"")</f>
        <v/>
      </c>
      <c r="U108" s="139" t="str">
        <f>IF(ISTEXT(A108),"raidcom delete hba_wwn -port "&amp;A108&amp;"  -hba_wwn "&amp;IF(LEN(J108)=16,J108,LEFT(J108,2)&amp;MID(J108,4,2)&amp;MID(J108,7,2)&amp;MID(J108,10,2)&amp;MID(J108,13,2)&amp;MID(J108,16,2)&amp;MID(J108,19,2)&amp;MID(J108,22,2))&amp;" -s "&amp;Instructions!B$11&amp;" -IH"&amp;Instructions!B$10,"")</f>
        <v/>
      </c>
      <c r="V108" s="139" t="str">
        <f>IF(ISTEXT(A108),"raidcom reset hba_wwn -port "&amp;A108&amp;" "&amp;C108&amp;"  -hba_wwn "&amp;IF(LEN(J108)=16,J108,LEFT(J108,2)&amp;MID(J108,4,2)&amp;MID(J108,7,2)&amp;MID(J108,10,2)&amp;MID(J108,13,2)&amp;MID(J108,16,2)&amp;MID(J108,19,2)&amp;MID(J108,22,2))&amp;IF(ISTEXT(K108),"  -s "&amp;Instructions!B$11&amp;" -IH"&amp;Instructions!B$10," -s " &amp;Instructions!B$11&amp; " -IH" &amp;Instructions!B$10),"")</f>
        <v/>
      </c>
    </row>
    <row r="109" spans="1:22" ht="15">
      <c r="A109" s="203"/>
      <c r="B109" s="204"/>
      <c r="C109" s="203" t="s">
        <v>1581</v>
      </c>
      <c r="D109" s="203"/>
      <c r="E109" s="137"/>
      <c r="F109" s="137"/>
      <c r="G109" s="137"/>
      <c r="H109" s="137"/>
      <c r="I109" s="218"/>
      <c r="J109" s="26"/>
      <c r="K109" s="111"/>
      <c r="L109" s="92" t="s">
        <v>17</v>
      </c>
      <c r="M109" s="24" t="str">
        <f>IF(ISTEXT(A109),"raidcom add host_grp -port "&amp;A109&amp;IF(ISNUMBER(B109),"-"&amp;B109," ")&amp;" -host_grp_name "&amp; C109&amp;" -s "&amp;Instructions!B$11&amp;" -IH"&amp;Instructions!B$10,"")</f>
        <v/>
      </c>
      <c r="N109" s="24" t="str">
        <f t="shared" si="6"/>
        <v xml:space="preserve">raidcom add host_grp -port CL- -host_ mode  -s </v>
      </c>
      <c r="O109" s="24" t="str">
        <f>IF(ISNUMBER(#REF!),"raidcom add hba_wwn -port CL" &amp;  A109 &amp;  "-" &amp;B109&amp; "  -hba_wwn " &amp; IF(LEN(J109) =16,J109,LEFT(J109,2)&amp;MID(J109,4,2)&amp;MID(J109,7,2)&amp;MID(J109,10,2) &amp;MID(J109,13,2)&amp;MID(J109,16,2)&amp;MID(J109,19,2)&amp;MID(J109,22,2)),"")</f>
        <v/>
      </c>
      <c r="P109" s="24" t="str">
        <f>IF(ISNUMBER(#REF!),"raidcom set hba_wwn -port CL" &amp;  A109 &amp;  "-" &amp;B109&amp;IF(ISTEXT(K109)," -wwn_nickname "&amp;K109,""),"")</f>
        <v/>
      </c>
      <c r="Q109" s="24" t="str">
        <f>IF(ISTEXT(A109),"raidcom add hba_wwn -port "&amp;A109&amp;" "&amp;C109&amp;"  -hba_wwn "&amp;IF(LEN(J109)=16,J109,LEFT(J109,2)&amp;MID(J109,4,2)&amp;MID(J109,7,2)&amp;MID(J109,10,2)&amp;MID(J109,13,2)&amp;MID(J109,16,2)&amp;MID(J109,19,2)&amp;MID(J109,22,2))&amp;" -s " &amp;Instructions!B$11&amp; " -IH" &amp;Instructions!B$10,"")</f>
        <v/>
      </c>
      <c r="R109" s="24" t="str">
        <f>IF(ISTEXT(A109),"raidcom set hba_wwn -port "&amp;A109&amp;" "&amp;C109&amp;"  -hba_wwn "&amp;IF(LEN(J109)=16,J109,LEFT(J109,2)&amp;MID(J109,4,2)&amp;MID(J109,7,2)&amp;MID(J109,10,2)&amp;MID(J109,13,2)&amp;MID(J109,16,2)&amp;MID(J109,19,2)&amp;MID(J109,22,2))&amp;IF(ISTEXT(K109)," -wwn_nickname "&amp;K109&amp;" -s "&amp;Instructions!B$11&amp;" -IH"&amp;Instructions!B$10," -s " &amp;Instructions!B$11&amp; " -IH" &amp;Instructions!B$10),"")</f>
        <v/>
      </c>
      <c r="S109" s="136" t="str">
        <f>IF(ISTEXT(A109),"raidcom modify host_grp -port " &amp;A109&amp;"  "&amp; C109&amp;"  -host_mode "&amp;D109&amp;"  -host_mode_opt "&amp;LEFT(E109,2)&amp;" "&amp;LEFT(F109,2)&amp;" "&amp;LEFT(G109,2)&amp;" "&amp;LEFT(H109,2)&amp;" -s "&amp;Instructions!B$11&amp;" -IH"&amp;Instructions!B$10,"")</f>
        <v/>
      </c>
      <c r="T109" s="24" t="str">
        <f>IF(ISTEXT(A109),"raidcom delete host_grp -port "&amp;A109&amp;IF(ISTEXT(C109)," "&amp;C109,"-"&amp;B109)&amp;" -s "&amp;Instructions!B$11&amp;" -IH"&amp;Instructions!B$10,"")</f>
        <v/>
      </c>
      <c r="U109" s="139" t="str">
        <f>IF(ISTEXT(A109),"raidcom delete hba_wwn -port "&amp;A109&amp;"  -hba_wwn "&amp;IF(LEN(J109)=16,J109,LEFT(J109,2)&amp;MID(J109,4,2)&amp;MID(J109,7,2)&amp;MID(J109,10,2)&amp;MID(J109,13,2)&amp;MID(J109,16,2)&amp;MID(J109,19,2)&amp;MID(J109,22,2))&amp;" -s "&amp;Instructions!B$11&amp;" -IH"&amp;Instructions!B$10,"")</f>
        <v/>
      </c>
      <c r="V109" s="139" t="str">
        <f>IF(ISTEXT(A109),"raidcom reset hba_wwn -port "&amp;A109&amp;" "&amp;C109&amp;"  -hba_wwn "&amp;IF(LEN(J109)=16,J109,LEFT(J109,2)&amp;MID(J109,4,2)&amp;MID(J109,7,2)&amp;MID(J109,10,2)&amp;MID(J109,13,2)&amp;MID(J109,16,2)&amp;MID(J109,19,2)&amp;MID(J109,22,2))&amp;IF(ISTEXT(K109),"  -s "&amp;Instructions!B$11&amp;" -IH"&amp;Instructions!B$10," -s " &amp;Instructions!B$11&amp; " -IH" &amp;Instructions!B$10),"")</f>
        <v/>
      </c>
    </row>
    <row r="110" spans="1:22" ht="15">
      <c r="A110" s="203"/>
      <c r="B110" s="204"/>
      <c r="C110" s="203" t="s">
        <v>1582</v>
      </c>
      <c r="D110" s="203"/>
      <c r="E110" s="137"/>
      <c r="F110" s="137"/>
      <c r="G110" s="137"/>
      <c r="H110" s="137"/>
      <c r="I110" s="218"/>
      <c r="J110" s="26"/>
      <c r="K110" s="111"/>
      <c r="L110" s="92" t="s">
        <v>17</v>
      </c>
      <c r="M110" s="24" t="str">
        <f>IF(ISTEXT(A110),"raidcom add host_grp -port "&amp;A110&amp;IF(ISNUMBER(B110),"-"&amp;B110," ")&amp;" -host_grp_name "&amp; C110&amp;" -s "&amp;Instructions!B$11&amp;" -IH"&amp;Instructions!B$10,"")</f>
        <v/>
      </c>
      <c r="N110" s="24" t="str">
        <f t="shared" si="6"/>
        <v xml:space="preserve">raidcom add host_grp -port CL- -host_ mode  -s </v>
      </c>
      <c r="O110" s="24" t="str">
        <f>IF(ISNUMBER(#REF!),"raidcom add hba_wwn -port CL" &amp;  A110 &amp;  "-" &amp;B110&amp; "  -hba_wwn " &amp; IF(LEN(J110) =16,J110,LEFT(J110,2)&amp;MID(J110,4,2)&amp;MID(J110,7,2)&amp;MID(J110,10,2) &amp;MID(J110,13,2)&amp;MID(J110,16,2)&amp;MID(J110,19,2)&amp;MID(J110,22,2)),"")</f>
        <v/>
      </c>
      <c r="P110" s="24" t="str">
        <f>IF(ISNUMBER(#REF!),"raidcom set hba_wwn -port CL" &amp;  A110 &amp;  "-" &amp;B110&amp;IF(ISTEXT(K110)," -wwn_nickname "&amp;K110,""),"")</f>
        <v/>
      </c>
      <c r="Q110" s="24" t="str">
        <f>IF(ISTEXT(A110),"raidcom add hba_wwn -port "&amp;A110&amp;" "&amp;C110&amp;"  -hba_wwn "&amp;IF(LEN(J110)=16,J110,LEFT(J110,2)&amp;MID(J110,4,2)&amp;MID(J110,7,2)&amp;MID(J110,10,2)&amp;MID(J110,13,2)&amp;MID(J110,16,2)&amp;MID(J110,19,2)&amp;MID(J110,22,2))&amp;" -s " &amp;Instructions!B$11&amp; " -IH" &amp;Instructions!B$10,"")</f>
        <v/>
      </c>
      <c r="R110" s="24" t="str">
        <f>IF(ISTEXT(A110),"raidcom set hba_wwn -port "&amp;A110&amp;" "&amp;C110&amp;"  -hba_wwn "&amp;IF(LEN(J110)=16,J110,LEFT(J110,2)&amp;MID(J110,4,2)&amp;MID(J110,7,2)&amp;MID(J110,10,2)&amp;MID(J110,13,2)&amp;MID(J110,16,2)&amp;MID(J110,19,2)&amp;MID(J110,22,2))&amp;IF(ISTEXT(K110)," -wwn_nickname "&amp;K110&amp;" -s "&amp;Instructions!B$11&amp;" -IH"&amp;Instructions!B$10," -s " &amp;Instructions!B$11&amp; " -IH" &amp;Instructions!B$10),"")</f>
        <v/>
      </c>
      <c r="S110" s="136" t="str">
        <f>IF(ISTEXT(A110),"raidcom modify host_grp -port " &amp;A110&amp;"  "&amp; C110&amp;"  -host_mode "&amp;D110&amp;"  -host_mode_opt "&amp;LEFT(E110,2)&amp;" "&amp;LEFT(F110,2)&amp;" "&amp;LEFT(G110,2)&amp;" "&amp;LEFT(H110,2)&amp;" -s "&amp;Instructions!B$11&amp;" -IH"&amp;Instructions!B$10,"")</f>
        <v/>
      </c>
      <c r="T110" s="24" t="str">
        <f>IF(ISTEXT(A110),"raidcom delete host_grp -port "&amp;A110&amp;IF(ISTEXT(C110)," "&amp;C110,"-"&amp;B110)&amp;" -s "&amp;Instructions!B$11&amp;" -IH"&amp;Instructions!B$10,"")</f>
        <v/>
      </c>
      <c r="U110" s="139" t="str">
        <f>IF(ISTEXT(A110),"raidcom delete hba_wwn -port "&amp;A110&amp;"  -hba_wwn "&amp;IF(LEN(J110)=16,J110,LEFT(J110,2)&amp;MID(J110,4,2)&amp;MID(J110,7,2)&amp;MID(J110,10,2)&amp;MID(J110,13,2)&amp;MID(J110,16,2)&amp;MID(J110,19,2)&amp;MID(J110,22,2))&amp;" -s "&amp;Instructions!B$11&amp;" -IH"&amp;Instructions!B$10,"")</f>
        <v/>
      </c>
      <c r="V110" s="139" t="str">
        <f>IF(ISTEXT(A110),"raidcom reset hba_wwn -port "&amp;A110&amp;" "&amp;C110&amp;"  -hba_wwn "&amp;IF(LEN(J110)=16,J110,LEFT(J110,2)&amp;MID(J110,4,2)&amp;MID(J110,7,2)&amp;MID(J110,10,2)&amp;MID(J110,13,2)&amp;MID(J110,16,2)&amp;MID(J110,19,2)&amp;MID(J110,22,2))&amp;IF(ISTEXT(K110),"  -s "&amp;Instructions!B$11&amp;" -IH"&amp;Instructions!B$10," -s " &amp;Instructions!B$11&amp; " -IH" &amp;Instructions!B$10),"")</f>
        <v/>
      </c>
    </row>
    <row r="111" spans="1:22" ht="15">
      <c r="A111" s="203"/>
      <c r="B111" s="204"/>
      <c r="C111" s="203" t="s">
        <v>1582</v>
      </c>
      <c r="D111" s="203"/>
      <c r="E111" s="137"/>
      <c r="F111" s="137"/>
      <c r="G111" s="137"/>
      <c r="H111" s="137"/>
      <c r="I111" s="218"/>
      <c r="J111" s="26"/>
      <c r="K111" s="111"/>
      <c r="L111" s="92" t="s">
        <v>17</v>
      </c>
      <c r="M111" s="24" t="str">
        <f>IF(ISTEXT(A111),"raidcom add host_grp -port "&amp;A111&amp;IF(ISNUMBER(B111),"-"&amp;B111," ")&amp;" -host_grp_name "&amp; C111&amp;" -s "&amp;Instructions!B$11&amp;" -IH"&amp;Instructions!B$10,"")</f>
        <v/>
      </c>
      <c r="N111" s="24" t="str">
        <f t="shared" si="6"/>
        <v xml:space="preserve">raidcom add host_grp -port CL- -host_ mode  -s </v>
      </c>
      <c r="O111" s="24" t="str">
        <f>IF(ISNUMBER(#REF!),"raidcom add hba_wwn -port CL" &amp;  A111 &amp;  "-" &amp;B111&amp; "  -hba_wwn " &amp; IF(LEN(J111) =16,J111,LEFT(J111,2)&amp;MID(J111,4,2)&amp;MID(J111,7,2)&amp;MID(J111,10,2) &amp;MID(J111,13,2)&amp;MID(J111,16,2)&amp;MID(J111,19,2)&amp;MID(J111,22,2)),"")</f>
        <v/>
      </c>
      <c r="P111" s="24" t="str">
        <f>IF(ISNUMBER(#REF!),"raidcom set hba_wwn -port CL" &amp;  A111 &amp;  "-" &amp;B111&amp;IF(ISTEXT(K111)," -wwn_nickname "&amp;K111,""),"")</f>
        <v/>
      </c>
      <c r="Q111" s="24" t="str">
        <f>IF(ISTEXT(A111),"raidcom add hba_wwn -port "&amp;A111&amp;" "&amp;C111&amp;"  -hba_wwn "&amp;IF(LEN(J111)=16,J111,LEFT(J111,2)&amp;MID(J111,4,2)&amp;MID(J111,7,2)&amp;MID(J111,10,2)&amp;MID(J111,13,2)&amp;MID(J111,16,2)&amp;MID(J111,19,2)&amp;MID(J111,22,2))&amp;" -s " &amp;Instructions!B$11&amp; " -IH" &amp;Instructions!B$10,"")</f>
        <v/>
      </c>
      <c r="R111" s="24" t="str">
        <f>IF(ISTEXT(A111),"raidcom set hba_wwn -port "&amp;A111&amp;" "&amp;C111&amp;"  -hba_wwn "&amp;IF(LEN(J111)=16,J111,LEFT(J111,2)&amp;MID(J111,4,2)&amp;MID(J111,7,2)&amp;MID(J111,10,2)&amp;MID(J111,13,2)&amp;MID(J111,16,2)&amp;MID(J111,19,2)&amp;MID(J111,22,2))&amp;IF(ISTEXT(K111)," -wwn_nickname "&amp;K111&amp;" -s "&amp;Instructions!B$11&amp;" -IH"&amp;Instructions!B$10," -s " &amp;Instructions!B$11&amp; " -IH" &amp;Instructions!B$10),"")</f>
        <v/>
      </c>
      <c r="S111" s="136" t="str">
        <f>IF(ISTEXT(A111),"raidcom modify host_grp -port " &amp;A111&amp;"  "&amp; C111&amp;"  -host_mode "&amp;D111&amp;"  -host_mode_opt "&amp;LEFT(E111,2)&amp;" "&amp;LEFT(F111,2)&amp;" "&amp;LEFT(G111,2)&amp;" "&amp;LEFT(H111,2)&amp;" -s "&amp;Instructions!B$11&amp;" -IH"&amp;Instructions!B$10,"")</f>
        <v/>
      </c>
      <c r="T111" s="24" t="str">
        <f>IF(ISTEXT(A111),"raidcom delete host_grp -port "&amp;A111&amp;IF(ISTEXT(C111)," "&amp;C111,"-"&amp;B111)&amp;" -s "&amp;Instructions!B$11&amp;" -IH"&amp;Instructions!B$10,"")</f>
        <v/>
      </c>
      <c r="U111" s="139" t="str">
        <f>IF(ISTEXT(A111),"raidcom delete hba_wwn -port "&amp;A111&amp;"  -hba_wwn "&amp;IF(LEN(J111)=16,J111,LEFT(J111,2)&amp;MID(J111,4,2)&amp;MID(J111,7,2)&amp;MID(J111,10,2)&amp;MID(J111,13,2)&amp;MID(J111,16,2)&amp;MID(J111,19,2)&amp;MID(J111,22,2))&amp;" -s "&amp;Instructions!B$11&amp;" -IH"&amp;Instructions!B$10,"")</f>
        <v/>
      </c>
      <c r="V111" s="139" t="str">
        <f>IF(ISTEXT(A111),"raidcom reset hba_wwn -port "&amp;A111&amp;" "&amp;C111&amp;"  -hba_wwn "&amp;IF(LEN(J111)=16,J111,LEFT(J111,2)&amp;MID(J111,4,2)&amp;MID(J111,7,2)&amp;MID(J111,10,2)&amp;MID(J111,13,2)&amp;MID(J111,16,2)&amp;MID(J111,19,2)&amp;MID(J111,22,2))&amp;IF(ISTEXT(K111),"  -s "&amp;Instructions!B$11&amp;" -IH"&amp;Instructions!B$10," -s " &amp;Instructions!B$11&amp; " -IH" &amp;Instructions!B$10),"")</f>
        <v/>
      </c>
    </row>
    <row r="112" spans="1:22" ht="15">
      <c r="A112" s="203"/>
      <c r="B112" s="204"/>
      <c r="C112" s="203" t="s">
        <v>1583</v>
      </c>
      <c r="D112" s="203"/>
      <c r="E112" s="137"/>
      <c r="F112" s="137"/>
      <c r="G112" s="137"/>
      <c r="H112" s="137"/>
      <c r="I112" s="218"/>
      <c r="J112" s="26"/>
      <c r="K112" s="111"/>
      <c r="L112" s="92" t="s">
        <v>17</v>
      </c>
      <c r="M112" s="24" t="str">
        <f>IF(ISTEXT(A112),"raidcom add host_grp -port "&amp;A112&amp;IF(ISNUMBER(B112),"-"&amp;B112," ")&amp;" -host_grp_name "&amp; C112&amp;" -s "&amp;Instructions!B$11&amp;" -IH"&amp;Instructions!B$10,"")</f>
        <v/>
      </c>
      <c r="N112" s="24" t="str">
        <f t="shared" si="6"/>
        <v xml:space="preserve">raidcom add host_grp -port CL- -host_ mode  -s </v>
      </c>
      <c r="O112" s="24" t="str">
        <f>IF(ISNUMBER(#REF!),"raidcom add hba_wwn -port CL" &amp;  A112 &amp;  "-" &amp;B112&amp; "  -hba_wwn " &amp; IF(LEN(J112) =16,J112,LEFT(J112,2)&amp;MID(J112,4,2)&amp;MID(J112,7,2)&amp;MID(J112,10,2) &amp;MID(J112,13,2)&amp;MID(J112,16,2)&amp;MID(J112,19,2)&amp;MID(J112,22,2)),"")</f>
        <v/>
      </c>
      <c r="P112" s="24" t="str">
        <f>IF(ISNUMBER(#REF!),"raidcom set hba_wwn -port CL" &amp;  A112 &amp;  "-" &amp;B112&amp;IF(ISTEXT(K112)," -wwn_nickname "&amp;K112,""),"")</f>
        <v/>
      </c>
      <c r="Q112" s="24" t="str">
        <f>IF(ISTEXT(A112),"raidcom add hba_wwn -port "&amp;A112&amp;" "&amp;C112&amp;"  -hba_wwn "&amp;IF(LEN(J112)=16,J112,LEFT(J112,2)&amp;MID(J112,4,2)&amp;MID(J112,7,2)&amp;MID(J112,10,2)&amp;MID(J112,13,2)&amp;MID(J112,16,2)&amp;MID(J112,19,2)&amp;MID(J112,22,2))&amp;" -s " &amp;Instructions!B$11&amp; " -IH" &amp;Instructions!B$10,"")</f>
        <v/>
      </c>
      <c r="R112" s="24" t="str">
        <f>IF(ISTEXT(A112),"raidcom set hba_wwn -port "&amp;A112&amp;" "&amp;C112&amp;"  -hba_wwn "&amp;IF(LEN(J112)=16,J112,LEFT(J112,2)&amp;MID(J112,4,2)&amp;MID(J112,7,2)&amp;MID(J112,10,2)&amp;MID(J112,13,2)&amp;MID(J112,16,2)&amp;MID(J112,19,2)&amp;MID(J112,22,2))&amp;IF(ISTEXT(K112)," -wwn_nickname "&amp;K112&amp;" -s "&amp;Instructions!B$11&amp;" -IH"&amp;Instructions!B$10," -s " &amp;Instructions!B$11&amp; " -IH" &amp;Instructions!B$10),"")</f>
        <v/>
      </c>
      <c r="S112" s="136" t="str">
        <f>IF(ISTEXT(A112),"raidcom modify host_grp -port " &amp;A112&amp;"  "&amp; C112&amp;"  -host_mode "&amp;D112&amp;"  -host_mode_opt "&amp;LEFT(E112,2)&amp;" "&amp;LEFT(F112,2)&amp;" "&amp;LEFT(G112,2)&amp;" "&amp;LEFT(H112,2)&amp;" -s "&amp;Instructions!B$11&amp;" -IH"&amp;Instructions!B$10,"")</f>
        <v/>
      </c>
      <c r="T112" s="24" t="str">
        <f>IF(ISTEXT(A112),"raidcom delete host_grp -port "&amp;A112&amp;IF(ISTEXT(C112)," "&amp;C112,"-"&amp;B112)&amp;" -s "&amp;Instructions!B$11&amp;" -IH"&amp;Instructions!B$10,"")</f>
        <v/>
      </c>
      <c r="U112" s="139" t="str">
        <f>IF(ISTEXT(A112),"raidcom delete hba_wwn -port "&amp;A112&amp;"  -hba_wwn "&amp;IF(LEN(J112)=16,J112,LEFT(J112,2)&amp;MID(J112,4,2)&amp;MID(J112,7,2)&amp;MID(J112,10,2)&amp;MID(J112,13,2)&amp;MID(J112,16,2)&amp;MID(J112,19,2)&amp;MID(J112,22,2))&amp;" -s "&amp;Instructions!B$11&amp;" -IH"&amp;Instructions!B$10,"")</f>
        <v/>
      </c>
      <c r="V112" s="139" t="str">
        <f>IF(ISTEXT(A112),"raidcom reset hba_wwn -port "&amp;A112&amp;" "&amp;C112&amp;"  -hba_wwn "&amp;IF(LEN(J112)=16,J112,LEFT(J112,2)&amp;MID(J112,4,2)&amp;MID(J112,7,2)&amp;MID(J112,10,2)&amp;MID(J112,13,2)&amp;MID(J112,16,2)&amp;MID(J112,19,2)&amp;MID(J112,22,2))&amp;IF(ISTEXT(K112),"  -s "&amp;Instructions!B$11&amp;" -IH"&amp;Instructions!B$10," -s " &amp;Instructions!B$11&amp; " -IH" &amp;Instructions!B$10),"")</f>
        <v/>
      </c>
    </row>
    <row r="113" spans="1:22" ht="15">
      <c r="A113" s="203"/>
      <c r="B113" s="204"/>
      <c r="C113" s="203" t="s">
        <v>1583</v>
      </c>
      <c r="D113" s="203"/>
      <c r="E113" s="137"/>
      <c r="F113" s="137"/>
      <c r="G113" s="137"/>
      <c r="H113" s="137"/>
      <c r="I113" s="218"/>
      <c r="J113" s="26"/>
      <c r="K113" s="111"/>
      <c r="L113" s="92" t="s">
        <v>17</v>
      </c>
      <c r="M113" s="24" t="str">
        <f>IF(ISTEXT(A113),"raidcom add host_grp -port "&amp;A113&amp;IF(ISNUMBER(B113),"-"&amp;B113," ")&amp;" -host_grp_name "&amp; C113&amp;" -s "&amp;Instructions!B$11&amp;" -IH"&amp;Instructions!B$10,"")</f>
        <v/>
      </c>
      <c r="N113" s="24" t="str">
        <f t="shared" si="6"/>
        <v xml:space="preserve">raidcom add host_grp -port CL- -host_ mode  -s </v>
      </c>
      <c r="O113" s="24" t="str">
        <f>IF(ISNUMBER(#REF!),"raidcom add hba_wwn -port CL" &amp;  A113 &amp;  "-" &amp;B113&amp; "  -hba_wwn " &amp; IF(LEN(J113) =16,J113,LEFT(J113,2)&amp;MID(J113,4,2)&amp;MID(J113,7,2)&amp;MID(J113,10,2) &amp;MID(J113,13,2)&amp;MID(J113,16,2)&amp;MID(J113,19,2)&amp;MID(J113,22,2)),"")</f>
        <v/>
      </c>
      <c r="P113" s="24" t="str">
        <f>IF(ISNUMBER(#REF!),"raidcom set hba_wwn -port CL" &amp;  A113 &amp;  "-" &amp;B113&amp;IF(ISTEXT(K113)," -wwn_nickname "&amp;K113,""),"")</f>
        <v/>
      </c>
      <c r="Q113" s="24" t="str">
        <f>IF(ISTEXT(A113),"raidcom add hba_wwn -port "&amp;A113&amp;" "&amp;C113&amp;"  -hba_wwn "&amp;IF(LEN(J113)=16,J113,LEFT(J113,2)&amp;MID(J113,4,2)&amp;MID(J113,7,2)&amp;MID(J113,10,2)&amp;MID(J113,13,2)&amp;MID(J113,16,2)&amp;MID(J113,19,2)&amp;MID(J113,22,2))&amp;" -s " &amp;Instructions!B$11&amp; " -IH" &amp;Instructions!B$10,"")</f>
        <v/>
      </c>
      <c r="R113" s="24" t="str">
        <f>IF(ISTEXT(A113),"raidcom set hba_wwn -port "&amp;A113&amp;" "&amp;C113&amp;"  -hba_wwn "&amp;IF(LEN(J113)=16,J113,LEFT(J113,2)&amp;MID(J113,4,2)&amp;MID(J113,7,2)&amp;MID(J113,10,2)&amp;MID(J113,13,2)&amp;MID(J113,16,2)&amp;MID(J113,19,2)&amp;MID(J113,22,2))&amp;IF(ISTEXT(K113)," -wwn_nickname "&amp;K113&amp;" -s "&amp;Instructions!B$11&amp;" -IH"&amp;Instructions!B$10," -s " &amp;Instructions!B$11&amp; " -IH" &amp;Instructions!B$10),"")</f>
        <v/>
      </c>
      <c r="S113" s="136" t="str">
        <f>IF(ISTEXT(A113),"raidcom modify host_grp -port " &amp;A113&amp;"  "&amp; C113&amp;"  -host_mode "&amp;D113&amp;"  -host_mode_opt "&amp;LEFT(E113,2)&amp;" "&amp;LEFT(F113,2)&amp;" "&amp;LEFT(G113,2)&amp;" "&amp;LEFT(H113,2)&amp;" -s "&amp;Instructions!B$11&amp;" -IH"&amp;Instructions!B$10,"")</f>
        <v/>
      </c>
      <c r="T113" s="24" t="str">
        <f>IF(ISTEXT(A113),"raidcom delete host_grp -port "&amp;A113&amp;IF(ISTEXT(C113)," "&amp;C113,"-"&amp;B113)&amp;" -s "&amp;Instructions!B$11&amp;" -IH"&amp;Instructions!B$10,"")</f>
        <v/>
      </c>
      <c r="U113" s="139" t="str">
        <f>IF(ISTEXT(A113),"raidcom delete hba_wwn -port "&amp;A113&amp;"  -hba_wwn "&amp;IF(LEN(J113)=16,J113,LEFT(J113,2)&amp;MID(J113,4,2)&amp;MID(J113,7,2)&amp;MID(J113,10,2)&amp;MID(J113,13,2)&amp;MID(J113,16,2)&amp;MID(J113,19,2)&amp;MID(J113,22,2))&amp;" -s "&amp;Instructions!B$11&amp;" -IH"&amp;Instructions!B$10,"")</f>
        <v/>
      </c>
      <c r="V113" s="139" t="str">
        <f>IF(ISTEXT(A113),"raidcom reset hba_wwn -port "&amp;A113&amp;" "&amp;C113&amp;"  -hba_wwn "&amp;IF(LEN(J113)=16,J113,LEFT(J113,2)&amp;MID(J113,4,2)&amp;MID(J113,7,2)&amp;MID(J113,10,2)&amp;MID(J113,13,2)&amp;MID(J113,16,2)&amp;MID(J113,19,2)&amp;MID(J113,22,2))&amp;IF(ISTEXT(K113),"  -s "&amp;Instructions!B$11&amp;" -IH"&amp;Instructions!B$10," -s " &amp;Instructions!B$11&amp; " -IH" &amp;Instructions!B$10),"")</f>
        <v/>
      </c>
    </row>
    <row r="114" spans="1:22" ht="15">
      <c r="A114" s="203"/>
      <c r="B114" s="204"/>
      <c r="C114" s="203" t="s">
        <v>1584</v>
      </c>
      <c r="D114" s="203"/>
      <c r="E114" s="137"/>
      <c r="F114" s="137"/>
      <c r="G114" s="137"/>
      <c r="H114" s="137"/>
      <c r="I114" s="218"/>
      <c r="J114" s="26"/>
      <c r="K114" s="111"/>
      <c r="L114" s="92" t="s">
        <v>17</v>
      </c>
      <c r="M114" s="24" t="str">
        <f>IF(ISTEXT(A114),"raidcom add host_grp -port "&amp;A114&amp;IF(ISNUMBER(B114),"-"&amp;B114," ")&amp;" -host_grp_name "&amp; C114&amp;" -s "&amp;Instructions!B$11&amp;" -IH"&amp;Instructions!B$10,"")</f>
        <v/>
      </c>
      <c r="N114" s="24" t="str">
        <f t="shared" si="6"/>
        <v xml:space="preserve">raidcom add host_grp -port CL- -host_ mode  -s </v>
      </c>
      <c r="O114" s="24" t="str">
        <f>IF(ISNUMBER(#REF!),"raidcom add hba_wwn -port CL" &amp;  A114 &amp;  "-" &amp;B114&amp; "  -hba_wwn " &amp; IF(LEN(J114) =16,J114,LEFT(J114,2)&amp;MID(J114,4,2)&amp;MID(J114,7,2)&amp;MID(J114,10,2) &amp;MID(J114,13,2)&amp;MID(J114,16,2)&amp;MID(J114,19,2)&amp;MID(J114,22,2)),"")</f>
        <v/>
      </c>
      <c r="P114" s="24" t="str">
        <f>IF(ISNUMBER(#REF!),"raidcom set hba_wwn -port CL" &amp;  A114 &amp;  "-" &amp;B114&amp;IF(ISTEXT(K114)," -wwn_nickname "&amp;K114,""),"")</f>
        <v/>
      </c>
      <c r="Q114" s="24" t="str">
        <f>IF(ISTEXT(A114),"raidcom add hba_wwn -port "&amp;A114&amp;" "&amp;C114&amp;"  -hba_wwn "&amp;IF(LEN(J114)=16,J114,LEFT(J114,2)&amp;MID(J114,4,2)&amp;MID(J114,7,2)&amp;MID(J114,10,2)&amp;MID(J114,13,2)&amp;MID(J114,16,2)&amp;MID(J114,19,2)&amp;MID(J114,22,2))&amp;" -s " &amp;Instructions!B$11&amp; " -IH" &amp;Instructions!B$10,"")</f>
        <v/>
      </c>
      <c r="R114" s="24" t="str">
        <f>IF(ISTEXT(A114),"raidcom set hba_wwn -port "&amp;A114&amp;" "&amp;C114&amp;"  -hba_wwn "&amp;IF(LEN(J114)=16,J114,LEFT(J114,2)&amp;MID(J114,4,2)&amp;MID(J114,7,2)&amp;MID(J114,10,2)&amp;MID(J114,13,2)&amp;MID(J114,16,2)&amp;MID(J114,19,2)&amp;MID(J114,22,2))&amp;IF(ISTEXT(K114)," -wwn_nickname "&amp;K114&amp;" -s "&amp;Instructions!B$11&amp;" -IH"&amp;Instructions!B$10," -s " &amp;Instructions!B$11&amp; " -IH" &amp;Instructions!B$10),"")</f>
        <v/>
      </c>
      <c r="S114" s="136" t="str">
        <f>IF(ISTEXT(A114),"raidcom modify host_grp -port " &amp;A114&amp;"  "&amp; C114&amp;"  -host_mode "&amp;D114&amp;"  -host_mode_opt "&amp;LEFT(E114,2)&amp;" "&amp;LEFT(F114,2)&amp;" "&amp;LEFT(G114,2)&amp;" "&amp;LEFT(H114,2)&amp;" -s "&amp;Instructions!B$11&amp;" -IH"&amp;Instructions!B$10,"")</f>
        <v/>
      </c>
      <c r="T114" s="24" t="str">
        <f>IF(ISTEXT(A114),"raidcom delete host_grp -port "&amp;A114&amp;IF(ISTEXT(C114)," "&amp;C114,"-"&amp;B114)&amp;" -s "&amp;Instructions!B$11&amp;" -IH"&amp;Instructions!B$10,"")</f>
        <v/>
      </c>
      <c r="U114" s="139" t="str">
        <f>IF(ISTEXT(A114),"raidcom delete hba_wwn -port "&amp;A114&amp;"  -hba_wwn "&amp;IF(LEN(J114)=16,J114,LEFT(J114,2)&amp;MID(J114,4,2)&amp;MID(J114,7,2)&amp;MID(J114,10,2)&amp;MID(J114,13,2)&amp;MID(J114,16,2)&amp;MID(J114,19,2)&amp;MID(J114,22,2))&amp;" -s "&amp;Instructions!B$11&amp;" -IH"&amp;Instructions!B$10,"")</f>
        <v/>
      </c>
      <c r="V114" s="139" t="str">
        <f>IF(ISTEXT(A114),"raidcom reset hba_wwn -port "&amp;A114&amp;" "&amp;C114&amp;"  -hba_wwn "&amp;IF(LEN(J114)=16,J114,LEFT(J114,2)&amp;MID(J114,4,2)&amp;MID(J114,7,2)&amp;MID(J114,10,2)&amp;MID(J114,13,2)&amp;MID(J114,16,2)&amp;MID(J114,19,2)&amp;MID(J114,22,2))&amp;IF(ISTEXT(K114),"  -s "&amp;Instructions!B$11&amp;" -IH"&amp;Instructions!B$10," -s " &amp;Instructions!B$11&amp; " -IH" &amp;Instructions!B$10),"")</f>
        <v/>
      </c>
    </row>
    <row r="115" spans="1:22" ht="15">
      <c r="A115" s="203"/>
      <c r="B115" s="204"/>
      <c r="C115" s="203" t="s">
        <v>1584</v>
      </c>
      <c r="D115" s="203"/>
      <c r="E115" s="137"/>
      <c r="F115" s="137"/>
      <c r="G115" s="137"/>
      <c r="H115" s="137"/>
      <c r="I115" s="218"/>
      <c r="J115" s="26"/>
      <c r="K115" s="111"/>
      <c r="L115" s="92" t="s">
        <v>17</v>
      </c>
      <c r="M115" s="24" t="str">
        <f>IF(ISTEXT(A115),"raidcom add host_grp -port "&amp;A115&amp;IF(ISNUMBER(B115),"-"&amp;B115," ")&amp;" -host_grp_name "&amp; C115&amp;" -s "&amp;Instructions!B$11&amp;" -IH"&amp;Instructions!B$10,"")</f>
        <v/>
      </c>
      <c r="N115" s="24" t="str">
        <f t="shared" si="6"/>
        <v xml:space="preserve">raidcom add host_grp -port CL- -host_ mode  -s </v>
      </c>
      <c r="O115" s="24" t="str">
        <f>IF(ISNUMBER(#REF!),"raidcom add hba_wwn -port CL" &amp;  A115 &amp;  "-" &amp;B115&amp; "  -hba_wwn " &amp; IF(LEN(J115) =16,J115,LEFT(J115,2)&amp;MID(J115,4,2)&amp;MID(J115,7,2)&amp;MID(J115,10,2) &amp;MID(J115,13,2)&amp;MID(J115,16,2)&amp;MID(J115,19,2)&amp;MID(J115,22,2)),"")</f>
        <v/>
      </c>
      <c r="P115" s="24" t="str">
        <f>IF(ISNUMBER(#REF!),"raidcom set hba_wwn -port CL" &amp;  A115 &amp;  "-" &amp;B115&amp;IF(ISTEXT(K115)," -wwn_nickname "&amp;K115,""),"")</f>
        <v/>
      </c>
      <c r="Q115" s="24" t="str">
        <f>IF(ISTEXT(A115),"raidcom add hba_wwn -port "&amp;A115&amp;" "&amp;C115&amp;"  -hba_wwn "&amp;IF(LEN(J115)=16,J115,LEFT(J115,2)&amp;MID(J115,4,2)&amp;MID(J115,7,2)&amp;MID(J115,10,2)&amp;MID(J115,13,2)&amp;MID(J115,16,2)&amp;MID(J115,19,2)&amp;MID(J115,22,2))&amp;" -s " &amp;Instructions!B$11&amp; " -IH" &amp;Instructions!B$10,"")</f>
        <v/>
      </c>
      <c r="R115" s="24" t="str">
        <f>IF(ISTEXT(A115),"raidcom set hba_wwn -port "&amp;A115&amp;" "&amp;C115&amp;"  -hba_wwn "&amp;IF(LEN(J115)=16,J115,LEFT(J115,2)&amp;MID(J115,4,2)&amp;MID(J115,7,2)&amp;MID(J115,10,2)&amp;MID(J115,13,2)&amp;MID(J115,16,2)&amp;MID(J115,19,2)&amp;MID(J115,22,2))&amp;IF(ISTEXT(K115)," -wwn_nickname "&amp;K115&amp;" -s "&amp;Instructions!B$11&amp;" -IH"&amp;Instructions!B$10," -s " &amp;Instructions!B$11&amp; " -IH" &amp;Instructions!B$10),"")</f>
        <v/>
      </c>
      <c r="S115" s="136" t="str">
        <f>IF(ISTEXT(A115),"raidcom modify host_grp -port " &amp;A115&amp;"  "&amp; C115&amp;"  -host_mode "&amp;D115&amp;"  -host_mode_opt "&amp;LEFT(E115,2)&amp;" "&amp;LEFT(F115,2)&amp;" "&amp;LEFT(G115,2)&amp;" "&amp;LEFT(H115,2)&amp;" -s "&amp;Instructions!B$11&amp;" -IH"&amp;Instructions!B$10,"")</f>
        <v/>
      </c>
      <c r="T115" s="24" t="str">
        <f>IF(ISTEXT(A115),"raidcom delete host_grp -port "&amp;A115&amp;IF(ISTEXT(C115)," "&amp;C115,"-"&amp;B115)&amp;" -s "&amp;Instructions!B$11&amp;" -IH"&amp;Instructions!B$10,"")</f>
        <v/>
      </c>
      <c r="U115" s="139" t="str">
        <f>IF(ISTEXT(A115),"raidcom delete hba_wwn -port "&amp;A115&amp;"  -hba_wwn "&amp;IF(LEN(J115)=16,J115,LEFT(J115,2)&amp;MID(J115,4,2)&amp;MID(J115,7,2)&amp;MID(J115,10,2)&amp;MID(J115,13,2)&amp;MID(J115,16,2)&amp;MID(J115,19,2)&amp;MID(J115,22,2))&amp;" -s "&amp;Instructions!B$11&amp;" -IH"&amp;Instructions!B$10,"")</f>
        <v/>
      </c>
      <c r="V115" s="139" t="str">
        <f>IF(ISTEXT(A115),"raidcom reset hba_wwn -port "&amp;A115&amp;" "&amp;C115&amp;"  -hba_wwn "&amp;IF(LEN(J115)=16,J115,LEFT(J115,2)&amp;MID(J115,4,2)&amp;MID(J115,7,2)&amp;MID(J115,10,2)&amp;MID(J115,13,2)&amp;MID(J115,16,2)&amp;MID(J115,19,2)&amp;MID(J115,22,2))&amp;IF(ISTEXT(K115),"  -s "&amp;Instructions!B$11&amp;" -IH"&amp;Instructions!B$10," -s " &amp;Instructions!B$11&amp; " -IH" &amp;Instructions!B$10),"")</f>
        <v/>
      </c>
    </row>
    <row r="116" spans="1:22" ht="15">
      <c r="A116" s="203"/>
      <c r="B116" s="204"/>
      <c r="C116" s="203" t="s">
        <v>1584</v>
      </c>
      <c r="D116" s="203"/>
      <c r="E116" s="137"/>
      <c r="F116" s="137"/>
      <c r="G116" s="137"/>
      <c r="H116" s="137"/>
      <c r="I116" s="218"/>
      <c r="J116" s="26"/>
      <c r="K116" s="111"/>
      <c r="L116" s="92" t="s">
        <v>17</v>
      </c>
      <c r="M116" s="24" t="str">
        <f>IF(ISTEXT(A116),"raidcom add host_grp -port "&amp;A116&amp;IF(ISNUMBER(B116),"-"&amp;B116," ")&amp;" -host_grp_name "&amp; C116&amp;" -s "&amp;Instructions!B$11&amp;" -IH"&amp;Instructions!B$10,"")</f>
        <v/>
      </c>
      <c r="N116" s="24" t="str">
        <f t="shared" si="6"/>
        <v xml:space="preserve">raidcom add host_grp -port CL- -host_ mode  -s </v>
      </c>
      <c r="O116" s="24" t="str">
        <f>IF(ISNUMBER(#REF!),"raidcom add hba_wwn -port CL" &amp;  A116 &amp;  "-" &amp;B116&amp; "  -hba_wwn " &amp; IF(LEN(J116) =16,J116,LEFT(J116,2)&amp;MID(J116,4,2)&amp;MID(J116,7,2)&amp;MID(J116,10,2) &amp;MID(J116,13,2)&amp;MID(J116,16,2)&amp;MID(J116,19,2)&amp;MID(J116,22,2)),"")</f>
        <v/>
      </c>
      <c r="P116" s="24" t="str">
        <f>IF(ISNUMBER(#REF!),"raidcom set hba_wwn -port CL" &amp;  A116 &amp;  "-" &amp;B116&amp;IF(ISTEXT(K116)," -wwn_nickname "&amp;K116,""),"")</f>
        <v/>
      </c>
      <c r="Q116" s="24" t="str">
        <f>IF(ISTEXT(A116),"raidcom add hba_wwn -port "&amp;A116&amp;" "&amp;C116&amp;"  -hba_wwn "&amp;IF(LEN(J116)=16,J116,LEFT(J116,2)&amp;MID(J116,4,2)&amp;MID(J116,7,2)&amp;MID(J116,10,2)&amp;MID(J116,13,2)&amp;MID(J116,16,2)&amp;MID(J116,19,2)&amp;MID(J116,22,2))&amp;" -s " &amp;Instructions!B$11&amp; " -IH" &amp;Instructions!B$10,"")</f>
        <v/>
      </c>
      <c r="R116" s="24" t="str">
        <f>IF(ISTEXT(A116),"raidcom set hba_wwn -port "&amp;A116&amp;" "&amp;C116&amp;"  -hba_wwn "&amp;IF(LEN(J116)=16,J116,LEFT(J116,2)&amp;MID(J116,4,2)&amp;MID(J116,7,2)&amp;MID(J116,10,2)&amp;MID(J116,13,2)&amp;MID(J116,16,2)&amp;MID(J116,19,2)&amp;MID(J116,22,2))&amp;IF(ISTEXT(K116)," -wwn_nickname "&amp;K116&amp;" -s "&amp;Instructions!B$11&amp;" -IH"&amp;Instructions!B$10," -s " &amp;Instructions!B$11&amp; " -IH" &amp;Instructions!B$10),"")</f>
        <v/>
      </c>
      <c r="S116" s="136" t="str">
        <f>IF(ISTEXT(A116),"raidcom modify host_grp -port " &amp;A116&amp;"  "&amp; C116&amp;"  -host_mode "&amp;D116&amp;"  -host_mode_opt "&amp;LEFT(E116,2)&amp;" "&amp;LEFT(F116,2)&amp;" "&amp;LEFT(G116,2)&amp;" "&amp;LEFT(H116,2)&amp;" -s "&amp;Instructions!B$11&amp;" -IH"&amp;Instructions!B$10,"")</f>
        <v/>
      </c>
      <c r="T116" s="24" t="str">
        <f>IF(ISTEXT(A116),"raidcom delete host_grp -port "&amp;A116&amp;IF(ISTEXT(C116)," "&amp;C116,"-"&amp;B116)&amp;" -s "&amp;Instructions!B$11&amp;" -IH"&amp;Instructions!B$10,"")</f>
        <v/>
      </c>
      <c r="U116" s="139" t="str">
        <f>IF(ISTEXT(A116),"raidcom delete hba_wwn -port "&amp;A116&amp;"  -hba_wwn "&amp;IF(LEN(J116)=16,J116,LEFT(J116,2)&amp;MID(J116,4,2)&amp;MID(J116,7,2)&amp;MID(J116,10,2)&amp;MID(J116,13,2)&amp;MID(J116,16,2)&amp;MID(J116,19,2)&amp;MID(J116,22,2))&amp;" -s "&amp;Instructions!B$11&amp;" -IH"&amp;Instructions!B$10,"")</f>
        <v/>
      </c>
      <c r="V116" s="139" t="str">
        <f>IF(ISTEXT(A116),"raidcom reset hba_wwn -port "&amp;A116&amp;" "&amp;C116&amp;"  -hba_wwn "&amp;IF(LEN(J116)=16,J116,LEFT(J116,2)&amp;MID(J116,4,2)&amp;MID(J116,7,2)&amp;MID(J116,10,2)&amp;MID(J116,13,2)&amp;MID(J116,16,2)&amp;MID(J116,19,2)&amp;MID(J116,22,2))&amp;IF(ISTEXT(K116),"  -s "&amp;Instructions!B$11&amp;" -IH"&amp;Instructions!B$10," -s " &amp;Instructions!B$11&amp; " -IH" &amp;Instructions!B$10),"")</f>
        <v/>
      </c>
    </row>
    <row r="117" spans="1:22" ht="15">
      <c r="A117" s="203"/>
      <c r="B117" s="204"/>
      <c r="C117" s="203" t="s">
        <v>1584</v>
      </c>
      <c r="D117" s="203"/>
      <c r="E117" s="137"/>
      <c r="F117" s="137"/>
      <c r="G117" s="137"/>
      <c r="H117" s="137"/>
      <c r="I117" s="218"/>
      <c r="J117" s="26"/>
      <c r="K117" s="111"/>
      <c r="L117" s="92" t="s">
        <v>17</v>
      </c>
      <c r="M117" s="24" t="str">
        <f>IF(ISTEXT(A117),"raidcom add host_grp -port "&amp;A117&amp;IF(ISNUMBER(B117),"-"&amp;B117," ")&amp;" -host_grp_name "&amp; C117&amp;" -s "&amp;Instructions!B$11&amp;" -IH"&amp;Instructions!B$10,"")</f>
        <v/>
      </c>
      <c r="N117" s="24" t="str">
        <f t="shared" si="6"/>
        <v xml:space="preserve">raidcom add host_grp -port CL- -host_ mode  -s </v>
      </c>
      <c r="O117" s="24" t="str">
        <f>IF(ISNUMBER(#REF!),"raidcom add hba_wwn -port CL" &amp;  A117 &amp;  "-" &amp;B117&amp; "  -hba_wwn " &amp; IF(LEN(J117) =16,J117,LEFT(J117,2)&amp;MID(J117,4,2)&amp;MID(J117,7,2)&amp;MID(J117,10,2) &amp;MID(J117,13,2)&amp;MID(J117,16,2)&amp;MID(J117,19,2)&amp;MID(J117,22,2)),"")</f>
        <v/>
      </c>
      <c r="P117" s="24" t="str">
        <f>IF(ISNUMBER(#REF!),"raidcom set hba_wwn -port CL" &amp;  A117 &amp;  "-" &amp;B117&amp;IF(ISTEXT(K117)," -wwn_nickname "&amp;K117,""),"")</f>
        <v/>
      </c>
      <c r="Q117" s="24" t="str">
        <f>IF(ISTEXT(A117),"raidcom add hba_wwn -port "&amp;A117&amp;" "&amp;C117&amp;"  -hba_wwn "&amp;IF(LEN(J117)=16,J117,LEFT(J117,2)&amp;MID(J117,4,2)&amp;MID(J117,7,2)&amp;MID(J117,10,2)&amp;MID(J117,13,2)&amp;MID(J117,16,2)&amp;MID(J117,19,2)&amp;MID(J117,22,2))&amp;" -s " &amp;Instructions!B$11&amp; " -IH" &amp;Instructions!B$10,"")</f>
        <v/>
      </c>
      <c r="R117" s="24" t="str">
        <f>IF(ISTEXT(A117),"raidcom set hba_wwn -port "&amp;A117&amp;" "&amp;C117&amp;"  -hba_wwn "&amp;IF(LEN(J117)=16,J117,LEFT(J117,2)&amp;MID(J117,4,2)&amp;MID(J117,7,2)&amp;MID(J117,10,2)&amp;MID(J117,13,2)&amp;MID(J117,16,2)&amp;MID(J117,19,2)&amp;MID(J117,22,2))&amp;IF(ISTEXT(K117)," -wwn_nickname "&amp;K117&amp;" -s "&amp;Instructions!B$11&amp;" -IH"&amp;Instructions!B$10," -s " &amp;Instructions!B$11&amp; " -IH" &amp;Instructions!B$10),"")</f>
        <v/>
      </c>
      <c r="S117" s="136" t="str">
        <f>IF(ISTEXT(A117),"raidcom modify host_grp -port " &amp;A117&amp;"  "&amp; C117&amp;"  -host_mode "&amp;D117&amp;"  -host_mode_opt "&amp;LEFT(E117,2)&amp;" "&amp;LEFT(F117,2)&amp;" "&amp;LEFT(G117,2)&amp;" "&amp;LEFT(H117,2)&amp;" -s "&amp;Instructions!B$11&amp;" -IH"&amp;Instructions!B$10,"")</f>
        <v/>
      </c>
      <c r="T117" s="24" t="str">
        <f>IF(ISTEXT(A117),"raidcom delete host_grp -port "&amp;A117&amp;IF(ISTEXT(C117)," "&amp;C117,"-"&amp;B117)&amp;" -s "&amp;Instructions!B$11&amp;" -IH"&amp;Instructions!B$10,"")</f>
        <v/>
      </c>
      <c r="U117" s="139" t="str">
        <f>IF(ISTEXT(A117),"raidcom delete hba_wwn -port "&amp;A117&amp;"  -hba_wwn "&amp;IF(LEN(J117)=16,J117,LEFT(J117,2)&amp;MID(J117,4,2)&amp;MID(J117,7,2)&amp;MID(J117,10,2)&amp;MID(J117,13,2)&amp;MID(J117,16,2)&amp;MID(J117,19,2)&amp;MID(J117,22,2))&amp;" -s "&amp;Instructions!B$11&amp;" -IH"&amp;Instructions!B$10,"")</f>
        <v/>
      </c>
      <c r="V117" s="139" t="str">
        <f>IF(ISTEXT(A117),"raidcom reset hba_wwn -port "&amp;A117&amp;" "&amp;C117&amp;"  -hba_wwn "&amp;IF(LEN(J117)=16,J117,LEFT(J117,2)&amp;MID(J117,4,2)&amp;MID(J117,7,2)&amp;MID(J117,10,2)&amp;MID(J117,13,2)&amp;MID(J117,16,2)&amp;MID(J117,19,2)&amp;MID(J117,22,2))&amp;IF(ISTEXT(K117),"  -s "&amp;Instructions!B$11&amp;" -IH"&amp;Instructions!B$10," -s " &amp;Instructions!B$11&amp; " -IH" &amp;Instructions!B$10),"")</f>
        <v/>
      </c>
    </row>
    <row r="118" spans="1:22" ht="15">
      <c r="A118" s="203"/>
      <c r="B118" s="204"/>
      <c r="C118" s="203" t="s">
        <v>1585</v>
      </c>
      <c r="D118" s="203"/>
      <c r="E118" s="137"/>
      <c r="F118" s="137"/>
      <c r="G118" s="137"/>
      <c r="H118" s="137"/>
      <c r="I118" s="218"/>
      <c r="J118" s="26"/>
      <c r="K118" s="111"/>
      <c r="L118" s="92" t="s">
        <v>17</v>
      </c>
      <c r="M118" s="24" t="str">
        <f>IF(ISTEXT(A118),"raidcom add host_grp -port "&amp;A118&amp;IF(ISNUMBER(B118),"-"&amp;B118," ")&amp;" -host_grp_name "&amp; C118&amp;" -s "&amp;Instructions!B$11&amp;" -IH"&amp;Instructions!B$10,"")</f>
        <v/>
      </c>
      <c r="N118" s="24" t="str">
        <f t="shared" si="6"/>
        <v xml:space="preserve">raidcom add host_grp -port CL- -host_ mode  -s </v>
      </c>
      <c r="O118" s="24" t="str">
        <f>IF(ISNUMBER(#REF!),"raidcom add hba_wwn -port CL" &amp;  A118 &amp;  "-" &amp;B118&amp; "  -hba_wwn " &amp; IF(LEN(J118) =16,J118,LEFT(J118,2)&amp;MID(J118,4,2)&amp;MID(J118,7,2)&amp;MID(J118,10,2) &amp;MID(J118,13,2)&amp;MID(J118,16,2)&amp;MID(J118,19,2)&amp;MID(J118,22,2)),"")</f>
        <v/>
      </c>
      <c r="P118" s="24" t="str">
        <f>IF(ISNUMBER(#REF!),"raidcom set hba_wwn -port CL" &amp;  A118 &amp;  "-" &amp;B118&amp;IF(ISTEXT(K118)," -wwn_nickname "&amp;K118,""),"")</f>
        <v/>
      </c>
      <c r="Q118" s="24" t="str">
        <f>IF(ISTEXT(A118),"raidcom add hba_wwn -port "&amp;A118&amp;" "&amp;C118&amp;"  -hba_wwn "&amp;IF(LEN(J118)=16,J118,LEFT(J118,2)&amp;MID(J118,4,2)&amp;MID(J118,7,2)&amp;MID(J118,10,2)&amp;MID(J118,13,2)&amp;MID(J118,16,2)&amp;MID(J118,19,2)&amp;MID(J118,22,2))&amp;" -s " &amp;Instructions!B$11&amp; " -IH" &amp;Instructions!B$10,"")</f>
        <v/>
      </c>
      <c r="R118" s="24" t="str">
        <f>IF(ISTEXT(A118),"raidcom set hba_wwn -port "&amp;A118&amp;" "&amp;C118&amp;"  -hba_wwn "&amp;IF(LEN(J118)=16,J118,LEFT(J118,2)&amp;MID(J118,4,2)&amp;MID(J118,7,2)&amp;MID(J118,10,2)&amp;MID(J118,13,2)&amp;MID(J118,16,2)&amp;MID(J118,19,2)&amp;MID(J118,22,2))&amp;IF(ISTEXT(K118)," -wwn_nickname "&amp;K118&amp;" -s "&amp;Instructions!B$11&amp;" -IH"&amp;Instructions!B$10," -s " &amp;Instructions!B$11&amp; " -IH" &amp;Instructions!B$10),"")</f>
        <v/>
      </c>
      <c r="S118" s="136" t="str">
        <f>IF(ISTEXT(A118),"raidcom modify host_grp -port " &amp;A118&amp;"  "&amp; C118&amp;"  -host_mode "&amp;D118&amp;"  -host_mode_opt "&amp;LEFT(E118,2)&amp;" "&amp;LEFT(F118,2)&amp;" "&amp;LEFT(G118,2)&amp;" "&amp;LEFT(H118,2)&amp;" -s "&amp;Instructions!B$11&amp;" -IH"&amp;Instructions!B$10,"")</f>
        <v/>
      </c>
      <c r="T118" s="24" t="str">
        <f>IF(ISTEXT(A118),"raidcom delete host_grp -port "&amp;A118&amp;IF(ISTEXT(C118)," "&amp;C118,"-"&amp;B118)&amp;" -s "&amp;Instructions!B$11&amp;" -IH"&amp;Instructions!B$10,"")</f>
        <v/>
      </c>
      <c r="U118" s="139" t="str">
        <f>IF(ISTEXT(A118),"raidcom delete hba_wwn -port "&amp;A118&amp;"  -hba_wwn "&amp;IF(LEN(J118)=16,J118,LEFT(J118,2)&amp;MID(J118,4,2)&amp;MID(J118,7,2)&amp;MID(J118,10,2)&amp;MID(J118,13,2)&amp;MID(J118,16,2)&amp;MID(J118,19,2)&amp;MID(J118,22,2))&amp;" -s "&amp;Instructions!B$11&amp;" -IH"&amp;Instructions!B$10,"")</f>
        <v/>
      </c>
      <c r="V118" s="139" t="str">
        <f>IF(ISTEXT(A118),"raidcom reset hba_wwn -port "&amp;A118&amp;" "&amp;C118&amp;"  -hba_wwn "&amp;IF(LEN(J118)=16,J118,LEFT(J118,2)&amp;MID(J118,4,2)&amp;MID(J118,7,2)&amp;MID(J118,10,2)&amp;MID(J118,13,2)&amp;MID(J118,16,2)&amp;MID(J118,19,2)&amp;MID(J118,22,2))&amp;IF(ISTEXT(K118),"  -s "&amp;Instructions!B$11&amp;" -IH"&amp;Instructions!B$10," -s " &amp;Instructions!B$11&amp; " -IH" &amp;Instructions!B$10),"")</f>
        <v/>
      </c>
    </row>
    <row r="119" spans="1:22" ht="15">
      <c r="A119" s="203"/>
      <c r="B119" s="204"/>
      <c r="C119" s="203" t="s">
        <v>1585</v>
      </c>
      <c r="D119" s="203"/>
      <c r="E119" s="137"/>
      <c r="F119" s="137"/>
      <c r="G119" s="137"/>
      <c r="H119" s="137"/>
      <c r="I119" s="218"/>
      <c r="J119" s="26"/>
      <c r="K119" s="111"/>
      <c r="L119" s="92" t="s">
        <v>17</v>
      </c>
      <c r="M119" s="24" t="str">
        <f>IF(ISTEXT(A119),"raidcom add host_grp -port "&amp;A119&amp;IF(ISNUMBER(B119),"-"&amp;B119," ")&amp;" -host_grp_name "&amp; C119&amp;" -s "&amp;Instructions!B$11&amp;" -IH"&amp;Instructions!B$10,"")</f>
        <v/>
      </c>
      <c r="N119" s="24" t="str">
        <f t="shared" si="6"/>
        <v xml:space="preserve">raidcom add host_grp -port CL- -host_ mode  -s </v>
      </c>
      <c r="O119" s="24" t="str">
        <f>IF(ISNUMBER(#REF!),"raidcom add hba_wwn -port CL" &amp;  A119 &amp;  "-" &amp;B119&amp; "  -hba_wwn " &amp; IF(LEN(J119) =16,J119,LEFT(J119,2)&amp;MID(J119,4,2)&amp;MID(J119,7,2)&amp;MID(J119,10,2) &amp;MID(J119,13,2)&amp;MID(J119,16,2)&amp;MID(J119,19,2)&amp;MID(J119,22,2)),"")</f>
        <v/>
      </c>
      <c r="P119" s="24" t="str">
        <f>IF(ISNUMBER(#REF!),"raidcom set hba_wwn -port CL" &amp;  A119 &amp;  "-" &amp;B119&amp;IF(ISTEXT(K119)," -wwn_nickname "&amp;K119,""),"")</f>
        <v/>
      </c>
      <c r="Q119" s="24" t="str">
        <f>IF(ISTEXT(A119),"raidcom add hba_wwn -port "&amp;A119&amp;" "&amp;C119&amp;"  -hba_wwn "&amp;IF(LEN(J119)=16,J119,LEFT(J119,2)&amp;MID(J119,4,2)&amp;MID(J119,7,2)&amp;MID(J119,10,2)&amp;MID(J119,13,2)&amp;MID(J119,16,2)&amp;MID(J119,19,2)&amp;MID(J119,22,2))&amp;" -s " &amp;Instructions!B$11&amp; " -IH" &amp;Instructions!B$10,"")</f>
        <v/>
      </c>
      <c r="R119" s="24" t="str">
        <f>IF(ISTEXT(A119),"raidcom set hba_wwn -port "&amp;A119&amp;" "&amp;C119&amp;"  -hba_wwn "&amp;IF(LEN(J119)=16,J119,LEFT(J119,2)&amp;MID(J119,4,2)&amp;MID(J119,7,2)&amp;MID(J119,10,2)&amp;MID(J119,13,2)&amp;MID(J119,16,2)&amp;MID(J119,19,2)&amp;MID(J119,22,2))&amp;IF(ISTEXT(K119)," -wwn_nickname "&amp;K119&amp;" -s "&amp;Instructions!B$11&amp;" -IH"&amp;Instructions!B$10," -s " &amp;Instructions!B$11&amp; " -IH" &amp;Instructions!B$10),"")</f>
        <v/>
      </c>
      <c r="S119" s="136" t="str">
        <f>IF(ISTEXT(A119),"raidcom modify host_grp -port " &amp;A119&amp;"  "&amp; C119&amp;"  -host_mode "&amp;D119&amp;"  -host_mode_opt "&amp;LEFT(E119,2)&amp;" "&amp;LEFT(F119,2)&amp;" "&amp;LEFT(G119,2)&amp;" "&amp;LEFT(H119,2)&amp;" -s "&amp;Instructions!B$11&amp;" -IH"&amp;Instructions!B$10,"")</f>
        <v/>
      </c>
      <c r="T119" s="24" t="str">
        <f>IF(ISTEXT(A119),"raidcom delete host_grp -port "&amp;A119&amp;IF(ISTEXT(C119)," "&amp;C119,"-"&amp;B119)&amp;" -s "&amp;Instructions!B$11&amp;" -IH"&amp;Instructions!B$10,"")</f>
        <v/>
      </c>
      <c r="U119" s="139" t="str">
        <f>IF(ISTEXT(A119),"raidcom delete hba_wwn -port "&amp;A119&amp;"  -hba_wwn "&amp;IF(LEN(J119)=16,J119,LEFT(J119,2)&amp;MID(J119,4,2)&amp;MID(J119,7,2)&amp;MID(J119,10,2)&amp;MID(J119,13,2)&amp;MID(J119,16,2)&amp;MID(J119,19,2)&amp;MID(J119,22,2))&amp;" -s "&amp;Instructions!B$11&amp;" -IH"&amp;Instructions!B$10,"")</f>
        <v/>
      </c>
      <c r="V119" s="139" t="str">
        <f>IF(ISTEXT(A119),"raidcom reset hba_wwn -port "&amp;A119&amp;" "&amp;C119&amp;"  -hba_wwn "&amp;IF(LEN(J119)=16,J119,LEFT(J119,2)&amp;MID(J119,4,2)&amp;MID(J119,7,2)&amp;MID(J119,10,2)&amp;MID(J119,13,2)&amp;MID(J119,16,2)&amp;MID(J119,19,2)&amp;MID(J119,22,2))&amp;IF(ISTEXT(K119),"  -s "&amp;Instructions!B$11&amp;" -IH"&amp;Instructions!B$10," -s " &amp;Instructions!B$11&amp; " -IH" &amp;Instructions!B$10),"")</f>
        <v/>
      </c>
    </row>
    <row r="120" spans="1:22" ht="15">
      <c r="A120" s="203"/>
      <c r="B120" s="204"/>
      <c r="C120" s="203" t="s">
        <v>1665</v>
      </c>
      <c r="D120" s="203"/>
      <c r="E120" s="137"/>
      <c r="F120" s="137"/>
      <c r="G120" s="137"/>
      <c r="H120" s="137"/>
      <c r="I120" s="218"/>
      <c r="J120" s="26"/>
      <c r="K120" s="111"/>
      <c r="L120" s="92" t="s">
        <v>17</v>
      </c>
      <c r="M120" s="24" t="str">
        <f>IF(ISTEXT(A120),"raidcom add host_grp -port "&amp;A120&amp;IF(ISNUMBER(B120),"-"&amp;B120," ")&amp;" -host_grp_name "&amp; C120&amp;" -s "&amp;Instructions!B$11&amp;" -IH"&amp;Instructions!B$10,"")</f>
        <v/>
      </c>
      <c r="N120" s="24" t="str">
        <f t="shared" si="6"/>
        <v xml:space="preserve">raidcom add host_grp -port CL- -host_ mode  -s </v>
      </c>
      <c r="O120" s="24" t="str">
        <f>IF(ISNUMBER(#REF!),"raidcom add hba_wwn -port CL" &amp;  A120 &amp;  "-" &amp;B120&amp; "  -hba_wwn " &amp; IF(LEN(J120) =16,J120,LEFT(J120,2)&amp;MID(J120,4,2)&amp;MID(J120,7,2)&amp;MID(J120,10,2) &amp;MID(J120,13,2)&amp;MID(J120,16,2)&amp;MID(J120,19,2)&amp;MID(J120,22,2)),"")</f>
        <v/>
      </c>
      <c r="P120" s="24" t="str">
        <f>IF(ISNUMBER(#REF!),"raidcom set hba_wwn -port CL" &amp;  A120 &amp;  "-" &amp;B120&amp;IF(ISTEXT(K120)," -wwn_nickname "&amp;K120,""),"")</f>
        <v/>
      </c>
      <c r="Q120" s="24" t="str">
        <f>IF(ISTEXT(A120),"raidcom add hba_wwn -port "&amp;A120&amp;" "&amp;C120&amp;"  -hba_wwn "&amp;IF(LEN(J120)=16,J120,LEFT(J120,2)&amp;MID(J120,4,2)&amp;MID(J120,7,2)&amp;MID(J120,10,2)&amp;MID(J120,13,2)&amp;MID(J120,16,2)&amp;MID(J120,19,2)&amp;MID(J120,22,2))&amp;" -s " &amp;Instructions!B$11&amp; " -IH" &amp;Instructions!B$10,"")</f>
        <v/>
      </c>
      <c r="R120" s="24" t="str">
        <f>IF(ISTEXT(A120),"raidcom set hba_wwn -port "&amp;A120&amp;" "&amp;C120&amp;"  -hba_wwn "&amp;IF(LEN(J120)=16,J120,LEFT(J120,2)&amp;MID(J120,4,2)&amp;MID(J120,7,2)&amp;MID(J120,10,2)&amp;MID(J120,13,2)&amp;MID(J120,16,2)&amp;MID(J120,19,2)&amp;MID(J120,22,2))&amp;IF(ISTEXT(K120)," -wwn_nickname "&amp;K120&amp;" -s "&amp;Instructions!B$11&amp;" -IH"&amp;Instructions!B$10," -s " &amp;Instructions!B$11&amp; " -IH" &amp;Instructions!B$10),"")</f>
        <v/>
      </c>
      <c r="S120" s="136" t="str">
        <f>IF(ISTEXT(A120),"raidcom modify host_grp -port " &amp;A120&amp;"  "&amp; C120&amp;"  -host_mode "&amp;D120&amp;"  -host_mode_opt "&amp;LEFT(E120,2)&amp;" "&amp;LEFT(F120,2)&amp;" "&amp;LEFT(G120,2)&amp;" "&amp;LEFT(H120,2)&amp;" -s "&amp;Instructions!B$11&amp;" -IH"&amp;Instructions!B$10,"")</f>
        <v/>
      </c>
      <c r="T120" s="24" t="str">
        <f>IF(ISTEXT(A120),"raidcom delete host_grp -port "&amp;A120&amp;IF(ISTEXT(C120)," "&amp;C120,"-"&amp;B120)&amp;" -s "&amp;Instructions!B$11&amp;" -IH"&amp;Instructions!B$10,"")</f>
        <v/>
      </c>
      <c r="U120" s="139" t="str">
        <f>IF(ISTEXT(A120),"raidcom delete hba_wwn -port "&amp;A120&amp;"  -hba_wwn "&amp;IF(LEN(J120)=16,J120,LEFT(J120,2)&amp;MID(J120,4,2)&amp;MID(J120,7,2)&amp;MID(J120,10,2)&amp;MID(J120,13,2)&amp;MID(J120,16,2)&amp;MID(J120,19,2)&amp;MID(J120,22,2))&amp;" -s "&amp;Instructions!B$11&amp;" -IH"&amp;Instructions!B$10,"")</f>
        <v/>
      </c>
      <c r="V120" s="139" t="str">
        <f>IF(ISTEXT(A120),"raidcom reset hba_wwn -port "&amp;A120&amp;" "&amp;C120&amp;"  -hba_wwn "&amp;IF(LEN(J120)=16,J120,LEFT(J120,2)&amp;MID(J120,4,2)&amp;MID(J120,7,2)&amp;MID(J120,10,2)&amp;MID(J120,13,2)&amp;MID(J120,16,2)&amp;MID(J120,19,2)&amp;MID(J120,22,2))&amp;IF(ISTEXT(K120),"  -s "&amp;Instructions!B$11&amp;" -IH"&amp;Instructions!B$10," -s " &amp;Instructions!B$11&amp; " -IH" &amp;Instructions!B$10),"")</f>
        <v/>
      </c>
    </row>
    <row r="121" spans="1:22" ht="15">
      <c r="A121" s="203"/>
      <c r="B121" s="204"/>
      <c r="C121" s="203" t="s">
        <v>1665</v>
      </c>
      <c r="D121" s="203"/>
      <c r="E121" s="137"/>
      <c r="F121" s="137"/>
      <c r="G121" s="137"/>
      <c r="H121" s="137"/>
      <c r="I121" s="218"/>
      <c r="J121" s="26"/>
      <c r="K121" s="111"/>
      <c r="L121" s="92" t="s">
        <v>17</v>
      </c>
      <c r="M121" s="24" t="str">
        <f>IF(ISTEXT(A121),"raidcom add host_grp -port "&amp;A121&amp;IF(ISNUMBER(B121),"-"&amp;B121," ")&amp;" -host_grp_name "&amp; C121&amp;" -s "&amp;Instructions!B$11&amp;" -IH"&amp;Instructions!B$10,"")</f>
        <v/>
      </c>
      <c r="N121" s="24" t="str">
        <f t="shared" si="6"/>
        <v xml:space="preserve">raidcom add host_grp -port CL- -host_ mode  -s </v>
      </c>
      <c r="O121" s="24" t="str">
        <f>IF(ISNUMBER(#REF!),"raidcom add hba_wwn -port CL" &amp;  A121 &amp;  "-" &amp;B121&amp; "  -hba_wwn " &amp; IF(LEN(J121) =16,J121,LEFT(J121,2)&amp;MID(J121,4,2)&amp;MID(J121,7,2)&amp;MID(J121,10,2) &amp;MID(J121,13,2)&amp;MID(J121,16,2)&amp;MID(J121,19,2)&amp;MID(J121,22,2)),"")</f>
        <v/>
      </c>
      <c r="P121" s="24" t="str">
        <f>IF(ISNUMBER(#REF!),"raidcom set hba_wwn -port CL" &amp;  A121 &amp;  "-" &amp;B121&amp;IF(ISTEXT(K121)," -wwn_nickname "&amp;K121,""),"")</f>
        <v/>
      </c>
      <c r="Q121" s="24" t="str">
        <f>IF(ISTEXT(A121),"raidcom add hba_wwn -port "&amp;A121&amp;" "&amp;C121&amp;"  -hba_wwn "&amp;IF(LEN(J121)=16,J121,LEFT(J121,2)&amp;MID(J121,4,2)&amp;MID(J121,7,2)&amp;MID(J121,10,2)&amp;MID(J121,13,2)&amp;MID(J121,16,2)&amp;MID(J121,19,2)&amp;MID(J121,22,2))&amp;" -s " &amp;Instructions!B$11&amp; " -IH" &amp;Instructions!B$10,"")</f>
        <v/>
      </c>
      <c r="R121" s="24" t="str">
        <f>IF(ISTEXT(A121),"raidcom set hba_wwn -port "&amp;A121&amp;" "&amp;C121&amp;"  -hba_wwn "&amp;IF(LEN(J121)=16,J121,LEFT(J121,2)&amp;MID(J121,4,2)&amp;MID(J121,7,2)&amp;MID(J121,10,2)&amp;MID(J121,13,2)&amp;MID(J121,16,2)&amp;MID(J121,19,2)&amp;MID(J121,22,2))&amp;IF(ISTEXT(K121)," -wwn_nickname "&amp;K121&amp;" -s "&amp;Instructions!B$11&amp;" -IH"&amp;Instructions!B$10," -s " &amp;Instructions!B$11&amp; " -IH" &amp;Instructions!B$10),"")</f>
        <v/>
      </c>
      <c r="S121" s="136" t="str">
        <f>IF(ISTEXT(A121),"raidcom modify host_grp -port " &amp;A121&amp;"  "&amp; C121&amp;"  -host_mode "&amp;D121&amp;"  -host_mode_opt "&amp;LEFT(E121,2)&amp;" "&amp;LEFT(F121,2)&amp;" "&amp;LEFT(G121,2)&amp;" "&amp;LEFT(H121,2)&amp;" -s "&amp;Instructions!B$11&amp;" -IH"&amp;Instructions!B$10,"")</f>
        <v/>
      </c>
      <c r="T121" s="24" t="str">
        <f>IF(ISTEXT(A121),"raidcom delete host_grp -port "&amp;A121&amp;IF(ISTEXT(C121)," "&amp;C121,"-"&amp;B121)&amp;" -s "&amp;Instructions!B$11&amp;" -IH"&amp;Instructions!B$10,"")</f>
        <v/>
      </c>
      <c r="U121" s="139" t="str">
        <f>IF(ISTEXT(A121),"raidcom delete hba_wwn -port "&amp;A121&amp;"  -hba_wwn "&amp;IF(LEN(J121)=16,J121,LEFT(J121,2)&amp;MID(J121,4,2)&amp;MID(J121,7,2)&amp;MID(J121,10,2)&amp;MID(J121,13,2)&amp;MID(J121,16,2)&amp;MID(J121,19,2)&amp;MID(J121,22,2))&amp;" -s "&amp;Instructions!B$11&amp;" -IH"&amp;Instructions!B$10,"")</f>
        <v/>
      </c>
      <c r="V121" s="139" t="str">
        <f>IF(ISTEXT(A121),"raidcom reset hba_wwn -port "&amp;A121&amp;" "&amp;C121&amp;"  -hba_wwn "&amp;IF(LEN(J121)=16,J121,LEFT(J121,2)&amp;MID(J121,4,2)&amp;MID(J121,7,2)&amp;MID(J121,10,2)&amp;MID(J121,13,2)&amp;MID(J121,16,2)&amp;MID(J121,19,2)&amp;MID(J121,22,2))&amp;IF(ISTEXT(K121),"  -s "&amp;Instructions!B$11&amp;" -IH"&amp;Instructions!B$10," -s " &amp;Instructions!B$11&amp; " -IH" &amp;Instructions!B$10),"")</f>
        <v/>
      </c>
    </row>
    <row r="122" spans="1:22" ht="15">
      <c r="A122" s="203"/>
      <c r="B122" s="204"/>
      <c r="C122" s="203" t="s">
        <v>1666</v>
      </c>
      <c r="D122" s="203"/>
      <c r="E122" s="137"/>
      <c r="F122" s="137"/>
      <c r="G122" s="137"/>
      <c r="H122" s="137"/>
      <c r="I122" s="218"/>
      <c r="J122" s="26"/>
      <c r="K122" s="111"/>
      <c r="L122" s="92" t="s">
        <v>17</v>
      </c>
      <c r="M122" s="24" t="str">
        <f>IF(ISTEXT(A122),"raidcom add host_grp -port "&amp;A122&amp;IF(ISNUMBER(B122),"-"&amp;B122," ")&amp;" -host_grp_name "&amp; C122&amp;" -s "&amp;Instructions!B$11&amp;" -IH"&amp;Instructions!B$10,"")</f>
        <v/>
      </c>
      <c r="N122" s="24" t="str">
        <f t="shared" si="6"/>
        <v xml:space="preserve">raidcom add host_grp -port CL- -host_ mode  -s </v>
      </c>
      <c r="O122" s="24" t="str">
        <f>IF(ISNUMBER(#REF!),"raidcom add hba_wwn -port CL" &amp;  A122 &amp;  "-" &amp;B122&amp; "  -hba_wwn " &amp; IF(LEN(J122) =16,J122,LEFT(J122,2)&amp;MID(J122,4,2)&amp;MID(J122,7,2)&amp;MID(J122,10,2) &amp;MID(J122,13,2)&amp;MID(J122,16,2)&amp;MID(J122,19,2)&amp;MID(J122,22,2)),"")</f>
        <v/>
      </c>
      <c r="P122" s="24" t="str">
        <f>IF(ISNUMBER(#REF!),"raidcom set hba_wwn -port CL" &amp;  A122 &amp;  "-" &amp;B122&amp;IF(ISTEXT(K122)," -wwn_nickname "&amp;K122,""),"")</f>
        <v/>
      </c>
      <c r="Q122" s="24" t="str">
        <f>IF(ISTEXT(A122),"raidcom add hba_wwn -port "&amp;A122&amp;" "&amp;C122&amp;"  -hba_wwn "&amp;IF(LEN(J122)=16,J122,LEFT(J122,2)&amp;MID(J122,4,2)&amp;MID(J122,7,2)&amp;MID(J122,10,2)&amp;MID(J122,13,2)&amp;MID(J122,16,2)&amp;MID(J122,19,2)&amp;MID(J122,22,2))&amp;" -s " &amp;Instructions!B$11&amp; " -IH" &amp;Instructions!B$10,"")</f>
        <v/>
      </c>
      <c r="R122" s="24" t="str">
        <f>IF(ISTEXT(A122),"raidcom set hba_wwn -port "&amp;A122&amp;" "&amp;C122&amp;"  -hba_wwn "&amp;IF(LEN(J122)=16,J122,LEFT(J122,2)&amp;MID(J122,4,2)&amp;MID(J122,7,2)&amp;MID(J122,10,2)&amp;MID(J122,13,2)&amp;MID(J122,16,2)&amp;MID(J122,19,2)&amp;MID(J122,22,2))&amp;IF(ISTEXT(K122)," -wwn_nickname "&amp;K122&amp;" -s "&amp;Instructions!B$11&amp;" -IH"&amp;Instructions!B$10," -s " &amp;Instructions!B$11&amp; " -IH" &amp;Instructions!B$10),"")</f>
        <v/>
      </c>
      <c r="S122" s="136" t="str">
        <f>IF(ISTEXT(A122),"raidcom modify host_grp -port " &amp;A122&amp;"  "&amp; C122&amp;"  -host_mode "&amp;D122&amp;"  -host_mode_opt "&amp;LEFT(E122,2)&amp;" "&amp;LEFT(F122,2)&amp;" "&amp;LEFT(G122,2)&amp;" "&amp;LEFT(H122,2)&amp;" -s "&amp;Instructions!B$11&amp;" -IH"&amp;Instructions!B$10,"")</f>
        <v/>
      </c>
      <c r="T122" s="24" t="str">
        <f>IF(ISTEXT(A122),"raidcom delete host_grp -port "&amp;A122&amp;IF(ISTEXT(C122)," "&amp;C122,"-"&amp;B122)&amp;" -s "&amp;Instructions!B$11&amp;" -IH"&amp;Instructions!B$10,"")</f>
        <v/>
      </c>
      <c r="U122" s="139" t="str">
        <f>IF(ISTEXT(A122),"raidcom delete hba_wwn -port "&amp;A122&amp;"  -hba_wwn "&amp;IF(LEN(J122)=16,J122,LEFT(J122,2)&amp;MID(J122,4,2)&amp;MID(J122,7,2)&amp;MID(J122,10,2)&amp;MID(J122,13,2)&amp;MID(J122,16,2)&amp;MID(J122,19,2)&amp;MID(J122,22,2))&amp;" -s "&amp;Instructions!B$11&amp;" -IH"&amp;Instructions!B$10,"")</f>
        <v/>
      </c>
      <c r="V122" s="139" t="str">
        <f>IF(ISTEXT(A122),"raidcom reset hba_wwn -port "&amp;A122&amp;" "&amp;C122&amp;"  -hba_wwn "&amp;IF(LEN(J122)=16,J122,LEFT(J122,2)&amp;MID(J122,4,2)&amp;MID(J122,7,2)&amp;MID(J122,10,2)&amp;MID(J122,13,2)&amp;MID(J122,16,2)&amp;MID(J122,19,2)&amp;MID(J122,22,2))&amp;IF(ISTEXT(K122),"  -s "&amp;Instructions!B$11&amp;" -IH"&amp;Instructions!B$10," -s " &amp;Instructions!B$11&amp; " -IH" &amp;Instructions!B$10),"")</f>
        <v/>
      </c>
    </row>
    <row r="123" spans="1:22" ht="15">
      <c r="A123" s="203"/>
      <c r="B123" s="204"/>
      <c r="C123" s="203" t="s">
        <v>1666</v>
      </c>
      <c r="D123" s="203"/>
      <c r="E123" s="137"/>
      <c r="F123" s="137"/>
      <c r="G123" s="137"/>
      <c r="H123" s="137"/>
      <c r="I123" s="218"/>
      <c r="J123" s="26"/>
      <c r="K123" s="111"/>
      <c r="L123" s="92" t="s">
        <v>17</v>
      </c>
      <c r="M123" s="24" t="str">
        <f>IF(ISTEXT(A123),"raidcom add host_grp -port "&amp;A123&amp;IF(ISNUMBER(B123),"-"&amp;B123," ")&amp;" -host_grp_name "&amp; C123&amp;" -s "&amp;Instructions!B$11&amp;" -IH"&amp;Instructions!B$10,"")</f>
        <v/>
      </c>
      <c r="N123" s="24" t="str">
        <f t="shared" si="6"/>
        <v xml:space="preserve">raidcom add host_grp -port CL- -host_ mode  -s </v>
      </c>
      <c r="O123" s="24" t="str">
        <f>IF(ISNUMBER(#REF!),"raidcom add hba_wwn -port CL" &amp;  A123 &amp;  "-" &amp;B123&amp; "  -hba_wwn " &amp; IF(LEN(J123) =16,J123,LEFT(J123,2)&amp;MID(J123,4,2)&amp;MID(J123,7,2)&amp;MID(J123,10,2) &amp;MID(J123,13,2)&amp;MID(J123,16,2)&amp;MID(J123,19,2)&amp;MID(J123,22,2)),"")</f>
        <v/>
      </c>
      <c r="P123" s="24" t="str">
        <f>IF(ISNUMBER(#REF!),"raidcom set hba_wwn -port CL" &amp;  A123 &amp;  "-" &amp;B123&amp;IF(ISTEXT(K123)," -wwn_nickname "&amp;K123,""),"")</f>
        <v/>
      </c>
      <c r="Q123" s="24" t="str">
        <f>IF(ISTEXT(A123),"raidcom add hba_wwn -port "&amp;A123&amp;" "&amp;C123&amp;"  -hba_wwn "&amp;IF(LEN(J123)=16,J123,LEFT(J123,2)&amp;MID(J123,4,2)&amp;MID(J123,7,2)&amp;MID(J123,10,2)&amp;MID(J123,13,2)&amp;MID(J123,16,2)&amp;MID(J123,19,2)&amp;MID(J123,22,2))&amp;" -s " &amp;Instructions!B$11&amp; " -IH" &amp;Instructions!B$10,"")</f>
        <v/>
      </c>
      <c r="R123" s="24" t="str">
        <f>IF(ISTEXT(A123),"raidcom set hba_wwn -port "&amp;A123&amp;" "&amp;C123&amp;"  -hba_wwn "&amp;IF(LEN(J123)=16,J123,LEFT(J123,2)&amp;MID(J123,4,2)&amp;MID(J123,7,2)&amp;MID(J123,10,2)&amp;MID(J123,13,2)&amp;MID(J123,16,2)&amp;MID(J123,19,2)&amp;MID(J123,22,2))&amp;IF(ISTEXT(K123)," -wwn_nickname "&amp;K123&amp;" -s "&amp;Instructions!B$11&amp;" -IH"&amp;Instructions!B$10," -s " &amp;Instructions!B$11&amp; " -IH" &amp;Instructions!B$10),"")</f>
        <v/>
      </c>
      <c r="S123" s="136" t="str">
        <f>IF(ISTEXT(A123),"raidcom modify host_grp -port " &amp;A123&amp;"  "&amp; C123&amp;"  -host_mode "&amp;D123&amp;"  -host_mode_opt "&amp;LEFT(E123,2)&amp;" "&amp;LEFT(F123,2)&amp;" "&amp;LEFT(G123,2)&amp;" "&amp;LEFT(H123,2)&amp;" -s "&amp;Instructions!B$11&amp;" -IH"&amp;Instructions!B$10,"")</f>
        <v/>
      </c>
      <c r="T123" s="24" t="str">
        <f>IF(ISTEXT(A123),"raidcom delete host_grp -port "&amp;A123&amp;IF(ISTEXT(C123)," "&amp;C123,"-"&amp;B123)&amp;" -s "&amp;Instructions!B$11&amp;" -IH"&amp;Instructions!B$10,"")</f>
        <v/>
      </c>
      <c r="U123" s="139" t="str">
        <f>IF(ISTEXT(A123),"raidcom delete hba_wwn -port "&amp;A123&amp;"  -hba_wwn "&amp;IF(LEN(J123)=16,J123,LEFT(J123,2)&amp;MID(J123,4,2)&amp;MID(J123,7,2)&amp;MID(J123,10,2)&amp;MID(J123,13,2)&amp;MID(J123,16,2)&amp;MID(J123,19,2)&amp;MID(J123,22,2))&amp;" -s "&amp;Instructions!B$11&amp;" -IH"&amp;Instructions!B$10,"")</f>
        <v/>
      </c>
      <c r="V123" s="139" t="str">
        <f>IF(ISTEXT(A123),"raidcom reset hba_wwn -port "&amp;A123&amp;" "&amp;C123&amp;"  -hba_wwn "&amp;IF(LEN(J123)=16,J123,LEFT(J123,2)&amp;MID(J123,4,2)&amp;MID(J123,7,2)&amp;MID(J123,10,2)&amp;MID(J123,13,2)&amp;MID(J123,16,2)&amp;MID(J123,19,2)&amp;MID(J123,22,2))&amp;IF(ISTEXT(K123),"  -s "&amp;Instructions!B$11&amp;" -IH"&amp;Instructions!B$10," -s " &amp;Instructions!B$11&amp; " -IH" &amp;Instructions!B$10),"")</f>
        <v/>
      </c>
    </row>
    <row r="124" spans="1:22" ht="15">
      <c r="A124" s="203"/>
      <c r="B124" s="204"/>
      <c r="C124" s="203" t="s">
        <v>1586</v>
      </c>
      <c r="D124" s="203"/>
      <c r="E124" s="137"/>
      <c r="F124" s="137"/>
      <c r="G124" s="137"/>
      <c r="H124" s="137"/>
      <c r="I124" s="218"/>
      <c r="J124" s="26"/>
      <c r="K124" s="111"/>
      <c r="L124" s="92" t="s">
        <v>17</v>
      </c>
      <c r="M124" s="24" t="str">
        <f>IF(ISTEXT(A124),"raidcom add host_grp -port "&amp;A124&amp;IF(ISNUMBER(B124),"-"&amp;B124," ")&amp;" -host_grp_name "&amp; C124&amp;" -s "&amp;Instructions!B$11&amp;" -IH"&amp;Instructions!B$10,"")</f>
        <v/>
      </c>
      <c r="N124" s="24" t="str">
        <f t="shared" si="6"/>
        <v xml:space="preserve">raidcom add host_grp -port CL- -host_ mode  -s </v>
      </c>
      <c r="O124" s="24" t="str">
        <f>IF(ISNUMBER(#REF!),"raidcom add hba_wwn -port CL" &amp;  A124 &amp;  "-" &amp;B124&amp; "  -hba_wwn " &amp; IF(LEN(J124) =16,J124,LEFT(J124,2)&amp;MID(J124,4,2)&amp;MID(J124,7,2)&amp;MID(J124,10,2) &amp;MID(J124,13,2)&amp;MID(J124,16,2)&amp;MID(J124,19,2)&amp;MID(J124,22,2)),"")</f>
        <v/>
      </c>
      <c r="P124" s="24" t="str">
        <f>IF(ISNUMBER(#REF!),"raidcom set hba_wwn -port CL" &amp;  A124 &amp;  "-" &amp;B124&amp;IF(ISTEXT(K124)," -wwn_nickname "&amp;K124,""),"")</f>
        <v/>
      </c>
      <c r="Q124" s="24" t="str">
        <f>IF(ISTEXT(A124),"raidcom add hba_wwn -port "&amp;A124&amp;" "&amp;C124&amp;"  -hba_wwn "&amp;IF(LEN(J124)=16,J124,LEFT(J124,2)&amp;MID(J124,4,2)&amp;MID(J124,7,2)&amp;MID(J124,10,2)&amp;MID(J124,13,2)&amp;MID(J124,16,2)&amp;MID(J124,19,2)&amp;MID(J124,22,2))&amp;" -s " &amp;Instructions!B$11&amp; " -IH" &amp;Instructions!B$10,"")</f>
        <v/>
      </c>
      <c r="R124" s="24" t="str">
        <f>IF(ISTEXT(A124),"raidcom set hba_wwn -port "&amp;A124&amp;" "&amp;C124&amp;"  -hba_wwn "&amp;IF(LEN(J124)=16,J124,LEFT(J124,2)&amp;MID(J124,4,2)&amp;MID(J124,7,2)&amp;MID(J124,10,2)&amp;MID(J124,13,2)&amp;MID(J124,16,2)&amp;MID(J124,19,2)&amp;MID(J124,22,2))&amp;IF(ISTEXT(K124)," -wwn_nickname "&amp;K124&amp;" -s "&amp;Instructions!B$11&amp;" -IH"&amp;Instructions!B$10," -s " &amp;Instructions!B$11&amp; " -IH" &amp;Instructions!B$10),"")</f>
        <v/>
      </c>
      <c r="S124" s="136" t="str">
        <f>IF(ISTEXT(A124),"raidcom modify host_grp -port " &amp;A124&amp;"  "&amp; C124&amp;"  -host_mode "&amp;D124&amp;"  -host_mode_opt "&amp;LEFT(E124,2)&amp;" "&amp;LEFT(F124,2)&amp;" "&amp;LEFT(G124,2)&amp;" "&amp;LEFT(H124,2)&amp;" -s "&amp;Instructions!B$11&amp;" -IH"&amp;Instructions!B$10,"")</f>
        <v/>
      </c>
      <c r="T124" s="24" t="str">
        <f>IF(ISTEXT(A124),"raidcom delete host_grp -port "&amp;A124&amp;IF(ISTEXT(C124)," "&amp;C124,"-"&amp;B124)&amp;" -s "&amp;Instructions!B$11&amp;" -IH"&amp;Instructions!B$10,"")</f>
        <v/>
      </c>
      <c r="U124" s="139" t="str">
        <f>IF(ISTEXT(A124),"raidcom delete hba_wwn -port "&amp;A124&amp;"  -hba_wwn "&amp;IF(LEN(J124)=16,J124,LEFT(J124,2)&amp;MID(J124,4,2)&amp;MID(J124,7,2)&amp;MID(J124,10,2)&amp;MID(J124,13,2)&amp;MID(J124,16,2)&amp;MID(J124,19,2)&amp;MID(J124,22,2))&amp;" -s "&amp;Instructions!B$11&amp;" -IH"&amp;Instructions!B$10,"")</f>
        <v/>
      </c>
      <c r="V124" s="139" t="str">
        <f>IF(ISTEXT(A124),"raidcom reset hba_wwn -port "&amp;A124&amp;" "&amp;C124&amp;"  -hba_wwn "&amp;IF(LEN(J124)=16,J124,LEFT(J124,2)&amp;MID(J124,4,2)&amp;MID(J124,7,2)&amp;MID(J124,10,2)&amp;MID(J124,13,2)&amp;MID(J124,16,2)&amp;MID(J124,19,2)&amp;MID(J124,22,2))&amp;IF(ISTEXT(K124),"  -s "&amp;Instructions!B$11&amp;" -IH"&amp;Instructions!B$10," -s " &amp;Instructions!B$11&amp; " -IH" &amp;Instructions!B$10),"")</f>
        <v/>
      </c>
    </row>
    <row r="125" spans="1:22" ht="15">
      <c r="A125" s="203"/>
      <c r="B125" s="204"/>
      <c r="C125" s="203" t="s">
        <v>1586</v>
      </c>
      <c r="D125" s="203"/>
      <c r="E125" s="137"/>
      <c r="F125" s="137"/>
      <c r="G125" s="137"/>
      <c r="H125" s="137"/>
      <c r="I125" s="218"/>
      <c r="J125" s="26"/>
      <c r="K125" s="111"/>
      <c r="L125" s="92" t="s">
        <v>17</v>
      </c>
      <c r="M125" s="24" t="str">
        <f>IF(ISTEXT(A125),"raidcom add host_grp -port "&amp;A125&amp;IF(ISNUMBER(B125),"-"&amp;B125," ")&amp;" -host_grp_name "&amp; C125&amp;" -s "&amp;Instructions!B$11&amp;" -IH"&amp;Instructions!B$10,"")</f>
        <v/>
      </c>
      <c r="N125" s="24" t="str">
        <f t="shared" si="6"/>
        <v xml:space="preserve">raidcom add host_grp -port CL- -host_ mode  -s </v>
      </c>
      <c r="O125" s="24" t="str">
        <f>IF(ISNUMBER(#REF!),"raidcom add hba_wwn -port CL" &amp;  A125 &amp;  "-" &amp;B125&amp; "  -hba_wwn " &amp; IF(LEN(J125) =16,J125,LEFT(J125,2)&amp;MID(J125,4,2)&amp;MID(J125,7,2)&amp;MID(J125,10,2) &amp;MID(J125,13,2)&amp;MID(J125,16,2)&amp;MID(J125,19,2)&amp;MID(J125,22,2)),"")</f>
        <v/>
      </c>
      <c r="P125" s="24" t="str">
        <f>IF(ISNUMBER(#REF!),"raidcom set hba_wwn -port CL" &amp;  A125 &amp;  "-" &amp;B125&amp;IF(ISTEXT(K125)," -wwn_nickname "&amp;K125,""),"")</f>
        <v/>
      </c>
      <c r="Q125" s="24" t="str">
        <f>IF(ISTEXT(A125),"raidcom add hba_wwn -port "&amp;A125&amp;" "&amp;C125&amp;"  -hba_wwn "&amp;IF(LEN(J125)=16,J125,LEFT(J125,2)&amp;MID(J125,4,2)&amp;MID(J125,7,2)&amp;MID(J125,10,2)&amp;MID(J125,13,2)&amp;MID(J125,16,2)&amp;MID(J125,19,2)&amp;MID(J125,22,2))&amp;" -s " &amp;Instructions!B$11&amp; " -IH" &amp;Instructions!B$10,"")</f>
        <v/>
      </c>
      <c r="R125" s="24" t="str">
        <f>IF(ISTEXT(A125),"raidcom set hba_wwn -port "&amp;A125&amp;" "&amp;C125&amp;"  -hba_wwn "&amp;IF(LEN(J125)=16,J125,LEFT(J125,2)&amp;MID(J125,4,2)&amp;MID(J125,7,2)&amp;MID(J125,10,2)&amp;MID(J125,13,2)&amp;MID(J125,16,2)&amp;MID(J125,19,2)&amp;MID(J125,22,2))&amp;IF(ISTEXT(K125)," -wwn_nickname "&amp;K125&amp;" -s "&amp;Instructions!B$11&amp;" -IH"&amp;Instructions!B$10," -s " &amp;Instructions!B$11&amp; " -IH" &amp;Instructions!B$10),"")</f>
        <v/>
      </c>
      <c r="S125" s="136" t="str">
        <f>IF(ISTEXT(A125),"raidcom modify host_grp -port " &amp;A125&amp;"  "&amp; C125&amp;"  -host_mode "&amp;D125&amp;"  -host_mode_opt "&amp;LEFT(E125,2)&amp;" "&amp;LEFT(F125,2)&amp;" "&amp;LEFT(G125,2)&amp;" "&amp;LEFT(H125,2)&amp;" -s "&amp;Instructions!B$11&amp;" -IH"&amp;Instructions!B$10,"")</f>
        <v/>
      </c>
      <c r="T125" s="24" t="str">
        <f>IF(ISTEXT(A125),"raidcom delete host_grp -port "&amp;A125&amp;IF(ISTEXT(C125)," "&amp;C125,"-"&amp;B125)&amp;" -s "&amp;Instructions!B$11&amp;" -IH"&amp;Instructions!B$10,"")</f>
        <v/>
      </c>
      <c r="U125" s="139" t="str">
        <f>IF(ISTEXT(A125),"raidcom delete hba_wwn -port "&amp;A125&amp;"  -hba_wwn "&amp;IF(LEN(J125)=16,J125,LEFT(J125,2)&amp;MID(J125,4,2)&amp;MID(J125,7,2)&amp;MID(J125,10,2)&amp;MID(J125,13,2)&amp;MID(J125,16,2)&amp;MID(J125,19,2)&amp;MID(J125,22,2))&amp;" -s "&amp;Instructions!B$11&amp;" -IH"&amp;Instructions!B$10,"")</f>
        <v/>
      </c>
      <c r="V125" s="139" t="str">
        <f>IF(ISTEXT(A125),"raidcom reset hba_wwn -port "&amp;A125&amp;" "&amp;C125&amp;"  -hba_wwn "&amp;IF(LEN(J125)=16,J125,LEFT(J125,2)&amp;MID(J125,4,2)&amp;MID(J125,7,2)&amp;MID(J125,10,2)&amp;MID(J125,13,2)&amp;MID(J125,16,2)&amp;MID(J125,19,2)&amp;MID(J125,22,2))&amp;IF(ISTEXT(K125),"  -s "&amp;Instructions!B$11&amp;" -IH"&amp;Instructions!B$10," -s " &amp;Instructions!B$11&amp; " -IH" &amp;Instructions!B$10),"")</f>
        <v/>
      </c>
    </row>
    <row r="126" spans="1:22" ht="15">
      <c r="A126" s="203"/>
      <c r="B126" s="204"/>
      <c r="C126" s="203" t="s">
        <v>1587</v>
      </c>
      <c r="D126" s="203"/>
      <c r="E126" s="137"/>
      <c r="F126" s="137"/>
      <c r="G126" s="137"/>
      <c r="H126" s="137"/>
      <c r="I126" s="218"/>
      <c r="J126" s="26"/>
      <c r="K126" s="111"/>
      <c r="L126" s="92" t="s">
        <v>17</v>
      </c>
      <c r="M126" s="24" t="str">
        <f>IF(ISTEXT(A126),"raidcom add host_grp -port "&amp;A126&amp;IF(ISNUMBER(B126),"-"&amp;B126," ")&amp;" -host_grp_name "&amp; C126&amp;" -s "&amp;Instructions!B$11&amp;" -IH"&amp;Instructions!B$10,"")</f>
        <v/>
      </c>
      <c r="N126" s="24" t="str">
        <f t="shared" si="6"/>
        <v xml:space="preserve">raidcom add host_grp -port CL- -host_ mode  -s </v>
      </c>
      <c r="O126" s="24" t="str">
        <f>IF(ISNUMBER(#REF!),"raidcom add hba_wwn -port CL" &amp;  A126 &amp;  "-" &amp;B126&amp; "  -hba_wwn " &amp; IF(LEN(J126) =16,J126,LEFT(J126,2)&amp;MID(J126,4,2)&amp;MID(J126,7,2)&amp;MID(J126,10,2) &amp;MID(J126,13,2)&amp;MID(J126,16,2)&amp;MID(J126,19,2)&amp;MID(J126,22,2)),"")</f>
        <v/>
      </c>
      <c r="P126" s="24" t="str">
        <f>IF(ISNUMBER(#REF!),"raidcom set hba_wwn -port CL" &amp;  A126 &amp;  "-" &amp;B126&amp;IF(ISTEXT(K126)," -wwn_nickname "&amp;K126,""),"")</f>
        <v/>
      </c>
      <c r="Q126" s="24" t="str">
        <f>IF(ISTEXT(A126),"raidcom add hba_wwn -port "&amp;A126&amp;" "&amp;C126&amp;"  -hba_wwn "&amp;IF(LEN(J126)=16,J126,LEFT(J126,2)&amp;MID(J126,4,2)&amp;MID(J126,7,2)&amp;MID(J126,10,2)&amp;MID(J126,13,2)&amp;MID(J126,16,2)&amp;MID(J126,19,2)&amp;MID(J126,22,2))&amp;" -s " &amp;Instructions!B$11&amp; " -IH" &amp;Instructions!B$10,"")</f>
        <v/>
      </c>
      <c r="R126" s="24" t="str">
        <f>IF(ISTEXT(A126),"raidcom set hba_wwn -port "&amp;A126&amp;" "&amp;C126&amp;"  -hba_wwn "&amp;IF(LEN(J126)=16,J126,LEFT(J126,2)&amp;MID(J126,4,2)&amp;MID(J126,7,2)&amp;MID(J126,10,2)&amp;MID(J126,13,2)&amp;MID(J126,16,2)&amp;MID(J126,19,2)&amp;MID(J126,22,2))&amp;IF(ISTEXT(K126)," -wwn_nickname "&amp;K126&amp;" -s "&amp;Instructions!B$11&amp;" -IH"&amp;Instructions!B$10," -s " &amp;Instructions!B$11&amp; " -IH" &amp;Instructions!B$10),"")</f>
        <v/>
      </c>
      <c r="S126" s="136" t="str">
        <f>IF(ISTEXT(A126),"raidcom modify host_grp -port " &amp;A126&amp;"  "&amp; C126&amp;"  -host_mode "&amp;D126&amp;"  -host_mode_opt "&amp;LEFT(E126,2)&amp;" "&amp;LEFT(F126,2)&amp;" "&amp;LEFT(G126,2)&amp;" "&amp;LEFT(H126,2)&amp;" -s "&amp;Instructions!B$11&amp;" -IH"&amp;Instructions!B$10,"")</f>
        <v/>
      </c>
      <c r="T126" s="24" t="str">
        <f>IF(ISTEXT(A126),"raidcom delete host_grp -port "&amp;A126&amp;IF(ISTEXT(C126)," "&amp;C126,"-"&amp;B126)&amp;" -s "&amp;Instructions!B$11&amp;" -IH"&amp;Instructions!B$10,"")</f>
        <v/>
      </c>
      <c r="U126" s="139" t="str">
        <f>IF(ISTEXT(A126),"raidcom delete hba_wwn -port "&amp;A126&amp;"  -hba_wwn "&amp;IF(LEN(J126)=16,J126,LEFT(J126,2)&amp;MID(J126,4,2)&amp;MID(J126,7,2)&amp;MID(J126,10,2)&amp;MID(J126,13,2)&amp;MID(J126,16,2)&amp;MID(J126,19,2)&amp;MID(J126,22,2))&amp;" -s "&amp;Instructions!B$11&amp;" -IH"&amp;Instructions!B$10,"")</f>
        <v/>
      </c>
      <c r="V126" s="139" t="str">
        <f>IF(ISTEXT(A126),"raidcom reset hba_wwn -port "&amp;A126&amp;" "&amp;C126&amp;"  -hba_wwn "&amp;IF(LEN(J126)=16,J126,LEFT(J126,2)&amp;MID(J126,4,2)&amp;MID(J126,7,2)&amp;MID(J126,10,2)&amp;MID(J126,13,2)&amp;MID(J126,16,2)&amp;MID(J126,19,2)&amp;MID(J126,22,2))&amp;IF(ISTEXT(K126),"  -s "&amp;Instructions!B$11&amp;" -IH"&amp;Instructions!B$10," -s " &amp;Instructions!B$11&amp; " -IH" &amp;Instructions!B$10),"")</f>
        <v/>
      </c>
    </row>
    <row r="127" spans="1:22" ht="15">
      <c r="A127" s="203"/>
      <c r="B127" s="204"/>
      <c r="C127" s="203" t="s">
        <v>1587</v>
      </c>
      <c r="D127" s="203"/>
      <c r="E127" s="137"/>
      <c r="F127" s="137"/>
      <c r="G127" s="137"/>
      <c r="H127" s="137"/>
      <c r="I127" s="218"/>
      <c r="J127" s="26"/>
      <c r="K127" s="111"/>
      <c r="L127" s="92" t="s">
        <v>17</v>
      </c>
      <c r="M127" s="24" t="str">
        <f>IF(ISTEXT(A127),"raidcom add host_grp -port "&amp;A127&amp;IF(ISNUMBER(B127),"-"&amp;B127," ")&amp;" -host_grp_name "&amp; C127&amp;" -s "&amp;Instructions!B$11&amp;" -IH"&amp;Instructions!B$10,"")</f>
        <v/>
      </c>
      <c r="N127" s="24" t="str">
        <f t="shared" si="6"/>
        <v xml:space="preserve">raidcom add host_grp -port CL- -host_ mode  -s </v>
      </c>
      <c r="O127" s="24" t="str">
        <f>IF(ISNUMBER(#REF!),"raidcom add hba_wwn -port CL" &amp;  A127 &amp;  "-" &amp;B127&amp; "  -hba_wwn " &amp; IF(LEN(J127) =16,J127,LEFT(J127,2)&amp;MID(J127,4,2)&amp;MID(J127,7,2)&amp;MID(J127,10,2) &amp;MID(J127,13,2)&amp;MID(J127,16,2)&amp;MID(J127,19,2)&amp;MID(J127,22,2)),"")</f>
        <v/>
      </c>
      <c r="P127" s="24" t="str">
        <f>IF(ISNUMBER(#REF!),"raidcom set hba_wwn -port CL" &amp;  A127 &amp;  "-" &amp;B127&amp;IF(ISTEXT(K127)," -wwn_nickname "&amp;K127,""),"")</f>
        <v/>
      </c>
      <c r="Q127" s="24" t="str">
        <f>IF(ISTEXT(A127),"raidcom add hba_wwn -port "&amp;A127&amp;" "&amp;C127&amp;"  -hba_wwn "&amp;IF(LEN(J127)=16,J127,LEFT(J127,2)&amp;MID(J127,4,2)&amp;MID(J127,7,2)&amp;MID(J127,10,2)&amp;MID(J127,13,2)&amp;MID(J127,16,2)&amp;MID(J127,19,2)&amp;MID(J127,22,2))&amp;" -s " &amp;Instructions!B$11&amp; " -IH" &amp;Instructions!B$10,"")</f>
        <v/>
      </c>
      <c r="R127" s="24" t="str">
        <f>IF(ISTEXT(A127),"raidcom set hba_wwn -port "&amp;A127&amp;" "&amp;C127&amp;"  -hba_wwn "&amp;IF(LEN(J127)=16,J127,LEFT(J127,2)&amp;MID(J127,4,2)&amp;MID(J127,7,2)&amp;MID(J127,10,2)&amp;MID(J127,13,2)&amp;MID(J127,16,2)&amp;MID(J127,19,2)&amp;MID(J127,22,2))&amp;IF(ISTEXT(K127)," -wwn_nickname "&amp;K127&amp;" -s "&amp;Instructions!B$11&amp;" -IH"&amp;Instructions!B$10," -s " &amp;Instructions!B$11&amp; " -IH" &amp;Instructions!B$10),"")</f>
        <v/>
      </c>
      <c r="S127" s="136" t="str">
        <f>IF(ISTEXT(A127),"raidcom modify host_grp -port " &amp;A127&amp;"  "&amp; C127&amp;"  -host_mode "&amp;D127&amp;"  -host_mode_opt "&amp;LEFT(E127,2)&amp;" "&amp;LEFT(F127,2)&amp;" "&amp;LEFT(G127,2)&amp;" "&amp;LEFT(H127,2)&amp;" -s "&amp;Instructions!B$11&amp;" -IH"&amp;Instructions!B$10,"")</f>
        <v/>
      </c>
      <c r="T127" s="24" t="str">
        <f>IF(ISTEXT(A127),"raidcom delete host_grp -port "&amp;A127&amp;IF(ISTEXT(C127)," "&amp;C127,"-"&amp;B127)&amp;" -s "&amp;Instructions!B$11&amp;" -IH"&amp;Instructions!B$10,"")</f>
        <v/>
      </c>
      <c r="U127" s="139" t="str">
        <f>IF(ISTEXT(A127),"raidcom delete hba_wwn -port "&amp;A127&amp;"  -hba_wwn "&amp;IF(LEN(J127)=16,J127,LEFT(J127,2)&amp;MID(J127,4,2)&amp;MID(J127,7,2)&amp;MID(J127,10,2)&amp;MID(J127,13,2)&amp;MID(J127,16,2)&amp;MID(J127,19,2)&amp;MID(J127,22,2))&amp;" -s "&amp;Instructions!B$11&amp;" -IH"&amp;Instructions!B$10,"")</f>
        <v/>
      </c>
      <c r="V127" s="139" t="str">
        <f>IF(ISTEXT(A127),"raidcom reset hba_wwn -port "&amp;A127&amp;" "&amp;C127&amp;"  -hba_wwn "&amp;IF(LEN(J127)=16,J127,LEFT(J127,2)&amp;MID(J127,4,2)&amp;MID(J127,7,2)&amp;MID(J127,10,2)&amp;MID(J127,13,2)&amp;MID(J127,16,2)&amp;MID(J127,19,2)&amp;MID(J127,22,2))&amp;IF(ISTEXT(K127),"  -s "&amp;Instructions!B$11&amp;" -IH"&amp;Instructions!B$10," -s " &amp;Instructions!B$11&amp; " -IH" &amp;Instructions!B$10),"")</f>
        <v/>
      </c>
    </row>
    <row r="128" spans="1:22" ht="15">
      <c r="A128" s="203"/>
      <c r="B128" s="204"/>
      <c r="C128" s="203" t="s">
        <v>1588</v>
      </c>
      <c r="D128" s="203"/>
      <c r="E128" s="137"/>
      <c r="F128" s="137"/>
      <c r="G128" s="137"/>
      <c r="H128" s="137"/>
      <c r="I128" s="218"/>
      <c r="J128" s="26"/>
      <c r="K128" s="111"/>
      <c r="L128" s="92" t="s">
        <v>17</v>
      </c>
      <c r="M128" s="24" t="str">
        <f>IF(ISTEXT(A128),"raidcom add host_grp -port "&amp;A128&amp;IF(ISNUMBER(B128),"-"&amp;B128," ")&amp;" -host_grp_name "&amp; C128&amp;" -s "&amp;Instructions!B$11&amp;" -IH"&amp;Instructions!B$10,"")</f>
        <v/>
      </c>
      <c r="N128" s="24" t="str">
        <f t="shared" si="6"/>
        <v xml:space="preserve">raidcom add host_grp -port CL- -host_ mode  -s </v>
      </c>
      <c r="O128" s="24" t="str">
        <f>IF(ISNUMBER(#REF!),"raidcom add hba_wwn -port CL" &amp;  A128 &amp;  "-" &amp;B128&amp; "  -hba_wwn " &amp; IF(LEN(J128) =16,J128,LEFT(J128,2)&amp;MID(J128,4,2)&amp;MID(J128,7,2)&amp;MID(J128,10,2) &amp;MID(J128,13,2)&amp;MID(J128,16,2)&amp;MID(J128,19,2)&amp;MID(J128,22,2)),"")</f>
        <v/>
      </c>
      <c r="P128" s="24" t="str">
        <f>IF(ISNUMBER(#REF!),"raidcom set hba_wwn -port CL" &amp;  A128 &amp;  "-" &amp;B128&amp;IF(ISTEXT(K128)," -wwn_nickname "&amp;K128,""),"")</f>
        <v/>
      </c>
      <c r="Q128" s="24" t="str">
        <f>IF(ISTEXT(A128),"raidcom add hba_wwn -port "&amp;A128&amp;" "&amp;C128&amp;"  -hba_wwn "&amp;IF(LEN(J128)=16,J128,LEFT(J128,2)&amp;MID(J128,4,2)&amp;MID(J128,7,2)&amp;MID(J128,10,2)&amp;MID(J128,13,2)&amp;MID(J128,16,2)&amp;MID(J128,19,2)&amp;MID(J128,22,2))&amp;" -s " &amp;Instructions!B$11&amp; " -IH" &amp;Instructions!B$10,"")</f>
        <v/>
      </c>
      <c r="R128" s="24" t="str">
        <f>IF(ISTEXT(A128),"raidcom set hba_wwn -port "&amp;A128&amp;" "&amp;C128&amp;"  -hba_wwn "&amp;IF(LEN(J128)=16,J128,LEFT(J128,2)&amp;MID(J128,4,2)&amp;MID(J128,7,2)&amp;MID(J128,10,2)&amp;MID(J128,13,2)&amp;MID(J128,16,2)&amp;MID(J128,19,2)&amp;MID(J128,22,2))&amp;IF(ISTEXT(K128)," -wwn_nickname "&amp;K128&amp;" -s "&amp;Instructions!B$11&amp;" -IH"&amp;Instructions!B$10," -s " &amp;Instructions!B$11&amp; " -IH" &amp;Instructions!B$10),"")</f>
        <v/>
      </c>
      <c r="S128" s="136" t="str">
        <f>IF(ISTEXT(A128),"raidcom modify host_grp -port " &amp;A128&amp;"  "&amp; C128&amp;"  -host_mode "&amp;D128&amp;"  -host_mode_opt "&amp;LEFT(E128,2)&amp;" "&amp;LEFT(F128,2)&amp;" "&amp;LEFT(G128,2)&amp;" "&amp;LEFT(H128,2)&amp;" -s "&amp;Instructions!B$11&amp;" -IH"&amp;Instructions!B$10,"")</f>
        <v/>
      </c>
      <c r="T128" s="24" t="str">
        <f>IF(ISTEXT(A128),"raidcom delete host_grp -port "&amp;A128&amp;IF(ISTEXT(C128)," "&amp;C128,"-"&amp;B128)&amp;" -s "&amp;Instructions!B$11&amp;" -IH"&amp;Instructions!B$10,"")</f>
        <v/>
      </c>
      <c r="U128" s="139" t="str">
        <f>IF(ISTEXT(A128),"raidcom delete hba_wwn -port "&amp;A128&amp;"  -hba_wwn "&amp;IF(LEN(J128)=16,J128,LEFT(J128,2)&amp;MID(J128,4,2)&amp;MID(J128,7,2)&amp;MID(J128,10,2)&amp;MID(J128,13,2)&amp;MID(J128,16,2)&amp;MID(J128,19,2)&amp;MID(J128,22,2))&amp;" -s "&amp;Instructions!B$11&amp;" -IH"&amp;Instructions!B$10,"")</f>
        <v/>
      </c>
      <c r="V128" s="139" t="str">
        <f>IF(ISTEXT(A128),"raidcom reset hba_wwn -port "&amp;A128&amp;" "&amp;C128&amp;"  -hba_wwn "&amp;IF(LEN(J128)=16,J128,LEFT(J128,2)&amp;MID(J128,4,2)&amp;MID(J128,7,2)&amp;MID(J128,10,2)&amp;MID(J128,13,2)&amp;MID(J128,16,2)&amp;MID(J128,19,2)&amp;MID(J128,22,2))&amp;IF(ISTEXT(K128),"  -s "&amp;Instructions!B$11&amp;" -IH"&amp;Instructions!B$10," -s " &amp;Instructions!B$11&amp; " -IH" &amp;Instructions!B$10),"")</f>
        <v/>
      </c>
    </row>
    <row r="129" spans="1:22" ht="15">
      <c r="A129" s="203"/>
      <c r="B129" s="204"/>
      <c r="C129" s="203" t="s">
        <v>1588</v>
      </c>
      <c r="D129" s="203"/>
      <c r="E129" s="137"/>
      <c r="F129" s="137"/>
      <c r="G129" s="137"/>
      <c r="H129" s="137"/>
      <c r="I129" s="218"/>
      <c r="J129" s="26"/>
      <c r="K129" s="111"/>
      <c r="L129" s="92" t="s">
        <v>17</v>
      </c>
      <c r="M129" s="24" t="str">
        <f>IF(ISTEXT(A129),"raidcom add host_grp -port "&amp;A129&amp;IF(ISNUMBER(B129),"-"&amp;B129," ")&amp;" -host_grp_name "&amp; C129&amp;" -s "&amp;Instructions!B$11&amp;" -IH"&amp;Instructions!B$10,"")</f>
        <v/>
      </c>
      <c r="N129" s="24" t="str">
        <f t="shared" si="6"/>
        <v xml:space="preserve">raidcom add host_grp -port CL- -host_ mode  -s </v>
      </c>
      <c r="O129" s="24" t="str">
        <f>IF(ISNUMBER(#REF!),"raidcom add hba_wwn -port CL" &amp;  A129 &amp;  "-" &amp;B129&amp; "  -hba_wwn " &amp; IF(LEN(J129) =16,J129,LEFT(J129,2)&amp;MID(J129,4,2)&amp;MID(J129,7,2)&amp;MID(J129,10,2) &amp;MID(J129,13,2)&amp;MID(J129,16,2)&amp;MID(J129,19,2)&amp;MID(J129,22,2)),"")</f>
        <v/>
      </c>
      <c r="P129" s="24" t="str">
        <f>IF(ISNUMBER(#REF!),"raidcom set hba_wwn -port CL" &amp;  A129 &amp;  "-" &amp;B129&amp;IF(ISTEXT(K129)," -wwn_nickname "&amp;K129,""),"")</f>
        <v/>
      </c>
      <c r="Q129" s="24" t="str">
        <f>IF(ISTEXT(A129),"raidcom add hba_wwn -port "&amp;A129&amp;" "&amp;C129&amp;"  -hba_wwn "&amp;IF(LEN(J129)=16,J129,LEFT(J129,2)&amp;MID(J129,4,2)&amp;MID(J129,7,2)&amp;MID(J129,10,2)&amp;MID(J129,13,2)&amp;MID(J129,16,2)&amp;MID(J129,19,2)&amp;MID(J129,22,2))&amp;" -s " &amp;Instructions!B$11&amp; " -IH" &amp;Instructions!B$10,"")</f>
        <v/>
      </c>
      <c r="R129" s="24" t="str">
        <f>IF(ISTEXT(A129),"raidcom set hba_wwn -port "&amp;A129&amp;" "&amp;C129&amp;"  -hba_wwn "&amp;IF(LEN(J129)=16,J129,LEFT(J129,2)&amp;MID(J129,4,2)&amp;MID(J129,7,2)&amp;MID(J129,10,2)&amp;MID(J129,13,2)&amp;MID(J129,16,2)&amp;MID(J129,19,2)&amp;MID(J129,22,2))&amp;IF(ISTEXT(K129)," -wwn_nickname "&amp;K129&amp;" -s "&amp;Instructions!B$11&amp;" -IH"&amp;Instructions!B$10," -s " &amp;Instructions!B$11&amp; " -IH" &amp;Instructions!B$10),"")</f>
        <v/>
      </c>
      <c r="S129" s="136" t="str">
        <f>IF(ISTEXT(A129),"raidcom modify host_grp -port " &amp;A129&amp;"  "&amp; C129&amp;"  -host_mode "&amp;D129&amp;"  -host_mode_opt "&amp;LEFT(E129,2)&amp;" "&amp;LEFT(F129,2)&amp;" "&amp;LEFT(G129,2)&amp;" "&amp;LEFT(H129,2)&amp;" -s "&amp;Instructions!B$11&amp;" -IH"&amp;Instructions!B$10,"")</f>
        <v/>
      </c>
      <c r="T129" s="24" t="str">
        <f>IF(ISTEXT(A129),"raidcom delete host_grp -port "&amp;A129&amp;IF(ISTEXT(C129)," "&amp;C129,"-"&amp;B129)&amp;" -s "&amp;Instructions!B$11&amp;" -IH"&amp;Instructions!B$10,"")</f>
        <v/>
      </c>
      <c r="U129" s="139" t="str">
        <f>IF(ISTEXT(A129),"raidcom delete hba_wwn -port "&amp;A129&amp;"  -hba_wwn "&amp;IF(LEN(J129)=16,J129,LEFT(J129,2)&amp;MID(J129,4,2)&amp;MID(J129,7,2)&amp;MID(J129,10,2)&amp;MID(J129,13,2)&amp;MID(J129,16,2)&amp;MID(J129,19,2)&amp;MID(J129,22,2))&amp;" -s "&amp;Instructions!B$11&amp;" -IH"&amp;Instructions!B$10,"")</f>
        <v/>
      </c>
      <c r="V129" s="139" t="str">
        <f>IF(ISTEXT(A129),"raidcom reset hba_wwn -port "&amp;A129&amp;" "&amp;C129&amp;"  -hba_wwn "&amp;IF(LEN(J129)=16,J129,LEFT(J129,2)&amp;MID(J129,4,2)&amp;MID(J129,7,2)&amp;MID(J129,10,2)&amp;MID(J129,13,2)&amp;MID(J129,16,2)&amp;MID(J129,19,2)&amp;MID(J129,22,2))&amp;IF(ISTEXT(K129),"  -s "&amp;Instructions!B$11&amp;" -IH"&amp;Instructions!B$10," -s " &amp;Instructions!B$11&amp; " -IH" &amp;Instructions!B$10),"")</f>
        <v/>
      </c>
    </row>
    <row r="130" spans="1:22" ht="15">
      <c r="A130" s="203"/>
      <c r="B130" s="204"/>
      <c r="C130" s="203" t="s">
        <v>1589</v>
      </c>
      <c r="D130" s="203"/>
      <c r="E130" s="137"/>
      <c r="F130" s="137"/>
      <c r="G130" s="137"/>
      <c r="H130" s="137"/>
      <c r="I130" s="218"/>
      <c r="J130" s="26"/>
      <c r="K130" s="111"/>
      <c r="L130" s="92" t="s">
        <v>17</v>
      </c>
      <c r="M130" s="24" t="str">
        <f>IF(ISTEXT(A130),"raidcom add host_grp -port "&amp;A130&amp;IF(ISNUMBER(B130),"-"&amp;B130," ")&amp;" -host_grp_name "&amp; C130&amp;" -s "&amp;Instructions!B$11&amp;" -IH"&amp;Instructions!B$10,"")</f>
        <v/>
      </c>
      <c r="N130" s="24" t="str">
        <f t="shared" si="6"/>
        <v xml:space="preserve">raidcom add host_grp -port CL- -host_ mode  -s </v>
      </c>
      <c r="O130" s="24" t="str">
        <f>IF(ISNUMBER(#REF!),"raidcom add hba_wwn -port CL" &amp;  A130 &amp;  "-" &amp;B130&amp; "  -hba_wwn " &amp; IF(LEN(J130) =16,J130,LEFT(J130,2)&amp;MID(J130,4,2)&amp;MID(J130,7,2)&amp;MID(J130,10,2) &amp;MID(J130,13,2)&amp;MID(J130,16,2)&amp;MID(J130,19,2)&amp;MID(J130,22,2)),"")</f>
        <v/>
      </c>
      <c r="P130" s="24" t="str">
        <f>IF(ISNUMBER(#REF!),"raidcom set hba_wwn -port CL" &amp;  A130 &amp;  "-" &amp;B130&amp;IF(ISTEXT(K130)," -wwn_nickname "&amp;K130,""),"")</f>
        <v/>
      </c>
      <c r="Q130" s="24" t="str">
        <f>IF(ISTEXT(A130),"raidcom add hba_wwn -port "&amp;A130&amp;" "&amp;C130&amp;"  -hba_wwn "&amp;IF(LEN(J130)=16,J130,LEFT(J130,2)&amp;MID(J130,4,2)&amp;MID(J130,7,2)&amp;MID(J130,10,2)&amp;MID(J130,13,2)&amp;MID(J130,16,2)&amp;MID(J130,19,2)&amp;MID(J130,22,2))&amp;" -s " &amp;Instructions!B$11&amp; " -IH" &amp;Instructions!B$10,"")</f>
        <v/>
      </c>
      <c r="R130" s="24" t="str">
        <f>IF(ISTEXT(A130),"raidcom set hba_wwn -port "&amp;A130&amp;" "&amp;C130&amp;"  -hba_wwn "&amp;IF(LEN(J130)=16,J130,LEFT(J130,2)&amp;MID(J130,4,2)&amp;MID(J130,7,2)&amp;MID(J130,10,2)&amp;MID(J130,13,2)&amp;MID(J130,16,2)&amp;MID(J130,19,2)&amp;MID(J130,22,2))&amp;IF(ISTEXT(K130)," -wwn_nickname "&amp;K130&amp;" -s "&amp;Instructions!B$11&amp;" -IH"&amp;Instructions!B$10," -s " &amp;Instructions!B$11&amp; " -IH" &amp;Instructions!B$10),"")</f>
        <v/>
      </c>
      <c r="S130" s="136" t="str">
        <f>IF(ISTEXT(A130),"raidcom modify host_grp -port " &amp;A130&amp;"  "&amp; C130&amp;"  -host_mode "&amp;D130&amp;"  -host_mode_opt "&amp;LEFT(E130,2)&amp;" "&amp;LEFT(F130,2)&amp;" "&amp;LEFT(G130,2)&amp;" "&amp;LEFT(H130,2)&amp;" -s "&amp;Instructions!B$11&amp;" -IH"&amp;Instructions!B$10,"")</f>
        <v/>
      </c>
      <c r="T130" s="24" t="str">
        <f>IF(ISTEXT(A130),"raidcom delete host_grp -port "&amp;A130&amp;IF(ISTEXT(C130)," "&amp;C130,"-"&amp;B130)&amp;" -s "&amp;Instructions!B$11&amp;" -IH"&amp;Instructions!B$10,"")</f>
        <v/>
      </c>
      <c r="U130" s="139" t="str">
        <f>IF(ISTEXT(A130),"raidcom delete hba_wwn -port "&amp;A130&amp;"  -hba_wwn "&amp;IF(LEN(J130)=16,J130,LEFT(J130,2)&amp;MID(J130,4,2)&amp;MID(J130,7,2)&amp;MID(J130,10,2)&amp;MID(J130,13,2)&amp;MID(J130,16,2)&amp;MID(J130,19,2)&amp;MID(J130,22,2))&amp;" -s "&amp;Instructions!B$11&amp;" -IH"&amp;Instructions!B$10,"")</f>
        <v/>
      </c>
      <c r="V130" s="139" t="str">
        <f>IF(ISTEXT(A130),"raidcom reset hba_wwn -port "&amp;A130&amp;" "&amp;C130&amp;"  -hba_wwn "&amp;IF(LEN(J130)=16,J130,LEFT(J130,2)&amp;MID(J130,4,2)&amp;MID(J130,7,2)&amp;MID(J130,10,2)&amp;MID(J130,13,2)&amp;MID(J130,16,2)&amp;MID(J130,19,2)&amp;MID(J130,22,2))&amp;IF(ISTEXT(K130),"  -s "&amp;Instructions!B$11&amp;" -IH"&amp;Instructions!B$10," -s " &amp;Instructions!B$11&amp; " -IH" &amp;Instructions!B$10),"")</f>
        <v/>
      </c>
    </row>
    <row r="131" spans="1:22" ht="15">
      <c r="A131" s="203"/>
      <c r="B131" s="204"/>
      <c r="C131" s="203" t="s">
        <v>1589</v>
      </c>
      <c r="D131" s="203"/>
      <c r="E131" s="137"/>
      <c r="F131" s="137"/>
      <c r="G131" s="137"/>
      <c r="H131" s="137"/>
      <c r="I131" s="218"/>
      <c r="J131" s="26"/>
      <c r="K131" s="111"/>
      <c r="L131" s="92" t="s">
        <v>17</v>
      </c>
      <c r="M131" s="24" t="str">
        <f>IF(ISTEXT(A131),"raidcom add host_grp -port "&amp;A131&amp;IF(ISNUMBER(B131),"-"&amp;B131," ")&amp;" -host_grp_name "&amp; C131&amp;" -s "&amp;Instructions!B$11&amp;" -IH"&amp;Instructions!B$10,"")</f>
        <v/>
      </c>
      <c r="N131" s="24" t="str">
        <f t="shared" si="6"/>
        <v xml:space="preserve">raidcom add host_grp -port CL- -host_ mode  -s </v>
      </c>
      <c r="O131" s="24" t="str">
        <f>IF(ISNUMBER(#REF!),"raidcom add hba_wwn -port CL" &amp;  A131 &amp;  "-" &amp;B131&amp; "  -hba_wwn " &amp; IF(LEN(J131) =16,J131,LEFT(J131,2)&amp;MID(J131,4,2)&amp;MID(J131,7,2)&amp;MID(J131,10,2) &amp;MID(J131,13,2)&amp;MID(J131,16,2)&amp;MID(J131,19,2)&amp;MID(J131,22,2)),"")</f>
        <v/>
      </c>
      <c r="P131" s="24" t="str">
        <f>IF(ISNUMBER(#REF!),"raidcom set hba_wwn -port CL" &amp;  A131 &amp;  "-" &amp;B131&amp;IF(ISTEXT(K131)," -wwn_nickname "&amp;K131,""),"")</f>
        <v/>
      </c>
      <c r="Q131" s="24" t="str">
        <f>IF(ISTEXT(A131),"raidcom add hba_wwn -port "&amp;A131&amp;" "&amp;C131&amp;"  -hba_wwn "&amp;IF(LEN(J131)=16,J131,LEFT(J131,2)&amp;MID(J131,4,2)&amp;MID(J131,7,2)&amp;MID(J131,10,2)&amp;MID(J131,13,2)&amp;MID(J131,16,2)&amp;MID(J131,19,2)&amp;MID(J131,22,2))&amp;" -s " &amp;Instructions!B$11&amp; " -IH" &amp;Instructions!B$10,"")</f>
        <v/>
      </c>
      <c r="R131" s="24" t="str">
        <f>IF(ISTEXT(A131),"raidcom set hba_wwn -port "&amp;A131&amp;" "&amp;C131&amp;"  -hba_wwn "&amp;IF(LEN(J131)=16,J131,LEFT(J131,2)&amp;MID(J131,4,2)&amp;MID(J131,7,2)&amp;MID(J131,10,2)&amp;MID(J131,13,2)&amp;MID(J131,16,2)&amp;MID(J131,19,2)&amp;MID(J131,22,2))&amp;IF(ISTEXT(K131)," -wwn_nickname "&amp;K131&amp;" -s "&amp;Instructions!B$11&amp;" -IH"&amp;Instructions!B$10," -s " &amp;Instructions!B$11&amp; " -IH" &amp;Instructions!B$10),"")</f>
        <v/>
      </c>
      <c r="S131" s="136" t="str">
        <f>IF(ISTEXT(A131),"raidcom modify host_grp -port " &amp;A131&amp;"  "&amp; C131&amp;"  -host_mode "&amp;D131&amp;"  -host_mode_opt "&amp;LEFT(E131,2)&amp;" "&amp;LEFT(F131,2)&amp;" "&amp;LEFT(G131,2)&amp;" "&amp;LEFT(H131,2)&amp;" -s "&amp;Instructions!B$11&amp;" -IH"&amp;Instructions!B$10,"")</f>
        <v/>
      </c>
      <c r="T131" s="24" t="str">
        <f>IF(ISTEXT(A131),"raidcom delete host_grp -port "&amp;A131&amp;IF(ISTEXT(C131)," "&amp;C131,"-"&amp;B131)&amp;" -s "&amp;Instructions!B$11&amp;" -IH"&amp;Instructions!B$10,"")</f>
        <v/>
      </c>
      <c r="U131" s="139" t="str">
        <f>IF(ISTEXT(A131),"raidcom delete hba_wwn -port "&amp;A131&amp;"  -hba_wwn "&amp;IF(LEN(J131)=16,J131,LEFT(J131,2)&amp;MID(J131,4,2)&amp;MID(J131,7,2)&amp;MID(J131,10,2)&amp;MID(J131,13,2)&amp;MID(J131,16,2)&amp;MID(J131,19,2)&amp;MID(J131,22,2))&amp;" -s "&amp;Instructions!B$11&amp;" -IH"&amp;Instructions!B$10,"")</f>
        <v/>
      </c>
      <c r="V131" s="139" t="str">
        <f>IF(ISTEXT(A131),"raidcom reset hba_wwn -port "&amp;A131&amp;" "&amp;C131&amp;"  -hba_wwn "&amp;IF(LEN(J131)=16,J131,LEFT(J131,2)&amp;MID(J131,4,2)&amp;MID(J131,7,2)&amp;MID(J131,10,2)&amp;MID(J131,13,2)&amp;MID(J131,16,2)&amp;MID(J131,19,2)&amp;MID(J131,22,2))&amp;IF(ISTEXT(K131),"  -s "&amp;Instructions!B$11&amp;" -IH"&amp;Instructions!B$10," -s " &amp;Instructions!B$11&amp; " -IH" &amp;Instructions!B$10),"")</f>
        <v/>
      </c>
    </row>
    <row r="132" spans="1:22" ht="15">
      <c r="A132" s="203"/>
      <c r="B132" s="204"/>
      <c r="C132" s="203" t="s">
        <v>1590</v>
      </c>
      <c r="D132" s="203"/>
      <c r="E132" s="137"/>
      <c r="F132" s="137"/>
      <c r="G132" s="137"/>
      <c r="H132" s="137"/>
      <c r="I132" s="218"/>
      <c r="J132" s="26"/>
      <c r="K132" s="111"/>
      <c r="L132" s="92" t="s">
        <v>17</v>
      </c>
      <c r="M132" s="24" t="str">
        <f>IF(ISTEXT(A132),"raidcom add host_grp -port "&amp;A132&amp;IF(ISNUMBER(B132),"-"&amp;B132," ")&amp;" -host_grp_name "&amp; C132&amp;" -s "&amp;Instructions!B$11&amp;" -IH"&amp;Instructions!B$10,"")</f>
        <v/>
      </c>
      <c r="N132" s="24" t="str">
        <f t="shared" si="6"/>
        <v xml:space="preserve">raidcom add host_grp -port CL- -host_ mode  -s </v>
      </c>
      <c r="O132" s="24" t="str">
        <f>IF(ISNUMBER(#REF!),"raidcom add hba_wwn -port CL" &amp;  A132 &amp;  "-" &amp;B132&amp; "  -hba_wwn " &amp; IF(LEN(J132) =16,J132,LEFT(J132,2)&amp;MID(J132,4,2)&amp;MID(J132,7,2)&amp;MID(J132,10,2) &amp;MID(J132,13,2)&amp;MID(J132,16,2)&amp;MID(J132,19,2)&amp;MID(J132,22,2)),"")</f>
        <v/>
      </c>
      <c r="P132" s="24" t="str">
        <f>IF(ISNUMBER(#REF!),"raidcom set hba_wwn -port CL" &amp;  A132 &amp;  "-" &amp;B132&amp;IF(ISTEXT(K132)," -wwn_nickname "&amp;K132,""),"")</f>
        <v/>
      </c>
      <c r="Q132" s="24" t="str">
        <f>IF(ISTEXT(A132),"raidcom add hba_wwn -port "&amp;A132&amp;" "&amp;C132&amp;"  -hba_wwn "&amp;IF(LEN(J132)=16,J132,LEFT(J132,2)&amp;MID(J132,4,2)&amp;MID(J132,7,2)&amp;MID(J132,10,2)&amp;MID(J132,13,2)&amp;MID(J132,16,2)&amp;MID(J132,19,2)&amp;MID(J132,22,2))&amp;" -s " &amp;Instructions!B$11&amp; " -IH" &amp;Instructions!B$10,"")</f>
        <v/>
      </c>
      <c r="R132" s="24" t="str">
        <f>IF(ISTEXT(A132),"raidcom set hba_wwn -port "&amp;A132&amp;" "&amp;C132&amp;"  -hba_wwn "&amp;IF(LEN(J132)=16,J132,LEFT(J132,2)&amp;MID(J132,4,2)&amp;MID(J132,7,2)&amp;MID(J132,10,2)&amp;MID(J132,13,2)&amp;MID(J132,16,2)&amp;MID(J132,19,2)&amp;MID(J132,22,2))&amp;IF(ISTEXT(K132)," -wwn_nickname "&amp;K132&amp;" -s "&amp;Instructions!B$11&amp;" -IH"&amp;Instructions!B$10," -s " &amp;Instructions!B$11&amp; " -IH" &amp;Instructions!B$10),"")</f>
        <v/>
      </c>
      <c r="S132" s="136" t="str">
        <f>IF(ISTEXT(A132),"raidcom modify host_grp -port " &amp;A132&amp;"  "&amp; C132&amp;"  -host_mode "&amp;D132&amp;"  -host_mode_opt "&amp;LEFT(E132,2)&amp;" "&amp;LEFT(F132,2)&amp;" "&amp;LEFT(G132,2)&amp;" "&amp;LEFT(H132,2)&amp;" -s "&amp;Instructions!B$11&amp;" -IH"&amp;Instructions!B$10,"")</f>
        <v/>
      </c>
      <c r="T132" s="24" t="str">
        <f>IF(ISTEXT(A132),"raidcom delete host_grp -port "&amp;A132&amp;IF(ISTEXT(C132)," "&amp;C132,"-"&amp;B132)&amp;" -s "&amp;Instructions!B$11&amp;" -IH"&amp;Instructions!B$10,"")</f>
        <v/>
      </c>
      <c r="U132" s="139" t="str">
        <f>IF(ISTEXT(A132),"raidcom delete hba_wwn -port "&amp;A132&amp;"  -hba_wwn "&amp;IF(LEN(J132)=16,J132,LEFT(J132,2)&amp;MID(J132,4,2)&amp;MID(J132,7,2)&amp;MID(J132,10,2)&amp;MID(J132,13,2)&amp;MID(J132,16,2)&amp;MID(J132,19,2)&amp;MID(J132,22,2))&amp;" -s "&amp;Instructions!B$11&amp;" -IH"&amp;Instructions!B$10,"")</f>
        <v/>
      </c>
      <c r="V132" s="139" t="str">
        <f>IF(ISTEXT(A132),"raidcom reset hba_wwn -port "&amp;A132&amp;" "&amp;C132&amp;"  -hba_wwn "&amp;IF(LEN(J132)=16,J132,LEFT(J132,2)&amp;MID(J132,4,2)&amp;MID(J132,7,2)&amp;MID(J132,10,2)&amp;MID(J132,13,2)&amp;MID(J132,16,2)&amp;MID(J132,19,2)&amp;MID(J132,22,2))&amp;IF(ISTEXT(K132),"  -s "&amp;Instructions!B$11&amp;" -IH"&amp;Instructions!B$10," -s " &amp;Instructions!B$11&amp; " -IH" &amp;Instructions!B$10),"")</f>
        <v/>
      </c>
    </row>
    <row r="133" spans="1:22" ht="15">
      <c r="A133" s="203"/>
      <c r="B133" s="204"/>
      <c r="C133" s="203" t="s">
        <v>1590</v>
      </c>
      <c r="D133" s="203"/>
      <c r="E133" s="137"/>
      <c r="F133" s="137"/>
      <c r="G133" s="137"/>
      <c r="H133" s="137"/>
      <c r="I133" s="218"/>
      <c r="J133" s="26"/>
      <c r="K133" s="111"/>
      <c r="L133" s="92" t="s">
        <v>17</v>
      </c>
      <c r="M133" s="24" t="str">
        <f>IF(ISTEXT(A133),"raidcom add host_grp -port "&amp;A133&amp;IF(ISNUMBER(B133),"-"&amp;B133," ")&amp;" -host_grp_name "&amp; C133&amp;" -s "&amp;Instructions!B$11&amp;" -IH"&amp;Instructions!B$10,"")</f>
        <v/>
      </c>
      <c r="N133" s="24" t="str">
        <f t="shared" si="6"/>
        <v xml:space="preserve">raidcom add host_grp -port CL- -host_ mode  -s </v>
      </c>
      <c r="O133" s="24" t="str">
        <f>IF(ISNUMBER(#REF!),"raidcom add hba_wwn -port CL" &amp;  A133 &amp;  "-" &amp;B133&amp; "  -hba_wwn " &amp; IF(LEN(J133) =16,J133,LEFT(J133,2)&amp;MID(J133,4,2)&amp;MID(J133,7,2)&amp;MID(J133,10,2) &amp;MID(J133,13,2)&amp;MID(J133,16,2)&amp;MID(J133,19,2)&amp;MID(J133,22,2)),"")</f>
        <v/>
      </c>
      <c r="P133" s="24" t="str">
        <f>IF(ISNUMBER(#REF!),"raidcom set hba_wwn -port CL" &amp;  A133 &amp;  "-" &amp;B133&amp;IF(ISTEXT(K133)," -wwn_nickname "&amp;K133,""),"")</f>
        <v/>
      </c>
      <c r="Q133" s="24" t="str">
        <f>IF(ISTEXT(A133),"raidcom add hba_wwn -port "&amp;A133&amp;" "&amp;C133&amp;"  -hba_wwn "&amp;IF(LEN(J133)=16,J133,LEFT(J133,2)&amp;MID(J133,4,2)&amp;MID(J133,7,2)&amp;MID(J133,10,2)&amp;MID(J133,13,2)&amp;MID(J133,16,2)&amp;MID(J133,19,2)&amp;MID(J133,22,2))&amp;" -s " &amp;Instructions!B$11&amp; " -IH" &amp;Instructions!B$10,"")</f>
        <v/>
      </c>
      <c r="R133" s="24" t="str">
        <f>IF(ISTEXT(A133),"raidcom set hba_wwn -port "&amp;A133&amp;" "&amp;C133&amp;"  -hba_wwn "&amp;IF(LEN(J133)=16,J133,LEFT(J133,2)&amp;MID(J133,4,2)&amp;MID(J133,7,2)&amp;MID(J133,10,2)&amp;MID(J133,13,2)&amp;MID(J133,16,2)&amp;MID(J133,19,2)&amp;MID(J133,22,2))&amp;IF(ISTEXT(K133)," -wwn_nickname "&amp;K133&amp;" -s "&amp;Instructions!B$11&amp;" -IH"&amp;Instructions!B$10," -s " &amp;Instructions!B$11&amp; " -IH" &amp;Instructions!B$10),"")</f>
        <v/>
      </c>
      <c r="S133" s="136" t="str">
        <f>IF(ISTEXT(A133),"raidcom modify host_grp -port " &amp;A133&amp;"  "&amp; C133&amp;"  -host_mode "&amp;D133&amp;"  -host_mode_opt "&amp;LEFT(E133,2)&amp;" "&amp;LEFT(F133,2)&amp;" "&amp;LEFT(G133,2)&amp;" "&amp;LEFT(H133,2)&amp;" -s "&amp;Instructions!B$11&amp;" -IH"&amp;Instructions!B$10,"")</f>
        <v/>
      </c>
      <c r="T133" s="24" t="str">
        <f>IF(ISTEXT(A133),"raidcom delete host_grp -port "&amp;A133&amp;IF(ISTEXT(C133)," "&amp;C133,"-"&amp;B133)&amp;" -s "&amp;Instructions!B$11&amp;" -IH"&amp;Instructions!B$10,"")</f>
        <v/>
      </c>
      <c r="U133" s="139" t="str">
        <f>IF(ISTEXT(A133),"raidcom delete hba_wwn -port "&amp;A133&amp;"  -hba_wwn "&amp;IF(LEN(J133)=16,J133,LEFT(J133,2)&amp;MID(J133,4,2)&amp;MID(J133,7,2)&amp;MID(J133,10,2)&amp;MID(J133,13,2)&amp;MID(J133,16,2)&amp;MID(J133,19,2)&amp;MID(J133,22,2))&amp;" -s "&amp;Instructions!B$11&amp;" -IH"&amp;Instructions!B$10,"")</f>
        <v/>
      </c>
      <c r="V133" s="139" t="str">
        <f>IF(ISTEXT(A133),"raidcom reset hba_wwn -port "&amp;A133&amp;" "&amp;C133&amp;"  -hba_wwn "&amp;IF(LEN(J133)=16,J133,LEFT(J133,2)&amp;MID(J133,4,2)&amp;MID(J133,7,2)&amp;MID(J133,10,2)&amp;MID(J133,13,2)&amp;MID(J133,16,2)&amp;MID(J133,19,2)&amp;MID(J133,22,2))&amp;IF(ISTEXT(K133),"  -s "&amp;Instructions!B$11&amp;" -IH"&amp;Instructions!B$10," -s " &amp;Instructions!B$11&amp; " -IH" &amp;Instructions!B$10),"")</f>
        <v/>
      </c>
    </row>
    <row r="134" spans="1:22" ht="15">
      <c r="A134" s="203"/>
      <c r="B134" s="204"/>
      <c r="C134" s="203" t="s">
        <v>1591</v>
      </c>
      <c r="D134" s="203"/>
      <c r="E134" s="137"/>
      <c r="F134" s="137"/>
      <c r="G134" s="137"/>
      <c r="H134" s="137"/>
      <c r="I134" s="218"/>
      <c r="J134" s="26"/>
      <c r="K134" s="111"/>
      <c r="L134" s="92" t="s">
        <v>17</v>
      </c>
      <c r="M134" s="24" t="str">
        <f>IF(ISTEXT(A134),"raidcom add host_grp -port "&amp;A134&amp;IF(ISNUMBER(B134),"-"&amp;B134," ")&amp;" -host_grp_name "&amp; C134&amp;" -s "&amp;Instructions!B$11&amp;" -IH"&amp;Instructions!B$10,"")</f>
        <v/>
      </c>
      <c r="N134" s="24" t="str">
        <f t="shared" si="6"/>
        <v xml:space="preserve">raidcom add host_grp -port CL- -host_ mode  -s </v>
      </c>
      <c r="O134" s="24" t="str">
        <f>IF(ISNUMBER(#REF!),"raidcom add hba_wwn -port CL" &amp;  A134 &amp;  "-" &amp;B134&amp; "  -hba_wwn " &amp; IF(LEN(J134) =16,J134,LEFT(J134,2)&amp;MID(J134,4,2)&amp;MID(J134,7,2)&amp;MID(J134,10,2) &amp;MID(J134,13,2)&amp;MID(J134,16,2)&amp;MID(J134,19,2)&amp;MID(J134,22,2)),"")</f>
        <v/>
      </c>
      <c r="P134" s="24" t="str">
        <f>IF(ISNUMBER(#REF!),"raidcom set hba_wwn -port CL" &amp;  A134 &amp;  "-" &amp;B134&amp;IF(ISTEXT(K134)," -wwn_nickname "&amp;K134,""),"")</f>
        <v/>
      </c>
      <c r="Q134" s="24" t="str">
        <f>IF(ISTEXT(A134),"raidcom add hba_wwn -port "&amp;A134&amp;" "&amp;C134&amp;"  -hba_wwn "&amp;IF(LEN(J134)=16,J134,LEFT(J134,2)&amp;MID(J134,4,2)&amp;MID(J134,7,2)&amp;MID(J134,10,2)&amp;MID(J134,13,2)&amp;MID(J134,16,2)&amp;MID(J134,19,2)&amp;MID(J134,22,2))&amp;" -s " &amp;Instructions!B$11&amp; " -IH" &amp;Instructions!B$10,"")</f>
        <v/>
      </c>
      <c r="R134" s="24" t="str">
        <f>IF(ISTEXT(A134),"raidcom set hba_wwn -port "&amp;A134&amp;" "&amp;C134&amp;"  -hba_wwn "&amp;IF(LEN(J134)=16,J134,LEFT(J134,2)&amp;MID(J134,4,2)&amp;MID(J134,7,2)&amp;MID(J134,10,2)&amp;MID(J134,13,2)&amp;MID(J134,16,2)&amp;MID(J134,19,2)&amp;MID(J134,22,2))&amp;IF(ISTEXT(K134)," -wwn_nickname "&amp;K134&amp;" -s "&amp;Instructions!B$11&amp;" -IH"&amp;Instructions!B$10," -s " &amp;Instructions!B$11&amp; " -IH" &amp;Instructions!B$10),"")</f>
        <v/>
      </c>
      <c r="S134" s="136" t="str">
        <f>IF(ISTEXT(A134),"raidcom modify host_grp -port " &amp;A134&amp;"  "&amp; C134&amp;"  -host_mode "&amp;D134&amp;"  -host_mode_opt "&amp;LEFT(E134,2)&amp;" "&amp;LEFT(F134,2)&amp;" "&amp;LEFT(G134,2)&amp;" "&amp;LEFT(H134,2)&amp;" -s "&amp;Instructions!B$11&amp;" -IH"&amp;Instructions!B$10,"")</f>
        <v/>
      </c>
      <c r="T134" s="24" t="str">
        <f>IF(ISTEXT(A134),"raidcom delete host_grp -port "&amp;A134&amp;IF(ISTEXT(C134)," "&amp;C134,"-"&amp;B134)&amp;" -s "&amp;Instructions!B$11&amp;" -IH"&amp;Instructions!B$10,"")</f>
        <v/>
      </c>
      <c r="U134" s="139" t="str">
        <f>IF(ISTEXT(A134),"raidcom delete hba_wwn -port "&amp;A134&amp;"  -hba_wwn "&amp;IF(LEN(J134)=16,J134,LEFT(J134,2)&amp;MID(J134,4,2)&amp;MID(J134,7,2)&amp;MID(J134,10,2)&amp;MID(J134,13,2)&amp;MID(J134,16,2)&amp;MID(J134,19,2)&amp;MID(J134,22,2))&amp;" -s "&amp;Instructions!B$11&amp;" -IH"&amp;Instructions!B$10,"")</f>
        <v/>
      </c>
      <c r="V134" s="139" t="str">
        <f>IF(ISTEXT(A134),"raidcom reset hba_wwn -port "&amp;A134&amp;" "&amp;C134&amp;"  -hba_wwn "&amp;IF(LEN(J134)=16,J134,LEFT(J134,2)&amp;MID(J134,4,2)&amp;MID(J134,7,2)&amp;MID(J134,10,2)&amp;MID(J134,13,2)&amp;MID(J134,16,2)&amp;MID(J134,19,2)&amp;MID(J134,22,2))&amp;IF(ISTEXT(K134),"  -s "&amp;Instructions!B$11&amp;" -IH"&amp;Instructions!B$10," -s " &amp;Instructions!B$11&amp; " -IH" &amp;Instructions!B$10),"")</f>
        <v/>
      </c>
    </row>
    <row r="135" spans="1:22" ht="15">
      <c r="A135" s="203"/>
      <c r="B135" s="204"/>
      <c r="C135" s="203" t="s">
        <v>1591</v>
      </c>
      <c r="D135" s="203"/>
      <c r="E135" s="137"/>
      <c r="F135" s="137"/>
      <c r="G135" s="137"/>
      <c r="H135" s="137"/>
      <c r="I135" s="218"/>
      <c r="J135" s="26"/>
      <c r="K135" s="111"/>
      <c r="L135" s="92" t="s">
        <v>17</v>
      </c>
      <c r="M135" s="24" t="str">
        <f>IF(ISTEXT(A135),"raidcom add host_grp -port "&amp;A135&amp;IF(ISNUMBER(B135),"-"&amp;B135," ")&amp;" -host_grp_name "&amp; C135&amp;" -s "&amp;Instructions!B$11&amp;" -IH"&amp;Instructions!B$10,"")</f>
        <v/>
      </c>
      <c r="N135" s="24" t="str">
        <f t="shared" si="6"/>
        <v xml:space="preserve">raidcom add host_grp -port CL- -host_ mode  -s </v>
      </c>
      <c r="O135" s="24" t="str">
        <f>IF(ISNUMBER(#REF!),"raidcom add hba_wwn -port CL" &amp;  A135 &amp;  "-" &amp;B135&amp; "  -hba_wwn " &amp; IF(LEN(J135) =16,J135,LEFT(J135,2)&amp;MID(J135,4,2)&amp;MID(J135,7,2)&amp;MID(J135,10,2) &amp;MID(J135,13,2)&amp;MID(J135,16,2)&amp;MID(J135,19,2)&amp;MID(J135,22,2)),"")</f>
        <v/>
      </c>
      <c r="P135" s="24" t="str">
        <f>IF(ISNUMBER(#REF!),"raidcom set hba_wwn -port CL" &amp;  A135 &amp;  "-" &amp;B135&amp;IF(ISTEXT(K135)," -wwn_nickname "&amp;K135,""),"")</f>
        <v/>
      </c>
      <c r="Q135" s="24" t="str">
        <f>IF(ISTEXT(A135),"raidcom add hba_wwn -port "&amp;A135&amp;" "&amp;C135&amp;"  -hba_wwn "&amp;IF(LEN(J135)=16,J135,LEFT(J135,2)&amp;MID(J135,4,2)&amp;MID(J135,7,2)&amp;MID(J135,10,2)&amp;MID(J135,13,2)&amp;MID(J135,16,2)&amp;MID(J135,19,2)&amp;MID(J135,22,2))&amp;" -s " &amp;Instructions!B$11&amp; " -IH" &amp;Instructions!B$10,"")</f>
        <v/>
      </c>
      <c r="R135" s="24" t="str">
        <f>IF(ISTEXT(A135),"raidcom set hba_wwn -port "&amp;A135&amp;" "&amp;C135&amp;"  -hba_wwn "&amp;IF(LEN(J135)=16,J135,LEFT(J135,2)&amp;MID(J135,4,2)&amp;MID(J135,7,2)&amp;MID(J135,10,2)&amp;MID(J135,13,2)&amp;MID(J135,16,2)&amp;MID(J135,19,2)&amp;MID(J135,22,2))&amp;IF(ISTEXT(K135)," -wwn_nickname "&amp;K135&amp;" -s "&amp;Instructions!B$11&amp;" -IH"&amp;Instructions!B$10," -s " &amp;Instructions!B$11&amp; " -IH" &amp;Instructions!B$10),"")</f>
        <v/>
      </c>
      <c r="S135" s="136" t="str">
        <f>IF(ISTEXT(A135),"raidcom modify host_grp -port " &amp;A135&amp;"  "&amp; C135&amp;"  -host_mode "&amp;D135&amp;"  -host_mode_opt "&amp;LEFT(E135,2)&amp;" "&amp;LEFT(F135,2)&amp;" "&amp;LEFT(G135,2)&amp;" "&amp;LEFT(H135,2)&amp;" -s "&amp;Instructions!B$11&amp;" -IH"&amp;Instructions!B$10,"")</f>
        <v/>
      </c>
      <c r="T135" s="24" t="str">
        <f>IF(ISTEXT(A135),"raidcom delete host_grp -port "&amp;A135&amp;IF(ISTEXT(C135)," "&amp;C135,"-"&amp;B135)&amp;" -s "&amp;Instructions!B$11&amp;" -IH"&amp;Instructions!B$10,"")</f>
        <v/>
      </c>
      <c r="U135" s="139" t="str">
        <f>IF(ISTEXT(A135),"raidcom delete hba_wwn -port "&amp;A135&amp;"  -hba_wwn "&amp;IF(LEN(J135)=16,J135,LEFT(J135,2)&amp;MID(J135,4,2)&amp;MID(J135,7,2)&amp;MID(J135,10,2)&amp;MID(J135,13,2)&amp;MID(J135,16,2)&amp;MID(J135,19,2)&amp;MID(J135,22,2))&amp;" -s "&amp;Instructions!B$11&amp;" -IH"&amp;Instructions!B$10,"")</f>
        <v/>
      </c>
      <c r="V135" s="139" t="str">
        <f>IF(ISTEXT(A135),"raidcom reset hba_wwn -port "&amp;A135&amp;" "&amp;C135&amp;"  -hba_wwn "&amp;IF(LEN(J135)=16,J135,LEFT(J135,2)&amp;MID(J135,4,2)&amp;MID(J135,7,2)&amp;MID(J135,10,2)&amp;MID(J135,13,2)&amp;MID(J135,16,2)&amp;MID(J135,19,2)&amp;MID(J135,22,2))&amp;IF(ISTEXT(K135),"  -s "&amp;Instructions!B$11&amp;" -IH"&amp;Instructions!B$10," -s " &amp;Instructions!B$11&amp; " -IH" &amp;Instructions!B$10),"")</f>
        <v/>
      </c>
    </row>
    <row r="136" spans="1:22" ht="15">
      <c r="A136" s="203"/>
      <c r="B136" s="204"/>
      <c r="C136" s="203" t="s">
        <v>1592</v>
      </c>
      <c r="D136" s="203"/>
      <c r="E136" s="137"/>
      <c r="F136" s="137"/>
      <c r="G136" s="137"/>
      <c r="H136" s="137"/>
      <c r="I136" s="218"/>
      <c r="J136" s="26"/>
      <c r="K136" s="111"/>
      <c r="L136" s="92" t="s">
        <v>17</v>
      </c>
      <c r="M136" s="24" t="str">
        <f>IF(ISTEXT(A136),"raidcom add host_grp -port "&amp;A136&amp;IF(ISNUMBER(B136),"-"&amp;B136," ")&amp;" -host_grp_name "&amp; C136&amp;" -s "&amp;Instructions!B$11&amp;" -IH"&amp;Instructions!B$10,"")</f>
        <v/>
      </c>
      <c r="N136" s="24" t="str">
        <f t="shared" si="6"/>
        <v xml:space="preserve">raidcom add host_grp -port CL- -host_ mode  -s </v>
      </c>
      <c r="O136" s="24" t="str">
        <f>IF(ISNUMBER(#REF!),"raidcom add hba_wwn -port CL" &amp;  A136 &amp;  "-" &amp;B136&amp; "  -hba_wwn " &amp; IF(LEN(J136) =16,J136,LEFT(J136,2)&amp;MID(J136,4,2)&amp;MID(J136,7,2)&amp;MID(J136,10,2) &amp;MID(J136,13,2)&amp;MID(J136,16,2)&amp;MID(J136,19,2)&amp;MID(J136,22,2)),"")</f>
        <v/>
      </c>
      <c r="P136" s="24" t="str">
        <f>IF(ISNUMBER(#REF!),"raidcom set hba_wwn -port CL" &amp;  A136 &amp;  "-" &amp;B136&amp;IF(ISTEXT(K136)," -wwn_nickname "&amp;K136,""),"")</f>
        <v/>
      </c>
      <c r="Q136" s="24" t="str">
        <f>IF(ISTEXT(A136),"raidcom add hba_wwn -port "&amp;A136&amp;" "&amp;C136&amp;"  -hba_wwn "&amp;IF(LEN(J136)=16,J136,LEFT(J136,2)&amp;MID(J136,4,2)&amp;MID(J136,7,2)&amp;MID(J136,10,2)&amp;MID(J136,13,2)&amp;MID(J136,16,2)&amp;MID(J136,19,2)&amp;MID(J136,22,2))&amp;" -s " &amp;Instructions!B$11&amp; " -IH" &amp;Instructions!B$10,"")</f>
        <v/>
      </c>
      <c r="R136" s="24" t="str">
        <f>IF(ISTEXT(A136),"raidcom set hba_wwn -port "&amp;A136&amp;" "&amp;C136&amp;"  -hba_wwn "&amp;IF(LEN(J136)=16,J136,LEFT(J136,2)&amp;MID(J136,4,2)&amp;MID(J136,7,2)&amp;MID(J136,10,2)&amp;MID(J136,13,2)&amp;MID(J136,16,2)&amp;MID(J136,19,2)&amp;MID(J136,22,2))&amp;IF(ISTEXT(K136)," -wwn_nickname "&amp;K136&amp;" -s "&amp;Instructions!B$11&amp;" -IH"&amp;Instructions!B$10," -s " &amp;Instructions!B$11&amp; " -IH" &amp;Instructions!B$10),"")</f>
        <v/>
      </c>
      <c r="S136" s="136" t="str">
        <f>IF(ISTEXT(A136),"raidcom modify host_grp -port " &amp;A136&amp;"  "&amp; C136&amp;"  -host_mode "&amp;D136&amp;"  -host_mode_opt "&amp;LEFT(E136,2)&amp;" "&amp;LEFT(F136,2)&amp;" "&amp;LEFT(G136,2)&amp;" "&amp;LEFT(H136,2)&amp;" -s "&amp;Instructions!B$11&amp;" -IH"&amp;Instructions!B$10,"")</f>
        <v/>
      </c>
      <c r="T136" s="24" t="str">
        <f>IF(ISTEXT(A136),"raidcom delete host_grp -port "&amp;A136&amp;IF(ISTEXT(C136)," "&amp;C136,"-"&amp;B136)&amp;" -s "&amp;Instructions!B$11&amp;" -IH"&amp;Instructions!B$10,"")</f>
        <v/>
      </c>
      <c r="U136" s="139" t="str">
        <f>IF(ISTEXT(A136),"raidcom delete hba_wwn -port "&amp;A136&amp;"  -hba_wwn "&amp;IF(LEN(J136)=16,J136,LEFT(J136,2)&amp;MID(J136,4,2)&amp;MID(J136,7,2)&amp;MID(J136,10,2)&amp;MID(J136,13,2)&amp;MID(J136,16,2)&amp;MID(J136,19,2)&amp;MID(J136,22,2))&amp;" -s "&amp;Instructions!B$11&amp;" -IH"&amp;Instructions!B$10,"")</f>
        <v/>
      </c>
      <c r="V136" s="139" t="str">
        <f>IF(ISTEXT(A136),"raidcom reset hba_wwn -port "&amp;A136&amp;" "&amp;C136&amp;"  -hba_wwn "&amp;IF(LEN(J136)=16,J136,LEFT(J136,2)&amp;MID(J136,4,2)&amp;MID(J136,7,2)&amp;MID(J136,10,2)&amp;MID(J136,13,2)&amp;MID(J136,16,2)&amp;MID(J136,19,2)&amp;MID(J136,22,2))&amp;IF(ISTEXT(K136),"  -s "&amp;Instructions!B$11&amp;" -IH"&amp;Instructions!B$10," -s " &amp;Instructions!B$11&amp; " -IH" &amp;Instructions!B$10),"")</f>
        <v/>
      </c>
    </row>
    <row r="137" spans="1:22" ht="15">
      <c r="A137" s="203"/>
      <c r="B137" s="204"/>
      <c r="C137" s="203" t="s">
        <v>1592</v>
      </c>
      <c r="D137" s="203"/>
      <c r="E137" s="137"/>
      <c r="F137" s="137"/>
      <c r="G137" s="137"/>
      <c r="H137" s="137"/>
      <c r="I137" s="218"/>
      <c r="J137" s="26"/>
      <c r="K137" s="111"/>
      <c r="L137" s="92" t="s">
        <v>17</v>
      </c>
      <c r="M137" s="24" t="str">
        <f>IF(ISTEXT(A137),"raidcom add host_grp -port "&amp;A137&amp;IF(ISNUMBER(B137),"-"&amp;B137," ")&amp;" -host_grp_name "&amp; C137&amp;" -s "&amp;Instructions!B$11&amp;" -IH"&amp;Instructions!B$10,"")</f>
        <v/>
      </c>
      <c r="N137" s="24" t="str">
        <f t="shared" ref="N137:N200" si="7">"raidcom add host_grp -port CL" &amp; A137 &amp; "-"&amp;B137&amp;" -host_ mode " &amp; D137 &amp;IF(ISTEXT(H137), "  -host_ mode_opt " &amp; H137,"")&amp;" -s "</f>
        <v xml:space="preserve">raidcom add host_grp -port CL- -host_ mode  -s </v>
      </c>
      <c r="O137" s="24" t="str">
        <f>IF(ISNUMBER(#REF!),"raidcom add hba_wwn -port CL" &amp;  A137 &amp;  "-" &amp;B137&amp; "  -hba_wwn " &amp; IF(LEN(J137) =16,J137,LEFT(J137,2)&amp;MID(J137,4,2)&amp;MID(J137,7,2)&amp;MID(J137,10,2) &amp;MID(J137,13,2)&amp;MID(J137,16,2)&amp;MID(J137,19,2)&amp;MID(J137,22,2)),"")</f>
        <v/>
      </c>
      <c r="P137" s="24" t="str">
        <f>IF(ISNUMBER(#REF!),"raidcom set hba_wwn -port CL" &amp;  A137 &amp;  "-" &amp;B137&amp;IF(ISTEXT(K137)," -wwn_nickname "&amp;K137,""),"")</f>
        <v/>
      </c>
      <c r="Q137" s="24" t="str">
        <f>IF(ISTEXT(A137),"raidcom add hba_wwn -port "&amp;A137&amp;" "&amp;C137&amp;"  -hba_wwn "&amp;IF(LEN(J137)=16,J137,LEFT(J137,2)&amp;MID(J137,4,2)&amp;MID(J137,7,2)&amp;MID(J137,10,2)&amp;MID(J137,13,2)&amp;MID(J137,16,2)&amp;MID(J137,19,2)&amp;MID(J137,22,2))&amp;" -s " &amp;Instructions!B$11&amp; " -IH" &amp;Instructions!B$10,"")</f>
        <v/>
      </c>
      <c r="R137" s="24" t="str">
        <f>IF(ISTEXT(A137),"raidcom set hba_wwn -port "&amp;A137&amp;" "&amp;C137&amp;"  -hba_wwn "&amp;IF(LEN(J137)=16,J137,LEFT(J137,2)&amp;MID(J137,4,2)&amp;MID(J137,7,2)&amp;MID(J137,10,2)&amp;MID(J137,13,2)&amp;MID(J137,16,2)&amp;MID(J137,19,2)&amp;MID(J137,22,2))&amp;IF(ISTEXT(K137)," -wwn_nickname "&amp;K137&amp;" -s "&amp;Instructions!B$11&amp;" -IH"&amp;Instructions!B$10," -s " &amp;Instructions!B$11&amp; " -IH" &amp;Instructions!B$10),"")</f>
        <v/>
      </c>
      <c r="S137" s="136" t="str">
        <f>IF(ISTEXT(A137),"raidcom modify host_grp -port " &amp;A137&amp;"  "&amp; C137&amp;"  -host_mode "&amp;D137&amp;"  -host_mode_opt "&amp;LEFT(E137,2)&amp;" "&amp;LEFT(F137,2)&amp;" "&amp;LEFT(G137,2)&amp;" "&amp;LEFT(H137,2)&amp;" -s "&amp;Instructions!B$11&amp;" -IH"&amp;Instructions!B$10,"")</f>
        <v/>
      </c>
      <c r="T137" s="24" t="str">
        <f>IF(ISTEXT(A137),"raidcom delete host_grp -port "&amp;A137&amp;IF(ISTEXT(C137)," "&amp;C137,"-"&amp;B137)&amp;" -s "&amp;Instructions!B$11&amp;" -IH"&amp;Instructions!B$10,"")</f>
        <v/>
      </c>
      <c r="U137" s="139" t="str">
        <f>IF(ISTEXT(A137),"raidcom delete hba_wwn -port "&amp;A137&amp;"  -hba_wwn "&amp;IF(LEN(J137)=16,J137,LEFT(J137,2)&amp;MID(J137,4,2)&amp;MID(J137,7,2)&amp;MID(J137,10,2)&amp;MID(J137,13,2)&amp;MID(J137,16,2)&amp;MID(J137,19,2)&amp;MID(J137,22,2))&amp;" -s "&amp;Instructions!B$11&amp;" -IH"&amp;Instructions!B$10,"")</f>
        <v/>
      </c>
      <c r="V137" s="139" t="str">
        <f>IF(ISTEXT(A137),"raidcom reset hba_wwn -port "&amp;A137&amp;" "&amp;C137&amp;"  -hba_wwn "&amp;IF(LEN(J137)=16,J137,LEFT(J137,2)&amp;MID(J137,4,2)&amp;MID(J137,7,2)&amp;MID(J137,10,2)&amp;MID(J137,13,2)&amp;MID(J137,16,2)&amp;MID(J137,19,2)&amp;MID(J137,22,2))&amp;IF(ISTEXT(K137),"  -s "&amp;Instructions!B$11&amp;" -IH"&amp;Instructions!B$10," -s " &amp;Instructions!B$11&amp; " -IH" &amp;Instructions!B$10),"")</f>
        <v/>
      </c>
    </row>
    <row r="138" spans="1:22" ht="15">
      <c r="A138" s="203"/>
      <c r="B138" s="204"/>
      <c r="C138" s="203" t="s">
        <v>1593</v>
      </c>
      <c r="D138" s="203"/>
      <c r="E138" s="137"/>
      <c r="F138" s="137"/>
      <c r="G138" s="137"/>
      <c r="H138" s="137"/>
      <c r="I138" s="218"/>
      <c r="J138" s="26"/>
      <c r="K138" s="111"/>
      <c r="L138" s="92" t="s">
        <v>17</v>
      </c>
      <c r="M138" s="24" t="str">
        <f>IF(ISTEXT(A138),"raidcom add host_grp -port "&amp;A138&amp;IF(ISNUMBER(B138),"-"&amp;B138," ")&amp;" -host_grp_name "&amp; C138&amp;" -s "&amp;Instructions!B$11&amp;" -IH"&amp;Instructions!B$10,"")</f>
        <v/>
      </c>
      <c r="N138" s="24" t="str">
        <f t="shared" si="7"/>
        <v xml:space="preserve">raidcom add host_grp -port CL- -host_ mode  -s </v>
      </c>
      <c r="O138" s="24" t="str">
        <f>IF(ISNUMBER(#REF!),"raidcom add hba_wwn -port CL" &amp;  A138 &amp;  "-" &amp;B138&amp; "  -hba_wwn " &amp; IF(LEN(J138) =16,J138,LEFT(J138,2)&amp;MID(J138,4,2)&amp;MID(J138,7,2)&amp;MID(J138,10,2) &amp;MID(J138,13,2)&amp;MID(J138,16,2)&amp;MID(J138,19,2)&amp;MID(J138,22,2)),"")</f>
        <v/>
      </c>
      <c r="P138" s="24" t="str">
        <f>IF(ISNUMBER(#REF!),"raidcom set hba_wwn -port CL" &amp;  A138 &amp;  "-" &amp;B138&amp;IF(ISTEXT(K138)," -wwn_nickname "&amp;K138,""),"")</f>
        <v/>
      </c>
      <c r="Q138" s="24" t="str">
        <f>IF(ISTEXT(A138),"raidcom add hba_wwn -port "&amp;A138&amp;" "&amp;C138&amp;"  -hba_wwn "&amp;IF(LEN(J138)=16,J138,LEFT(J138,2)&amp;MID(J138,4,2)&amp;MID(J138,7,2)&amp;MID(J138,10,2)&amp;MID(J138,13,2)&amp;MID(J138,16,2)&amp;MID(J138,19,2)&amp;MID(J138,22,2))&amp;" -s " &amp;Instructions!B$11&amp; " -IH" &amp;Instructions!B$10,"")</f>
        <v/>
      </c>
      <c r="R138" s="24" t="str">
        <f>IF(ISTEXT(A138),"raidcom set hba_wwn -port "&amp;A138&amp;" "&amp;C138&amp;"  -hba_wwn "&amp;IF(LEN(J138)=16,J138,LEFT(J138,2)&amp;MID(J138,4,2)&amp;MID(J138,7,2)&amp;MID(J138,10,2)&amp;MID(J138,13,2)&amp;MID(J138,16,2)&amp;MID(J138,19,2)&amp;MID(J138,22,2))&amp;IF(ISTEXT(K138)," -wwn_nickname "&amp;K138&amp;" -s "&amp;Instructions!B$11&amp;" -IH"&amp;Instructions!B$10," -s " &amp;Instructions!B$11&amp; " -IH" &amp;Instructions!B$10),"")</f>
        <v/>
      </c>
      <c r="S138" s="136" t="str">
        <f>IF(ISTEXT(A138),"raidcom modify host_grp -port " &amp;A138&amp;"  "&amp; C138&amp;"  -host_mode "&amp;D138&amp;"  -host_mode_opt "&amp;LEFT(E138,2)&amp;" "&amp;LEFT(F138,2)&amp;" "&amp;LEFT(G138,2)&amp;" "&amp;LEFT(H138,2)&amp;" -s "&amp;Instructions!B$11&amp;" -IH"&amp;Instructions!B$10,"")</f>
        <v/>
      </c>
      <c r="T138" s="24" t="str">
        <f>IF(ISTEXT(A138),"raidcom delete host_grp -port "&amp;A138&amp;IF(ISTEXT(C138)," "&amp;C138,"-"&amp;B138)&amp;" -s "&amp;Instructions!B$11&amp;" -IH"&amp;Instructions!B$10,"")</f>
        <v/>
      </c>
      <c r="U138" s="139" t="str">
        <f>IF(ISTEXT(A138),"raidcom delete hba_wwn -port "&amp;A138&amp;"  -hba_wwn "&amp;IF(LEN(J138)=16,J138,LEFT(J138,2)&amp;MID(J138,4,2)&amp;MID(J138,7,2)&amp;MID(J138,10,2)&amp;MID(J138,13,2)&amp;MID(J138,16,2)&amp;MID(J138,19,2)&amp;MID(J138,22,2))&amp;" -s "&amp;Instructions!B$11&amp;" -IH"&amp;Instructions!B$10,"")</f>
        <v/>
      </c>
      <c r="V138" s="139" t="str">
        <f>IF(ISTEXT(A138),"raidcom reset hba_wwn -port "&amp;A138&amp;" "&amp;C138&amp;"  -hba_wwn "&amp;IF(LEN(J138)=16,J138,LEFT(J138,2)&amp;MID(J138,4,2)&amp;MID(J138,7,2)&amp;MID(J138,10,2)&amp;MID(J138,13,2)&amp;MID(J138,16,2)&amp;MID(J138,19,2)&amp;MID(J138,22,2))&amp;IF(ISTEXT(K138),"  -s "&amp;Instructions!B$11&amp;" -IH"&amp;Instructions!B$10," -s " &amp;Instructions!B$11&amp; " -IH" &amp;Instructions!B$10),"")</f>
        <v/>
      </c>
    </row>
    <row r="139" spans="1:22" ht="15">
      <c r="A139" s="203"/>
      <c r="B139" s="204"/>
      <c r="C139" s="203" t="s">
        <v>1593</v>
      </c>
      <c r="D139" s="203"/>
      <c r="E139" s="137"/>
      <c r="F139" s="137"/>
      <c r="G139" s="137"/>
      <c r="H139" s="137"/>
      <c r="I139" s="218"/>
      <c r="J139" s="26"/>
      <c r="K139" s="111"/>
      <c r="L139" s="92" t="s">
        <v>17</v>
      </c>
      <c r="M139" s="24" t="str">
        <f>IF(ISTEXT(A139),"raidcom add host_grp -port "&amp;A139&amp;IF(ISNUMBER(B139),"-"&amp;B139," ")&amp;" -host_grp_name "&amp; C139&amp;" -s "&amp;Instructions!B$11&amp;" -IH"&amp;Instructions!B$10,"")</f>
        <v/>
      </c>
      <c r="N139" s="24" t="str">
        <f t="shared" si="7"/>
        <v xml:space="preserve">raidcom add host_grp -port CL- -host_ mode  -s </v>
      </c>
      <c r="O139" s="24" t="str">
        <f>IF(ISNUMBER(#REF!),"raidcom add hba_wwn -port CL" &amp;  A139 &amp;  "-" &amp;B139&amp; "  -hba_wwn " &amp; IF(LEN(J139) =16,J139,LEFT(J139,2)&amp;MID(J139,4,2)&amp;MID(J139,7,2)&amp;MID(J139,10,2) &amp;MID(J139,13,2)&amp;MID(J139,16,2)&amp;MID(J139,19,2)&amp;MID(J139,22,2)),"")</f>
        <v/>
      </c>
      <c r="P139" s="24" t="str">
        <f>IF(ISNUMBER(#REF!),"raidcom set hba_wwn -port CL" &amp;  A139 &amp;  "-" &amp;B139&amp;IF(ISTEXT(K139)," -wwn_nickname "&amp;K139,""),"")</f>
        <v/>
      </c>
      <c r="Q139" s="24" t="str">
        <f>IF(ISTEXT(A139),"raidcom add hba_wwn -port "&amp;A139&amp;" "&amp;C139&amp;"  -hba_wwn "&amp;IF(LEN(J139)=16,J139,LEFT(J139,2)&amp;MID(J139,4,2)&amp;MID(J139,7,2)&amp;MID(J139,10,2)&amp;MID(J139,13,2)&amp;MID(J139,16,2)&amp;MID(J139,19,2)&amp;MID(J139,22,2))&amp;" -s " &amp;Instructions!B$11&amp; " -IH" &amp;Instructions!B$10,"")</f>
        <v/>
      </c>
      <c r="R139" s="24" t="str">
        <f>IF(ISTEXT(A139),"raidcom set hba_wwn -port "&amp;A139&amp;" "&amp;C139&amp;"  -hba_wwn "&amp;IF(LEN(J139)=16,J139,LEFT(J139,2)&amp;MID(J139,4,2)&amp;MID(J139,7,2)&amp;MID(J139,10,2)&amp;MID(J139,13,2)&amp;MID(J139,16,2)&amp;MID(J139,19,2)&amp;MID(J139,22,2))&amp;IF(ISTEXT(K139)," -wwn_nickname "&amp;K139&amp;" -s "&amp;Instructions!B$11&amp;" -IH"&amp;Instructions!B$10," -s " &amp;Instructions!B$11&amp; " -IH" &amp;Instructions!B$10),"")</f>
        <v/>
      </c>
      <c r="S139" s="136" t="str">
        <f>IF(ISTEXT(A139),"raidcom modify host_grp -port " &amp;A139&amp;"  "&amp; C139&amp;"  -host_mode "&amp;D139&amp;"  -host_mode_opt "&amp;LEFT(E139,2)&amp;" "&amp;LEFT(F139,2)&amp;" "&amp;LEFT(G139,2)&amp;" "&amp;LEFT(H139,2)&amp;" -s "&amp;Instructions!B$11&amp;" -IH"&amp;Instructions!B$10,"")</f>
        <v/>
      </c>
      <c r="T139" s="24" t="str">
        <f>IF(ISTEXT(A139),"raidcom delete host_grp -port "&amp;A139&amp;IF(ISTEXT(C139)," "&amp;C139,"-"&amp;B139)&amp;" -s "&amp;Instructions!B$11&amp;" -IH"&amp;Instructions!B$10,"")</f>
        <v/>
      </c>
      <c r="U139" s="139" t="str">
        <f>IF(ISTEXT(A139),"raidcom delete hba_wwn -port "&amp;A139&amp;"  -hba_wwn "&amp;IF(LEN(J139)=16,J139,LEFT(J139,2)&amp;MID(J139,4,2)&amp;MID(J139,7,2)&amp;MID(J139,10,2)&amp;MID(J139,13,2)&amp;MID(J139,16,2)&amp;MID(J139,19,2)&amp;MID(J139,22,2))&amp;" -s "&amp;Instructions!B$11&amp;" -IH"&amp;Instructions!B$10,"")</f>
        <v/>
      </c>
      <c r="V139" s="139" t="str">
        <f>IF(ISTEXT(A139),"raidcom reset hba_wwn -port "&amp;A139&amp;" "&amp;C139&amp;"  -hba_wwn "&amp;IF(LEN(J139)=16,J139,LEFT(J139,2)&amp;MID(J139,4,2)&amp;MID(J139,7,2)&amp;MID(J139,10,2)&amp;MID(J139,13,2)&amp;MID(J139,16,2)&amp;MID(J139,19,2)&amp;MID(J139,22,2))&amp;IF(ISTEXT(K139),"  -s "&amp;Instructions!B$11&amp;" -IH"&amp;Instructions!B$10," -s " &amp;Instructions!B$11&amp; " -IH" &amp;Instructions!B$10),"")</f>
        <v/>
      </c>
    </row>
    <row r="140" spans="1:22" ht="15">
      <c r="A140" s="203"/>
      <c r="B140" s="204"/>
      <c r="C140" s="203" t="s">
        <v>1594</v>
      </c>
      <c r="D140" s="203"/>
      <c r="E140" s="137"/>
      <c r="F140" s="137"/>
      <c r="G140" s="137"/>
      <c r="H140" s="137"/>
      <c r="I140" s="218"/>
      <c r="J140" s="26"/>
      <c r="K140" s="111"/>
      <c r="L140" s="92" t="s">
        <v>17</v>
      </c>
      <c r="M140" s="24" t="str">
        <f>IF(ISTEXT(A140),"raidcom add host_grp -port "&amp;A140&amp;IF(ISNUMBER(B140),"-"&amp;B140," ")&amp;" -host_grp_name "&amp; C140&amp;" -s "&amp;Instructions!B$11&amp;" -IH"&amp;Instructions!B$10,"")</f>
        <v/>
      </c>
      <c r="N140" s="24" t="str">
        <f t="shared" si="7"/>
        <v xml:space="preserve">raidcom add host_grp -port CL- -host_ mode  -s </v>
      </c>
      <c r="O140" s="24" t="str">
        <f>IF(ISNUMBER(#REF!),"raidcom add hba_wwn -port CL" &amp;  A140 &amp;  "-" &amp;B140&amp; "  -hba_wwn " &amp; IF(LEN(J140) =16,J140,LEFT(J140,2)&amp;MID(J140,4,2)&amp;MID(J140,7,2)&amp;MID(J140,10,2) &amp;MID(J140,13,2)&amp;MID(J140,16,2)&amp;MID(J140,19,2)&amp;MID(J140,22,2)),"")</f>
        <v/>
      </c>
      <c r="P140" s="24" t="str">
        <f>IF(ISNUMBER(#REF!),"raidcom set hba_wwn -port CL" &amp;  A140 &amp;  "-" &amp;B140&amp;IF(ISTEXT(K140)," -wwn_nickname "&amp;K140,""),"")</f>
        <v/>
      </c>
      <c r="Q140" s="24" t="str">
        <f>IF(ISTEXT(A140),"raidcom add hba_wwn -port "&amp;A140&amp;" "&amp;C140&amp;"  -hba_wwn "&amp;IF(LEN(J140)=16,J140,LEFT(J140,2)&amp;MID(J140,4,2)&amp;MID(J140,7,2)&amp;MID(J140,10,2)&amp;MID(J140,13,2)&amp;MID(J140,16,2)&amp;MID(J140,19,2)&amp;MID(J140,22,2))&amp;" -s " &amp;Instructions!B$11&amp; " -IH" &amp;Instructions!B$10,"")</f>
        <v/>
      </c>
      <c r="R140" s="24" t="str">
        <f>IF(ISTEXT(A140),"raidcom set hba_wwn -port "&amp;A140&amp;" "&amp;C140&amp;"  -hba_wwn "&amp;IF(LEN(J140)=16,J140,LEFT(J140,2)&amp;MID(J140,4,2)&amp;MID(J140,7,2)&amp;MID(J140,10,2)&amp;MID(J140,13,2)&amp;MID(J140,16,2)&amp;MID(J140,19,2)&amp;MID(J140,22,2))&amp;IF(ISTEXT(K140)," -wwn_nickname "&amp;K140&amp;" -s "&amp;Instructions!B$11&amp;" -IH"&amp;Instructions!B$10," -s " &amp;Instructions!B$11&amp; " -IH" &amp;Instructions!B$10),"")</f>
        <v/>
      </c>
      <c r="S140" s="136" t="str">
        <f>IF(ISTEXT(A140),"raidcom modify host_grp -port " &amp;A140&amp;"  "&amp; C140&amp;"  -host_mode "&amp;D140&amp;"  -host_mode_opt "&amp;LEFT(E140,2)&amp;" "&amp;LEFT(F140,2)&amp;" "&amp;LEFT(G140,2)&amp;" "&amp;LEFT(H140,2)&amp;" -s "&amp;Instructions!B$11&amp;" -IH"&amp;Instructions!B$10,"")</f>
        <v/>
      </c>
      <c r="T140" s="24" t="str">
        <f>IF(ISTEXT(A140),"raidcom delete host_grp -port "&amp;A140&amp;IF(ISTEXT(C140)," "&amp;C140,"-"&amp;B140)&amp;" -s "&amp;Instructions!B$11&amp;" -IH"&amp;Instructions!B$10,"")</f>
        <v/>
      </c>
      <c r="U140" s="139" t="str">
        <f>IF(ISTEXT(A140),"raidcom delete hba_wwn -port "&amp;A140&amp;"  -hba_wwn "&amp;IF(LEN(J140)=16,J140,LEFT(J140,2)&amp;MID(J140,4,2)&amp;MID(J140,7,2)&amp;MID(J140,10,2)&amp;MID(J140,13,2)&amp;MID(J140,16,2)&amp;MID(J140,19,2)&amp;MID(J140,22,2))&amp;" -s "&amp;Instructions!B$11&amp;" -IH"&amp;Instructions!B$10,"")</f>
        <v/>
      </c>
      <c r="V140" s="139" t="str">
        <f>IF(ISTEXT(A140),"raidcom reset hba_wwn -port "&amp;A140&amp;" "&amp;C140&amp;"  -hba_wwn "&amp;IF(LEN(J140)=16,J140,LEFT(J140,2)&amp;MID(J140,4,2)&amp;MID(J140,7,2)&amp;MID(J140,10,2)&amp;MID(J140,13,2)&amp;MID(J140,16,2)&amp;MID(J140,19,2)&amp;MID(J140,22,2))&amp;IF(ISTEXT(K140),"  -s "&amp;Instructions!B$11&amp;" -IH"&amp;Instructions!B$10," -s " &amp;Instructions!B$11&amp; " -IH" &amp;Instructions!B$10),"")</f>
        <v/>
      </c>
    </row>
    <row r="141" spans="1:22" ht="15">
      <c r="A141" s="203"/>
      <c r="B141" s="204"/>
      <c r="C141" s="203" t="s">
        <v>1594</v>
      </c>
      <c r="D141" s="203"/>
      <c r="E141" s="137"/>
      <c r="F141" s="137"/>
      <c r="G141" s="137"/>
      <c r="H141" s="137"/>
      <c r="I141" s="218"/>
      <c r="J141" s="26"/>
      <c r="K141" s="111"/>
      <c r="L141" s="92" t="s">
        <v>17</v>
      </c>
      <c r="M141" s="24" t="str">
        <f>IF(ISTEXT(A141),"raidcom add host_grp -port "&amp;A141&amp;IF(ISNUMBER(B141),"-"&amp;B141," ")&amp;" -host_grp_name "&amp; C141&amp;" -s "&amp;Instructions!B$11&amp;" -IH"&amp;Instructions!B$10,"")</f>
        <v/>
      </c>
      <c r="N141" s="24" t="str">
        <f t="shared" si="7"/>
        <v xml:space="preserve">raidcom add host_grp -port CL- -host_ mode  -s </v>
      </c>
      <c r="O141" s="24" t="str">
        <f>IF(ISNUMBER(#REF!),"raidcom add hba_wwn -port CL" &amp;  A141 &amp;  "-" &amp;B141&amp; "  -hba_wwn " &amp; IF(LEN(J141) =16,J141,LEFT(J141,2)&amp;MID(J141,4,2)&amp;MID(J141,7,2)&amp;MID(J141,10,2) &amp;MID(J141,13,2)&amp;MID(J141,16,2)&amp;MID(J141,19,2)&amp;MID(J141,22,2)),"")</f>
        <v/>
      </c>
      <c r="P141" s="24" t="str">
        <f>IF(ISNUMBER(#REF!),"raidcom set hba_wwn -port CL" &amp;  A141 &amp;  "-" &amp;B141&amp;IF(ISTEXT(K141)," -wwn_nickname "&amp;K141,""),"")</f>
        <v/>
      </c>
      <c r="Q141" s="24" t="str">
        <f>IF(ISTEXT(A141),"raidcom add hba_wwn -port "&amp;A141&amp;" "&amp;C141&amp;"  -hba_wwn "&amp;IF(LEN(J141)=16,J141,LEFT(J141,2)&amp;MID(J141,4,2)&amp;MID(J141,7,2)&amp;MID(J141,10,2)&amp;MID(J141,13,2)&amp;MID(J141,16,2)&amp;MID(J141,19,2)&amp;MID(J141,22,2))&amp;" -s " &amp;Instructions!B$11&amp; " -IH" &amp;Instructions!B$10,"")</f>
        <v/>
      </c>
      <c r="R141" s="24" t="str">
        <f>IF(ISTEXT(A141),"raidcom set hba_wwn -port "&amp;A141&amp;" "&amp;C141&amp;"  -hba_wwn "&amp;IF(LEN(J141)=16,J141,LEFT(J141,2)&amp;MID(J141,4,2)&amp;MID(J141,7,2)&amp;MID(J141,10,2)&amp;MID(J141,13,2)&amp;MID(J141,16,2)&amp;MID(J141,19,2)&amp;MID(J141,22,2))&amp;IF(ISTEXT(K141)," -wwn_nickname "&amp;K141&amp;" -s "&amp;Instructions!B$11&amp;" -IH"&amp;Instructions!B$10," -s " &amp;Instructions!B$11&amp; " -IH" &amp;Instructions!B$10),"")</f>
        <v/>
      </c>
      <c r="S141" s="136" t="str">
        <f>IF(ISTEXT(A141),"raidcom modify host_grp -port " &amp;A141&amp;"  "&amp; C141&amp;"  -host_mode "&amp;D141&amp;"  -host_mode_opt "&amp;LEFT(E141,2)&amp;" "&amp;LEFT(F141,2)&amp;" "&amp;LEFT(G141,2)&amp;" "&amp;LEFT(H141,2)&amp;" -s "&amp;Instructions!B$11&amp;" -IH"&amp;Instructions!B$10,"")</f>
        <v/>
      </c>
      <c r="T141" s="24" t="str">
        <f>IF(ISTEXT(A141),"raidcom delete host_grp -port "&amp;A141&amp;IF(ISTEXT(C141)," "&amp;C141,"-"&amp;B141)&amp;" -s "&amp;Instructions!B$11&amp;" -IH"&amp;Instructions!B$10,"")</f>
        <v/>
      </c>
      <c r="U141" s="139" t="str">
        <f>IF(ISTEXT(A141),"raidcom delete hba_wwn -port "&amp;A141&amp;"  -hba_wwn "&amp;IF(LEN(J141)=16,J141,LEFT(J141,2)&amp;MID(J141,4,2)&amp;MID(J141,7,2)&amp;MID(J141,10,2)&amp;MID(J141,13,2)&amp;MID(J141,16,2)&amp;MID(J141,19,2)&amp;MID(J141,22,2))&amp;" -s "&amp;Instructions!B$11&amp;" -IH"&amp;Instructions!B$10,"")</f>
        <v/>
      </c>
      <c r="V141" s="139" t="str">
        <f>IF(ISTEXT(A141),"raidcom reset hba_wwn -port "&amp;A141&amp;" "&amp;C141&amp;"  -hba_wwn "&amp;IF(LEN(J141)=16,J141,LEFT(J141,2)&amp;MID(J141,4,2)&amp;MID(J141,7,2)&amp;MID(J141,10,2)&amp;MID(J141,13,2)&amp;MID(J141,16,2)&amp;MID(J141,19,2)&amp;MID(J141,22,2))&amp;IF(ISTEXT(K141),"  -s "&amp;Instructions!B$11&amp;" -IH"&amp;Instructions!B$10," -s " &amp;Instructions!B$11&amp; " -IH" &amp;Instructions!B$10),"")</f>
        <v/>
      </c>
    </row>
    <row r="142" spans="1:22" ht="15">
      <c r="A142" s="203"/>
      <c r="B142" s="204"/>
      <c r="C142" s="203" t="s">
        <v>1595</v>
      </c>
      <c r="D142" s="203"/>
      <c r="E142" s="137"/>
      <c r="F142" s="137"/>
      <c r="G142" s="137"/>
      <c r="H142" s="137"/>
      <c r="I142" s="218"/>
      <c r="J142" s="26"/>
      <c r="K142" s="111"/>
      <c r="L142" s="92" t="s">
        <v>17</v>
      </c>
      <c r="M142" s="24" t="str">
        <f>IF(ISTEXT(A142),"raidcom add host_grp -port "&amp;A142&amp;IF(ISNUMBER(B142),"-"&amp;B142," ")&amp;" -host_grp_name "&amp; C142&amp;" -s "&amp;Instructions!B$11&amp;" -IH"&amp;Instructions!B$10,"")</f>
        <v/>
      </c>
      <c r="N142" s="24" t="str">
        <f t="shared" si="7"/>
        <v xml:space="preserve">raidcom add host_grp -port CL- -host_ mode  -s </v>
      </c>
      <c r="O142" s="24" t="str">
        <f>IF(ISNUMBER(#REF!),"raidcom add hba_wwn -port CL" &amp;  A142 &amp;  "-" &amp;B142&amp; "  -hba_wwn " &amp; IF(LEN(J142) =16,J142,LEFT(J142,2)&amp;MID(J142,4,2)&amp;MID(J142,7,2)&amp;MID(J142,10,2) &amp;MID(J142,13,2)&amp;MID(J142,16,2)&amp;MID(J142,19,2)&amp;MID(J142,22,2)),"")</f>
        <v/>
      </c>
      <c r="P142" s="24" t="str">
        <f>IF(ISNUMBER(#REF!),"raidcom set hba_wwn -port CL" &amp;  A142 &amp;  "-" &amp;B142&amp;IF(ISTEXT(K142)," -wwn_nickname "&amp;K142,""),"")</f>
        <v/>
      </c>
      <c r="Q142" s="24" t="str">
        <f>IF(ISTEXT(A142),"raidcom add hba_wwn -port "&amp;A142&amp;" "&amp;C142&amp;"  -hba_wwn "&amp;IF(LEN(J142)=16,J142,LEFT(J142,2)&amp;MID(J142,4,2)&amp;MID(J142,7,2)&amp;MID(J142,10,2)&amp;MID(J142,13,2)&amp;MID(J142,16,2)&amp;MID(J142,19,2)&amp;MID(J142,22,2))&amp;" -s " &amp;Instructions!B$11&amp; " -IH" &amp;Instructions!B$10,"")</f>
        <v/>
      </c>
      <c r="R142" s="24" t="str">
        <f>IF(ISTEXT(A142),"raidcom set hba_wwn -port "&amp;A142&amp;" "&amp;C142&amp;"  -hba_wwn "&amp;IF(LEN(J142)=16,J142,LEFT(J142,2)&amp;MID(J142,4,2)&amp;MID(J142,7,2)&amp;MID(J142,10,2)&amp;MID(J142,13,2)&amp;MID(J142,16,2)&amp;MID(J142,19,2)&amp;MID(J142,22,2))&amp;IF(ISTEXT(K142)," -wwn_nickname "&amp;K142&amp;" -s "&amp;Instructions!B$11&amp;" -IH"&amp;Instructions!B$10," -s " &amp;Instructions!B$11&amp; " -IH" &amp;Instructions!B$10),"")</f>
        <v/>
      </c>
      <c r="S142" s="136" t="str">
        <f>IF(ISTEXT(A142),"raidcom modify host_grp -port " &amp;A142&amp;"  "&amp; C142&amp;"  -host_mode "&amp;D142&amp;"  -host_mode_opt "&amp;LEFT(E142,2)&amp;" "&amp;LEFT(F142,2)&amp;" "&amp;LEFT(G142,2)&amp;" "&amp;LEFT(H142,2)&amp;" -s "&amp;Instructions!B$11&amp;" -IH"&amp;Instructions!B$10,"")</f>
        <v/>
      </c>
      <c r="T142" s="24" t="str">
        <f>IF(ISTEXT(A142),"raidcom delete host_grp -port "&amp;A142&amp;IF(ISTEXT(C142)," "&amp;C142,"-"&amp;B142)&amp;" -s "&amp;Instructions!B$11&amp;" -IH"&amp;Instructions!B$10,"")</f>
        <v/>
      </c>
      <c r="U142" s="139" t="str">
        <f>IF(ISTEXT(A142),"raidcom delete hba_wwn -port "&amp;A142&amp;"  -hba_wwn "&amp;IF(LEN(J142)=16,J142,LEFT(J142,2)&amp;MID(J142,4,2)&amp;MID(J142,7,2)&amp;MID(J142,10,2)&amp;MID(J142,13,2)&amp;MID(J142,16,2)&amp;MID(J142,19,2)&amp;MID(J142,22,2))&amp;" -s "&amp;Instructions!B$11&amp;" -IH"&amp;Instructions!B$10,"")</f>
        <v/>
      </c>
      <c r="V142" s="139" t="str">
        <f>IF(ISTEXT(A142),"raidcom reset hba_wwn -port "&amp;A142&amp;" "&amp;C142&amp;"  -hba_wwn "&amp;IF(LEN(J142)=16,J142,LEFT(J142,2)&amp;MID(J142,4,2)&amp;MID(J142,7,2)&amp;MID(J142,10,2)&amp;MID(J142,13,2)&amp;MID(J142,16,2)&amp;MID(J142,19,2)&amp;MID(J142,22,2))&amp;IF(ISTEXT(K142),"  -s "&amp;Instructions!B$11&amp;" -IH"&amp;Instructions!B$10," -s " &amp;Instructions!B$11&amp; " -IH" &amp;Instructions!B$10),"")</f>
        <v/>
      </c>
    </row>
    <row r="143" spans="1:22" ht="15">
      <c r="A143" s="203"/>
      <c r="B143" s="204"/>
      <c r="C143" s="203" t="s">
        <v>1595</v>
      </c>
      <c r="D143" s="203"/>
      <c r="E143" s="137"/>
      <c r="F143" s="137"/>
      <c r="G143" s="137"/>
      <c r="H143" s="137"/>
      <c r="I143" s="218"/>
      <c r="J143" s="26"/>
      <c r="K143" s="111"/>
      <c r="L143" s="92" t="s">
        <v>17</v>
      </c>
      <c r="M143" s="24" t="str">
        <f>IF(ISTEXT(A143),"raidcom add host_grp -port "&amp;A143&amp;IF(ISNUMBER(B143),"-"&amp;B143," ")&amp;" -host_grp_name "&amp; C143&amp;" -s "&amp;Instructions!B$11&amp;" -IH"&amp;Instructions!B$10,"")</f>
        <v/>
      </c>
      <c r="N143" s="24" t="str">
        <f t="shared" si="7"/>
        <v xml:space="preserve">raidcom add host_grp -port CL- -host_ mode  -s </v>
      </c>
      <c r="O143" s="24" t="str">
        <f>IF(ISNUMBER(#REF!),"raidcom add hba_wwn -port CL" &amp;  A143 &amp;  "-" &amp;B143&amp; "  -hba_wwn " &amp; IF(LEN(J143) =16,J143,LEFT(J143,2)&amp;MID(J143,4,2)&amp;MID(J143,7,2)&amp;MID(J143,10,2) &amp;MID(J143,13,2)&amp;MID(J143,16,2)&amp;MID(J143,19,2)&amp;MID(J143,22,2)),"")</f>
        <v/>
      </c>
      <c r="P143" s="24" t="str">
        <f>IF(ISNUMBER(#REF!),"raidcom set hba_wwn -port CL" &amp;  A143 &amp;  "-" &amp;B143&amp;IF(ISTEXT(K143)," -wwn_nickname "&amp;K143,""),"")</f>
        <v/>
      </c>
      <c r="Q143" s="24" t="str">
        <f>IF(ISTEXT(A143),"raidcom add hba_wwn -port "&amp;A143&amp;" "&amp;C143&amp;"  -hba_wwn "&amp;IF(LEN(J143)=16,J143,LEFT(J143,2)&amp;MID(J143,4,2)&amp;MID(J143,7,2)&amp;MID(J143,10,2)&amp;MID(J143,13,2)&amp;MID(J143,16,2)&amp;MID(J143,19,2)&amp;MID(J143,22,2))&amp;" -s " &amp;Instructions!B$11&amp; " -IH" &amp;Instructions!B$10,"")</f>
        <v/>
      </c>
      <c r="R143" s="24" t="str">
        <f>IF(ISTEXT(A143),"raidcom set hba_wwn -port "&amp;A143&amp;" "&amp;C143&amp;"  -hba_wwn "&amp;IF(LEN(J143)=16,J143,LEFT(J143,2)&amp;MID(J143,4,2)&amp;MID(J143,7,2)&amp;MID(J143,10,2)&amp;MID(J143,13,2)&amp;MID(J143,16,2)&amp;MID(J143,19,2)&amp;MID(J143,22,2))&amp;IF(ISTEXT(K143)," -wwn_nickname "&amp;K143&amp;" -s "&amp;Instructions!B$11&amp;" -IH"&amp;Instructions!B$10," -s " &amp;Instructions!B$11&amp; " -IH" &amp;Instructions!B$10),"")</f>
        <v/>
      </c>
      <c r="S143" s="136" t="str">
        <f>IF(ISTEXT(A143),"raidcom modify host_grp -port " &amp;A143&amp;"  "&amp; C143&amp;"  -host_mode "&amp;D143&amp;"  -host_mode_opt "&amp;LEFT(E143,2)&amp;" "&amp;LEFT(F143,2)&amp;" "&amp;LEFT(G143,2)&amp;" "&amp;LEFT(H143,2)&amp;" -s "&amp;Instructions!B$11&amp;" -IH"&amp;Instructions!B$10,"")</f>
        <v/>
      </c>
      <c r="T143" s="24" t="str">
        <f>IF(ISTEXT(A143),"raidcom delete host_grp -port "&amp;A143&amp;IF(ISTEXT(C143)," "&amp;C143,"-"&amp;B143)&amp;" -s "&amp;Instructions!B$11&amp;" -IH"&amp;Instructions!B$10,"")</f>
        <v/>
      </c>
      <c r="U143" s="139" t="str">
        <f>IF(ISTEXT(A143),"raidcom delete hba_wwn -port "&amp;A143&amp;"  -hba_wwn "&amp;IF(LEN(J143)=16,J143,LEFT(J143,2)&amp;MID(J143,4,2)&amp;MID(J143,7,2)&amp;MID(J143,10,2)&amp;MID(J143,13,2)&amp;MID(J143,16,2)&amp;MID(J143,19,2)&amp;MID(J143,22,2))&amp;" -s "&amp;Instructions!B$11&amp;" -IH"&amp;Instructions!B$10,"")</f>
        <v/>
      </c>
      <c r="V143" s="139" t="str">
        <f>IF(ISTEXT(A143),"raidcom reset hba_wwn -port "&amp;A143&amp;" "&amp;C143&amp;"  -hba_wwn "&amp;IF(LEN(J143)=16,J143,LEFT(J143,2)&amp;MID(J143,4,2)&amp;MID(J143,7,2)&amp;MID(J143,10,2)&amp;MID(J143,13,2)&amp;MID(J143,16,2)&amp;MID(J143,19,2)&amp;MID(J143,22,2))&amp;IF(ISTEXT(K143),"  -s "&amp;Instructions!B$11&amp;" -IH"&amp;Instructions!B$10," -s " &amp;Instructions!B$11&amp; " -IH" &amp;Instructions!B$10),"")</f>
        <v/>
      </c>
    </row>
    <row r="144" spans="1:22" ht="15">
      <c r="A144" s="203"/>
      <c r="B144" s="204"/>
      <c r="C144" s="203" t="s">
        <v>1596</v>
      </c>
      <c r="D144" s="203"/>
      <c r="E144" s="137"/>
      <c r="F144" s="137"/>
      <c r="G144" s="137"/>
      <c r="H144" s="137"/>
      <c r="I144" s="218"/>
      <c r="J144" s="26"/>
      <c r="K144" s="111"/>
      <c r="L144" s="92" t="s">
        <v>17</v>
      </c>
      <c r="M144" s="24" t="str">
        <f>IF(ISTEXT(A144),"raidcom add host_grp -port "&amp;A144&amp;IF(ISNUMBER(B144),"-"&amp;B144," ")&amp;" -host_grp_name "&amp; C144&amp;" -s "&amp;Instructions!B$11&amp;" -IH"&amp;Instructions!B$10,"")</f>
        <v/>
      </c>
      <c r="N144" s="24" t="str">
        <f t="shared" si="7"/>
        <v xml:space="preserve">raidcom add host_grp -port CL- -host_ mode  -s </v>
      </c>
      <c r="O144" s="24" t="str">
        <f>IF(ISNUMBER(#REF!),"raidcom add hba_wwn -port CL" &amp;  A144 &amp;  "-" &amp;B144&amp; "  -hba_wwn " &amp; IF(LEN(J144) =16,J144,LEFT(J144,2)&amp;MID(J144,4,2)&amp;MID(J144,7,2)&amp;MID(J144,10,2) &amp;MID(J144,13,2)&amp;MID(J144,16,2)&amp;MID(J144,19,2)&amp;MID(J144,22,2)),"")</f>
        <v/>
      </c>
      <c r="P144" s="24" t="str">
        <f>IF(ISNUMBER(#REF!),"raidcom set hba_wwn -port CL" &amp;  A144 &amp;  "-" &amp;B144&amp;IF(ISTEXT(K144)," -wwn_nickname "&amp;K144,""),"")</f>
        <v/>
      </c>
      <c r="Q144" s="24" t="str">
        <f>IF(ISTEXT(A144),"raidcom add hba_wwn -port "&amp;A144&amp;" "&amp;C144&amp;"  -hba_wwn "&amp;IF(LEN(J144)=16,J144,LEFT(J144,2)&amp;MID(J144,4,2)&amp;MID(J144,7,2)&amp;MID(J144,10,2)&amp;MID(J144,13,2)&amp;MID(J144,16,2)&amp;MID(J144,19,2)&amp;MID(J144,22,2))&amp;" -s " &amp;Instructions!B$11&amp; " -IH" &amp;Instructions!B$10,"")</f>
        <v/>
      </c>
      <c r="R144" s="24" t="str">
        <f>IF(ISTEXT(A144),"raidcom set hba_wwn -port "&amp;A144&amp;" "&amp;C144&amp;"  -hba_wwn "&amp;IF(LEN(J144)=16,J144,LEFT(J144,2)&amp;MID(J144,4,2)&amp;MID(J144,7,2)&amp;MID(J144,10,2)&amp;MID(J144,13,2)&amp;MID(J144,16,2)&amp;MID(J144,19,2)&amp;MID(J144,22,2))&amp;IF(ISTEXT(K144)," -wwn_nickname "&amp;K144&amp;" -s "&amp;Instructions!B$11&amp;" -IH"&amp;Instructions!B$10," -s " &amp;Instructions!B$11&amp; " -IH" &amp;Instructions!B$10),"")</f>
        <v/>
      </c>
      <c r="S144" s="136" t="str">
        <f>IF(ISTEXT(A144),"raidcom modify host_grp -port " &amp;A144&amp;"  "&amp; C144&amp;"  -host_mode "&amp;D144&amp;"  -host_mode_opt "&amp;LEFT(E144,2)&amp;" "&amp;LEFT(F144,2)&amp;" "&amp;LEFT(G144,2)&amp;" "&amp;LEFT(H144,2)&amp;" -s "&amp;Instructions!B$11&amp;" -IH"&amp;Instructions!B$10,"")</f>
        <v/>
      </c>
      <c r="T144" s="24" t="str">
        <f>IF(ISTEXT(A144),"raidcom delete host_grp -port "&amp;A144&amp;IF(ISTEXT(C144)," "&amp;C144,"-"&amp;B144)&amp;" -s "&amp;Instructions!B$11&amp;" -IH"&amp;Instructions!B$10,"")</f>
        <v/>
      </c>
      <c r="U144" s="139" t="str">
        <f>IF(ISTEXT(A144),"raidcom delete hba_wwn -port "&amp;A144&amp;"  -hba_wwn "&amp;IF(LEN(J144)=16,J144,LEFT(J144,2)&amp;MID(J144,4,2)&amp;MID(J144,7,2)&amp;MID(J144,10,2)&amp;MID(J144,13,2)&amp;MID(J144,16,2)&amp;MID(J144,19,2)&amp;MID(J144,22,2))&amp;" -s "&amp;Instructions!B$11&amp;" -IH"&amp;Instructions!B$10,"")</f>
        <v/>
      </c>
      <c r="V144" s="139" t="str">
        <f>IF(ISTEXT(A144),"raidcom reset hba_wwn -port "&amp;A144&amp;" "&amp;C144&amp;"  -hba_wwn "&amp;IF(LEN(J144)=16,J144,LEFT(J144,2)&amp;MID(J144,4,2)&amp;MID(J144,7,2)&amp;MID(J144,10,2)&amp;MID(J144,13,2)&amp;MID(J144,16,2)&amp;MID(J144,19,2)&amp;MID(J144,22,2))&amp;IF(ISTEXT(K144),"  -s "&amp;Instructions!B$11&amp;" -IH"&amp;Instructions!B$10," -s " &amp;Instructions!B$11&amp; " -IH" &amp;Instructions!B$10),"")</f>
        <v/>
      </c>
    </row>
    <row r="145" spans="1:22" ht="15">
      <c r="A145" s="203"/>
      <c r="B145" s="204"/>
      <c r="C145" s="203" t="s">
        <v>1596</v>
      </c>
      <c r="D145" s="203"/>
      <c r="E145" s="137"/>
      <c r="F145" s="137"/>
      <c r="G145" s="137"/>
      <c r="H145" s="137"/>
      <c r="I145" s="218"/>
      <c r="J145" s="26"/>
      <c r="K145" s="111"/>
      <c r="L145" s="92" t="s">
        <v>17</v>
      </c>
      <c r="M145" s="24" t="str">
        <f>IF(ISTEXT(A145),"raidcom add host_grp -port "&amp;A145&amp;IF(ISNUMBER(B145),"-"&amp;B145," ")&amp;" -host_grp_name "&amp; C145&amp;" -s "&amp;Instructions!B$11&amp;" -IH"&amp;Instructions!B$10,"")</f>
        <v/>
      </c>
      <c r="N145" s="24" t="str">
        <f t="shared" si="7"/>
        <v xml:space="preserve">raidcom add host_grp -port CL- -host_ mode  -s </v>
      </c>
      <c r="O145" s="24" t="str">
        <f>IF(ISNUMBER(#REF!),"raidcom add hba_wwn -port CL" &amp;  A145 &amp;  "-" &amp;B145&amp; "  -hba_wwn " &amp; IF(LEN(J145) =16,J145,LEFT(J145,2)&amp;MID(J145,4,2)&amp;MID(J145,7,2)&amp;MID(J145,10,2) &amp;MID(J145,13,2)&amp;MID(J145,16,2)&amp;MID(J145,19,2)&amp;MID(J145,22,2)),"")</f>
        <v/>
      </c>
      <c r="P145" s="24" t="str">
        <f>IF(ISNUMBER(#REF!),"raidcom set hba_wwn -port CL" &amp;  A145 &amp;  "-" &amp;B145&amp;IF(ISTEXT(K145)," -wwn_nickname "&amp;K145,""),"")</f>
        <v/>
      </c>
      <c r="Q145" s="24" t="str">
        <f>IF(ISTEXT(A145),"raidcom add hba_wwn -port "&amp;A145&amp;" "&amp;C145&amp;"  -hba_wwn "&amp;IF(LEN(J145)=16,J145,LEFT(J145,2)&amp;MID(J145,4,2)&amp;MID(J145,7,2)&amp;MID(J145,10,2)&amp;MID(J145,13,2)&amp;MID(J145,16,2)&amp;MID(J145,19,2)&amp;MID(J145,22,2))&amp;" -s " &amp;Instructions!B$11&amp; " -IH" &amp;Instructions!B$10,"")</f>
        <v/>
      </c>
      <c r="R145" s="24" t="str">
        <f>IF(ISTEXT(A145),"raidcom set hba_wwn -port "&amp;A145&amp;" "&amp;C145&amp;"  -hba_wwn "&amp;IF(LEN(J145)=16,J145,LEFT(J145,2)&amp;MID(J145,4,2)&amp;MID(J145,7,2)&amp;MID(J145,10,2)&amp;MID(J145,13,2)&amp;MID(J145,16,2)&amp;MID(J145,19,2)&amp;MID(J145,22,2))&amp;IF(ISTEXT(K145)," -wwn_nickname "&amp;K145&amp;" -s "&amp;Instructions!B$11&amp;" -IH"&amp;Instructions!B$10," -s " &amp;Instructions!B$11&amp; " -IH" &amp;Instructions!B$10),"")</f>
        <v/>
      </c>
      <c r="S145" s="136" t="str">
        <f>IF(ISTEXT(A145),"raidcom modify host_grp -port " &amp;A145&amp;"  "&amp; C145&amp;"  -host_mode "&amp;D145&amp;"  -host_mode_opt "&amp;LEFT(E145,2)&amp;" "&amp;LEFT(F145,2)&amp;" "&amp;LEFT(G145,2)&amp;" "&amp;LEFT(H145,2)&amp;" -s "&amp;Instructions!B$11&amp;" -IH"&amp;Instructions!B$10,"")</f>
        <v/>
      </c>
      <c r="T145" s="24" t="str">
        <f>IF(ISTEXT(A145),"raidcom delete host_grp -port "&amp;A145&amp;IF(ISTEXT(C145)," "&amp;C145,"-"&amp;B145)&amp;" -s "&amp;Instructions!B$11&amp;" -IH"&amp;Instructions!B$10,"")</f>
        <v/>
      </c>
      <c r="U145" s="139" t="str">
        <f>IF(ISTEXT(A145),"raidcom delete hba_wwn -port "&amp;A145&amp;"  -hba_wwn "&amp;IF(LEN(J145)=16,J145,LEFT(J145,2)&amp;MID(J145,4,2)&amp;MID(J145,7,2)&amp;MID(J145,10,2)&amp;MID(J145,13,2)&amp;MID(J145,16,2)&amp;MID(J145,19,2)&amp;MID(J145,22,2))&amp;" -s "&amp;Instructions!B$11&amp;" -IH"&amp;Instructions!B$10,"")</f>
        <v/>
      </c>
      <c r="V145" s="139" t="str">
        <f>IF(ISTEXT(A145),"raidcom reset hba_wwn -port "&amp;A145&amp;" "&amp;C145&amp;"  -hba_wwn "&amp;IF(LEN(J145)=16,J145,LEFT(J145,2)&amp;MID(J145,4,2)&amp;MID(J145,7,2)&amp;MID(J145,10,2)&amp;MID(J145,13,2)&amp;MID(J145,16,2)&amp;MID(J145,19,2)&amp;MID(J145,22,2))&amp;IF(ISTEXT(K145),"  -s "&amp;Instructions!B$11&amp;" -IH"&amp;Instructions!B$10," -s " &amp;Instructions!B$11&amp; " -IH" &amp;Instructions!B$10),"")</f>
        <v/>
      </c>
    </row>
    <row r="146" spans="1:22" ht="15">
      <c r="A146" s="203"/>
      <c r="B146" s="204"/>
      <c r="C146" s="203" t="s">
        <v>1597</v>
      </c>
      <c r="D146" s="203"/>
      <c r="E146" s="137"/>
      <c r="F146" s="137"/>
      <c r="G146" s="137"/>
      <c r="H146" s="137"/>
      <c r="I146" s="218"/>
      <c r="J146" s="26"/>
      <c r="K146" s="111"/>
      <c r="L146" s="92" t="s">
        <v>17</v>
      </c>
      <c r="M146" s="24" t="str">
        <f>IF(ISTEXT(A146),"raidcom add host_grp -port "&amp;A146&amp;IF(ISNUMBER(B146),"-"&amp;B146," ")&amp;" -host_grp_name "&amp; C146&amp;" -s "&amp;Instructions!B$11&amp;" -IH"&amp;Instructions!B$10,"")</f>
        <v/>
      </c>
      <c r="N146" s="24" t="str">
        <f t="shared" si="7"/>
        <v xml:space="preserve">raidcom add host_grp -port CL- -host_ mode  -s </v>
      </c>
      <c r="O146" s="24" t="str">
        <f>IF(ISNUMBER(#REF!),"raidcom add hba_wwn -port CL" &amp;  A146 &amp;  "-" &amp;B146&amp; "  -hba_wwn " &amp; IF(LEN(J146) =16,J146,LEFT(J146,2)&amp;MID(J146,4,2)&amp;MID(J146,7,2)&amp;MID(J146,10,2) &amp;MID(J146,13,2)&amp;MID(J146,16,2)&amp;MID(J146,19,2)&amp;MID(J146,22,2)),"")</f>
        <v/>
      </c>
      <c r="P146" s="24" t="str">
        <f>IF(ISNUMBER(#REF!),"raidcom set hba_wwn -port CL" &amp;  A146 &amp;  "-" &amp;B146&amp;IF(ISTEXT(K146)," -wwn_nickname "&amp;K146,""),"")</f>
        <v/>
      </c>
      <c r="Q146" s="24" t="str">
        <f>IF(ISTEXT(A146),"raidcom add hba_wwn -port "&amp;A146&amp;" "&amp;C146&amp;"  -hba_wwn "&amp;IF(LEN(J146)=16,J146,LEFT(J146,2)&amp;MID(J146,4,2)&amp;MID(J146,7,2)&amp;MID(J146,10,2)&amp;MID(J146,13,2)&amp;MID(J146,16,2)&amp;MID(J146,19,2)&amp;MID(J146,22,2))&amp;" -s " &amp;Instructions!B$11&amp; " -IH" &amp;Instructions!B$10,"")</f>
        <v/>
      </c>
      <c r="R146" s="24" t="str">
        <f>IF(ISTEXT(A146),"raidcom set hba_wwn -port "&amp;A146&amp;" "&amp;C146&amp;"  -hba_wwn "&amp;IF(LEN(J146)=16,J146,LEFT(J146,2)&amp;MID(J146,4,2)&amp;MID(J146,7,2)&amp;MID(J146,10,2)&amp;MID(J146,13,2)&amp;MID(J146,16,2)&amp;MID(J146,19,2)&amp;MID(J146,22,2))&amp;IF(ISTEXT(K146)," -wwn_nickname "&amp;K146&amp;" -s "&amp;Instructions!B$11&amp;" -IH"&amp;Instructions!B$10," -s " &amp;Instructions!B$11&amp; " -IH" &amp;Instructions!B$10),"")</f>
        <v/>
      </c>
      <c r="S146" s="136" t="str">
        <f>IF(ISTEXT(A146),"raidcom modify host_grp -port " &amp;A146&amp;"  "&amp; C146&amp;"  -host_mode "&amp;D146&amp;"  -host_mode_opt "&amp;LEFT(E146,2)&amp;" "&amp;LEFT(F146,2)&amp;" "&amp;LEFT(G146,2)&amp;" "&amp;LEFT(H146,2)&amp;" -s "&amp;Instructions!B$11&amp;" -IH"&amp;Instructions!B$10,"")</f>
        <v/>
      </c>
      <c r="T146" s="24" t="str">
        <f>IF(ISTEXT(A146),"raidcom delete host_grp -port "&amp;A146&amp;IF(ISTEXT(C146)," "&amp;C146,"-"&amp;B146)&amp;" -s "&amp;Instructions!B$11&amp;" -IH"&amp;Instructions!B$10,"")</f>
        <v/>
      </c>
      <c r="U146" s="139" t="str">
        <f>IF(ISTEXT(A146),"raidcom delete hba_wwn -port "&amp;A146&amp;"  -hba_wwn "&amp;IF(LEN(J146)=16,J146,LEFT(J146,2)&amp;MID(J146,4,2)&amp;MID(J146,7,2)&amp;MID(J146,10,2)&amp;MID(J146,13,2)&amp;MID(J146,16,2)&amp;MID(J146,19,2)&amp;MID(J146,22,2))&amp;" -s "&amp;Instructions!B$11&amp;" -IH"&amp;Instructions!B$10,"")</f>
        <v/>
      </c>
      <c r="V146" s="139" t="str">
        <f>IF(ISTEXT(A146),"raidcom reset hba_wwn -port "&amp;A146&amp;" "&amp;C146&amp;"  -hba_wwn "&amp;IF(LEN(J146)=16,J146,LEFT(J146,2)&amp;MID(J146,4,2)&amp;MID(J146,7,2)&amp;MID(J146,10,2)&amp;MID(J146,13,2)&amp;MID(J146,16,2)&amp;MID(J146,19,2)&amp;MID(J146,22,2))&amp;IF(ISTEXT(K146),"  -s "&amp;Instructions!B$11&amp;" -IH"&amp;Instructions!B$10," -s " &amp;Instructions!B$11&amp; " -IH" &amp;Instructions!B$10),"")</f>
        <v/>
      </c>
    </row>
    <row r="147" spans="1:22" ht="15">
      <c r="A147" s="203"/>
      <c r="B147" s="204"/>
      <c r="C147" s="203" t="s">
        <v>1597</v>
      </c>
      <c r="D147" s="203"/>
      <c r="E147" s="137"/>
      <c r="F147" s="137"/>
      <c r="G147" s="137"/>
      <c r="H147" s="137"/>
      <c r="I147" s="218"/>
      <c r="J147" s="26"/>
      <c r="K147" s="111"/>
      <c r="L147" s="92" t="s">
        <v>17</v>
      </c>
      <c r="M147" s="24" t="str">
        <f>IF(ISTEXT(A147),"raidcom add host_grp -port "&amp;A147&amp;IF(ISNUMBER(B147),"-"&amp;B147," ")&amp;" -host_grp_name "&amp; C147&amp;" -s "&amp;Instructions!B$11&amp;" -IH"&amp;Instructions!B$10,"")</f>
        <v/>
      </c>
      <c r="N147" s="24" t="str">
        <f t="shared" si="7"/>
        <v xml:space="preserve">raidcom add host_grp -port CL- -host_ mode  -s </v>
      </c>
      <c r="O147" s="24" t="str">
        <f>IF(ISNUMBER(#REF!),"raidcom add hba_wwn -port CL" &amp;  A147 &amp;  "-" &amp;B147&amp; "  -hba_wwn " &amp; IF(LEN(J147) =16,J147,LEFT(J147,2)&amp;MID(J147,4,2)&amp;MID(J147,7,2)&amp;MID(J147,10,2) &amp;MID(J147,13,2)&amp;MID(J147,16,2)&amp;MID(J147,19,2)&amp;MID(J147,22,2)),"")</f>
        <v/>
      </c>
      <c r="P147" s="24" t="str">
        <f>IF(ISNUMBER(#REF!),"raidcom set hba_wwn -port CL" &amp;  A147 &amp;  "-" &amp;B147&amp;IF(ISTEXT(K147)," -wwn_nickname "&amp;K147,""),"")</f>
        <v/>
      </c>
      <c r="Q147" s="24" t="str">
        <f>IF(ISTEXT(A147),"raidcom add hba_wwn -port "&amp;A147&amp;" "&amp;C147&amp;"  -hba_wwn "&amp;IF(LEN(J147)=16,J147,LEFT(J147,2)&amp;MID(J147,4,2)&amp;MID(J147,7,2)&amp;MID(J147,10,2)&amp;MID(J147,13,2)&amp;MID(J147,16,2)&amp;MID(J147,19,2)&amp;MID(J147,22,2))&amp;" -s " &amp;Instructions!B$11&amp; " -IH" &amp;Instructions!B$10,"")</f>
        <v/>
      </c>
      <c r="R147" s="24" t="str">
        <f>IF(ISTEXT(A147),"raidcom set hba_wwn -port "&amp;A147&amp;" "&amp;C147&amp;"  -hba_wwn "&amp;IF(LEN(J147)=16,J147,LEFT(J147,2)&amp;MID(J147,4,2)&amp;MID(J147,7,2)&amp;MID(J147,10,2)&amp;MID(J147,13,2)&amp;MID(J147,16,2)&amp;MID(J147,19,2)&amp;MID(J147,22,2))&amp;IF(ISTEXT(K147)," -wwn_nickname "&amp;K147&amp;" -s "&amp;Instructions!B$11&amp;" -IH"&amp;Instructions!B$10," -s " &amp;Instructions!B$11&amp; " -IH" &amp;Instructions!B$10),"")</f>
        <v/>
      </c>
      <c r="S147" s="136" t="str">
        <f>IF(ISTEXT(A147),"raidcom modify host_grp -port " &amp;A147&amp;"  "&amp; C147&amp;"  -host_mode "&amp;D147&amp;"  -host_mode_opt "&amp;LEFT(E147,2)&amp;" "&amp;LEFT(F147,2)&amp;" "&amp;LEFT(G147,2)&amp;" "&amp;LEFT(H147,2)&amp;" -s "&amp;Instructions!B$11&amp;" -IH"&amp;Instructions!B$10,"")</f>
        <v/>
      </c>
      <c r="T147" s="24" t="str">
        <f>IF(ISTEXT(A147),"raidcom delete host_grp -port "&amp;A147&amp;IF(ISTEXT(C147)," "&amp;C147,"-"&amp;B147)&amp;" -s "&amp;Instructions!B$11&amp;" -IH"&amp;Instructions!B$10,"")</f>
        <v/>
      </c>
      <c r="U147" s="139" t="str">
        <f>IF(ISTEXT(A147),"raidcom delete hba_wwn -port "&amp;A147&amp;"  -hba_wwn "&amp;IF(LEN(J147)=16,J147,LEFT(J147,2)&amp;MID(J147,4,2)&amp;MID(J147,7,2)&amp;MID(J147,10,2)&amp;MID(J147,13,2)&amp;MID(J147,16,2)&amp;MID(J147,19,2)&amp;MID(J147,22,2))&amp;" -s "&amp;Instructions!B$11&amp;" -IH"&amp;Instructions!B$10,"")</f>
        <v/>
      </c>
      <c r="V147" s="139" t="str">
        <f>IF(ISTEXT(A147),"raidcom reset hba_wwn -port "&amp;A147&amp;" "&amp;C147&amp;"  -hba_wwn "&amp;IF(LEN(J147)=16,J147,LEFT(J147,2)&amp;MID(J147,4,2)&amp;MID(J147,7,2)&amp;MID(J147,10,2)&amp;MID(J147,13,2)&amp;MID(J147,16,2)&amp;MID(J147,19,2)&amp;MID(J147,22,2))&amp;IF(ISTEXT(K147),"  -s "&amp;Instructions!B$11&amp;" -IH"&amp;Instructions!B$10," -s " &amp;Instructions!B$11&amp; " -IH" &amp;Instructions!B$10),"")</f>
        <v/>
      </c>
    </row>
    <row r="148" spans="1:22" ht="15">
      <c r="A148" s="203"/>
      <c r="B148" s="204"/>
      <c r="C148" s="203" t="s">
        <v>1598</v>
      </c>
      <c r="D148" s="203"/>
      <c r="E148" s="137"/>
      <c r="F148" s="137"/>
      <c r="G148" s="137"/>
      <c r="H148" s="137"/>
      <c r="I148" s="218"/>
      <c r="J148" s="26"/>
      <c r="K148" s="111"/>
      <c r="L148" s="92" t="s">
        <v>17</v>
      </c>
      <c r="M148" s="24" t="str">
        <f>IF(ISTEXT(A148),"raidcom add host_grp -port "&amp;A148&amp;IF(ISNUMBER(B148),"-"&amp;B148," ")&amp;" -host_grp_name "&amp; C148&amp;" -s "&amp;Instructions!B$11&amp;" -IH"&amp;Instructions!B$10,"")</f>
        <v/>
      </c>
      <c r="N148" s="24" t="str">
        <f t="shared" si="7"/>
        <v xml:space="preserve">raidcom add host_grp -port CL- -host_ mode  -s </v>
      </c>
      <c r="O148" s="24" t="str">
        <f>IF(ISNUMBER(#REF!),"raidcom add hba_wwn -port CL" &amp;  A148 &amp;  "-" &amp;B148&amp; "  -hba_wwn " &amp; IF(LEN(J148) =16,J148,LEFT(J148,2)&amp;MID(J148,4,2)&amp;MID(J148,7,2)&amp;MID(J148,10,2) &amp;MID(J148,13,2)&amp;MID(J148,16,2)&amp;MID(J148,19,2)&amp;MID(J148,22,2)),"")</f>
        <v/>
      </c>
      <c r="P148" s="24" t="str">
        <f>IF(ISNUMBER(#REF!),"raidcom set hba_wwn -port CL" &amp;  A148 &amp;  "-" &amp;B148&amp;IF(ISTEXT(K148)," -wwn_nickname "&amp;K148,""),"")</f>
        <v/>
      </c>
      <c r="Q148" s="24" t="str">
        <f>IF(ISTEXT(A148),"raidcom add hba_wwn -port "&amp;A148&amp;" "&amp;C148&amp;"  -hba_wwn "&amp;IF(LEN(J148)=16,J148,LEFT(J148,2)&amp;MID(J148,4,2)&amp;MID(J148,7,2)&amp;MID(J148,10,2)&amp;MID(J148,13,2)&amp;MID(J148,16,2)&amp;MID(J148,19,2)&amp;MID(J148,22,2))&amp;" -s " &amp;Instructions!B$11&amp; " -IH" &amp;Instructions!B$10,"")</f>
        <v/>
      </c>
      <c r="R148" s="24" t="str">
        <f>IF(ISTEXT(A148),"raidcom set hba_wwn -port "&amp;A148&amp;" "&amp;C148&amp;"  -hba_wwn "&amp;IF(LEN(J148)=16,J148,LEFT(J148,2)&amp;MID(J148,4,2)&amp;MID(J148,7,2)&amp;MID(J148,10,2)&amp;MID(J148,13,2)&amp;MID(J148,16,2)&amp;MID(J148,19,2)&amp;MID(J148,22,2))&amp;IF(ISTEXT(K148)," -wwn_nickname "&amp;K148&amp;" -s "&amp;Instructions!B$11&amp;" -IH"&amp;Instructions!B$10," -s " &amp;Instructions!B$11&amp; " -IH" &amp;Instructions!B$10),"")</f>
        <v/>
      </c>
      <c r="S148" s="136" t="str">
        <f>IF(ISTEXT(A148),"raidcom modify host_grp -port " &amp;A148&amp;"  "&amp; C148&amp;"  -host_mode "&amp;D148&amp;"  -host_mode_opt "&amp;LEFT(E148,2)&amp;" "&amp;LEFT(F148,2)&amp;" "&amp;LEFT(G148,2)&amp;" "&amp;LEFT(H148,2)&amp;" -s "&amp;Instructions!B$11&amp;" -IH"&amp;Instructions!B$10,"")</f>
        <v/>
      </c>
      <c r="T148" s="24" t="str">
        <f>IF(ISTEXT(A148),"raidcom delete host_grp -port "&amp;A148&amp;IF(ISTEXT(C148)," "&amp;C148,"-"&amp;B148)&amp;" -s "&amp;Instructions!B$11&amp;" -IH"&amp;Instructions!B$10,"")</f>
        <v/>
      </c>
      <c r="U148" s="139" t="str">
        <f>IF(ISTEXT(A148),"raidcom delete hba_wwn -port "&amp;A148&amp;"  -hba_wwn "&amp;IF(LEN(J148)=16,J148,LEFT(J148,2)&amp;MID(J148,4,2)&amp;MID(J148,7,2)&amp;MID(J148,10,2)&amp;MID(J148,13,2)&amp;MID(J148,16,2)&amp;MID(J148,19,2)&amp;MID(J148,22,2))&amp;" -s "&amp;Instructions!B$11&amp;" -IH"&amp;Instructions!B$10,"")</f>
        <v/>
      </c>
      <c r="V148" s="139" t="str">
        <f>IF(ISTEXT(A148),"raidcom reset hba_wwn -port "&amp;A148&amp;" "&amp;C148&amp;"  -hba_wwn "&amp;IF(LEN(J148)=16,J148,LEFT(J148,2)&amp;MID(J148,4,2)&amp;MID(J148,7,2)&amp;MID(J148,10,2)&amp;MID(J148,13,2)&amp;MID(J148,16,2)&amp;MID(J148,19,2)&amp;MID(J148,22,2))&amp;IF(ISTEXT(K148),"  -s "&amp;Instructions!B$11&amp;" -IH"&amp;Instructions!B$10," -s " &amp;Instructions!B$11&amp; " -IH" &amp;Instructions!B$10),"")</f>
        <v/>
      </c>
    </row>
    <row r="149" spans="1:22" ht="15">
      <c r="A149" s="203"/>
      <c r="B149" s="204"/>
      <c r="C149" s="203" t="s">
        <v>1598</v>
      </c>
      <c r="D149" s="203"/>
      <c r="E149" s="137"/>
      <c r="F149" s="137"/>
      <c r="G149" s="137"/>
      <c r="H149" s="137"/>
      <c r="I149" s="218"/>
      <c r="J149" s="26"/>
      <c r="K149" s="111"/>
      <c r="L149" s="92" t="s">
        <v>17</v>
      </c>
      <c r="M149" s="24" t="str">
        <f>IF(ISTEXT(A149),"raidcom add host_grp -port "&amp;A149&amp;IF(ISNUMBER(B149),"-"&amp;B149," ")&amp;" -host_grp_name "&amp; C149&amp;" -s "&amp;Instructions!B$11&amp;" -IH"&amp;Instructions!B$10,"")</f>
        <v/>
      </c>
      <c r="N149" s="24" t="str">
        <f t="shared" si="7"/>
        <v xml:space="preserve">raidcom add host_grp -port CL- -host_ mode  -s </v>
      </c>
      <c r="O149" s="24" t="str">
        <f>IF(ISNUMBER(#REF!),"raidcom add hba_wwn -port CL" &amp;  A149 &amp;  "-" &amp;B149&amp; "  -hba_wwn " &amp; IF(LEN(J149) =16,J149,LEFT(J149,2)&amp;MID(J149,4,2)&amp;MID(J149,7,2)&amp;MID(J149,10,2) &amp;MID(J149,13,2)&amp;MID(J149,16,2)&amp;MID(J149,19,2)&amp;MID(J149,22,2)),"")</f>
        <v/>
      </c>
      <c r="P149" s="24" t="str">
        <f>IF(ISNUMBER(#REF!),"raidcom set hba_wwn -port CL" &amp;  A149 &amp;  "-" &amp;B149&amp;IF(ISTEXT(K149)," -wwn_nickname "&amp;K149,""),"")</f>
        <v/>
      </c>
      <c r="Q149" s="24" t="str">
        <f>IF(ISTEXT(A149),"raidcom add hba_wwn -port "&amp;A149&amp;" "&amp;C149&amp;"  -hba_wwn "&amp;IF(LEN(J149)=16,J149,LEFT(J149,2)&amp;MID(J149,4,2)&amp;MID(J149,7,2)&amp;MID(J149,10,2)&amp;MID(J149,13,2)&amp;MID(J149,16,2)&amp;MID(J149,19,2)&amp;MID(J149,22,2))&amp;" -s " &amp;Instructions!B$11&amp; " -IH" &amp;Instructions!B$10,"")</f>
        <v/>
      </c>
      <c r="R149" s="24" t="str">
        <f>IF(ISTEXT(A149),"raidcom set hba_wwn -port "&amp;A149&amp;" "&amp;C149&amp;"  -hba_wwn "&amp;IF(LEN(J149)=16,J149,LEFT(J149,2)&amp;MID(J149,4,2)&amp;MID(J149,7,2)&amp;MID(J149,10,2)&amp;MID(J149,13,2)&amp;MID(J149,16,2)&amp;MID(J149,19,2)&amp;MID(J149,22,2))&amp;IF(ISTEXT(K149)," -wwn_nickname "&amp;K149&amp;" -s "&amp;Instructions!B$11&amp;" -IH"&amp;Instructions!B$10," -s " &amp;Instructions!B$11&amp; " -IH" &amp;Instructions!B$10),"")</f>
        <v/>
      </c>
      <c r="S149" s="136" t="str">
        <f>IF(ISTEXT(A149),"raidcom modify host_grp -port " &amp;A149&amp;"  "&amp; C149&amp;"  -host_mode "&amp;D149&amp;"  -host_mode_opt "&amp;LEFT(E149,2)&amp;" "&amp;LEFT(F149,2)&amp;" "&amp;LEFT(G149,2)&amp;" "&amp;LEFT(H149,2)&amp;" -s "&amp;Instructions!B$11&amp;" -IH"&amp;Instructions!B$10,"")</f>
        <v/>
      </c>
      <c r="T149" s="24" t="str">
        <f>IF(ISTEXT(A149),"raidcom delete host_grp -port "&amp;A149&amp;IF(ISTEXT(C149)," "&amp;C149,"-"&amp;B149)&amp;" -s "&amp;Instructions!B$11&amp;" -IH"&amp;Instructions!B$10,"")</f>
        <v/>
      </c>
      <c r="U149" s="139" t="str">
        <f>IF(ISTEXT(A149),"raidcom delete hba_wwn -port "&amp;A149&amp;"  -hba_wwn "&amp;IF(LEN(J149)=16,J149,LEFT(J149,2)&amp;MID(J149,4,2)&amp;MID(J149,7,2)&amp;MID(J149,10,2)&amp;MID(J149,13,2)&amp;MID(J149,16,2)&amp;MID(J149,19,2)&amp;MID(J149,22,2))&amp;" -s "&amp;Instructions!B$11&amp;" -IH"&amp;Instructions!B$10,"")</f>
        <v/>
      </c>
      <c r="V149" s="139" t="str">
        <f>IF(ISTEXT(A149),"raidcom reset hba_wwn -port "&amp;A149&amp;" "&amp;C149&amp;"  -hba_wwn "&amp;IF(LEN(J149)=16,J149,LEFT(J149,2)&amp;MID(J149,4,2)&amp;MID(J149,7,2)&amp;MID(J149,10,2)&amp;MID(J149,13,2)&amp;MID(J149,16,2)&amp;MID(J149,19,2)&amp;MID(J149,22,2))&amp;IF(ISTEXT(K149),"  -s "&amp;Instructions!B$11&amp;" -IH"&amp;Instructions!B$10," -s " &amp;Instructions!B$11&amp; " -IH" &amp;Instructions!B$10),"")</f>
        <v/>
      </c>
    </row>
    <row r="150" spans="1:22" ht="15">
      <c r="A150" s="203"/>
      <c r="B150" s="204"/>
      <c r="C150" s="203" t="s">
        <v>1598</v>
      </c>
      <c r="D150" s="203"/>
      <c r="E150" s="137"/>
      <c r="F150" s="137"/>
      <c r="G150" s="137"/>
      <c r="H150" s="137"/>
      <c r="I150" s="218"/>
      <c r="J150" s="26"/>
      <c r="K150" s="111"/>
      <c r="L150" s="92" t="s">
        <v>17</v>
      </c>
      <c r="M150" s="24" t="str">
        <f>IF(ISTEXT(A150),"raidcom add host_grp -port "&amp;A150&amp;IF(ISNUMBER(B150),"-"&amp;B150," ")&amp;" -host_grp_name "&amp; C150&amp;" -s "&amp;Instructions!B$11&amp;" -IH"&amp;Instructions!B$10,"")</f>
        <v/>
      </c>
      <c r="N150" s="24" t="str">
        <f t="shared" si="7"/>
        <v xml:space="preserve">raidcom add host_grp -port CL- -host_ mode  -s </v>
      </c>
      <c r="O150" s="24" t="str">
        <f>IF(ISNUMBER(#REF!),"raidcom add hba_wwn -port CL" &amp;  A150 &amp;  "-" &amp;B150&amp; "  -hba_wwn " &amp; IF(LEN(J150) =16,J150,LEFT(J150,2)&amp;MID(J150,4,2)&amp;MID(J150,7,2)&amp;MID(J150,10,2) &amp;MID(J150,13,2)&amp;MID(J150,16,2)&amp;MID(J150,19,2)&amp;MID(J150,22,2)),"")</f>
        <v/>
      </c>
      <c r="P150" s="24" t="str">
        <f>IF(ISNUMBER(#REF!),"raidcom set hba_wwn -port CL" &amp;  A150 &amp;  "-" &amp;B150&amp;IF(ISTEXT(K150)," -wwn_nickname "&amp;K150,""),"")</f>
        <v/>
      </c>
      <c r="Q150" s="24" t="str">
        <f>IF(ISTEXT(A150),"raidcom add hba_wwn -port "&amp;A150&amp;" "&amp;C150&amp;"  -hba_wwn "&amp;IF(LEN(J150)=16,J150,LEFT(J150,2)&amp;MID(J150,4,2)&amp;MID(J150,7,2)&amp;MID(J150,10,2)&amp;MID(J150,13,2)&amp;MID(J150,16,2)&amp;MID(J150,19,2)&amp;MID(J150,22,2))&amp;" -s " &amp;Instructions!B$11&amp; " -IH" &amp;Instructions!B$10,"")</f>
        <v/>
      </c>
      <c r="R150" s="24" t="str">
        <f>IF(ISTEXT(A150),"raidcom set hba_wwn -port "&amp;A150&amp;" "&amp;C150&amp;"  -hba_wwn "&amp;IF(LEN(J150)=16,J150,LEFT(J150,2)&amp;MID(J150,4,2)&amp;MID(J150,7,2)&amp;MID(J150,10,2)&amp;MID(J150,13,2)&amp;MID(J150,16,2)&amp;MID(J150,19,2)&amp;MID(J150,22,2))&amp;IF(ISTEXT(K150)," -wwn_nickname "&amp;K150&amp;" -s "&amp;Instructions!B$11&amp;" -IH"&amp;Instructions!B$10," -s " &amp;Instructions!B$11&amp; " -IH" &amp;Instructions!B$10),"")</f>
        <v/>
      </c>
      <c r="S150" s="136" t="str">
        <f>IF(ISTEXT(A150),"raidcom modify host_grp -port " &amp;A150&amp;"  "&amp; C150&amp;"  -host_mode "&amp;D150&amp;"  -host_mode_opt "&amp;LEFT(E150,2)&amp;" "&amp;LEFT(F150,2)&amp;" "&amp;LEFT(G150,2)&amp;" "&amp;LEFT(H150,2)&amp;" -s "&amp;Instructions!B$11&amp;" -IH"&amp;Instructions!B$10,"")</f>
        <v/>
      </c>
      <c r="T150" s="24" t="str">
        <f>IF(ISTEXT(A150),"raidcom delete host_grp -port "&amp;A150&amp;IF(ISTEXT(C150)," "&amp;C150,"-"&amp;B150)&amp;" -s "&amp;Instructions!B$11&amp;" -IH"&amp;Instructions!B$10,"")</f>
        <v/>
      </c>
      <c r="U150" s="139" t="str">
        <f>IF(ISTEXT(A150),"raidcom delete hba_wwn -port "&amp;A150&amp;"  -hba_wwn "&amp;IF(LEN(J150)=16,J150,LEFT(J150,2)&amp;MID(J150,4,2)&amp;MID(J150,7,2)&amp;MID(J150,10,2)&amp;MID(J150,13,2)&amp;MID(J150,16,2)&amp;MID(J150,19,2)&amp;MID(J150,22,2))&amp;" -s "&amp;Instructions!B$11&amp;" -IH"&amp;Instructions!B$10,"")</f>
        <v/>
      </c>
      <c r="V150" s="139" t="str">
        <f>IF(ISTEXT(A150),"raidcom reset hba_wwn -port "&amp;A150&amp;" "&amp;C150&amp;"  -hba_wwn "&amp;IF(LEN(J150)=16,J150,LEFT(J150,2)&amp;MID(J150,4,2)&amp;MID(J150,7,2)&amp;MID(J150,10,2)&amp;MID(J150,13,2)&amp;MID(J150,16,2)&amp;MID(J150,19,2)&amp;MID(J150,22,2))&amp;IF(ISTEXT(K150),"  -s "&amp;Instructions!B$11&amp;" -IH"&amp;Instructions!B$10," -s " &amp;Instructions!B$11&amp; " -IH" &amp;Instructions!B$10),"")</f>
        <v/>
      </c>
    </row>
    <row r="151" spans="1:22" ht="15">
      <c r="A151" s="203"/>
      <c r="B151" s="204"/>
      <c r="C151" s="203" t="s">
        <v>1598</v>
      </c>
      <c r="D151" s="203"/>
      <c r="E151" s="137"/>
      <c r="F151" s="137"/>
      <c r="G151" s="137"/>
      <c r="H151" s="137"/>
      <c r="I151" s="218"/>
      <c r="J151" s="26"/>
      <c r="K151" s="111"/>
      <c r="L151" s="92" t="s">
        <v>17</v>
      </c>
      <c r="M151" s="24" t="str">
        <f>IF(ISTEXT(A151),"raidcom add host_grp -port "&amp;A151&amp;IF(ISNUMBER(B151),"-"&amp;B151," ")&amp;" -host_grp_name "&amp; C151&amp;" -s "&amp;Instructions!B$11&amp;" -IH"&amp;Instructions!B$10,"")</f>
        <v/>
      </c>
      <c r="N151" s="24" t="str">
        <f t="shared" si="7"/>
        <v xml:space="preserve">raidcom add host_grp -port CL- -host_ mode  -s </v>
      </c>
      <c r="O151" s="24" t="str">
        <f>IF(ISNUMBER(#REF!),"raidcom add hba_wwn -port CL" &amp;  A151 &amp;  "-" &amp;B151&amp; "  -hba_wwn " &amp; IF(LEN(J151) =16,J151,LEFT(J151,2)&amp;MID(J151,4,2)&amp;MID(J151,7,2)&amp;MID(J151,10,2) &amp;MID(J151,13,2)&amp;MID(J151,16,2)&amp;MID(J151,19,2)&amp;MID(J151,22,2)),"")</f>
        <v/>
      </c>
      <c r="P151" s="24" t="str">
        <f>IF(ISNUMBER(#REF!),"raidcom set hba_wwn -port CL" &amp;  A151 &amp;  "-" &amp;B151&amp;IF(ISTEXT(K151)," -wwn_nickname "&amp;K151,""),"")</f>
        <v/>
      </c>
      <c r="Q151" s="24" t="str">
        <f>IF(ISTEXT(A151),"raidcom add hba_wwn -port "&amp;A151&amp;" "&amp;C151&amp;"  -hba_wwn "&amp;IF(LEN(J151)=16,J151,LEFT(J151,2)&amp;MID(J151,4,2)&amp;MID(J151,7,2)&amp;MID(J151,10,2)&amp;MID(J151,13,2)&amp;MID(J151,16,2)&amp;MID(J151,19,2)&amp;MID(J151,22,2))&amp;" -s " &amp;Instructions!B$11&amp; " -IH" &amp;Instructions!B$10,"")</f>
        <v/>
      </c>
      <c r="R151" s="24" t="str">
        <f>IF(ISTEXT(A151),"raidcom set hba_wwn -port "&amp;A151&amp;" "&amp;C151&amp;"  -hba_wwn "&amp;IF(LEN(J151)=16,J151,LEFT(J151,2)&amp;MID(J151,4,2)&amp;MID(J151,7,2)&amp;MID(J151,10,2)&amp;MID(J151,13,2)&amp;MID(J151,16,2)&amp;MID(J151,19,2)&amp;MID(J151,22,2))&amp;IF(ISTEXT(K151)," -wwn_nickname "&amp;K151&amp;" -s "&amp;Instructions!B$11&amp;" -IH"&amp;Instructions!B$10," -s " &amp;Instructions!B$11&amp; " -IH" &amp;Instructions!B$10),"")</f>
        <v/>
      </c>
      <c r="S151" s="136" t="str">
        <f>IF(ISTEXT(A151),"raidcom modify host_grp -port " &amp;A151&amp;"  "&amp; C151&amp;"  -host_mode "&amp;D151&amp;"  -host_mode_opt "&amp;LEFT(E151,2)&amp;" "&amp;LEFT(F151,2)&amp;" "&amp;LEFT(G151,2)&amp;" "&amp;LEFT(H151,2)&amp;" -s "&amp;Instructions!B$11&amp;" -IH"&amp;Instructions!B$10,"")</f>
        <v/>
      </c>
      <c r="T151" s="24" t="str">
        <f>IF(ISTEXT(A151),"raidcom delete host_grp -port "&amp;A151&amp;IF(ISTEXT(C151)," "&amp;C151,"-"&amp;B151)&amp;" -s "&amp;Instructions!B$11&amp;" -IH"&amp;Instructions!B$10,"")</f>
        <v/>
      </c>
      <c r="U151" s="139" t="str">
        <f>IF(ISTEXT(A151),"raidcom delete hba_wwn -port "&amp;A151&amp;"  -hba_wwn "&amp;IF(LEN(J151)=16,J151,LEFT(J151,2)&amp;MID(J151,4,2)&amp;MID(J151,7,2)&amp;MID(J151,10,2)&amp;MID(J151,13,2)&amp;MID(J151,16,2)&amp;MID(J151,19,2)&amp;MID(J151,22,2))&amp;" -s "&amp;Instructions!B$11&amp;" -IH"&amp;Instructions!B$10,"")</f>
        <v/>
      </c>
      <c r="V151" s="139" t="str">
        <f>IF(ISTEXT(A151),"raidcom reset hba_wwn -port "&amp;A151&amp;" "&amp;C151&amp;"  -hba_wwn "&amp;IF(LEN(J151)=16,J151,LEFT(J151,2)&amp;MID(J151,4,2)&amp;MID(J151,7,2)&amp;MID(J151,10,2)&amp;MID(J151,13,2)&amp;MID(J151,16,2)&amp;MID(J151,19,2)&amp;MID(J151,22,2))&amp;IF(ISTEXT(K151),"  -s "&amp;Instructions!B$11&amp;" -IH"&amp;Instructions!B$10," -s " &amp;Instructions!B$11&amp; " -IH" &amp;Instructions!B$10),"")</f>
        <v/>
      </c>
    </row>
    <row r="152" spans="1:22" ht="15">
      <c r="A152" s="203"/>
      <c r="B152" s="204"/>
      <c r="C152" s="203" t="s">
        <v>1599</v>
      </c>
      <c r="D152" s="203"/>
      <c r="E152" s="137"/>
      <c r="F152" s="137"/>
      <c r="G152" s="137"/>
      <c r="H152" s="137"/>
      <c r="I152" s="218"/>
      <c r="J152" s="26"/>
      <c r="K152" s="111"/>
      <c r="L152" s="92" t="s">
        <v>17</v>
      </c>
      <c r="M152" s="24" t="str">
        <f>IF(ISTEXT(A152),"raidcom add host_grp -port "&amp;A152&amp;IF(ISNUMBER(B152),"-"&amp;B152," ")&amp;" -host_grp_name "&amp; C152&amp;" -s "&amp;Instructions!B$11&amp;" -IH"&amp;Instructions!B$10,"")</f>
        <v/>
      </c>
      <c r="N152" s="24" t="str">
        <f t="shared" si="7"/>
        <v xml:space="preserve">raidcom add host_grp -port CL- -host_ mode  -s </v>
      </c>
      <c r="O152" s="24" t="str">
        <f>IF(ISNUMBER(#REF!),"raidcom add hba_wwn -port CL" &amp;  A152 &amp;  "-" &amp;B152&amp; "  -hba_wwn " &amp; IF(LEN(J152) =16,J152,LEFT(J152,2)&amp;MID(J152,4,2)&amp;MID(J152,7,2)&amp;MID(J152,10,2) &amp;MID(J152,13,2)&amp;MID(J152,16,2)&amp;MID(J152,19,2)&amp;MID(J152,22,2)),"")</f>
        <v/>
      </c>
      <c r="P152" s="24" t="str">
        <f>IF(ISNUMBER(#REF!),"raidcom set hba_wwn -port CL" &amp;  A152 &amp;  "-" &amp;B152&amp;IF(ISTEXT(K152)," -wwn_nickname "&amp;K152,""),"")</f>
        <v/>
      </c>
      <c r="Q152" s="24" t="str">
        <f>IF(ISTEXT(A152),"raidcom add hba_wwn -port "&amp;A152&amp;" "&amp;C152&amp;"  -hba_wwn "&amp;IF(LEN(J152)=16,J152,LEFT(J152,2)&amp;MID(J152,4,2)&amp;MID(J152,7,2)&amp;MID(J152,10,2)&amp;MID(J152,13,2)&amp;MID(J152,16,2)&amp;MID(J152,19,2)&amp;MID(J152,22,2))&amp;" -s " &amp;Instructions!B$11&amp; " -IH" &amp;Instructions!B$10,"")</f>
        <v/>
      </c>
      <c r="R152" s="24" t="str">
        <f>IF(ISTEXT(A152),"raidcom set hba_wwn -port "&amp;A152&amp;" "&amp;C152&amp;"  -hba_wwn "&amp;IF(LEN(J152)=16,J152,LEFT(J152,2)&amp;MID(J152,4,2)&amp;MID(J152,7,2)&amp;MID(J152,10,2)&amp;MID(J152,13,2)&amp;MID(J152,16,2)&amp;MID(J152,19,2)&amp;MID(J152,22,2))&amp;IF(ISTEXT(K152)," -wwn_nickname "&amp;K152&amp;" -s "&amp;Instructions!B$11&amp;" -IH"&amp;Instructions!B$10," -s " &amp;Instructions!B$11&amp; " -IH" &amp;Instructions!B$10),"")</f>
        <v/>
      </c>
      <c r="S152" s="136" t="str">
        <f>IF(ISTEXT(A152),"raidcom modify host_grp -port " &amp;A152&amp;"  "&amp; C152&amp;"  -host_mode "&amp;D152&amp;"  -host_mode_opt "&amp;LEFT(E152,2)&amp;" "&amp;LEFT(F152,2)&amp;" "&amp;LEFT(G152,2)&amp;" "&amp;LEFT(H152,2)&amp;" -s "&amp;Instructions!B$11&amp;" -IH"&amp;Instructions!B$10,"")</f>
        <v/>
      </c>
      <c r="T152" s="24" t="str">
        <f>IF(ISTEXT(A152),"raidcom delete host_grp -port "&amp;A152&amp;IF(ISTEXT(C152)," "&amp;C152,"-"&amp;B152)&amp;" -s "&amp;Instructions!B$11&amp;" -IH"&amp;Instructions!B$10,"")</f>
        <v/>
      </c>
      <c r="U152" s="139" t="str">
        <f>IF(ISTEXT(A152),"raidcom delete hba_wwn -port "&amp;A152&amp;"  -hba_wwn "&amp;IF(LEN(J152)=16,J152,LEFT(J152,2)&amp;MID(J152,4,2)&amp;MID(J152,7,2)&amp;MID(J152,10,2)&amp;MID(J152,13,2)&amp;MID(J152,16,2)&amp;MID(J152,19,2)&amp;MID(J152,22,2))&amp;" -s "&amp;Instructions!B$11&amp;" -IH"&amp;Instructions!B$10,"")</f>
        <v/>
      </c>
      <c r="V152" s="139" t="str">
        <f>IF(ISTEXT(A152),"raidcom reset hba_wwn -port "&amp;A152&amp;" "&amp;C152&amp;"  -hba_wwn "&amp;IF(LEN(J152)=16,J152,LEFT(J152,2)&amp;MID(J152,4,2)&amp;MID(J152,7,2)&amp;MID(J152,10,2)&amp;MID(J152,13,2)&amp;MID(J152,16,2)&amp;MID(J152,19,2)&amp;MID(J152,22,2))&amp;IF(ISTEXT(K152),"  -s "&amp;Instructions!B$11&amp;" -IH"&amp;Instructions!B$10," -s " &amp;Instructions!B$11&amp; " -IH" &amp;Instructions!B$10),"")</f>
        <v/>
      </c>
    </row>
    <row r="153" spans="1:22" ht="15">
      <c r="A153" s="203"/>
      <c r="B153" s="204"/>
      <c r="C153" s="203" t="s">
        <v>1599</v>
      </c>
      <c r="D153" s="203"/>
      <c r="E153" s="137"/>
      <c r="F153" s="137"/>
      <c r="G153" s="137"/>
      <c r="H153" s="137"/>
      <c r="I153" s="218"/>
      <c r="J153" s="26"/>
      <c r="K153" s="111"/>
      <c r="L153" s="92" t="s">
        <v>17</v>
      </c>
      <c r="M153" s="24" t="str">
        <f>IF(ISTEXT(A153),"raidcom add host_grp -port "&amp;A153&amp;IF(ISNUMBER(B153),"-"&amp;B153," ")&amp;" -host_grp_name "&amp; C153&amp;" -s "&amp;Instructions!B$11&amp;" -IH"&amp;Instructions!B$10,"")</f>
        <v/>
      </c>
      <c r="N153" s="24" t="str">
        <f t="shared" si="7"/>
        <v xml:space="preserve">raidcom add host_grp -port CL- -host_ mode  -s </v>
      </c>
      <c r="O153" s="24" t="str">
        <f>IF(ISNUMBER(#REF!),"raidcom add hba_wwn -port CL" &amp;  A153 &amp;  "-" &amp;B153&amp; "  -hba_wwn " &amp; IF(LEN(J153) =16,J153,LEFT(J153,2)&amp;MID(J153,4,2)&amp;MID(J153,7,2)&amp;MID(J153,10,2) &amp;MID(J153,13,2)&amp;MID(J153,16,2)&amp;MID(J153,19,2)&amp;MID(J153,22,2)),"")</f>
        <v/>
      </c>
      <c r="P153" s="24" t="str">
        <f>IF(ISNUMBER(#REF!),"raidcom set hba_wwn -port CL" &amp;  A153 &amp;  "-" &amp;B153&amp;IF(ISTEXT(K153)," -wwn_nickname "&amp;K153,""),"")</f>
        <v/>
      </c>
      <c r="Q153" s="24" t="str">
        <f>IF(ISTEXT(A153),"raidcom add hba_wwn -port "&amp;A153&amp;" "&amp;C153&amp;"  -hba_wwn "&amp;IF(LEN(J153)=16,J153,LEFT(J153,2)&amp;MID(J153,4,2)&amp;MID(J153,7,2)&amp;MID(J153,10,2)&amp;MID(J153,13,2)&amp;MID(J153,16,2)&amp;MID(J153,19,2)&amp;MID(J153,22,2))&amp;" -s " &amp;Instructions!B$11&amp; " -IH" &amp;Instructions!B$10,"")</f>
        <v/>
      </c>
      <c r="R153" s="24" t="str">
        <f>IF(ISTEXT(A153),"raidcom set hba_wwn -port "&amp;A153&amp;" "&amp;C153&amp;"  -hba_wwn "&amp;IF(LEN(J153)=16,J153,LEFT(J153,2)&amp;MID(J153,4,2)&amp;MID(J153,7,2)&amp;MID(J153,10,2)&amp;MID(J153,13,2)&amp;MID(J153,16,2)&amp;MID(J153,19,2)&amp;MID(J153,22,2))&amp;IF(ISTEXT(K153)," -wwn_nickname "&amp;K153&amp;" -s "&amp;Instructions!B$11&amp;" -IH"&amp;Instructions!B$10," -s " &amp;Instructions!B$11&amp; " -IH" &amp;Instructions!B$10),"")</f>
        <v/>
      </c>
      <c r="S153" s="136" t="str">
        <f>IF(ISTEXT(A153),"raidcom modify host_grp -port " &amp;A153&amp;"  "&amp; C153&amp;"  -host_mode "&amp;D153&amp;"  -host_mode_opt "&amp;LEFT(E153,2)&amp;" "&amp;LEFT(F153,2)&amp;" "&amp;LEFT(G153,2)&amp;" "&amp;LEFT(H153,2)&amp;" -s "&amp;Instructions!B$11&amp;" -IH"&amp;Instructions!B$10,"")</f>
        <v/>
      </c>
      <c r="T153" s="24" t="str">
        <f>IF(ISTEXT(A153),"raidcom delete host_grp -port "&amp;A153&amp;IF(ISTEXT(C153)," "&amp;C153,"-"&amp;B153)&amp;" -s "&amp;Instructions!B$11&amp;" -IH"&amp;Instructions!B$10,"")</f>
        <v/>
      </c>
      <c r="U153" s="139" t="str">
        <f>IF(ISTEXT(A153),"raidcom delete hba_wwn -port "&amp;A153&amp;"  -hba_wwn "&amp;IF(LEN(J153)=16,J153,LEFT(J153,2)&amp;MID(J153,4,2)&amp;MID(J153,7,2)&amp;MID(J153,10,2)&amp;MID(J153,13,2)&amp;MID(J153,16,2)&amp;MID(J153,19,2)&amp;MID(J153,22,2))&amp;" -s "&amp;Instructions!B$11&amp;" -IH"&amp;Instructions!B$10,"")</f>
        <v/>
      </c>
      <c r="V153" s="139" t="str">
        <f>IF(ISTEXT(A153),"raidcom reset hba_wwn -port "&amp;A153&amp;" "&amp;C153&amp;"  -hba_wwn "&amp;IF(LEN(J153)=16,J153,LEFT(J153,2)&amp;MID(J153,4,2)&amp;MID(J153,7,2)&amp;MID(J153,10,2)&amp;MID(J153,13,2)&amp;MID(J153,16,2)&amp;MID(J153,19,2)&amp;MID(J153,22,2))&amp;IF(ISTEXT(K153),"  -s "&amp;Instructions!B$11&amp;" -IH"&amp;Instructions!B$10," -s " &amp;Instructions!B$11&amp; " -IH" &amp;Instructions!B$10),"")</f>
        <v/>
      </c>
    </row>
    <row r="154" spans="1:22" ht="15">
      <c r="A154" s="203"/>
      <c r="B154" s="204"/>
      <c r="C154" s="203" t="s">
        <v>1600</v>
      </c>
      <c r="D154" s="203"/>
      <c r="E154" s="137"/>
      <c r="F154" s="137"/>
      <c r="G154" s="137"/>
      <c r="H154" s="137"/>
      <c r="I154" s="218"/>
      <c r="J154" s="26"/>
      <c r="K154" s="111"/>
      <c r="L154" s="92" t="s">
        <v>17</v>
      </c>
      <c r="M154" s="24" t="str">
        <f>IF(ISTEXT(A154),"raidcom add host_grp -port "&amp;A154&amp;IF(ISNUMBER(B154),"-"&amp;B154," ")&amp;" -host_grp_name "&amp; C154&amp;" -s "&amp;Instructions!B$11&amp;" -IH"&amp;Instructions!B$10,"")</f>
        <v/>
      </c>
      <c r="N154" s="24" t="str">
        <f t="shared" si="7"/>
        <v xml:space="preserve">raidcom add host_grp -port CL- -host_ mode  -s </v>
      </c>
      <c r="O154" s="24" t="str">
        <f>IF(ISNUMBER(#REF!),"raidcom add hba_wwn -port CL" &amp;  A154 &amp;  "-" &amp;B154&amp; "  -hba_wwn " &amp; IF(LEN(J154) =16,J154,LEFT(J154,2)&amp;MID(J154,4,2)&amp;MID(J154,7,2)&amp;MID(J154,10,2) &amp;MID(J154,13,2)&amp;MID(J154,16,2)&amp;MID(J154,19,2)&amp;MID(J154,22,2)),"")</f>
        <v/>
      </c>
      <c r="P154" s="24" t="str">
        <f>IF(ISNUMBER(#REF!),"raidcom set hba_wwn -port CL" &amp;  A154 &amp;  "-" &amp;B154&amp;IF(ISTEXT(K154)," -wwn_nickname "&amp;K154,""),"")</f>
        <v/>
      </c>
      <c r="Q154" s="24" t="str">
        <f>IF(ISTEXT(A154),"raidcom add hba_wwn -port "&amp;A154&amp;" "&amp;C154&amp;"  -hba_wwn "&amp;IF(LEN(J154)=16,J154,LEFT(J154,2)&amp;MID(J154,4,2)&amp;MID(J154,7,2)&amp;MID(J154,10,2)&amp;MID(J154,13,2)&amp;MID(J154,16,2)&amp;MID(J154,19,2)&amp;MID(J154,22,2))&amp;" -s " &amp;Instructions!B$11&amp; " -IH" &amp;Instructions!B$10,"")</f>
        <v/>
      </c>
      <c r="R154" s="24" t="str">
        <f>IF(ISTEXT(A154),"raidcom set hba_wwn -port "&amp;A154&amp;" "&amp;C154&amp;"  -hba_wwn "&amp;IF(LEN(J154)=16,J154,LEFT(J154,2)&amp;MID(J154,4,2)&amp;MID(J154,7,2)&amp;MID(J154,10,2)&amp;MID(J154,13,2)&amp;MID(J154,16,2)&amp;MID(J154,19,2)&amp;MID(J154,22,2))&amp;IF(ISTEXT(K154)," -wwn_nickname "&amp;K154&amp;" -s "&amp;Instructions!B$11&amp;" -IH"&amp;Instructions!B$10," -s " &amp;Instructions!B$11&amp; " -IH" &amp;Instructions!B$10),"")</f>
        <v/>
      </c>
      <c r="S154" s="136" t="str">
        <f>IF(ISTEXT(A154),"raidcom modify host_grp -port " &amp;A154&amp;"  "&amp; C154&amp;"  -host_mode "&amp;D154&amp;"  -host_mode_opt "&amp;LEFT(E154,2)&amp;" "&amp;LEFT(F154,2)&amp;" "&amp;LEFT(G154,2)&amp;" "&amp;LEFT(H154,2)&amp;" -s "&amp;Instructions!B$11&amp;" -IH"&amp;Instructions!B$10,"")</f>
        <v/>
      </c>
      <c r="T154" s="24" t="str">
        <f>IF(ISTEXT(A154),"raidcom delete host_grp -port "&amp;A154&amp;IF(ISTEXT(C154)," "&amp;C154,"-"&amp;B154)&amp;" -s "&amp;Instructions!B$11&amp;" -IH"&amp;Instructions!B$10,"")</f>
        <v/>
      </c>
      <c r="U154" s="139" t="str">
        <f>IF(ISTEXT(A154),"raidcom delete hba_wwn -port "&amp;A154&amp;"  -hba_wwn "&amp;IF(LEN(J154)=16,J154,LEFT(J154,2)&amp;MID(J154,4,2)&amp;MID(J154,7,2)&amp;MID(J154,10,2)&amp;MID(J154,13,2)&amp;MID(J154,16,2)&amp;MID(J154,19,2)&amp;MID(J154,22,2))&amp;" -s "&amp;Instructions!B$11&amp;" -IH"&amp;Instructions!B$10,"")</f>
        <v/>
      </c>
      <c r="V154" s="139" t="str">
        <f>IF(ISTEXT(A154),"raidcom reset hba_wwn -port "&amp;A154&amp;" "&amp;C154&amp;"  -hba_wwn "&amp;IF(LEN(J154)=16,J154,LEFT(J154,2)&amp;MID(J154,4,2)&amp;MID(J154,7,2)&amp;MID(J154,10,2)&amp;MID(J154,13,2)&amp;MID(J154,16,2)&amp;MID(J154,19,2)&amp;MID(J154,22,2))&amp;IF(ISTEXT(K154),"  -s "&amp;Instructions!B$11&amp;" -IH"&amp;Instructions!B$10," -s " &amp;Instructions!B$11&amp; " -IH" &amp;Instructions!B$10),"")</f>
        <v/>
      </c>
    </row>
    <row r="155" spans="1:22" ht="15">
      <c r="A155" s="203"/>
      <c r="B155" s="204"/>
      <c r="C155" s="203" t="s">
        <v>1600</v>
      </c>
      <c r="D155" s="203"/>
      <c r="E155" s="137"/>
      <c r="F155" s="137"/>
      <c r="G155" s="137"/>
      <c r="H155" s="137"/>
      <c r="I155" s="218"/>
      <c r="J155" s="26"/>
      <c r="K155" s="111"/>
      <c r="L155" s="92" t="s">
        <v>17</v>
      </c>
      <c r="M155" s="24" t="str">
        <f>IF(ISTEXT(A155),"raidcom add host_grp -port "&amp;A155&amp;IF(ISNUMBER(B155),"-"&amp;B155," ")&amp;" -host_grp_name "&amp; C155&amp;" -s "&amp;Instructions!B$11&amp;" -IH"&amp;Instructions!B$10,"")</f>
        <v/>
      </c>
      <c r="N155" s="24" t="str">
        <f t="shared" si="7"/>
        <v xml:space="preserve">raidcom add host_grp -port CL- -host_ mode  -s </v>
      </c>
      <c r="O155" s="24" t="str">
        <f>IF(ISNUMBER(#REF!),"raidcom add hba_wwn -port CL" &amp;  A155 &amp;  "-" &amp;B155&amp; "  -hba_wwn " &amp; IF(LEN(J155) =16,J155,LEFT(J155,2)&amp;MID(J155,4,2)&amp;MID(J155,7,2)&amp;MID(J155,10,2) &amp;MID(J155,13,2)&amp;MID(J155,16,2)&amp;MID(J155,19,2)&amp;MID(J155,22,2)),"")</f>
        <v/>
      </c>
      <c r="P155" s="24" t="str">
        <f>IF(ISNUMBER(#REF!),"raidcom set hba_wwn -port CL" &amp;  A155 &amp;  "-" &amp;B155&amp;IF(ISTEXT(K155)," -wwn_nickname "&amp;K155,""),"")</f>
        <v/>
      </c>
      <c r="Q155" s="24" t="str">
        <f>IF(ISTEXT(A155),"raidcom add hba_wwn -port "&amp;A155&amp;" "&amp;C155&amp;"  -hba_wwn "&amp;IF(LEN(J155)=16,J155,LEFT(J155,2)&amp;MID(J155,4,2)&amp;MID(J155,7,2)&amp;MID(J155,10,2)&amp;MID(J155,13,2)&amp;MID(J155,16,2)&amp;MID(J155,19,2)&amp;MID(J155,22,2))&amp;" -s " &amp;Instructions!B$11&amp; " -IH" &amp;Instructions!B$10,"")</f>
        <v/>
      </c>
      <c r="R155" s="24" t="str">
        <f>IF(ISTEXT(A155),"raidcom set hba_wwn -port "&amp;A155&amp;" "&amp;C155&amp;"  -hba_wwn "&amp;IF(LEN(J155)=16,J155,LEFT(J155,2)&amp;MID(J155,4,2)&amp;MID(J155,7,2)&amp;MID(J155,10,2)&amp;MID(J155,13,2)&amp;MID(J155,16,2)&amp;MID(J155,19,2)&amp;MID(J155,22,2))&amp;IF(ISTEXT(K155)," -wwn_nickname "&amp;K155&amp;" -s "&amp;Instructions!B$11&amp;" -IH"&amp;Instructions!B$10," -s " &amp;Instructions!B$11&amp; " -IH" &amp;Instructions!B$10),"")</f>
        <v/>
      </c>
      <c r="S155" s="136" t="str">
        <f>IF(ISTEXT(A155),"raidcom modify host_grp -port " &amp;A155&amp;"  "&amp; C155&amp;"  -host_mode "&amp;D155&amp;"  -host_mode_opt "&amp;LEFT(E155,2)&amp;" "&amp;LEFT(F155,2)&amp;" "&amp;LEFT(G155,2)&amp;" "&amp;LEFT(H155,2)&amp;" -s "&amp;Instructions!B$11&amp;" -IH"&amp;Instructions!B$10,"")</f>
        <v/>
      </c>
      <c r="T155" s="24" t="str">
        <f>IF(ISTEXT(A155),"raidcom delete host_grp -port "&amp;A155&amp;IF(ISTEXT(C155)," "&amp;C155,"-"&amp;B155)&amp;" -s "&amp;Instructions!B$11&amp;" -IH"&amp;Instructions!B$10,"")</f>
        <v/>
      </c>
      <c r="U155" s="139" t="str">
        <f>IF(ISTEXT(A155),"raidcom delete hba_wwn -port "&amp;A155&amp;"  -hba_wwn "&amp;IF(LEN(J155)=16,J155,LEFT(J155,2)&amp;MID(J155,4,2)&amp;MID(J155,7,2)&amp;MID(J155,10,2)&amp;MID(J155,13,2)&amp;MID(J155,16,2)&amp;MID(J155,19,2)&amp;MID(J155,22,2))&amp;" -s "&amp;Instructions!B$11&amp;" -IH"&amp;Instructions!B$10,"")</f>
        <v/>
      </c>
      <c r="V155" s="139" t="str">
        <f>IF(ISTEXT(A155),"raidcom reset hba_wwn -port "&amp;A155&amp;" "&amp;C155&amp;"  -hba_wwn "&amp;IF(LEN(J155)=16,J155,LEFT(J155,2)&amp;MID(J155,4,2)&amp;MID(J155,7,2)&amp;MID(J155,10,2)&amp;MID(J155,13,2)&amp;MID(J155,16,2)&amp;MID(J155,19,2)&amp;MID(J155,22,2))&amp;IF(ISTEXT(K155),"  -s "&amp;Instructions!B$11&amp;" -IH"&amp;Instructions!B$10," -s " &amp;Instructions!B$11&amp; " -IH" &amp;Instructions!B$10),"")</f>
        <v/>
      </c>
    </row>
    <row r="156" spans="1:22" ht="15">
      <c r="A156" s="203"/>
      <c r="B156" s="204"/>
      <c r="C156" s="203" t="s">
        <v>1601</v>
      </c>
      <c r="D156" s="203"/>
      <c r="E156" s="137"/>
      <c r="F156" s="137"/>
      <c r="G156" s="137"/>
      <c r="H156" s="137"/>
      <c r="I156" s="218"/>
      <c r="J156" s="26"/>
      <c r="K156" s="111"/>
      <c r="L156" s="92" t="s">
        <v>17</v>
      </c>
      <c r="M156" s="24" t="str">
        <f>IF(ISTEXT(A156),"raidcom add host_grp -port "&amp;A156&amp;IF(ISNUMBER(B156),"-"&amp;B156," ")&amp;" -host_grp_name "&amp; C156&amp;" -s "&amp;Instructions!B$11&amp;" -IH"&amp;Instructions!B$10,"")</f>
        <v/>
      </c>
      <c r="N156" s="24" t="str">
        <f t="shared" si="7"/>
        <v xml:space="preserve">raidcom add host_grp -port CL- -host_ mode  -s </v>
      </c>
      <c r="O156" s="24" t="str">
        <f>IF(ISNUMBER(#REF!),"raidcom add hba_wwn -port CL" &amp;  A156 &amp;  "-" &amp;B156&amp; "  -hba_wwn " &amp; IF(LEN(J156) =16,J156,LEFT(J156,2)&amp;MID(J156,4,2)&amp;MID(J156,7,2)&amp;MID(J156,10,2) &amp;MID(J156,13,2)&amp;MID(J156,16,2)&amp;MID(J156,19,2)&amp;MID(J156,22,2)),"")</f>
        <v/>
      </c>
      <c r="P156" s="24" t="str">
        <f>IF(ISNUMBER(#REF!),"raidcom set hba_wwn -port CL" &amp;  A156 &amp;  "-" &amp;B156&amp;IF(ISTEXT(K156)," -wwn_nickname "&amp;K156,""),"")</f>
        <v/>
      </c>
      <c r="Q156" s="24" t="str">
        <f>IF(ISTEXT(A156),"raidcom add hba_wwn -port "&amp;A156&amp;" "&amp;C156&amp;"  -hba_wwn "&amp;IF(LEN(J156)=16,J156,LEFT(J156,2)&amp;MID(J156,4,2)&amp;MID(J156,7,2)&amp;MID(J156,10,2)&amp;MID(J156,13,2)&amp;MID(J156,16,2)&amp;MID(J156,19,2)&amp;MID(J156,22,2))&amp;" -s " &amp;Instructions!B$11&amp; " -IH" &amp;Instructions!B$10,"")</f>
        <v/>
      </c>
      <c r="R156" s="24" t="str">
        <f>IF(ISTEXT(A156),"raidcom set hba_wwn -port "&amp;A156&amp;" "&amp;C156&amp;"  -hba_wwn "&amp;IF(LEN(J156)=16,J156,LEFT(J156,2)&amp;MID(J156,4,2)&amp;MID(J156,7,2)&amp;MID(J156,10,2)&amp;MID(J156,13,2)&amp;MID(J156,16,2)&amp;MID(J156,19,2)&amp;MID(J156,22,2))&amp;IF(ISTEXT(K156)," -wwn_nickname "&amp;K156&amp;" -s "&amp;Instructions!B$11&amp;" -IH"&amp;Instructions!B$10," -s " &amp;Instructions!B$11&amp; " -IH" &amp;Instructions!B$10),"")</f>
        <v/>
      </c>
      <c r="S156" s="136" t="str">
        <f>IF(ISTEXT(A156),"raidcom modify host_grp -port " &amp;A156&amp;"  "&amp; C156&amp;"  -host_mode "&amp;D156&amp;"  -host_mode_opt "&amp;LEFT(E156,2)&amp;" "&amp;LEFT(F156,2)&amp;" "&amp;LEFT(G156,2)&amp;" "&amp;LEFT(H156,2)&amp;" -s "&amp;Instructions!B$11&amp;" -IH"&amp;Instructions!B$10,"")</f>
        <v/>
      </c>
      <c r="T156" s="24" t="str">
        <f>IF(ISTEXT(A156),"raidcom delete host_grp -port "&amp;A156&amp;IF(ISTEXT(C156)," "&amp;C156,"-"&amp;B156)&amp;" -s "&amp;Instructions!B$11&amp;" -IH"&amp;Instructions!B$10,"")</f>
        <v/>
      </c>
      <c r="U156" s="139" t="str">
        <f>IF(ISTEXT(A156),"raidcom delete hba_wwn -port "&amp;A156&amp;"  -hba_wwn "&amp;IF(LEN(J156)=16,J156,LEFT(J156,2)&amp;MID(J156,4,2)&amp;MID(J156,7,2)&amp;MID(J156,10,2)&amp;MID(J156,13,2)&amp;MID(J156,16,2)&amp;MID(J156,19,2)&amp;MID(J156,22,2))&amp;" -s "&amp;Instructions!B$11&amp;" -IH"&amp;Instructions!B$10,"")</f>
        <v/>
      </c>
      <c r="V156" s="139" t="str">
        <f>IF(ISTEXT(A156),"raidcom reset hba_wwn -port "&amp;A156&amp;" "&amp;C156&amp;"  -hba_wwn "&amp;IF(LEN(J156)=16,J156,LEFT(J156,2)&amp;MID(J156,4,2)&amp;MID(J156,7,2)&amp;MID(J156,10,2)&amp;MID(J156,13,2)&amp;MID(J156,16,2)&amp;MID(J156,19,2)&amp;MID(J156,22,2))&amp;IF(ISTEXT(K156),"  -s "&amp;Instructions!B$11&amp;" -IH"&amp;Instructions!B$10," -s " &amp;Instructions!B$11&amp; " -IH" &amp;Instructions!B$10),"")</f>
        <v/>
      </c>
    </row>
    <row r="157" spans="1:22" ht="15">
      <c r="A157" s="203"/>
      <c r="B157" s="204"/>
      <c r="C157" s="203" t="s">
        <v>1601</v>
      </c>
      <c r="D157" s="203"/>
      <c r="E157" s="137"/>
      <c r="F157" s="137"/>
      <c r="G157" s="137"/>
      <c r="H157" s="137"/>
      <c r="I157" s="218"/>
      <c r="J157" s="26"/>
      <c r="K157" s="111"/>
      <c r="L157" s="92" t="s">
        <v>17</v>
      </c>
      <c r="M157" s="24" t="str">
        <f>IF(ISTEXT(A157),"raidcom add host_grp -port "&amp;A157&amp;IF(ISNUMBER(B157),"-"&amp;B157," ")&amp;" -host_grp_name "&amp; C157&amp;" -s "&amp;Instructions!B$11&amp;" -IH"&amp;Instructions!B$10,"")</f>
        <v/>
      </c>
      <c r="N157" s="24" t="str">
        <f t="shared" si="7"/>
        <v xml:space="preserve">raidcom add host_grp -port CL- -host_ mode  -s </v>
      </c>
      <c r="O157" s="24" t="str">
        <f>IF(ISNUMBER(#REF!),"raidcom add hba_wwn -port CL" &amp;  A157 &amp;  "-" &amp;B157&amp; "  -hba_wwn " &amp; IF(LEN(J157) =16,J157,LEFT(J157,2)&amp;MID(J157,4,2)&amp;MID(J157,7,2)&amp;MID(J157,10,2) &amp;MID(J157,13,2)&amp;MID(J157,16,2)&amp;MID(J157,19,2)&amp;MID(J157,22,2)),"")</f>
        <v/>
      </c>
      <c r="P157" s="24" t="str">
        <f>IF(ISNUMBER(#REF!),"raidcom set hba_wwn -port CL" &amp;  A157 &amp;  "-" &amp;B157&amp;IF(ISTEXT(K157)," -wwn_nickname "&amp;K157,""),"")</f>
        <v/>
      </c>
      <c r="Q157" s="24" t="str">
        <f>IF(ISTEXT(A157),"raidcom add hba_wwn -port "&amp;A157&amp;" "&amp;C157&amp;"  -hba_wwn "&amp;IF(LEN(J157)=16,J157,LEFT(J157,2)&amp;MID(J157,4,2)&amp;MID(J157,7,2)&amp;MID(J157,10,2)&amp;MID(J157,13,2)&amp;MID(J157,16,2)&amp;MID(J157,19,2)&amp;MID(J157,22,2))&amp;" -s " &amp;Instructions!B$11&amp; " -IH" &amp;Instructions!B$10,"")</f>
        <v/>
      </c>
      <c r="R157" s="24" t="str">
        <f>IF(ISTEXT(A157),"raidcom set hba_wwn -port "&amp;A157&amp;" "&amp;C157&amp;"  -hba_wwn "&amp;IF(LEN(J157)=16,J157,LEFT(J157,2)&amp;MID(J157,4,2)&amp;MID(J157,7,2)&amp;MID(J157,10,2)&amp;MID(J157,13,2)&amp;MID(J157,16,2)&amp;MID(J157,19,2)&amp;MID(J157,22,2))&amp;IF(ISTEXT(K157)," -wwn_nickname "&amp;K157&amp;" -s "&amp;Instructions!B$11&amp;" -IH"&amp;Instructions!B$10," -s " &amp;Instructions!B$11&amp; " -IH" &amp;Instructions!B$10),"")</f>
        <v/>
      </c>
      <c r="S157" s="136" t="str">
        <f>IF(ISTEXT(A157),"raidcom modify host_grp -port " &amp;A157&amp;"  "&amp; C157&amp;"  -host_mode "&amp;D157&amp;"  -host_mode_opt "&amp;LEFT(E157,2)&amp;" "&amp;LEFT(F157,2)&amp;" "&amp;LEFT(G157,2)&amp;" "&amp;LEFT(H157,2)&amp;" -s "&amp;Instructions!B$11&amp;" -IH"&amp;Instructions!B$10,"")</f>
        <v/>
      </c>
      <c r="T157" s="24" t="str">
        <f>IF(ISTEXT(A157),"raidcom delete host_grp -port "&amp;A157&amp;IF(ISTEXT(C157)," "&amp;C157,"-"&amp;B157)&amp;" -s "&amp;Instructions!B$11&amp;" -IH"&amp;Instructions!B$10,"")</f>
        <v/>
      </c>
      <c r="U157" s="139" t="str">
        <f>IF(ISTEXT(A157),"raidcom delete hba_wwn -port "&amp;A157&amp;"  -hba_wwn "&amp;IF(LEN(J157)=16,J157,LEFT(J157,2)&amp;MID(J157,4,2)&amp;MID(J157,7,2)&amp;MID(J157,10,2)&amp;MID(J157,13,2)&amp;MID(J157,16,2)&amp;MID(J157,19,2)&amp;MID(J157,22,2))&amp;" -s "&amp;Instructions!B$11&amp;" -IH"&amp;Instructions!B$10,"")</f>
        <v/>
      </c>
      <c r="V157" s="139" t="str">
        <f>IF(ISTEXT(A157),"raidcom reset hba_wwn -port "&amp;A157&amp;" "&amp;C157&amp;"  -hba_wwn "&amp;IF(LEN(J157)=16,J157,LEFT(J157,2)&amp;MID(J157,4,2)&amp;MID(J157,7,2)&amp;MID(J157,10,2)&amp;MID(J157,13,2)&amp;MID(J157,16,2)&amp;MID(J157,19,2)&amp;MID(J157,22,2))&amp;IF(ISTEXT(K157),"  -s "&amp;Instructions!B$11&amp;" -IH"&amp;Instructions!B$10," -s " &amp;Instructions!B$11&amp; " -IH" &amp;Instructions!B$10),"")</f>
        <v/>
      </c>
    </row>
    <row r="158" spans="1:22" ht="15">
      <c r="A158" s="203"/>
      <c r="B158" s="204"/>
      <c r="C158" s="203" t="s">
        <v>1602</v>
      </c>
      <c r="D158" s="203"/>
      <c r="E158" s="137"/>
      <c r="F158" s="137"/>
      <c r="G158" s="137"/>
      <c r="H158" s="137"/>
      <c r="I158" s="218"/>
      <c r="J158" s="26"/>
      <c r="K158" s="111"/>
      <c r="L158" s="92" t="s">
        <v>17</v>
      </c>
      <c r="M158" s="24" t="str">
        <f>IF(ISTEXT(A158),"raidcom add host_grp -port "&amp;A158&amp;IF(ISNUMBER(B158),"-"&amp;B158," ")&amp;" -host_grp_name "&amp; C158&amp;" -s "&amp;Instructions!B$11&amp;" -IH"&amp;Instructions!B$10,"")</f>
        <v/>
      </c>
      <c r="N158" s="24" t="str">
        <f t="shared" si="7"/>
        <v xml:space="preserve">raidcom add host_grp -port CL- -host_ mode  -s </v>
      </c>
      <c r="O158" s="24" t="str">
        <f>IF(ISNUMBER(#REF!),"raidcom add hba_wwn -port CL" &amp;  A158 &amp;  "-" &amp;B158&amp; "  -hba_wwn " &amp; IF(LEN(J158) =16,J158,LEFT(J158,2)&amp;MID(J158,4,2)&amp;MID(J158,7,2)&amp;MID(J158,10,2) &amp;MID(J158,13,2)&amp;MID(J158,16,2)&amp;MID(J158,19,2)&amp;MID(J158,22,2)),"")</f>
        <v/>
      </c>
      <c r="P158" s="24" t="str">
        <f>IF(ISNUMBER(#REF!),"raidcom set hba_wwn -port CL" &amp;  A158 &amp;  "-" &amp;B158&amp;IF(ISTEXT(K158)," -wwn_nickname "&amp;K158,""),"")</f>
        <v/>
      </c>
      <c r="Q158" s="24" t="str">
        <f>IF(ISTEXT(A158),"raidcom add hba_wwn -port "&amp;A158&amp;" "&amp;C158&amp;"  -hba_wwn "&amp;IF(LEN(J158)=16,J158,LEFT(J158,2)&amp;MID(J158,4,2)&amp;MID(J158,7,2)&amp;MID(J158,10,2)&amp;MID(J158,13,2)&amp;MID(J158,16,2)&amp;MID(J158,19,2)&amp;MID(J158,22,2))&amp;" -s " &amp;Instructions!B$11&amp; " -IH" &amp;Instructions!B$10,"")</f>
        <v/>
      </c>
      <c r="R158" s="24" t="str">
        <f>IF(ISTEXT(A158),"raidcom set hba_wwn -port "&amp;A158&amp;" "&amp;C158&amp;"  -hba_wwn "&amp;IF(LEN(J158)=16,J158,LEFT(J158,2)&amp;MID(J158,4,2)&amp;MID(J158,7,2)&amp;MID(J158,10,2)&amp;MID(J158,13,2)&amp;MID(J158,16,2)&amp;MID(J158,19,2)&amp;MID(J158,22,2))&amp;IF(ISTEXT(K158)," -wwn_nickname "&amp;K158&amp;" -s "&amp;Instructions!B$11&amp;" -IH"&amp;Instructions!B$10," -s " &amp;Instructions!B$11&amp; " -IH" &amp;Instructions!B$10),"")</f>
        <v/>
      </c>
      <c r="S158" s="136" t="str">
        <f>IF(ISTEXT(A158),"raidcom modify host_grp -port " &amp;A158&amp;"  "&amp; C158&amp;"  -host_mode "&amp;D158&amp;"  -host_mode_opt "&amp;LEFT(E158,2)&amp;" "&amp;LEFT(F158,2)&amp;" "&amp;LEFT(G158,2)&amp;" "&amp;LEFT(H158,2)&amp;" -s "&amp;Instructions!B$11&amp;" -IH"&amp;Instructions!B$10,"")</f>
        <v/>
      </c>
      <c r="T158" s="24" t="str">
        <f>IF(ISTEXT(A158),"raidcom delete host_grp -port "&amp;A158&amp;IF(ISTEXT(C158)," "&amp;C158,"-"&amp;B158)&amp;" -s "&amp;Instructions!B$11&amp;" -IH"&amp;Instructions!B$10,"")</f>
        <v/>
      </c>
      <c r="U158" s="139" t="str">
        <f>IF(ISTEXT(A158),"raidcom delete hba_wwn -port "&amp;A158&amp;"  -hba_wwn "&amp;IF(LEN(J158)=16,J158,LEFT(J158,2)&amp;MID(J158,4,2)&amp;MID(J158,7,2)&amp;MID(J158,10,2)&amp;MID(J158,13,2)&amp;MID(J158,16,2)&amp;MID(J158,19,2)&amp;MID(J158,22,2))&amp;" -s "&amp;Instructions!B$11&amp;" -IH"&amp;Instructions!B$10,"")</f>
        <v/>
      </c>
      <c r="V158" s="139" t="str">
        <f>IF(ISTEXT(A158),"raidcom reset hba_wwn -port "&amp;A158&amp;" "&amp;C158&amp;"  -hba_wwn "&amp;IF(LEN(J158)=16,J158,LEFT(J158,2)&amp;MID(J158,4,2)&amp;MID(J158,7,2)&amp;MID(J158,10,2)&amp;MID(J158,13,2)&amp;MID(J158,16,2)&amp;MID(J158,19,2)&amp;MID(J158,22,2))&amp;IF(ISTEXT(K158),"  -s "&amp;Instructions!B$11&amp;" -IH"&amp;Instructions!B$10," -s " &amp;Instructions!B$11&amp; " -IH" &amp;Instructions!B$10),"")</f>
        <v/>
      </c>
    </row>
    <row r="159" spans="1:22" ht="15">
      <c r="A159" s="203"/>
      <c r="B159" s="204"/>
      <c r="C159" s="203" t="s">
        <v>1602</v>
      </c>
      <c r="D159" s="203"/>
      <c r="E159" s="137"/>
      <c r="F159" s="137"/>
      <c r="G159" s="137"/>
      <c r="H159" s="137"/>
      <c r="I159" s="218"/>
      <c r="J159" s="26"/>
      <c r="K159" s="111"/>
      <c r="L159" s="92" t="s">
        <v>17</v>
      </c>
      <c r="M159" s="24" t="str">
        <f>IF(ISTEXT(A159),"raidcom add host_grp -port "&amp;A159&amp;IF(ISNUMBER(B159),"-"&amp;B159," ")&amp;" -host_grp_name "&amp; C159&amp;" -s "&amp;Instructions!B$11&amp;" -IH"&amp;Instructions!B$10,"")</f>
        <v/>
      </c>
      <c r="N159" s="24" t="str">
        <f t="shared" si="7"/>
        <v xml:space="preserve">raidcom add host_grp -port CL- -host_ mode  -s </v>
      </c>
      <c r="O159" s="24" t="str">
        <f>IF(ISNUMBER(#REF!),"raidcom add hba_wwn -port CL" &amp;  A159 &amp;  "-" &amp;B159&amp; "  -hba_wwn " &amp; IF(LEN(J159) =16,J159,LEFT(J159,2)&amp;MID(J159,4,2)&amp;MID(J159,7,2)&amp;MID(J159,10,2) &amp;MID(J159,13,2)&amp;MID(J159,16,2)&amp;MID(J159,19,2)&amp;MID(J159,22,2)),"")</f>
        <v/>
      </c>
      <c r="P159" s="24" t="str">
        <f>IF(ISNUMBER(#REF!),"raidcom set hba_wwn -port CL" &amp;  A159 &amp;  "-" &amp;B159&amp;IF(ISTEXT(K159)," -wwn_nickname "&amp;K159,""),"")</f>
        <v/>
      </c>
      <c r="Q159" s="24" t="str">
        <f>IF(ISTEXT(A159),"raidcom add hba_wwn -port "&amp;A159&amp;" "&amp;C159&amp;"  -hba_wwn "&amp;IF(LEN(J159)=16,J159,LEFT(J159,2)&amp;MID(J159,4,2)&amp;MID(J159,7,2)&amp;MID(J159,10,2)&amp;MID(J159,13,2)&amp;MID(J159,16,2)&amp;MID(J159,19,2)&amp;MID(J159,22,2))&amp;" -s " &amp;Instructions!B$11&amp; " -IH" &amp;Instructions!B$10,"")</f>
        <v/>
      </c>
      <c r="R159" s="24" t="str">
        <f>IF(ISTEXT(A159),"raidcom set hba_wwn -port "&amp;A159&amp;" "&amp;C159&amp;"  -hba_wwn "&amp;IF(LEN(J159)=16,J159,LEFT(J159,2)&amp;MID(J159,4,2)&amp;MID(J159,7,2)&amp;MID(J159,10,2)&amp;MID(J159,13,2)&amp;MID(J159,16,2)&amp;MID(J159,19,2)&amp;MID(J159,22,2))&amp;IF(ISTEXT(K159)," -wwn_nickname "&amp;K159&amp;" -s "&amp;Instructions!B$11&amp;" -IH"&amp;Instructions!B$10," -s " &amp;Instructions!B$11&amp; " -IH" &amp;Instructions!B$10),"")</f>
        <v/>
      </c>
      <c r="S159" s="136" t="str">
        <f>IF(ISTEXT(A159),"raidcom modify host_grp -port " &amp;A159&amp;"  "&amp; C159&amp;"  -host_mode "&amp;D159&amp;"  -host_mode_opt "&amp;LEFT(E159,2)&amp;" "&amp;LEFT(F159,2)&amp;" "&amp;LEFT(G159,2)&amp;" "&amp;LEFT(H159,2)&amp;" -s "&amp;Instructions!B$11&amp;" -IH"&amp;Instructions!B$10,"")</f>
        <v/>
      </c>
      <c r="T159" s="24" t="str">
        <f>IF(ISTEXT(A159),"raidcom delete host_grp -port "&amp;A159&amp;IF(ISTEXT(C159)," "&amp;C159,"-"&amp;B159)&amp;" -s "&amp;Instructions!B$11&amp;" -IH"&amp;Instructions!B$10,"")</f>
        <v/>
      </c>
      <c r="U159" s="139" t="str">
        <f>IF(ISTEXT(A159),"raidcom delete hba_wwn -port "&amp;A159&amp;"  -hba_wwn "&amp;IF(LEN(J159)=16,J159,LEFT(J159,2)&amp;MID(J159,4,2)&amp;MID(J159,7,2)&amp;MID(J159,10,2)&amp;MID(J159,13,2)&amp;MID(J159,16,2)&amp;MID(J159,19,2)&amp;MID(J159,22,2))&amp;" -s "&amp;Instructions!B$11&amp;" -IH"&amp;Instructions!B$10,"")</f>
        <v/>
      </c>
      <c r="V159" s="139" t="str">
        <f>IF(ISTEXT(A159),"raidcom reset hba_wwn -port "&amp;A159&amp;" "&amp;C159&amp;"  -hba_wwn "&amp;IF(LEN(J159)=16,J159,LEFT(J159,2)&amp;MID(J159,4,2)&amp;MID(J159,7,2)&amp;MID(J159,10,2)&amp;MID(J159,13,2)&amp;MID(J159,16,2)&amp;MID(J159,19,2)&amp;MID(J159,22,2))&amp;IF(ISTEXT(K159),"  -s "&amp;Instructions!B$11&amp;" -IH"&amp;Instructions!B$10," -s " &amp;Instructions!B$11&amp; " -IH" &amp;Instructions!B$10),"")</f>
        <v/>
      </c>
    </row>
    <row r="160" spans="1:22" ht="15">
      <c r="A160" s="203"/>
      <c r="B160" s="204"/>
      <c r="C160" s="203" t="s">
        <v>1603</v>
      </c>
      <c r="D160" s="203"/>
      <c r="E160" s="137"/>
      <c r="F160" s="137"/>
      <c r="G160" s="137"/>
      <c r="H160" s="137"/>
      <c r="I160" s="218"/>
      <c r="J160" s="26"/>
      <c r="K160" s="111"/>
      <c r="L160" s="92" t="s">
        <v>17</v>
      </c>
      <c r="M160" s="24" t="str">
        <f>IF(ISTEXT(A160),"raidcom add host_grp -port "&amp;A160&amp;IF(ISNUMBER(B160),"-"&amp;B160," ")&amp;" -host_grp_name "&amp; C160&amp;" -s "&amp;Instructions!B$11&amp;" -IH"&amp;Instructions!B$10,"")</f>
        <v/>
      </c>
      <c r="N160" s="24" t="str">
        <f t="shared" si="7"/>
        <v xml:space="preserve">raidcom add host_grp -port CL- -host_ mode  -s </v>
      </c>
      <c r="O160" s="24" t="str">
        <f>IF(ISNUMBER(#REF!),"raidcom add hba_wwn -port CL" &amp;  A160 &amp;  "-" &amp;B160&amp; "  -hba_wwn " &amp; IF(LEN(J160) =16,J160,LEFT(J160,2)&amp;MID(J160,4,2)&amp;MID(J160,7,2)&amp;MID(J160,10,2) &amp;MID(J160,13,2)&amp;MID(J160,16,2)&amp;MID(J160,19,2)&amp;MID(J160,22,2)),"")</f>
        <v/>
      </c>
      <c r="P160" s="24" t="str">
        <f>IF(ISNUMBER(#REF!),"raidcom set hba_wwn -port CL" &amp;  A160 &amp;  "-" &amp;B160&amp;IF(ISTEXT(K160)," -wwn_nickname "&amp;K160,""),"")</f>
        <v/>
      </c>
      <c r="Q160" s="24" t="str">
        <f>IF(ISTEXT(A160),"raidcom add hba_wwn -port "&amp;A160&amp;" "&amp;C160&amp;"  -hba_wwn "&amp;IF(LEN(J160)=16,J160,LEFT(J160,2)&amp;MID(J160,4,2)&amp;MID(J160,7,2)&amp;MID(J160,10,2)&amp;MID(J160,13,2)&amp;MID(J160,16,2)&amp;MID(J160,19,2)&amp;MID(J160,22,2))&amp;" -s " &amp;Instructions!B$11&amp; " -IH" &amp;Instructions!B$10,"")</f>
        <v/>
      </c>
      <c r="R160" s="24" t="str">
        <f>IF(ISTEXT(A160),"raidcom set hba_wwn -port "&amp;A160&amp;" "&amp;C160&amp;"  -hba_wwn "&amp;IF(LEN(J160)=16,J160,LEFT(J160,2)&amp;MID(J160,4,2)&amp;MID(J160,7,2)&amp;MID(J160,10,2)&amp;MID(J160,13,2)&amp;MID(J160,16,2)&amp;MID(J160,19,2)&amp;MID(J160,22,2))&amp;IF(ISTEXT(K160)," -wwn_nickname "&amp;K160&amp;" -s "&amp;Instructions!B$11&amp;" -IH"&amp;Instructions!B$10," -s " &amp;Instructions!B$11&amp; " -IH" &amp;Instructions!B$10),"")</f>
        <v/>
      </c>
      <c r="S160" s="136" t="str">
        <f>IF(ISTEXT(A160),"raidcom modify host_grp -port " &amp;A160&amp;"  "&amp; C160&amp;"  -host_mode "&amp;D160&amp;"  -host_mode_opt "&amp;LEFT(E160,2)&amp;" "&amp;LEFT(F160,2)&amp;" "&amp;LEFT(G160,2)&amp;" "&amp;LEFT(H160,2)&amp;" -s "&amp;Instructions!B$11&amp;" -IH"&amp;Instructions!B$10,"")</f>
        <v/>
      </c>
      <c r="T160" s="24" t="str">
        <f>IF(ISTEXT(A160),"raidcom delete host_grp -port "&amp;A160&amp;IF(ISTEXT(C160)," "&amp;C160,"-"&amp;B160)&amp;" -s "&amp;Instructions!B$11&amp;" -IH"&amp;Instructions!B$10,"")</f>
        <v/>
      </c>
      <c r="U160" s="139" t="str">
        <f>IF(ISTEXT(A160),"raidcom delete hba_wwn -port "&amp;A160&amp;"  -hba_wwn "&amp;IF(LEN(J160)=16,J160,LEFT(J160,2)&amp;MID(J160,4,2)&amp;MID(J160,7,2)&amp;MID(J160,10,2)&amp;MID(J160,13,2)&amp;MID(J160,16,2)&amp;MID(J160,19,2)&amp;MID(J160,22,2))&amp;" -s "&amp;Instructions!B$11&amp;" -IH"&amp;Instructions!B$10,"")</f>
        <v/>
      </c>
      <c r="V160" s="139" t="str">
        <f>IF(ISTEXT(A160),"raidcom reset hba_wwn -port "&amp;A160&amp;" "&amp;C160&amp;"  -hba_wwn "&amp;IF(LEN(J160)=16,J160,LEFT(J160,2)&amp;MID(J160,4,2)&amp;MID(J160,7,2)&amp;MID(J160,10,2)&amp;MID(J160,13,2)&amp;MID(J160,16,2)&amp;MID(J160,19,2)&amp;MID(J160,22,2))&amp;IF(ISTEXT(K160),"  -s "&amp;Instructions!B$11&amp;" -IH"&amp;Instructions!B$10," -s " &amp;Instructions!B$11&amp; " -IH" &amp;Instructions!B$10),"")</f>
        <v/>
      </c>
    </row>
    <row r="161" spans="1:22" ht="15">
      <c r="A161" s="203"/>
      <c r="B161" s="204"/>
      <c r="C161" s="203" t="s">
        <v>1603</v>
      </c>
      <c r="D161" s="203"/>
      <c r="E161" s="137"/>
      <c r="F161" s="137"/>
      <c r="G161" s="137"/>
      <c r="H161" s="137"/>
      <c r="I161" s="218"/>
      <c r="J161" s="26"/>
      <c r="K161" s="111"/>
      <c r="L161" s="92" t="s">
        <v>17</v>
      </c>
      <c r="M161" s="24" t="str">
        <f>IF(ISTEXT(A161),"raidcom add host_grp -port "&amp;A161&amp;IF(ISNUMBER(B161),"-"&amp;B161," ")&amp;" -host_grp_name "&amp; C161&amp;" -s "&amp;Instructions!B$11&amp;" -IH"&amp;Instructions!B$10,"")</f>
        <v/>
      </c>
      <c r="N161" s="24" t="str">
        <f t="shared" si="7"/>
        <v xml:space="preserve">raidcom add host_grp -port CL- -host_ mode  -s </v>
      </c>
      <c r="O161" s="24" t="str">
        <f>IF(ISNUMBER(#REF!),"raidcom add hba_wwn -port CL" &amp;  A161 &amp;  "-" &amp;B161&amp; "  -hba_wwn " &amp; IF(LEN(J161) =16,J161,LEFT(J161,2)&amp;MID(J161,4,2)&amp;MID(J161,7,2)&amp;MID(J161,10,2) &amp;MID(J161,13,2)&amp;MID(J161,16,2)&amp;MID(J161,19,2)&amp;MID(J161,22,2)),"")</f>
        <v/>
      </c>
      <c r="P161" s="24" t="str">
        <f>IF(ISNUMBER(#REF!),"raidcom set hba_wwn -port CL" &amp;  A161 &amp;  "-" &amp;B161&amp;IF(ISTEXT(K161)," -wwn_nickname "&amp;K161,""),"")</f>
        <v/>
      </c>
      <c r="Q161" s="24" t="str">
        <f>IF(ISTEXT(A161),"raidcom add hba_wwn -port "&amp;A161&amp;" "&amp;C161&amp;"  -hba_wwn "&amp;IF(LEN(J161)=16,J161,LEFT(J161,2)&amp;MID(J161,4,2)&amp;MID(J161,7,2)&amp;MID(J161,10,2)&amp;MID(J161,13,2)&amp;MID(J161,16,2)&amp;MID(J161,19,2)&amp;MID(J161,22,2))&amp;" -s " &amp;Instructions!B$11&amp; " -IH" &amp;Instructions!B$10,"")</f>
        <v/>
      </c>
      <c r="R161" s="24" t="str">
        <f>IF(ISTEXT(A161),"raidcom set hba_wwn -port "&amp;A161&amp;" "&amp;C161&amp;"  -hba_wwn "&amp;IF(LEN(J161)=16,J161,LEFT(J161,2)&amp;MID(J161,4,2)&amp;MID(J161,7,2)&amp;MID(J161,10,2)&amp;MID(J161,13,2)&amp;MID(J161,16,2)&amp;MID(J161,19,2)&amp;MID(J161,22,2))&amp;IF(ISTEXT(K161)," -wwn_nickname "&amp;K161&amp;" -s "&amp;Instructions!B$11&amp;" -IH"&amp;Instructions!B$10," -s " &amp;Instructions!B$11&amp; " -IH" &amp;Instructions!B$10),"")</f>
        <v/>
      </c>
      <c r="S161" s="136" t="str">
        <f>IF(ISTEXT(A161),"raidcom modify host_grp -port " &amp;A161&amp;"  "&amp; C161&amp;"  -host_mode "&amp;D161&amp;"  -host_mode_opt "&amp;LEFT(E161,2)&amp;" "&amp;LEFT(F161,2)&amp;" "&amp;LEFT(G161,2)&amp;" "&amp;LEFT(H161,2)&amp;" -s "&amp;Instructions!B$11&amp;" -IH"&amp;Instructions!B$10,"")</f>
        <v/>
      </c>
      <c r="T161" s="24" t="str">
        <f>IF(ISTEXT(A161),"raidcom delete host_grp -port "&amp;A161&amp;IF(ISTEXT(C161)," "&amp;C161,"-"&amp;B161)&amp;" -s "&amp;Instructions!B$11&amp;" -IH"&amp;Instructions!B$10,"")</f>
        <v/>
      </c>
      <c r="U161" s="139" t="str">
        <f>IF(ISTEXT(A161),"raidcom delete hba_wwn -port "&amp;A161&amp;"  -hba_wwn "&amp;IF(LEN(J161)=16,J161,LEFT(J161,2)&amp;MID(J161,4,2)&amp;MID(J161,7,2)&amp;MID(J161,10,2)&amp;MID(J161,13,2)&amp;MID(J161,16,2)&amp;MID(J161,19,2)&amp;MID(J161,22,2))&amp;" -s "&amp;Instructions!B$11&amp;" -IH"&amp;Instructions!B$10,"")</f>
        <v/>
      </c>
      <c r="V161" s="139" t="str">
        <f>IF(ISTEXT(A161),"raidcom reset hba_wwn -port "&amp;A161&amp;" "&amp;C161&amp;"  -hba_wwn "&amp;IF(LEN(J161)=16,J161,LEFT(J161,2)&amp;MID(J161,4,2)&amp;MID(J161,7,2)&amp;MID(J161,10,2)&amp;MID(J161,13,2)&amp;MID(J161,16,2)&amp;MID(J161,19,2)&amp;MID(J161,22,2))&amp;IF(ISTEXT(K161),"  -s "&amp;Instructions!B$11&amp;" -IH"&amp;Instructions!B$10," -s " &amp;Instructions!B$11&amp; " -IH" &amp;Instructions!B$10),"")</f>
        <v/>
      </c>
    </row>
    <row r="162" spans="1:22" ht="15">
      <c r="A162" s="203"/>
      <c r="B162" s="204"/>
      <c r="C162" s="203" t="s">
        <v>1604</v>
      </c>
      <c r="D162" s="203"/>
      <c r="E162" s="137"/>
      <c r="F162" s="137"/>
      <c r="G162" s="137"/>
      <c r="H162" s="137"/>
      <c r="I162" s="218"/>
      <c r="J162" s="26"/>
      <c r="K162" s="111"/>
      <c r="L162" s="92" t="s">
        <v>17</v>
      </c>
      <c r="M162" s="24" t="str">
        <f>IF(ISTEXT(A162),"raidcom add host_grp -port "&amp;A162&amp;IF(ISNUMBER(B162),"-"&amp;B162," ")&amp;" -host_grp_name "&amp; C162&amp;" -s "&amp;Instructions!B$11&amp;" -IH"&amp;Instructions!B$10,"")</f>
        <v/>
      </c>
      <c r="N162" s="24" t="str">
        <f t="shared" si="7"/>
        <v xml:space="preserve">raidcom add host_grp -port CL- -host_ mode  -s </v>
      </c>
      <c r="O162" s="24" t="str">
        <f>IF(ISNUMBER(#REF!),"raidcom add hba_wwn -port CL" &amp;  A162 &amp;  "-" &amp;B162&amp; "  -hba_wwn " &amp; IF(LEN(J162) =16,J162,LEFT(J162,2)&amp;MID(J162,4,2)&amp;MID(J162,7,2)&amp;MID(J162,10,2) &amp;MID(J162,13,2)&amp;MID(J162,16,2)&amp;MID(J162,19,2)&amp;MID(J162,22,2)),"")</f>
        <v/>
      </c>
      <c r="P162" s="24" t="str">
        <f>IF(ISNUMBER(#REF!),"raidcom set hba_wwn -port CL" &amp;  A162 &amp;  "-" &amp;B162&amp;IF(ISTEXT(K162)," -wwn_nickname "&amp;K162,""),"")</f>
        <v/>
      </c>
      <c r="Q162" s="24" t="str">
        <f>IF(ISTEXT(A162),"raidcom add hba_wwn -port "&amp;A162&amp;" "&amp;C162&amp;"  -hba_wwn "&amp;IF(LEN(J162)=16,J162,LEFT(J162,2)&amp;MID(J162,4,2)&amp;MID(J162,7,2)&amp;MID(J162,10,2)&amp;MID(J162,13,2)&amp;MID(J162,16,2)&amp;MID(J162,19,2)&amp;MID(J162,22,2))&amp;" -s " &amp;Instructions!B$11&amp; " -IH" &amp;Instructions!B$10,"")</f>
        <v/>
      </c>
      <c r="R162" s="24" t="str">
        <f>IF(ISTEXT(A162),"raidcom set hba_wwn -port "&amp;A162&amp;" "&amp;C162&amp;"  -hba_wwn "&amp;IF(LEN(J162)=16,J162,LEFT(J162,2)&amp;MID(J162,4,2)&amp;MID(J162,7,2)&amp;MID(J162,10,2)&amp;MID(J162,13,2)&amp;MID(J162,16,2)&amp;MID(J162,19,2)&amp;MID(J162,22,2))&amp;IF(ISTEXT(K162)," -wwn_nickname "&amp;K162&amp;" -s "&amp;Instructions!B$11&amp;" -IH"&amp;Instructions!B$10," -s " &amp;Instructions!B$11&amp; " -IH" &amp;Instructions!B$10),"")</f>
        <v/>
      </c>
      <c r="S162" s="136" t="str">
        <f>IF(ISTEXT(A162),"raidcom modify host_grp -port " &amp;A162&amp;"  "&amp; C162&amp;"  -host_mode "&amp;D162&amp;"  -host_mode_opt "&amp;LEFT(E162,2)&amp;" "&amp;LEFT(F162,2)&amp;" "&amp;LEFT(G162,2)&amp;" "&amp;LEFT(H162,2)&amp;" -s "&amp;Instructions!B$11&amp;" -IH"&amp;Instructions!B$10,"")</f>
        <v/>
      </c>
      <c r="T162" s="24" t="str">
        <f>IF(ISTEXT(A162),"raidcom delete host_grp -port "&amp;A162&amp;IF(ISTEXT(C162)," "&amp;C162,"-"&amp;B162)&amp;" -s "&amp;Instructions!B$11&amp;" -IH"&amp;Instructions!B$10,"")</f>
        <v/>
      </c>
      <c r="U162" s="139" t="str">
        <f>IF(ISTEXT(A162),"raidcom delete hba_wwn -port "&amp;A162&amp;"  -hba_wwn "&amp;IF(LEN(J162)=16,J162,LEFT(J162,2)&amp;MID(J162,4,2)&amp;MID(J162,7,2)&amp;MID(J162,10,2)&amp;MID(J162,13,2)&amp;MID(J162,16,2)&amp;MID(J162,19,2)&amp;MID(J162,22,2))&amp;" -s "&amp;Instructions!B$11&amp;" -IH"&amp;Instructions!B$10,"")</f>
        <v/>
      </c>
      <c r="V162" s="139" t="str">
        <f>IF(ISTEXT(A162),"raidcom reset hba_wwn -port "&amp;A162&amp;" "&amp;C162&amp;"  -hba_wwn "&amp;IF(LEN(J162)=16,J162,LEFT(J162,2)&amp;MID(J162,4,2)&amp;MID(J162,7,2)&amp;MID(J162,10,2)&amp;MID(J162,13,2)&amp;MID(J162,16,2)&amp;MID(J162,19,2)&amp;MID(J162,22,2))&amp;IF(ISTEXT(K162),"  -s "&amp;Instructions!B$11&amp;" -IH"&amp;Instructions!B$10," -s " &amp;Instructions!B$11&amp; " -IH" &amp;Instructions!B$10),"")</f>
        <v/>
      </c>
    </row>
    <row r="163" spans="1:22" ht="15">
      <c r="A163" s="203"/>
      <c r="B163" s="204"/>
      <c r="C163" s="203" t="s">
        <v>1604</v>
      </c>
      <c r="D163" s="203"/>
      <c r="E163" s="137"/>
      <c r="F163" s="137"/>
      <c r="G163" s="137"/>
      <c r="H163" s="137"/>
      <c r="I163" s="218"/>
      <c r="J163" s="26"/>
      <c r="K163" s="111"/>
      <c r="L163" s="92" t="s">
        <v>17</v>
      </c>
      <c r="M163" s="24" t="str">
        <f>IF(ISTEXT(A163),"raidcom add host_grp -port "&amp;A163&amp;IF(ISNUMBER(B163),"-"&amp;B163," ")&amp;" -host_grp_name "&amp; C163&amp;" -s "&amp;Instructions!B$11&amp;" -IH"&amp;Instructions!B$10,"")</f>
        <v/>
      </c>
      <c r="N163" s="24" t="str">
        <f t="shared" si="7"/>
        <v xml:space="preserve">raidcom add host_grp -port CL- -host_ mode  -s </v>
      </c>
      <c r="O163" s="24" t="str">
        <f>IF(ISNUMBER(#REF!),"raidcom add hba_wwn -port CL" &amp;  A163 &amp;  "-" &amp;B163&amp; "  -hba_wwn " &amp; IF(LEN(J163) =16,J163,LEFT(J163,2)&amp;MID(J163,4,2)&amp;MID(J163,7,2)&amp;MID(J163,10,2) &amp;MID(J163,13,2)&amp;MID(J163,16,2)&amp;MID(J163,19,2)&amp;MID(J163,22,2)),"")</f>
        <v/>
      </c>
      <c r="P163" s="24" t="str">
        <f>IF(ISNUMBER(#REF!),"raidcom set hba_wwn -port CL" &amp;  A163 &amp;  "-" &amp;B163&amp;IF(ISTEXT(K163)," -wwn_nickname "&amp;K163,""),"")</f>
        <v/>
      </c>
      <c r="Q163" s="24" t="str">
        <f>IF(ISTEXT(A163),"raidcom add hba_wwn -port "&amp;A163&amp;" "&amp;C163&amp;"  -hba_wwn "&amp;IF(LEN(J163)=16,J163,LEFT(J163,2)&amp;MID(J163,4,2)&amp;MID(J163,7,2)&amp;MID(J163,10,2)&amp;MID(J163,13,2)&amp;MID(J163,16,2)&amp;MID(J163,19,2)&amp;MID(J163,22,2))&amp;" -s " &amp;Instructions!B$11&amp; " -IH" &amp;Instructions!B$10,"")</f>
        <v/>
      </c>
      <c r="R163" s="24" t="str">
        <f>IF(ISTEXT(A163),"raidcom set hba_wwn -port "&amp;A163&amp;" "&amp;C163&amp;"  -hba_wwn "&amp;IF(LEN(J163)=16,J163,LEFT(J163,2)&amp;MID(J163,4,2)&amp;MID(J163,7,2)&amp;MID(J163,10,2)&amp;MID(J163,13,2)&amp;MID(J163,16,2)&amp;MID(J163,19,2)&amp;MID(J163,22,2))&amp;IF(ISTEXT(K163)," -wwn_nickname "&amp;K163&amp;" -s "&amp;Instructions!B$11&amp;" -IH"&amp;Instructions!B$10," -s " &amp;Instructions!B$11&amp; " -IH" &amp;Instructions!B$10),"")</f>
        <v/>
      </c>
      <c r="S163" s="136" t="str">
        <f>IF(ISTEXT(A163),"raidcom modify host_grp -port " &amp;A163&amp;"  "&amp; C163&amp;"  -host_mode "&amp;D163&amp;"  -host_mode_opt "&amp;LEFT(E163,2)&amp;" "&amp;LEFT(F163,2)&amp;" "&amp;LEFT(G163,2)&amp;" "&amp;LEFT(H163,2)&amp;" -s "&amp;Instructions!B$11&amp;" -IH"&amp;Instructions!B$10,"")</f>
        <v/>
      </c>
      <c r="T163" s="24" t="str">
        <f>IF(ISTEXT(A163),"raidcom delete host_grp -port "&amp;A163&amp;IF(ISTEXT(C163)," "&amp;C163,"-"&amp;B163)&amp;" -s "&amp;Instructions!B$11&amp;" -IH"&amp;Instructions!B$10,"")</f>
        <v/>
      </c>
      <c r="U163" s="139" t="str">
        <f>IF(ISTEXT(A163),"raidcom delete hba_wwn -port "&amp;A163&amp;"  -hba_wwn "&amp;IF(LEN(J163)=16,J163,LEFT(J163,2)&amp;MID(J163,4,2)&amp;MID(J163,7,2)&amp;MID(J163,10,2)&amp;MID(J163,13,2)&amp;MID(J163,16,2)&amp;MID(J163,19,2)&amp;MID(J163,22,2))&amp;" -s "&amp;Instructions!B$11&amp;" -IH"&amp;Instructions!B$10,"")</f>
        <v/>
      </c>
      <c r="V163" s="139" t="str">
        <f>IF(ISTEXT(A163),"raidcom reset hba_wwn -port "&amp;A163&amp;" "&amp;C163&amp;"  -hba_wwn "&amp;IF(LEN(J163)=16,J163,LEFT(J163,2)&amp;MID(J163,4,2)&amp;MID(J163,7,2)&amp;MID(J163,10,2)&amp;MID(J163,13,2)&amp;MID(J163,16,2)&amp;MID(J163,19,2)&amp;MID(J163,22,2))&amp;IF(ISTEXT(K163),"  -s "&amp;Instructions!B$11&amp;" -IH"&amp;Instructions!B$10," -s " &amp;Instructions!B$11&amp; " -IH" &amp;Instructions!B$10),"")</f>
        <v/>
      </c>
    </row>
    <row r="164" spans="1:22" ht="15">
      <c r="A164" s="203"/>
      <c r="B164" s="204"/>
      <c r="C164" s="203" t="s">
        <v>1605</v>
      </c>
      <c r="D164" s="203"/>
      <c r="E164" s="137"/>
      <c r="F164" s="137"/>
      <c r="G164" s="137"/>
      <c r="H164" s="137"/>
      <c r="I164" s="218"/>
      <c r="J164" s="26"/>
      <c r="K164" s="111"/>
      <c r="L164" s="92" t="s">
        <v>17</v>
      </c>
      <c r="M164" s="24" t="str">
        <f>IF(ISTEXT(A164),"raidcom add host_grp -port "&amp;A164&amp;IF(ISNUMBER(B164),"-"&amp;B164," ")&amp;" -host_grp_name "&amp; C164&amp;" -s "&amp;Instructions!B$11&amp;" -IH"&amp;Instructions!B$10,"")</f>
        <v/>
      </c>
      <c r="N164" s="24" t="str">
        <f t="shared" si="7"/>
        <v xml:space="preserve">raidcom add host_grp -port CL- -host_ mode  -s </v>
      </c>
      <c r="O164" s="24" t="str">
        <f>IF(ISNUMBER(#REF!),"raidcom add hba_wwn -port CL" &amp;  A164 &amp;  "-" &amp;B164&amp; "  -hba_wwn " &amp; IF(LEN(J164) =16,J164,LEFT(J164,2)&amp;MID(J164,4,2)&amp;MID(J164,7,2)&amp;MID(J164,10,2) &amp;MID(J164,13,2)&amp;MID(J164,16,2)&amp;MID(J164,19,2)&amp;MID(J164,22,2)),"")</f>
        <v/>
      </c>
      <c r="P164" s="24" t="str">
        <f>IF(ISNUMBER(#REF!),"raidcom set hba_wwn -port CL" &amp;  A164 &amp;  "-" &amp;B164&amp;IF(ISTEXT(K164)," -wwn_nickname "&amp;K164,""),"")</f>
        <v/>
      </c>
      <c r="Q164" s="24" t="str">
        <f>IF(ISTEXT(A164),"raidcom add hba_wwn -port "&amp;A164&amp;" "&amp;C164&amp;"  -hba_wwn "&amp;IF(LEN(J164)=16,J164,LEFT(J164,2)&amp;MID(J164,4,2)&amp;MID(J164,7,2)&amp;MID(J164,10,2)&amp;MID(J164,13,2)&amp;MID(J164,16,2)&amp;MID(J164,19,2)&amp;MID(J164,22,2))&amp;" -s " &amp;Instructions!B$11&amp; " -IH" &amp;Instructions!B$10,"")</f>
        <v/>
      </c>
      <c r="R164" s="24" t="str">
        <f>IF(ISTEXT(A164),"raidcom set hba_wwn -port "&amp;A164&amp;" "&amp;C164&amp;"  -hba_wwn "&amp;IF(LEN(J164)=16,J164,LEFT(J164,2)&amp;MID(J164,4,2)&amp;MID(J164,7,2)&amp;MID(J164,10,2)&amp;MID(J164,13,2)&amp;MID(J164,16,2)&amp;MID(J164,19,2)&amp;MID(J164,22,2))&amp;IF(ISTEXT(K164)," -wwn_nickname "&amp;K164&amp;" -s "&amp;Instructions!B$11&amp;" -IH"&amp;Instructions!B$10," -s " &amp;Instructions!B$11&amp; " -IH" &amp;Instructions!B$10),"")</f>
        <v/>
      </c>
      <c r="S164" s="136" t="str">
        <f>IF(ISTEXT(A164),"raidcom modify host_grp -port " &amp;A164&amp;"  "&amp; C164&amp;"  -host_mode "&amp;D164&amp;"  -host_mode_opt "&amp;LEFT(E164,2)&amp;" "&amp;LEFT(F164,2)&amp;" "&amp;LEFT(G164,2)&amp;" "&amp;LEFT(H164,2)&amp;" -s "&amp;Instructions!B$11&amp;" -IH"&amp;Instructions!B$10,"")</f>
        <v/>
      </c>
      <c r="T164" s="24" t="str">
        <f>IF(ISTEXT(A164),"raidcom delete host_grp -port "&amp;A164&amp;IF(ISTEXT(C164)," "&amp;C164,"-"&amp;B164)&amp;" -s "&amp;Instructions!B$11&amp;" -IH"&amp;Instructions!B$10,"")</f>
        <v/>
      </c>
      <c r="U164" s="139" t="str">
        <f>IF(ISTEXT(A164),"raidcom delete hba_wwn -port "&amp;A164&amp;"  -hba_wwn "&amp;IF(LEN(J164)=16,J164,LEFT(J164,2)&amp;MID(J164,4,2)&amp;MID(J164,7,2)&amp;MID(J164,10,2)&amp;MID(J164,13,2)&amp;MID(J164,16,2)&amp;MID(J164,19,2)&amp;MID(J164,22,2))&amp;" -s "&amp;Instructions!B$11&amp;" -IH"&amp;Instructions!B$10,"")</f>
        <v/>
      </c>
      <c r="V164" s="139" t="str">
        <f>IF(ISTEXT(A164),"raidcom reset hba_wwn -port "&amp;A164&amp;" "&amp;C164&amp;"  -hba_wwn "&amp;IF(LEN(J164)=16,J164,LEFT(J164,2)&amp;MID(J164,4,2)&amp;MID(J164,7,2)&amp;MID(J164,10,2)&amp;MID(J164,13,2)&amp;MID(J164,16,2)&amp;MID(J164,19,2)&amp;MID(J164,22,2))&amp;IF(ISTEXT(K164),"  -s "&amp;Instructions!B$11&amp;" -IH"&amp;Instructions!B$10," -s " &amp;Instructions!B$11&amp; " -IH" &amp;Instructions!B$10),"")</f>
        <v/>
      </c>
    </row>
    <row r="165" spans="1:22" ht="15">
      <c r="A165" s="203"/>
      <c r="B165" s="204"/>
      <c r="C165" s="203" t="s">
        <v>1605</v>
      </c>
      <c r="D165" s="203"/>
      <c r="E165" s="137"/>
      <c r="F165" s="137"/>
      <c r="G165" s="137"/>
      <c r="H165" s="137"/>
      <c r="I165" s="218"/>
      <c r="J165" s="26"/>
      <c r="K165" s="111"/>
      <c r="L165" s="92" t="s">
        <v>17</v>
      </c>
      <c r="M165" s="24" t="str">
        <f>IF(ISTEXT(A165),"raidcom add host_grp -port "&amp;A165&amp;IF(ISNUMBER(B165),"-"&amp;B165," ")&amp;" -host_grp_name "&amp; C165&amp;" -s "&amp;Instructions!B$11&amp;" -IH"&amp;Instructions!B$10,"")</f>
        <v/>
      </c>
      <c r="N165" s="24" t="str">
        <f t="shared" si="7"/>
        <v xml:space="preserve">raidcom add host_grp -port CL- -host_ mode  -s </v>
      </c>
      <c r="O165" s="24" t="str">
        <f>IF(ISNUMBER(#REF!),"raidcom add hba_wwn -port CL" &amp;  A165 &amp;  "-" &amp;B165&amp; "  -hba_wwn " &amp; IF(LEN(J165) =16,J165,LEFT(J165,2)&amp;MID(J165,4,2)&amp;MID(J165,7,2)&amp;MID(J165,10,2) &amp;MID(J165,13,2)&amp;MID(J165,16,2)&amp;MID(J165,19,2)&amp;MID(J165,22,2)),"")</f>
        <v/>
      </c>
      <c r="P165" s="24" t="str">
        <f>IF(ISNUMBER(#REF!),"raidcom set hba_wwn -port CL" &amp;  A165 &amp;  "-" &amp;B165&amp;IF(ISTEXT(K165)," -wwn_nickname "&amp;K165,""),"")</f>
        <v/>
      </c>
      <c r="Q165" s="24" t="str">
        <f>IF(ISTEXT(A165),"raidcom add hba_wwn -port "&amp;A165&amp;" "&amp;C165&amp;"  -hba_wwn "&amp;IF(LEN(J165)=16,J165,LEFT(J165,2)&amp;MID(J165,4,2)&amp;MID(J165,7,2)&amp;MID(J165,10,2)&amp;MID(J165,13,2)&amp;MID(J165,16,2)&amp;MID(J165,19,2)&amp;MID(J165,22,2))&amp;" -s " &amp;Instructions!B$11&amp; " -IH" &amp;Instructions!B$10,"")</f>
        <v/>
      </c>
      <c r="R165" s="24" t="str">
        <f>IF(ISTEXT(A165),"raidcom set hba_wwn -port "&amp;A165&amp;" "&amp;C165&amp;"  -hba_wwn "&amp;IF(LEN(J165)=16,J165,LEFT(J165,2)&amp;MID(J165,4,2)&amp;MID(J165,7,2)&amp;MID(J165,10,2)&amp;MID(J165,13,2)&amp;MID(J165,16,2)&amp;MID(J165,19,2)&amp;MID(J165,22,2))&amp;IF(ISTEXT(K165)," -wwn_nickname "&amp;K165&amp;" -s "&amp;Instructions!B$11&amp;" -IH"&amp;Instructions!B$10," -s " &amp;Instructions!B$11&amp; " -IH" &amp;Instructions!B$10),"")</f>
        <v/>
      </c>
      <c r="S165" s="136" t="str">
        <f>IF(ISTEXT(A165),"raidcom modify host_grp -port " &amp;A165&amp;"  "&amp; C165&amp;"  -host_mode "&amp;D165&amp;"  -host_mode_opt "&amp;LEFT(E165,2)&amp;" "&amp;LEFT(F165,2)&amp;" "&amp;LEFT(G165,2)&amp;" "&amp;LEFT(H165,2)&amp;" -s "&amp;Instructions!B$11&amp;" -IH"&amp;Instructions!B$10,"")</f>
        <v/>
      </c>
      <c r="T165" s="24" t="str">
        <f>IF(ISTEXT(A165),"raidcom delete host_grp -port "&amp;A165&amp;IF(ISTEXT(C165)," "&amp;C165,"-"&amp;B165)&amp;" -s "&amp;Instructions!B$11&amp;" -IH"&amp;Instructions!B$10,"")</f>
        <v/>
      </c>
      <c r="U165" s="139" t="str">
        <f>IF(ISTEXT(A165),"raidcom delete hba_wwn -port "&amp;A165&amp;"  -hba_wwn "&amp;IF(LEN(J165)=16,J165,LEFT(J165,2)&amp;MID(J165,4,2)&amp;MID(J165,7,2)&amp;MID(J165,10,2)&amp;MID(J165,13,2)&amp;MID(J165,16,2)&amp;MID(J165,19,2)&amp;MID(J165,22,2))&amp;" -s "&amp;Instructions!B$11&amp;" -IH"&amp;Instructions!B$10,"")</f>
        <v/>
      </c>
      <c r="V165" s="139" t="str">
        <f>IF(ISTEXT(A165),"raidcom reset hba_wwn -port "&amp;A165&amp;" "&amp;C165&amp;"  -hba_wwn "&amp;IF(LEN(J165)=16,J165,LEFT(J165,2)&amp;MID(J165,4,2)&amp;MID(J165,7,2)&amp;MID(J165,10,2)&amp;MID(J165,13,2)&amp;MID(J165,16,2)&amp;MID(J165,19,2)&amp;MID(J165,22,2))&amp;IF(ISTEXT(K165),"  -s "&amp;Instructions!B$11&amp;" -IH"&amp;Instructions!B$10," -s " &amp;Instructions!B$11&amp; " -IH" &amp;Instructions!B$10),"")</f>
        <v/>
      </c>
    </row>
    <row r="166" spans="1:22" ht="15">
      <c r="A166" s="203"/>
      <c r="B166" s="204"/>
      <c r="C166" s="203" t="s">
        <v>1606</v>
      </c>
      <c r="D166" s="203"/>
      <c r="E166" s="137"/>
      <c r="F166" s="137"/>
      <c r="G166" s="137"/>
      <c r="H166" s="137"/>
      <c r="I166" s="218"/>
      <c r="J166" s="26"/>
      <c r="K166" s="111"/>
      <c r="L166" s="92" t="s">
        <v>17</v>
      </c>
      <c r="M166" s="24" t="str">
        <f>IF(ISTEXT(A166),"raidcom add host_grp -port "&amp;A166&amp;IF(ISNUMBER(B166),"-"&amp;B166," ")&amp;" -host_grp_name "&amp; C166&amp;" -s "&amp;Instructions!B$11&amp;" -IH"&amp;Instructions!B$10,"")</f>
        <v/>
      </c>
      <c r="N166" s="24" t="str">
        <f t="shared" si="7"/>
        <v xml:space="preserve">raidcom add host_grp -port CL- -host_ mode  -s </v>
      </c>
      <c r="O166" s="24" t="str">
        <f>IF(ISNUMBER(#REF!),"raidcom add hba_wwn -port CL" &amp;  A166 &amp;  "-" &amp;B166&amp; "  -hba_wwn " &amp; IF(LEN(J166) =16,J166,LEFT(J166,2)&amp;MID(J166,4,2)&amp;MID(J166,7,2)&amp;MID(J166,10,2) &amp;MID(J166,13,2)&amp;MID(J166,16,2)&amp;MID(J166,19,2)&amp;MID(J166,22,2)),"")</f>
        <v/>
      </c>
      <c r="P166" s="24" t="str">
        <f>IF(ISNUMBER(#REF!),"raidcom set hba_wwn -port CL" &amp;  A166 &amp;  "-" &amp;B166&amp;IF(ISTEXT(K166)," -wwn_nickname "&amp;K166,""),"")</f>
        <v/>
      </c>
      <c r="Q166" s="24" t="str">
        <f>IF(ISTEXT(A166),"raidcom add hba_wwn -port "&amp;A166&amp;" "&amp;C166&amp;"  -hba_wwn "&amp;IF(LEN(J166)=16,J166,LEFT(J166,2)&amp;MID(J166,4,2)&amp;MID(J166,7,2)&amp;MID(J166,10,2)&amp;MID(J166,13,2)&amp;MID(J166,16,2)&amp;MID(J166,19,2)&amp;MID(J166,22,2))&amp;" -s " &amp;Instructions!B$11&amp; " -IH" &amp;Instructions!B$10,"")</f>
        <v/>
      </c>
      <c r="R166" s="24" t="str">
        <f>IF(ISTEXT(A166),"raidcom set hba_wwn -port "&amp;A166&amp;" "&amp;C166&amp;"  -hba_wwn "&amp;IF(LEN(J166)=16,J166,LEFT(J166,2)&amp;MID(J166,4,2)&amp;MID(J166,7,2)&amp;MID(J166,10,2)&amp;MID(J166,13,2)&amp;MID(J166,16,2)&amp;MID(J166,19,2)&amp;MID(J166,22,2))&amp;IF(ISTEXT(K166)," -wwn_nickname "&amp;K166&amp;" -s "&amp;Instructions!B$11&amp;" -IH"&amp;Instructions!B$10," -s " &amp;Instructions!B$11&amp; " -IH" &amp;Instructions!B$10),"")</f>
        <v/>
      </c>
      <c r="S166" s="136" t="str">
        <f>IF(ISTEXT(A166),"raidcom modify host_grp -port " &amp;A166&amp;"  "&amp; C166&amp;"  -host_mode "&amp;D166&amp;"  -host_mode_opt "&amp;LEFT(E166,2)&amp;" "&amp;LEFT(F166,2)&amp;" "&amp;LEFT(G166,2)&amp;" "&amp;LEFT(H166,2)&amp;" -s "&amp;Instructions!B$11&amp;" -IH"&amp;Instructions!B$10,"")</f>
        <v/>
      </c>
      <c r="T166" s="24" t="str">
        <f>IF(ISTEXT(A166),"raidcom delete host_grp -port "&amp;A166&amp;IF(ISTEXT(C166)," "&amp;C166,"-"&amp;B166)&amp;" -s "&amp;Instructions!B$11&amp;" -IH"&amp;Instructions!B$10,"")</f>
        <v/>
      </c>
      <c r="U166" s="139" t="str">
        <f>IF(ISTEXT(A166),"raidcom delete hba_wwn -port "&amp;A166&amp;"  -hba_wwn "&amp;IF(LEN(J166)=16,J166,LEFT(J166,2)&amp;MID(J166,4,2)&amp;MID(J166,7,2)&amp;MID(J166,10,2)&amp;MID(J166,13,2)&amp;MID(J166,16,2)&amp;MID(J166,19,2)&amp;MID(J166,22,2))&amp;" -s "&amp;Instructions!B$11&amp;" -IH"&amp;Instructions!B$10,"")</f>
        <v/>
      </c>
      <c r="V166" s="139" t="str">
        <f>IF(ISTEXT(A166),"raidcom reset hba_wwn -port "&amp;A166&amp;" "&amp;C166&amp;"  -hba_wwn "&amp;IF(LEN(J166)=16,J166,LEFT(J166,2)&amp;MID(J166,4,2)&amp;MID(J166,7,2)&amp;MID(J166,10,2)&amp;MID(J166,13,2)&amp;MID(J166,16,2)&amp;MID(J166,19,2)&amp;MID(J166,22,2))&amp;IF(ISTEXT(K166),"  -s "&amp;Instructions!B$11&amp;" -IH"&amp;Instructions!B$10," -s " &amp;Instructions!B$11&amp; " -IH" &amp;Instructions!B$10),"")</f>
        <v/>
      </c>
    </row>
    <row r="167" spans="1:22" ht="15">
      <c r="A167" s="203"/>
      <c r="B167" s="204"/>
      <c r="C167" s="203" t="s">
        <v>1606</v>
      </c>
      <c r="D167" s="203"/>
      <c r="E167" s="137"/>
      <c r="F167" s="137"/>
      <c r="G167" s="137"/>
      <c r="H167" s="137"/>
      <c r="I167" s="218"/>
      <c r="J167" s="26"/>
      <c r="K167" s="111"/>
      <c r="L167" s="92" t="s">
        <v>17</v>
      </c>
      <c r="M167" s="24" t="str">
        <f>IF(ISTEXT(A167),"raidcom add host_grp -port "&amp;A167&amp;IF(ISNUMBER(B167),"-"&amp;B167," ")&amp;" -host_grp_name "&amp; C167&amp;" -s "&amp;Instructions!B$11&amp;" -IH"&amp;Instructions!B$10,"")</f>
        <v/>
      </c>
      <c r="N167" s="24" t="str">
        <f t="shared" si="7"/>
        <v xml:space="preserve">raidcom add host_grp -port CL- -host_ mode  -s </v>
      </c>
      <c r="O167" s="24" t="str">
        <f>IF(ISNUMBER(#REF!),"raidcom add hba_wwn -port CL" &amp;  A167 &amp;  "-" &amp;B167&amp; "  -hba_wwn " &amp; IF(LEN(J167) =16,J167,LEFT(J167,2)&amp;MID(J167,4,2)&amp;MID(J167,7,2)&amp;MID(J167,10,2) &amp;MID(J167,13,2)&amp;MID(J167,16,2)&amp;MID(J167,19,2)&amp;MID(J167,22,2)),"")</f>
        <v/>
      </c>
      <c r="P167" s="24" t="str">
        <f>IF(ISNUMBER(#REF!),"raidcom set hba_wwn -port CL" &amp;  A167 &amp;  "-" &amp;B167&amp;IF(ISTEXT(K167)," -wwn_nickname "&amp;K167,""),"")</f>
        <v/>
      </c>
      <c r="Q167" s="24" t="str">
        <f>IF(ISTEXT(A167),"raidcom add hba_wwn -port "&amp;A167&amp;" "&amp;C167&amp;"  -hba_wwn "&amp;IF(LEN(J167)=16,J167,LEFT(J167,2)&amp;MID(J167,4,2)&amp;MID(J167,7,2)&amp;MID(J167,10,2)&amp;MID(J167,13,2)&amp;MID(J167,16,2)&amp;MID(J167,19,2)&amp;MID(J167,22,2))&amp;" -s " &amp;Instructions!B$11&amp; " -IH" &amp;Instructions!B$10,"")</f>
        <v/>
      </c>
      <c r="R167" s="24" t="str">
        <f>IF(ISTEXT(A167),"raidcom set hba_wwn -port "&amp;A167&amp;" "&amp;C167&amp;"  -hba_wwn "&amp;IF(LEN(J167)=16,J167,LEFT(J167,2)&amp;MID(J167,4,2)&amp;MID(J167,7,2)&amp;MID(J167,10,2)&amp;MID(J167,13,2)&amp;MID(J167,16,2)&amp;MID(J167,19,2)&amp;MID(J167,22,2))&amp;IF(ISTEXT(K167)," -wwn_nickname "&amp;K167&amp;" -s "&amp;Instructions!B$11&amp;" -IH"&amp;Instructions!B$10," -s " &amp;Instructions!B$11&amp; " -IH" &amp;Instructions!B$10),"")</f>
        <v/>
      </c>
      <c r="S167" s="136" t="str">
        <f>IF(ISTEXT(A167),"raidcom modify host_grp -port " &amp;A167&amp;"  "&amp; C167&amp;"  -host_mode "&amp;D167&amp;"  -host_mode_opt "&amp;LEFT(E167,2)&amp;" "&amp;LEFT(F167,2)&amp;" "&amp;LEFT(G167,2)&amp;" "&amp;LEFT(H167,2)&amp;" -s "&amp;Instructions!B$11&amp;" -IH"&amp;Instructions!B$10,"")</f>
        <v/>
      </c>
      <c r="T167" s="24" t="str">
        <f>IF(ISTEXT(A167),"raidcom delete host_grp -port "&amp;A167&amp;IF(ISTEXT(C167)," "&amp;C167,"-"&amp;B167)&amp;" -s "&amp;Instructions!B$11&amp;" -IH"&amp;Instructions!B$10,"")</f>
        <v/>
      </c>
      <c r="U167" s="139" t="str">
        <f>IF(ISTEXT(A167),"raidcom delete hba_wwn -port "&amp;A167&amp;"  -hba_wwn "&amp;IF(LEN(J167)=16,J167,LEFT(J167,2)&amp;MID(J167,4,2)&amp;MID(J167,7,2)&amp;MID(J167,10,2)&amp;MID(J167,13,2)&amp;MID(J167,16,2)&amp;MID(J167,19,2)&amp;MID(J167,22,2))&amp;" -s "&amp;Instructions!B$11&amp;" -IH"&amp;Instructions!B$10,"")</f>
        <v/>
      </c>
      <c r="V167" s="139" t="str">
        <f>IF(ISTEXT(A167),"raidcom reset hba_wwn -port "&amp;A167&amp;" "&amp;C167&amp;"  -hba_wwn "&amp;IF(LEN(J167)=16,J167,LEFT(J167,2)&amp;MID(J167,4,2)&amp;MID(J167,7,2)&amp;MID(J167,10,2)&amp;MID(J167,13,2)&amp;MID(J167,16,2)&amp;MID(J167,19,2)&amp;MID(J167,22,2))&amp;IF(ISTEXT(K167),"  -s "&amp;Instructions!B$11&amp;" -IH"&amp;Instructions!B$10," -s " &amp;Instructions!B$11&amp; " -IH" &amp;Instructions!B$10),"")</f>
        <v/>
      </c>
    </row>
    <row r="168" spans="1:22" ht="15">
      <c r="A168" s="203"/>
      <c r="B168" s="204"/>
      <c r="C168" s="203" t="s">
        <v>1607</v>
      </c>
      <c r="D168" s="203"/>
      <c r="E168" s="137"/>
      <c r="F168" s="137"/>
      <c r="G168" s="137"/>
      <c r="H168" s="137"/>
      <c r="I168" s="218"/>
      <c r="J168" s="26"/>
      <c r="K168" s="111"/>
      <c r="L168" s="92" t="s">
        <v>17</v>
      </c>
      <c r="M168" s="24" t="str">
        <f>IF(ISTEXT(A168),"raidcom add host_grp -port "&amp;A168&amp;IF(ISNUMBER(B168),"-"&amp;B168," ")&amp;" -host_grp_name "&amp; C168&amp;" -s "&amp;Instructions!B$11&amp;" -IH"&amp;Instructions!B$10,"")</f>
        <v/>
      </c>
      <c r="N168" s="24" t="str">
        <f t="shared" si="7"/>
        <v xml:space="preserve">raidcom add host_grp -port CL- -host_ mode  -s </v>
      </c>
      <c r="O168" s="24" t="str">
        <f>IF(ISNUMBER(#REF!),"raidcom add hba_wwn -port CL" &amp;  A168 &amp;  "-" &amp;B168&amp; "  -hba_wwn " &amp; IF(LEN(J168) =16,J168,LEFT(J168,2)&amp;MID(J168,4,2)&amp;MID(J168,7,2)&amp;MID(J168,10,2) &amp;MID(J168,13,2)&amp;MID(J168,16,2)&amp;MID(J168,19,2)&amp;MID(J168,22,2)),"")</f>
        <v/>
      </c>
      <c r="P168" s="24" t="str">
        <f>IF(ISNUMBER(#REF!),"raidcom set hba_wwn -port CL" &amp;  A168 &amp;  "-" &amp;B168&amp;IF(ISTEXT(K168)," -wwn_nickname "&amp;K168,""),"")</f>
        <v/>
      </c>
      <c r="Q168" s="24" t="str">
        <f>IF(ISTEXT(A168),"raidcom add hba_wwn -port "&amp;A168&amp;" "&amp;C168&amp;"  -hba_wwn "&amp;IF(LEN(J168)=16,J168,LEFT(J168,2)&amp;MID(J168,4,2)&amp;MID(J168,7,2)&amp;MID(J168,10,2)&amp;MID(J168,13,2)&amp;MID(J168,16,2)&amp;MID(J168,19,2)&amp;MID(J168,22,2))&amp;" -s " &amp;Instructions!B$11&amp; " -IH" &amp;Instructions!B$10,"")</f>
        <v/>
      </c>
      <c r="R168" s="24" t="str">
        <f>IF(ISTEXT(A168),"raidcom set hba_wwn -port "&amp;A168&amp;" "&amp;C168&amp;"  -hba_wwn "&amp;IF(LEN(J168)=16,J168,LEFT(J168,2)&amp;MID(J168,4,2)&amp;MID(J168,7,2)&amp;MID(J168,10,2)&amp;MID(J168,13,2)&amp;MID(J168,16,2)&amp;MID(J168,19,2)&amp;MID(J168,22,2))&amp;IF(ISTEXT(K168)," -wwn_nickname "&amp;K168&amp;" -s "&amp;Instructions!B$11&amp;" -IH"&amp;Instructions!B$10," -s " &amp;Instructions!B$11&amp; " -IH" &amp;Instructions!B$10),"")</f>
        <v/>
      </c>
      <c r="S168" s="136" t="str">
        <f>IF(ISTEXT(A168),"raidcom modify host_grp -port " &amp;A168&amp;"  "&amp; C168&amp;"  -host_mode "&amp;D168&amp;"  -host_mode_opt "&amp;LEFT(E168,2)&amp;" "&amp;LEFT(F168,2)&amp;" "&amp;LEFT(G168,2)&amp;" "&amp;LEFT(H168,2)&amp;" -s "&amp;Instructions!B$11&amp;" -IH"&amp;Instructions!B$10,"")</f>
        <v/>
      </c>
      <c r="T168" s="24" t="str">
        <f>IF(ISTEXT(A168),"raidcom delete host_grp -port "&amp;A168&amp;IF(ISTEXT(C168)," "&amp;C168,"-"&amp;B168)&amp;" -s "&amp;Instructions!B$11&amp;" -IH"&amp;Instructions!B$10,"")</f>
        <v/>
      </c>
      <c r="U168" s="139" t="str">
        <f>IF(ISTEXT(A168),"raidcom delete hba_wwn -port "&amp;A168&amp;"  -hba_wwn "&amp;IF(LEN(J168)=16,J168,LEFT(J168,2)&amp;MID(J168,4,2)&amp;MID(J168,7,2)&amp;MID(J168,10,2)&amp;MID(J168,13,2)&amp;MID(J168,16,2)&amp;MID(J168,19,2)&amp;MID(J168,22,2))&amp;" -s "&amp;Instructions!B$11&amp;" -IH"&amp;Instructions!B$10,"")</f>
        <v/>
      </c>
      <c r="V168" s="139" t="str">
        <f>IF(ISTEXT(A168),"raidcom reset hba_wwn -port "&amp;A168&amp;" "&amp;C168&amp;"  -hba_wwn "&amp;IF(LEN(J168)=16,J168,LEFT(J168,2)&amp;MID(J168,4,2)&amp;MID(J168,7,2)&amp;MID(J168,10,2)&amp;MID(J168,13,2)&amp;MID(J168,16,2)&amp;MID(J168,19,2)&amp;MID(J168,22,2))&amp;IF(ISTEXT(K168),"  -s "&amp;Instructions!B$11&amp;" -IH"&amp;Instructions!B$10," -s " &amp;Instructions!B$11&amp; " -IH" &amp;Instructions!B$10),"")</f>
        <v/>
      </c>
    </row>
    <row r="169" spans="1:22" ht="15">
      <c r="A169" s="203"/>
      <c r="B169" s="204"/>
      <c r="C169" s="203" t="s">
        <v>1607</v>
      </c>
      <c r="D169" s="203"/>
      <c r="E169" s="137"/>
      <c r="F169" s="137"/>
      <c r="G169" s="137"/>
      <c r="H169" s="137"/>
      <c r="I169" s="218"/>
      <c r="J169" s="26"/>
      <c r="K169" s="111"/>
      <c r="L169" s="92" t="s">
        <v>17</v>
      </c>
      <c r="M169" s="24" t="str">
        <f>IF(ISTEXT(A169),"raidcom add host_grp -port "&amp;A169&amp;IF(ISNUMBER(B169),"-"&amp;B169," ")&amp;" -host_grp_name "&amp; C169&amp;" -s "&amp;Instructions!B$11&amp;" -IH"&amp;Instructions!B$10,"")</f>
        <v/>
      </c>
      <c r="N169" s="24" t="str">
        <f t="shared" si="7"/>
        <v xml:space="preserve">raidcom add host_grp -port CL- -host_ mode  -s </v>
      </c>
      <c r="O169" s="24" t="str">
        <f>IF(ISNUMBER(#REF!),"raidcom add hba_wwn -port CL" &amp;  A169 &amp;  "-" &amp;B169&amp; "  -hba_wwn " &amp; IF(LEN(J169) =16,J169,LEFT(J169,2)&amp;MID(J169,4,2)&amp;MID(J169,7,2)&amp;MID(J169,10,2) &amp;MID(J169,13,2)&amp;MID(J169,16,2)&amp;MID(J169,19,2)&amp;MID(J169,22,2)),"")</f>
        <v/>
      </c>
      <c r="P169" s="24" t="str">
        <f>IF(ISNUMBER(#REF!),"raidcom set hba_wwn -port CL" &amp;  A169 &amp;  "-" &amp;B169&amp;IF(ISTEXT(K169)," -wwn_nickname "&amp;K169,""),"")</f>
        <v/>
      </c>
      <c r="Q169" s="24" t="str">
        <f>IF(ISTEXT(A169),"raidcom add hba_wwn -port "&amp;A169&amp;" "&amp;C169&amp;"  -hba_wwn "&amp;IF(LEN(J169)=16,J169,LEFT(J169,2)&amp;MID(J169,4,2)&amp;MID(J169,7,2)&amp;MID(J169,10,2)&amp;MID(J169,13,2)&amp;MID(J169,16,2)&amp;MID(J169,19,2)&amp;MID(J169,22,2))&amp;" -s " &amp;Instructions!B$11&amp; " -IH" &amp;Instructions!B$10,"")</f>
        <v/>
      </c>
      <c r="R169" s="24" t="str">
        <f>IF(ISTEXT(A169),"raidcom set hba_wwn -port "&amp;A169&amp;" "&amp;C169&amp;"  -hba_wwn "&amp;IF(LEN(J169)=16,J169,LEFT(J169,2)&amp;MID(J169,4,2)&amp;MID(J169,7,2)&amp;MID(J169,10,2)&amp;MID(J169,13,2)&amp;MID(J169,16,2)&amp;MID(J169,19,2)&amp;MID(J169,22,2))&amp;IF(ISTEXT(K169)," -wwn_nickname "&amp;K169&amp;" -s "&amp;Instructions!B$11&amp;" -IH"&amp;Instructions!B$10," -s " &amp;Instructions!B$11&amp; " -IH" &amp;Instructions!B$10),"")</f>
        <v/>
      </c>
      <c r="S169" s="136" t="str">
        <f>IF(ISTEXT(A169),"raidcom modify host_grp -port " &amp;A169&amp;"  "&amp; C169&amp;"  -host_mode "&amp;D169&amp;"  -host_mode_opt "&amp;LEFT(E169,2)&amp;" "&amp;LEFT(F169,2)&amp;" "&amp;LEFT(G169,2)&amp;" "&amp;LEFT(H169,2)&amp;" -s "&amp;Instructions!B$11&amp;" -IH"&amp;Instructions!B$10,"")</f>
        <v/>
      </c>
      <c r="T169" s="24" t="str">
        <f>IF(ISTEXT(A169),"raidcom delete host_grp -port "&amp;A169&amp;IF(ISTEXT(C169)," "&amp;C169,"-"&amp;B169)&amp;" -s "&amp;Instructions!B$11&amp;" -IH"&amp;Instructions!B$10,"")</f>
        <v/>
      </c>
      <c r="U169" s="139" t="str">
        <f>IF(ISTEXT(A169),"raidcom delete hba_wwn -port "&amp;A169&amp;"  -hba_wwn "&amp;IF(LEN(J169)=16,J169,LEFT(J169,2)&amp;MID(J169,4,2)&amp;MID(J169,7,2)&amp;MID(J169,10,2)&amp;MID(J169,13,2)&amp;MID(J169,16,2)&amp;MID(J169,19,2)&amp;MID(J169,22,2))&amp;" -s "&amp;Instructions!B$11&amp;" -IH"&amp;Instructions!B$10,"")</f>
        <v/>
      </c>
      <c r="V169" s="139" t="str">
        <f>IF(ISTEXT(A169),"raidcom reset hba_wwn -port "&amp;A169&amp;" "&amp;C169&amp;"  -hba_wwn "&amp;IF(LEN(J169)=16,J169,LEFT(J169,2)&amp;MID(J169,4,2)&amp;MID(J169,7,2)&amp;MID(J169,10,2)&amp;MID(J169,13,2)&amp;MID(J169,16,2)&amp;MID(J169,19,2)&amp;MID(J169,22,2))&amp;IF(ISTEXT(K169),"  -s "&amp;Instructions!B$11&amp;" -IH"&amp;Instructions!B$10," -s " &amp;Instructions!B$11&amp; " -IH" &amp;Instructions!B$10),"")</f>
        <v/>
      </c>
    </row>
    <row r="170" spans="1:22" ht="15">
      <c r="A170" s="203"/>
      <c r="B170" s="204"/>
      <c r="C170" s="203" t="s">
        <v>1608</v>
      </c>
      <c r="D170" s="203"/>
      <c r="E170" s="137"/>
      <c r="F170" s="137"/>
      <c r="G170" s="137"/>
      <c r="H170" s="137"/>
      <c r="I170" s="218"/>
      <c r="J170" s="26"/>
      <c r="K170" s="111"/>
      <c r="L170" s="92" t="s">
        <v>17</v>
      </c>
      <c r="M170" s="24" t="str">
        <f>IF(ISTEXT(A170),"raidcom add host_grp -port "&amp;A170&amp;IF(ISNUMBER(B170),"-"&amp;B170," ")&amp;" -host_grp_name "&amp; C170&amp;" -s "&amp;Instructions!B$11&amp;" -IH"&amp;Instructions!B$10,"")</f>
        <v/>
      </c>
      <c r="N170" s="24" t="str">
        <f t="shared" si="7"/>
        <v xml:space="preserve">raidcom add host_grp -port CL- -host_ mode  -s </v>
      </c>
      <c r="O170" s="24" t="str">
        <f>IF(ISNUMBER(#REF!),"raidcom add hba_wwn -port CL" &amp;  A170 &amp;  "-" &amp;B170&amp; "  -hba_wwn " &amp; IF(LEN(J170) =16,J170,LEFT(J170,2)&amp;MID(J170,4,2)&amp;MID(J170,7,2)&amp;MID(J170,10,2) &amp;MID(J170,13,2)&amp;MID(J170,16,2)&amp;MID(J170,19,2)&amp;MID(J170,22,2)),"")</f>
        <v/>
      </c>
      <c r="P170" s="24" t="str">
        <f>IF(ISNUMBER(#REF!),"raidcom set hba_wwn -port CL" &amp;  A170 &amp;  "-" &amp;B170&amp;IF(ISTEXT(K170)," -wwn_nickname "&amp;K170,""),"")</f>
        <v/>
      </c>
      <c r="Q170" s="24" t="str">
        <f>IF(ISTEXT(A170),"raidcom add hba_wwn -port "&amp;A170&amp;" "&amp;C170&amp;"  -hba_wwn "&amp;IF(LEN(J170)=16,J170,LEFT(J170,2)&amp;MID(J170,4,2)&amp;MID(J170,7,2)&amp;MID(J170,10,2)&amp;MID(J170,13,2)&amp;MID(J170,16,2)&amp;MID(J170,19,2)&amp;MID(J170,22,2))&amp;" -s " &amp;Instructions!B$11&amp; " -IH" &amp;Instructions!B$10,"")</f>
        <v/>
      </c>
      <c r="R170" s="24" t="str">
        <f>IF(ISTEXT(A170),"raidcom set hba_wwn -port "&amp;A170&amp;" "&amp;C170&amp;"  -hba_wwn "&amp;IF(LEN(J170)=16,J170,LEFT(J170,2)&amp;MID(J170,4,2)&amp;MID(J170,7,2)&amp;MID(J170,10,2)&amp;MID(J170,13,2)&amp;MID(J170,16,2)&amp;MID(J170,19,2)&amp;MID(J170,22,2))&amp;IF(ISTEXT(K170)," -wwn_nickname "&amp;K170&amp;" -s "&amp;Instructions!B$11&amp;" -IH"&amp;Instructions!B$10," -s " &amp;Instructions!B$11&amp; " -IH" &amp;Instructions!B$10),"")</f>
        <v/>
      </c>
      <c r="S170" s="136" t="str">
        <f>IF(ISTEXT(A170),"raidcom modify host_grp -port " &amp;A170&amp;"  "&amp; C170&amp;"  -host_mode "&amp;D170&amp;"  -host_mode_opt "&amp;LEFT(E170,2)&amp;" "&amp;LEFT(F170,2)&amp;" "&amp;LEFT(G170,2)&amp;" "&amp;LEFT(H170,2)&amp;" -s "&amp;Instructions!B$11&amp;" -IH"&amp;Instructions!B$10,"")</f>
        <v/>
      </c>
      <c r="T170" s="24" t="str">
        <f>IF(ISTEXT(A170),"raidcom delete host_grp -port "&amp;A170&amp;IF(ISTEXT(C170)," "&amp;C170,"-"&amp;B170)&amp;" -s "&amp;Instructions!B$11&amp;" -IH"&amp;Instructions!B$10,"")</f>
        <v/>
      </c>
      <c r="U170" s="139" t="str">
        <f>IF(ISTEXT(A170),"raidcom delete hba_wwn -port "&amp;A170&amp;"  -hba_wwn "&amp;IF(LEN(J170)=16,J170,LEFT(J170,2)&amp;MID(J170,4,2)&amp;MID(J170,7,2)&amp;MID(J170,10,2)&amp;MID(J170,13,2)&amp;MID(J170,16,2)&amp;MID(J170,19,2)&amp;MID(J170,22,2))&amp;" -s "&amp;Instructions!B$11&amp;" -IH"&amp;Instructions!B$10,"")</f>
        <v/>
      </c>
      <c r="V170" s="139" t="str">
        <f>IF(ISTEXT(A170),"raidcom reset hba_wwn -port "&amp;A170&amp;" "&amp;C170&amp;"  -hba_wwn "&amp;IF(LEN(J170)=16,J170,LEFT(J170,2)&amp;MID(J170,4,2)&amp;MID(J170,7,2)&amp;MID(J170,10,2)&amp;MID(J170,13,2)&amp;MID(J170,16,2)&amp;MID(J170,19,2)&amp;MID(J170,22,2))&amp;IF(ISTEXT(K170),"  -s "&amp;Instructions!B$11&amp;" -IH"&amp;Instructions!B$10," -s " &amp;Instructions!B$11&amp; " -IH" &amp;Instructions!B$10),"")</f>
        <v/>
      </c>
    </row>
    <row r="171" spans="1:22" ht="15">
      <c r="A171" s="203"/>
      <c r="B171" s="204"/>
      <c r="C171" s="203" t="s">
        <v>1608</v>
      </c>
      <c r="D171" s="203"/>
      <c r="E171" s="137"/>
      <c r="F171" s="137"/>
      <c r="G171" s="137"/>
      <c r="H171" s="137"/>
      <c r="I171" s="218"/>
      <c r="J171" s="26"/>
      <c r="K171" s="111"/>
      <c r="L171" s="92" t="s">
        <v>17</v>
      </c>
      <c r="M171" s="24" t="str">
        <f>IF(ISTEXT(A171),"raidcom add host_grp -port "&amp;A171&amp;IF(ISNUMBER(B171),"-"&amp;B171," ")&amp;" -host_grp_name "&amp; C171&amp;" -s "&amp;Instructions!B$11&amp;" -IH"&amp;Instructions!B$10,"")</f>
        <v/>
      </c>
      <c r="N171" s="24" t="str">
        <f t="shared" si="7"/>
        <v xml:space="preserve">raidcom add host_grp -port CL- -host_ mode  -s </v>
      </c>
      <c r="O171" s="24" t="str">
        <f>IF(ISNUMBER(#REF!),"raidcom add hba_wwn -port CL" &amp;  A171 &amp;  "-" &amp;B171&amp; "  -hba_wwn " &amp; IF(LEN(J171) =16,J171,LEFT(J171,2)&amp;MID(J171,4,2)&amp;MID(J171,7,2)&amp;MID(J171,10,2) &amp;MID(J171,13,2)&amp;MID(J171,16,2)&amp;MID(J171,19,2)&amp;MID(J171,22,2)),"")</f>
        <v/>
      </c>
      <c r="P171" s="24" t="str">
        <f>IF(ISNUMBER(#REF!),"raidcom set hba_wwn -port CL" &amp;  A171 &amp;  "-" &amp;B171&amp;IF(ISTEXT(K171)," -wwn_nickname "&amp;K171,""),"")</f>
        <v/>
      </c>
      <c r="Q171" s="24" t="str">
        <f>IF(ISTEXT(A171),"raidcom add hba_wwn -port "&amp;A171&amp;" "&amp;C171&amp;"  -hba_wwn "&amp;IF(LEN(J171)=16,J171,LEFT(J171,2)&amp;MID(J171,4,2)&amp;MID(J171,7,2)&amp;MID(J171,10,2)&amp;MID(J171,13,2)&amp;MID(J171,16,2)&amp;MID(J171,19,2)&amp;MID(J171,22,2))&amp;" -s " &amp;Instructions!B$11&amp; " -IH" &amp;Instructions!B$10,"")</f>
        <v/>
      </c>
      <c r="R171" s="24" t="str">
        <f>IF(ISTEXT(A171),"raidcom set hba_wwn -port "&amp;A171&amp;" "&amp;C171&amp;"  -hba_wwn "&amp;IF(LEN(J171)=16,J171,LEFT(J171,2)&amp;MID(J171,4,2)&amp;MID(J171,7,2)&amp;MID(J171,10,2)&amp;MID(J171,13,2)&amp;MID(J171,16,2)&amp;MID(J171,19,2)&amp;MID(J171,22,2))&amp;IF(ISTEXT(K171)," -wwn_nickname "&amp;K171&amp;" -s "&amp;Instructions!B$11&amp;" -IH"&amp;Instructions!B$10," -s " &amp;Instructions!B$11&amp; " -IH" &amp;Instructions!B$10),"")</f>
        <v/>
      </c>
      <c r="S171" s="136" t="str">
        <f>IF(ISTEXT(A171),"raidcom modify host_grp -port " &amp;A171&amp;"  "&amp; C171&amp;"  -host_mode "&amp;D171&amp;"  -host_mode_opt "&amp;LEFT(E171,2)&amp;" "&amp;LEFT(F171,2)&amp;" "&amp;LEFT(G171,2)&amp;" "&amp;LEFT(H171,2)&amp;" -s "&amp;Instructions!B$11&amp;" -IH"&amp;Instructions!B$10,"")</f>
        <v/>
      </c>
      <c r="T171" s="24" t="str">
        <f>IF(ISTEXT(A171),"raidcom delete host_grp -port "&amp;A171&amp;IF(ISTEXT(C171)," "&amp;C171,"-"&amp;B171)&amp;" -s "&amp;Instructions!B$11&amp;" -IH"&amp;Instructions!B$10,"")</f>
        <v/>
      </c>
      <c r="U171" s="139" t="str">
        <f>IF(ISTEXT(A171),"raidcom delete hba_wwn -port "&amp;A171&amp;"  -hba_wwn "&amp;IF(LEN(J171)=16,J171,LEFT(J171,2)&amp;MID(J171,4,2)&amp;MID(J171,7,2)&amp;MID(J171,10,2)&amp;MID(J171,13,2)&amp;MID(J171,16,2)&amp;MID(J171,19,2)&amp;MID(J171,22,2))&amp;" -s "&amp;Instructions!B$11&amp;" -IH"&amp;Instructions!B$10,"")</f>
        <v/>
      </c>
      <c r="V171" s="139" t="str">
        <f>IF(ISTEXT(A171),"raidcom reset hba_wwn -port "&amp;A171&amp;" "&amp;C171&amp;"  -hba_wwn "&amp;IF(LEN(J171)=16,J171,LEFT(J171,2)&amp;MID(J171,4,2)&amp;MID(J171,7,2)&amp;MID(J171,10,2)&amp;MID(J171,13,2)&amp;MID(J171,16,2)&amp;MID(J171,19,2)&amp;MID(J171,22,2))&amp;IF(ISTEXT(K171),"  -s "&amp;Instructions!B$11&amp;" -IH"&amp;Instructions!B$10," -s " &amp;Instructions!B$11&amp; " -IH" &amp;Instructions!B$10),"")</f>
        <v/>
      </c>
    </row>
    <row r="172" spans="1:22" ht="15">
      <c r="A172" s="203"/>
      <c r="B172" s="204"/>
      <c r="C172" s="203" t="s">
        <v>1609</v>
      </c>
      <c r="D172" s="203"/>
      <c r="E172" s="137"/>
      <c r="F172" s="137"/>
      <c r="G172" s="137"/>
      <c r="H172" s="137"/>
      <c r="I172" s="218"/>
      <c r="J172" s="26"/>
      <c r="K172" s="111"/>
      <c r="L172" s="92" t="s">
        <v>17</v>
      </c>
      <c r="M172" s="24" t="str">
        <f>IF(ISTEXT(A172),"raidcom add host_grp -port "&amp;A172&amp;IF(ISNUMBER(B172),"-"&amp;B172," ")&amp;" -host_grp_name "&amp; C172&amp;" -s "&amp;Instructions!B$11&amp;" -IH"&amp;Instructions!B$10,"")</f>
        <v/>
      </c>
      <c r="N172" s="24" t="str">
        <f t="shared" si="7"/>
        <v xml:space="preserve">raidcom add host_grp -port CL- -host_ mode  -s </v>
      </c>
      <c r="O172" s="24" t="str">
        <f>IF(ISNUMBER(#REF!),"raidcom add hba_wwn -port CL" &amp;  A172 &amp;  "-" &amp;B172&amp; "  -hba_wwn " &amp; IF(LEN(J172) =16,J172,LEFT(J172,2)&amp;MID(J172,4,2)&amp;MID(J172,7,2)&amp;MID(J172,10,2) &amp;MID(J172,13,2)&amp;MID(J172,16,2)&amp;MID(J172,19,2)&amp;MID(J172,22,2)),"")</f>
        <v/>
      </c>
      <c r="P172" s="24" t="str">
        <f>IF(ISNUMBER(#REF!),"raidcom set hba_wwn -port CL" &amp;  A172 &amp;  "-" &amp;B172&amp;IF(ISTEXT(K172)," -wwn_nickname "&amp;K172,""),"")</f>
        <v/>
      </c>
      <c r="Q172" s="24" t="str">
        <f>IF(ISTEXT(A172),"raidcom add hba_wwn -port "&amp;A172&amp;" "&amp;C172&amp;"  -hba_wwn "&amp;IF(LEN(J172)=16,J172,LEFT(J172,2)&amp;MID(J172,4,2)&amp;MID(J172,7,2)&amp;MID(J172,10,2)&amp;MID(J172,13,2)&amp;MID(J172,16,2)&amp;MID(J172,19,2)&amp;MID(J172,22,2))&amp;" -s " &amp;Instructions!B$11&amp; " -IH" &amp;Instructions!B$10,"")</f>
        <v/>
      </c>
      <c r="R172" s="24" t="str">
        <f>IF(ISTEXT(A172),"raidcom set hba_wwn -port "&amp;A172&amp;" "&amp;C172&amp;"  -hba_wwn "&amp;IF(LEN(J172)=16,J172,LEFT(J172,2)&amp;MID(J172,4,2)&amp;MID(J172,7,2)&amp;MID(J172,10,2)&amp;MID(J172,13,2)&amp;MID(J172,16,2)&amp;MID(J172,19,2)&amp;MID(J172,22,2))&amp;IF(ISTEXT(K172)," -wwn_nickname "&amp;K172&amp;" -s "&amp;Instructions!B$11&amp;" -IH"&amp;Instructions!B$10," -s " &amp;Instructions!B$11&amp; " -IH" &amp;Instructions!B$10),"")</f>
        <v/>
      </c>
      <c r="S172" s="136" t="str">
        <f>IF(ISTEXT(A172),"raidcom modify host_grp -port " &amp;A172&amp;"  "&amp; C172&amp;"  -host_mode "&amp;D172&amp;"  -host_mode_opt "&amp;LEFT(E172,2)&amp;" "&amp;LEFT(F172,2)&amp;" "&amp;LEFT(G172,2)&amp;" "&amp;LEFT(H172,2)&amp;" -s "&amp;Instructions!B$11&amp;" -IH"&amp;Instructions!B$10,"")</f>
        <v/>
      </c>
      <c r="T172" s="24" t="str">
        <f>IF(ISTEXT(A172),"raidcom delete host_grp -port "&amp;A172&amp;IF(ISTEXT(C172)," "&amp;C172,"-"&amp;B172)&amp;" -s "&amp;Instructions!B$11&amp;" -IH"&amp;Instructions!B$10,"")</f>
        <v/>
      </c>
      <c r="U172" s="139" t="str">
        <f>IF(ISTEXT(A172),"raidcom delete hba_wwn -port "&amp;A172&amp;"  -hba_wwn "&amp;IF(LEN(J172)=16,J172,LEFT(J172,2)&amp;MID(J172,4,2)&amp;MID(J172,7,2)&amp;MID(J172,10,2)&amp;MID(J172,13,2)&amp;MID(J172,16,2)&amp;MID(J172,19,2)&amp;MID(J172,22,2))&amp;" -s "&amp;Instructions!B$11&amp;" -IH"&amp;Instructions!B$10,"")</f>
        <v/>
      </c>
      <c r="V172" s="139" t="str">
        <f>IF(ISTEXT(A172),"raidcom reset hba_wwn -port "&amp;A172&amp;" "&amp;C172&amp;"  -hba_wwn "&amp;IF(LEN(J172)=16,J172,LEFT(J172,2)&amp;MID(J172,4,2)&amp;MID(J172,7,2)&amp;MID(J172,10,2)&amp;MID(J172,13,2)&amp;MID(J172,16,2)&amp;MID(J172,19,2)&amp;MID(J172,22,2))&amp;IF(ISTEXT(K172),"  -s "&amp;Instructions!B$11&amp;" -IH"&amp;Instructions!B$10," -s " &amp;Instructions!B$11&amp; " -IH" &amp;Instructions!B$10),"")</f>
        <v/>
      </c>
    </row>
    <row r="173" spans="1:22" ht="15">
      <c r="A173" s="203"/>
      <c r="B173" s="204"/>
      <c r="C173" s="203" t="s">
        <v>1609</v>
      </c>
      <c r="D173" s="203"/>
      <c r="E173" s="137"/>
      <c r="F173" s="137"/>
      <c r="G173" s="137"/>
      <c r="H173" s="137"/>
      <c r="I173" s="218"/>
      <c r="J173" s="26"/>
      <c r="K173" s="111"/>
      <c r="L173" s="92" t="s">
        <v>17</v>
      </c>
      <c r="M173" s="24" t="str">
        <f>IF(ISTEXT(A173),"raidcom add host_grp -port "&amp;A173&amp;IF(ISNUMBER(B173),"-"&amp;B173," ")&amp;" -host_grp_name "&amp; C173&amp;" -s "&amp;Instructions!B$11&amp;" -IH"&amp;Instructions!B$10,"")</f>
        <v/>
      </c>
      <c r="N173" s="24" t="str">
        <f t="shared" si="7"/>
        <v xml:space="preserve">raidcom add host_grp -port CL- -host_ mode  -s </v>
      </c>
      <c r="O173" s="24" t="str">
        <f>IF(ISNUMBER(#REF!),"raidcom add hba_wwn -port CL" &amp;  A173 &amp;  "-" &amp;B173&amp; "  -hba_wwn " &amp; IF(LEN(J173) =16,J173,LEFT(J173,2)&amp;MID(J173,4,2)&amp;MID(J173,7,2)&amp;MID(J173,10,2) &amp;MID(J173,13,2)&amp;MID(J173,16,2)&amp;MID(J173,19,2)&amp;MID(J173,22,2)),"")</f>
        <v/>
      </c>
      <c r="P173" s="24" t="str">
        <f>IF(ISNUMBER(#REF!),"raidcom set hba_wwn -port CL" &amp;  A173 &amp;  "-" &amp;B173&amp;IF(ISTEXT(K173)," -wwn_nickname "&amp;K173,""),"")</f>
        <v/>
      </c>
      <c r="Q173" s="24" t="str">
        <f>IF(ISTEXT(A173),"raidcom add hba_wwn -port "&amp;A173&amp;" "&amp;C173&amp;"  -hba_wwn "&amp;IF(LEN(J173)=16,J173,LEFT(J173,2)&amp;MID(J173,4,2)&amp;MID(J173,7,2)&amp;MID(J173,10,2)&amp;MID(J173,13,2)&amp;MID(J173,16,2)&amp;MID(J173,19,2)&amp;MID(J173,22,2))&amp;" -s " &amp;Instructions!B$11&amp; " -IH" &amp;Instructions!B$10,"")</f>
        <v/>
      </c>
      <c r="R173" s="24" t="str">
        <f>IF(ISTEXT(A173),"raidcom set hba_wwn -port "&amp;A173&amp;" "&amp;C173&amp;"  -hba_wwn "&amp;IF(LEN(J173)=16,J173,LEFT(J173,2)&amp;MID(J173,4,2)&amp;MID(J173,7,2)&amp;MID(J173,10,2)&amp;MID(J173,13,2)&amp;MID(J173,16,2)&amp;MID(J173,19,2)&amp;MID(J173,22,2))&amp;IF(ISTEXT(K173)," -wwn_nickname "&amp;K173&amp;" -s "&amp;Instructions!B$11&amp;" -IH"&amp;Instructions!B$10," -s " &amp;Instructions!B$11&amp; " -IH" &amp;Instructions!B$10),"")</f>
        <v/>
      </c>
      <c r="S173" s="136" t="str">
        <f>IF(ISTEXT(A173),"raidcom modify host_grp -port " &amp;A173&amp;"  "&amp; C173&amp;"  -host_mode "&amp;D173&amp;"  -host_mode_opt "&amp;LEFT(E173,2)&amp;" "&amp;LEFT(F173,2)&amp;" "&amp;LEFT(G173,2)&amp;" "&amp;LEFT(H173,2)&amp;" -s "&amp;Instructions!B$11&amp;" -IH"&amp;Instructions!B$10,"")</f>
        <v/>
      </c>
      <c r="T173" s="24" t="str">
        <f>IF(ISTEXT(A173),"raidcom delete host_grp -port "&amp;A173&amp;IF(ISTEXT(C173)," "&amp;C173,"-"&amp;B173)&amp;" -s "&amp;Instructions!B$11&amp;" -IH"&amp;Instructions!B$10,"")</f>
        <v/>
      </c>
      <c r="U173" s="139" t="str">
        <f>IF(ISTEXT(A173),"raidcom delete hba_wwn -port "&amp;A173&amp;"  -hba_wwn "&amp;IF(LEN(J173)=16,J173,LEFT(J173,2)&amp;MID(J173,4,2)&amp;MID(J173,7,2)&amp;MID(J173,10,2)&amp;MID(J173,13,2)&amp;MID(J173,16,2)&amp;MID(J173,19,2)&amp;MID(J173,22,2))&amp;" -s "&amp;Instructions!B$11&amp;" -IH"&amp;Instructions!B$10,"")</f>
        <v/>
      </c>
      <c r="V173" s="139" t="str">
        <f>IF(ISTEXT(A173),"raidcom reset hba_wwn -port "&amp;A173&amp;" "&amp;C173&amp;"  -hba_wwn "&amp;IF(LEN(J173)=16,J173,LEFT(J173,2)&amp;MID(J173,4,2)&amp;MID(J173,7,2)&amp;MID(J173,10,2)&amp;MID(J173,13,2)&amp;MID(J173,16,2)&amp;MID(J173,19,2)&amp;MID(J173,22,2))&amp;IF(ISTEXT(K173),"  -s "&amp;Instructions!B$11&amp;" -IH"&amp;Instructions!B$10," -s " &amp;Instructions!B$11&amp; " -IH" &amp;Instructions!B$10),"")</f>
        <v/>
      </c>
    </row>
    <row r="174" spans="1:22" ht="15">
      <c r="A174" s="203"/>
      <c r="B174" s="204"/>
      <c r="C174" s="203" t="s">
        <v>1610</v>
      </c>
      <c r="D174" s="203"/>
      <c r="E174" s="137"/>
      <c r="F174" s="137"/>
      <c r="G174" s="137"/>
      <c r="H174" s="137"/>
      <c r="I174" s="218"/>
      <c r="J174" s="26"/>
      <c r="K174" s="111"/>
      <c r="L174" s="92" t="s">
        <v>17</v>
      </c>
      <c r="M174" s="24" t="str">
        <f>IF(ISTEXT(A174),"raidcom add host_grp -port "&amp;A174&amp;IF(ISNUMBER(B174),"-"&amp;B174," ")&amp;" -host_grp_name "&amp; C174&amp;" -s "&amp;Instructions!B$11&amp;" -IH"&amp;Instructions!B$10,"")</f>
        <v/>
      </c>
      <c r="N174" s="24" t="str">
        <f t="shared" si="7"/>
        <v xml:space="preserve">raidcom add host_grp -port CL- -host_ mode  -s </v>
      </c>
      <c r="O174" s="24" t="str">
        <f>IF(ISNUMBER(#REF!),"raidcom add hba_wwn -port CL" &amp;  A174 &amp;  "-" &amp;B174&amp; "  -hba_wwn " &amp; IF(LEN(J174) =16,J174,LEFT(J174,2)&amp;MID(J174,4,2)&amp;MID(J174,7,2)&amp;MID(J174,10,2) &amp;MID(J174,13,2)&amp;MID(J174,16,2)&amp;MID(J174,19,2)&amp;MID(J174,22,2)),"")</f>
        <v/>
      </c>
      <c r="P174" s="24" t="str">
        <f>IF(ISNUMBER(#REF!),"raidcom set hba_wwn -port CL" &amp;  A174 &amp;  "-" &amp;B174&amp;IF(ISTEXT(K174)," -wwn_nickname "&amp;K174,""),"")</f>
        <v/>
      </c>
      <c r="Q174" s="24" t="str">
        <f>IF(ISTEXT(A174),"raidcom add hba_wwn -port "&amp;A174&amp;" "&amp;C174&amp;"  -hba_wwn "&amp;IF(LEN(J174)=16,J174,LEFT(J174,2)&amp;MID(J174,4,2)&amp;MID(J174,7,2)&amp;MID(J174,10,2)&amp;MID(J174,13,2)&amp;MID(J174,16,2)&amp;MID(J174,19,2)&amp;MID(J174,22,2))&amp;" -s " &amp;Instructions!B$11&amp; " -IH" &amp;Instructions!B$10,"")</f>
        <v/>
      </c>
      <c r="R174" s="24" t="str">
        <f>IF(ISTEXT(A174),"raidcom set hba_wwn -port "&amp;A174&amp;" "&amp;C174&amp;"  -hba_wwn "&amp;IF(LEN(J174)=16,J174,LEFT(J174,2)&amp;MID(J174,4,2)&amp;MID(J174,7,2)&amp;MID(J174,10,2)&amp;MID(J174,13,2)&amp;MID(J174,16,2)&amp;MID(J174,19,2)&amp;MID(J174,22,2))&amp;IF(ISTEXT(K174)," -wwn_nickname "&amp;K174&amp;" -s "&amp;Instructions!B$11&amp;" -IH"&amp;Instructions!B$10," -s " &amp;Instructions!B$11&amp; " -IH" &amp;Instructions!B$10),"")</f>
        <v/>
      </c>
      <c r="S174" s="136" t="str">
        <f>IF(ISTEXT(A174),"raidcom modify host_grp -port " &amp;A174&amp;"  "&amp; C174&amp;"  -host_mode "&amp;D174&amp;"  -host_mode_opt "&amp;LEFT(E174,2)&amp;" "&amp;LEFT(F174,2)&amp;" "&amp;LEFT(G174,2)&amp;" "&amp;LEFT(H174,2)&amp;" -s "&amp;Instructions!B$11&amp;" -IH"&amp;Instructions!B$10,"")</f>
        <v/>
      </c>
      <c r="T174" s="24" t="str">
        <f>IF(ISTEXT(A174),"raidcom delete host_grp -port "&amp;A174&amp;IF(ISTEXT(C174)," "&amp;C174,"-"&amp;B174)&amp;" -s "&amp;Instructions!B$11&amp;" -IH"&amp;Instructions!B$10,"")</f>
        <v/>
      </c>
      <c r="U174" s="139" t="str">
        <f>IF(ISTEXT(A174),"raidcom delete hba_wwn -port "&amp;A174&amp;"  -hba_wwn "&amp;IF(LEN(J174)=16,J174,LEFT(J174,2)&amp;MID(J174,4,2)&amp;MID(J174,7,2)&amp;MID(J174,10,2)&amp;MID(J174,13,2)&amp;MID(J174,16,2)&amp;MID(J174,19,2)&amp;MID(J174,22,2))&amp;" -s "&amp;Instructions!B$11&amp;" -IH"&amp;Instructions!B$10,"")</f>
        <v/>
      </c>
      <c r="V174" s="139" t="str">
        <f>IF(ISTEXT(A174),"raidcom reset hba_wwn -port "&amp;A174&amp;" "&amp;C174&amp;"  -hba_wwn "&amp;IF(LEN(J174)=16,J174,LEFT(J174,2)&amp;MID(J174,4,2)&amp;MID(J174,7,2)&amp;MID(J174,10,2)&amp;MID(J174,13,2)&amp;MID(J174,16,2)&amp;MID(J174,19,2)&amp;MID(J174,22,2))&amp;IF(ISTEXT(K174),"  -s "&amp;Instructions!B$11&amp;" -IH"&amp;Instructions!B$10," -s " &amp;Instructions!B$11&amp; " -IH" &amp;Instructions!B$10),"")</f>
        <v/>
      </c>
    </row>
    <row r="175" spans="1:22" ht="15">
      <c r="A175" s="203"/>
      <c r="B175" s="204"/>
      <c r="C175" s="203" t="s">
        <v>1610</v>
      </c>
      <c r="D175" s="203"/>
      <c r="E175" s="137"/>
      <c r="F175" s="137"/>
      <c r="G175" s="137"/>
      <c r="H175" s="137"/>
      <c r="I175" s="218"/>
      <c r="J175" s="26"/>
      <c r="K175" s="111"/>
      <c r="L175" s="92" t="s">
        <v>17</v>
      </c>
      <c r="M175" s="24" t="str">
        <f>IF(ISTEXT(A175),"raidcom add host_grp -port "&amp;A175&amp;IF(ISNUMBER(B175),"-"&amp;B175," ")&amp;" -host_grp_name "&amp; C175&amp;" -s "&amp;Instructions!B$11&amp;" -IH"&amp;Instructions!B$10,"")</f>
        <v/>
      </c>
      <c r="N175" s="24" t="str">
        <f t="shared" si="7"/>
        <v xml:space="preserve">raidcom add host_grp -port CL- -host_ mode  -s </v>
      </c>
      <c r="O175" s="24" t="str">
        <f>IF(ISNUMBER(#REF!),"raidcom add hba_wwn -port CL" &amp;  A175 &amp;  "-" &amp;B175&amp; "  -hba_wwn " &amp; IF(LEN(J175) =16,J175,LEFT(J175,2)&amp;MID(J175,4,2)&amp;MID(J175,7,2)&amp;MID(J175,10,2) &amp;MID(J175,13,2)&amp;MID(J175,16,2)&amp;MID(J175,19,2)&amp;MID(J175,22,2)),"")</f>
        <v/>
      </c>
      <c r="P175" s="24" t="str">
        <f>IF(ISNUMBER(#REF!),"raidcom set hba_wwn -port CL" &amp;  A175 &amp;  "-" &amp;B175&amp;IF(ISTEXT(K175)," -wwn_nickname "&amp;K175,""),"")</f>
        <v/>
      </c>
      <c r="Q175" s="24" t="str">
        <f>IF(ISTEXT(A175),"raidcom add hba_wwn -port "&amp;A175&amp;" "&amp;C175&amp;"  -hba_wwn "&amp;IF(LEN(J175)=16,J175,LEFT(J175,2)&amp;MID(J175,4,2)&amp;MID(J175,7,2)&amp;MID(J175,10,2)&amp;MID(J175,13,2)&amp;MID(J175,16,2)&amp;MID(J175,19,2)&amp;MID(J175,22,2))&amp;" -s " &amp;Instructions!B$11&amp; " -IH" &amp;Instructions!B$10,"")</f>
        <v/>
      </c>
      <c r="R175" s="24" t="str">
        <f>IF(ISTEXT(A175),"raidcom set hba_wwn -port "&amp;A175&amp;" "&amp;C175&amp;"  -hba_wwn "&amp;IF(LEN(J175)=16,J175,LEFT(J175,2)&amp;MID(J175,4,2)&amp;MID(J175,7,2)&amp;MID(J175,10,2)&amp;MID(J175,13,2)&amp;MID(J175,16,2)&amp;MID(J175,19,2)&amp;MID(J175,22,2))&amp;IF(ISTEXT(K175)," -wwn_nickname "&amp;K175&amp;" -s "&amp;Instructions!B$11&amp;" -IH"&amp;Instructions!B$10," -s " &amp;Instructions!B$11&amp; " -IH" &amp;Instructions!B$10),"")</f>
        <v/>
      </c>
      <c r="S175" s="136" t="str">
        <f>IF(ISTEXT(A175),"raidcom modify host_grp -port " &amp;A175&amp;"  "&amp; C175&amp;"  -host_mode "&amp;D175&amp;"  -host_mode_opt "&amp;LEFT(E175,2)&amp;" "&amp;LEFT(F175,2)&amp;" "&amp;LEFT(G175,2)&amp;" "&amp;LEFT(H175,2)&amp;" -s "&amp;Instructions!B$11&amp;" -IH"&amp;Instructions!B$10,"")</f>
        <v/>
      </c>
      <c r="T175" s="24" t="str">
        <f>IF(ISTEXT(A175),"raidcom delete host_grp -port "&amp;A175&amp;IF(ISTEXT(C175)," "&amp;C175,"-"&amp;B175)&amp;" -s "&amp;Instructions!B$11&amp;" -IH"&amp;Instructions!B$10,"")</f>
        <v/>
      </c>
      <c r="U175" s="139" t="str">
        <f>IF(ISTEXT(A175),"raidcom delete hba_wwn -port "&amp;A175&amp;"  -hba_wwn "&amp;IF(LEN(J175)=16,J175,LEFT(J175,2)&amp;MID(J175,4,2)&amp;MID(J175,7,2)&amp;MID(J175,10,2)&amp;MID(J175,13,2)&amp;MID(J175,16,2)&amp;MID(J175,19,2)&amp;MID(J175,22,2))&amp;" -s "&amp;Instructions!B$11&amp;" -IH"&amp;Instructions!B$10,"")</f>
        <v/>
      </c>
      <c r="V175" s="139" t="str">
        <f>IF(ISTEXT(A175),"raidcom reset hba_wwn -port "&amp;A175&amp;" "&amp;C175&amp;"  -hba_wwn "&amp;IF(LEN(J175)=16,J175,LEFT(J175,2)&amp;MID(J175,4,2)&amp;MID(J175,7,2)&amp;MID(J175,10,2)&amp;MID(J175,13,2)&amp;MID(J175,16,2)&amp;MID(J175,19,2)&amp;MID(J175,22,2))&amp;IF(ISTEXT(K175),"  -s "&amp;Instructions!B$11&amp;" -IH"&amp;Instructions!B$10," -s " &amp;Instructions!B$11&amp; " -IH" &amp;Instructions!B$10),"")</f>
        <v/>
      </c>
    </row>
    <row r="176" spans="1:22" ht="15">
      <c r="A176" s="203"/>
      <c r="B176" s="204"/>
      <c r="C176" s="203" t="s">
        <v>1611</v>
      </c>
      <c r="D176" s="203"/>
      <c r="E176" s="137"/>
      <c r="F176" s="137"/>
      <c r="G176" s="137"/>
      <c r="H176" s="137"/>
      <c r="I176" s="218"/>
      <c r="J176" s="26"/>
      <c r="K176" s="111"/>
      <c r="L176" s="92" t="s">
        <v>17</v>
      </c>
      <c r="M176" s="24" t="str">
        <f>IF(ISTEXT(A176),"raidcom add host_grp -port "&amp;A176&amp;IF(ISNUMBER(B176),"-"&amp;B176," ")&amp;" -host_grp_name "&amp; C176&amp;" -s "&amp;Instructions!B$11&amp;" -IH"&amp;Instructions!B$10,"")</f>
        <v/>
      </c>
      <c r="N176" s="24" t="str">
        <f t="shared" si="7"/>
        <v xml:space="preserve">raidcom add host_grp -port CL- -host_ mode  -s </v>
      </c>
      <c r="O176" s="24" t="str">
        <f>IF(ISNUMBER(#REF!),"raidcom add hba_wwn -port CL" &amp;  A176 &amp;  "-" &amp;B176&amp; "  -hba_wwn " &amp; IF(LEN(J176) =16,J176,LEFT(J176,2)&amp;MID(J176,4,2)&amp;MID(J176,7,2)&amp;MID(J176,10,2) &amp;MID(J176,13,2)&amp;MID(J176,16,2)&amp;MID(J176,19,2)&amp;MID(J176,22,2)),"")</f>
        <v/>
      </c>
      <c r="P176" s="24" t="str">
        <f>IF(ISNUMBER(#REF!),"raidcom set hba_wwn -port CL" &amp;  A176 &amp;  "-" &amp;B176&amp;IF(ISTEXT(K176)," -wwn_nickname "&amp;K176,""),"")</f>
        <v/>
      </c>
      <c r="Q176" s="24" t="str">
        <f>IF(ISTEXT(A176),"raidcom add hba_wwn -port "&amp;A176&amp;" "&amp;C176&amp;"  -hba_wwn "&amp;IF(LEN(J176)=16,J176,LEFT(J176,2)&amp;MID(J176,4,2)&amp;MID(J176,7,2)&amp;MID(J176,10,2)&amp;MID(J176,13,2)&amp;MID(J176,16,2)&amp;MID(J176,19,2)&amp;MID(J176,22,2))&amp;" -s " &amp;Instructions!B$11&amp; " -IH" &amp;Instructions!B$10,"")</f>
        <v/>
      </c>
      <c r="R176" s="24" t="str">
        <f>IF(ISTEXT(A176),"raidcom set hba_wwn -port "&amp;A176&amp;" "&amp;C176&amp;"  -hba_wwn "&amp;IF(LEN(J176)=16,J176,LEFT(J176,2)&amp;MID(J176,4,2)&amp;MID(J176,7,2)&amp;MID(J176,10,2)&amp;MID(J176,13,2)&amp;MID(J176,16,2)&amp;MID(J176,19,2)&amp;MID(J176,22,2))&amp;IF(ISTEXT(K176)," -wwn_nickname "&amp;K176&amp;" -s "&amp;Instructions!B$11&amp;" -IH"&amp;Instructions!B$10," -s " &amp;Instructions!B$11&amp; " -IH" &amp;Instructions!B$10),"")</f>
        <v/>
      </c>
      <c r="S176" s="136" t="str">
        <f>IF(ISTEXT(A176),"raidcom modify host_grp -port " &amp;A176&amp;"  "&amp; C176&amp;"  -host_mode "&amp;D176&amp;"  -host_mode_opt "&amp;LEFT(E176,2)&amp;" "&amp;LEFT(F176,2)&amp;" "&amp;LEFT(G176,2)&amp;" "&amp;LEFT(H176,2)&amp;" -s "&amp;Instructions!B$11&amp;" -IH"&amp;Instructions!B$10,"")</f>
        <v/>
      </c>
      <c r="T176" s="24" t="str">
        <f>IF(ISTEXT(A176),"raidcom delete host_grp -port "&amp;A176&amp;IF(ISTEXT(C176)," "&amp;C176,"-"&amp;B176)&amp;" -s "&amp;Instructions!B$11&amp;" -IH"&amp;Instructions!B$10,"")</f>
        <v/>
      </c>
      <c r="U176" s="139" t="str">
        <f>IF(ISTEXT(A176),"raidcom delete hba_wwn -port "&amp;A176&amp;"  -hba_wwn "&amp;IF(LEN(J176)=16,J176,LEFT(J176,2)&amp;MID(J176,4,2)&amp;MID(J176,7,2)&amp;MID(J176,10,2)&amp;MID(J176,13,2)&amp;MID(J176,16,2)&amp;MID(J176,19,2)&amp;MID(J176,22,2))&amp;" -s "&amp;Instructions!B$11&amp;" -IH"&amp;Instructions!B$10,"")</f>
        <v/>
      </c>
      <c r="V176" s="139" t="str">
        <f>IF(ISTEXT(A176),"raidcom reset hba_wwn -port "&amp;A176&amp;" "&amp;C176&amp;"  -hba_wwn "&amp;IF(LEN(J176)=16,J176,LEFT(J176,2)&amp;MID(J176,4,2)&amp;MID(J176,7,2)&amp;MID(J176,10,2)&amp;MID(J176,13,2)&amp;MID(J176,16,2)&amp;MID(J176,19,2)&amp;MID(J176,22,2))&amp;IF(ISTEXT(K176),"  -s "&amp;Instructions!B$11&amp;" -IH"&amp;Instructions!B$10," -s " &amp;Instructions!B$11&amp; " -IH" &amp;Instructions!B$10),"")</f>
        <v/>
      </c>
    </row>
    <row r="177" spans="1:22" ht="15">
      <c r="A177" s="203"/>
      <c r="B177" s="204"/>
      <c r="C177" s="203" t="s">
        <v>1611</v>
      </c>
      <c r="D177" s="203"/>
      <c r="E177" s="137"/>
      <c r="F177" s="137"/>
      <c r="G177" s="137"/>
      <c r="H177" s="137"/>
      <c r="I177" s="218"/>
      <c r="J177" s="26"/>
      <c r="K177" s="111"/>
      <c r="L177" s="92" t="s">
        <v>17</v>
      </c>
      <c r="M177" s="24" t="str">
        <f>IF(ISTEXT(A177),"raidcom add host_grp -port "&amp;A177&amp;IF(ISNUMBER(B177),"-"&amp;B177," ")&amp;" -host_grp_name "&amp; C177&amp;" -s "&amp;Instructions!B$11&amp;" -IH"&amp;Instructions!B$10,"")</f>
        <v/>
      </c>
      <c r="N177" s="24" t="str">
        <f t="shared" si="7"/>
        <v xml:space="preserve">raidcom add host_grp -port CL- -host_ mode  -s </v>
      </c>
      <c r="O177" s="24" t="str">
        <f>IF(ISNUMBER(#REF!),"raidcom add hba_wwn -port CL" &amp;  A177 &amp;  "-" &amp;B177&amp; "  -hba_wwn " &amp; IF(LEN(J177) =16,J177,LEFT(J177,2)&amp;MID(J177,4,2)&amp;MID(J177,7,2)&amp;MID(J177,10,2) &amp;MID(J177,13,2)&amp;MID(J177,16,2)&amp;MID(J177,19,2)&amp;MID(J177,22,2)),"")</f>
        <v/>
      </c>
      <c r="P177" s="24" t="str">
        <f>IF(ISNUMBER(#REF!),"raidcom set hba_wwn -port CL" &amp;  A177 &amp;  "-" &amp;B177&amp;IF(ISTEXT(K177)," -wwn_nickname "&amp;K177,""),"")</f>
        <v/>
      </c>
      <c r="Q177" s="24" t="str">
        <f>IF(ISTEXT(A177),"raidcom add hba_wwn -port "&amp;A177&amp;" "&amp;C177&amp;"  -hba_wwn "&amp;IF(LEN(J177)=16,J177,LEFT(J177,2)&amp;MID(J177,4,2)&amp;MID(J177,7,2)&amp;MID(J177,10,2)&amp;MID(J177,13,2)&amp;MID(J177,16,2)&amp;MID(J177,19,2)&amp;MID(J177,22,2))&amp;" -s " &amp;Instructions!B$11&amp; " -IH" &amp;Instructions!B$10,"")</f>
        <v/>
      </c>
      <c r="R177" s="24" t="str">
        <f>IF(ISTEXT(A177),"raidcom set hba_wwn -port "&amp;A177&amp;" "&amp;C177&amp;"  -hba_wwn "&amp;IF(LEN(J177)=16,J177,LEFT(J177,2)&amp;MID(J177,4,2)&amp;MID(J177,7,2)&amp;MID(J177,10,2)&amp;MID(J177,13,2)&amp;MID(J177,16,2)&amp;MID(J177,19,2)&amp;MID(J177,22,2))&amp;IF(ISTEXT(K177)," -wwn_nickname "&amp;K177&amp;" -s "&amp;Instructions!B$11&amp;" -IH"&amp;Instructions!B$10," -s " &amp;Instructions!B$11&amp; " -IH" &amp;Instructions!B$10),"")</f>
        <v/>
      </c>
      <c r="S177" s="136" t="str">
        <f>IF(ISTEXT(A177),"raidcom modify host_grp -port " &amp;A177&amp;"  "&amp; C177&amp;"  -host_mode "&amp;D177&amp;"  -host_mode_opt "&amp;LEFT(E177,2)&amp;" "&amp;LEFT(F177,2)&amp;" "&amp;LEFT(G177,2)&amp;" "&amp;LEFT(H177,2)&amp;" -s "&amp;Instructions!B$11&amp;" -IH"&amp;Instructions!B$10,"")</f>
        <v/>
      </c>
      <c r="T177" s="24" t="str">
        <f>IF(ISTEXT(A177),"raidcom delete host_grp -port "&amp;A177&amp;IF(ISTEXT(C177)," "&amp;C177,"-"&amp;B177)&amp;" -s "&amp;Instructions!B$11&amp;" -IH"&amp;Instructions!B$10,"")</f>
        <v/>
      </c>
      <c r="U177" s="139" t="str">
        <f>IF(ISTEXT(A177),"raidcom delete hba_wwn -port "&amp;A177&amp;"  -hba_wwn "&amp;IF(LEN(J177)=16,J177,LEFT(J177,2)&amp;MID(J177,4,2)&amp;MID(J177,7,2)&amp;MID(J177,10,2)&amp;MID(J177,13,2)&amp;MID(J177,16,2)&amp;MID(J177,19,2)&amp;MID(J177,22,2))&amp;" -s "&amp;Instructions!B$11&amp;" -IH"&amp;Instructions!B$10,"")</f>
        <v/>
      </c>
      <c r="V177" s="139" t="str">
        <f>IF(ISTEXT(A177),"raidcom reset hba_wwn -port "&amp;A177&amp;" "&amp;C177&amp;"  -hba_wwn "&amp;IF(LEN(J177)=16,J177,LEFT(J177,2)&amp;MID(J177,4,2)&amp;MID(J177,7,2)&amp;MID(J177,10,2)&amp;MID(J177,13,2)&amp;MID(J177,16,2)&amp;MID(J177,19,2)&amp;MID(J177,22,2))&amp;IF(ISTEXT(K177),"  -s "&amp;Instructions!B$11&amp;" -IH"&amp;Instructions!B$10," -s " &amp;Instructions!B$11&amp; " -IH" &amp;Instructions!B$10),"")</f>
        <v/>
      </c>
    </row>
    <row r="178" spans="1:22" ht="15">
      <c r="A178" s="203"/>
      <c r="B178" s="204"/>
      <c r="C178" s="203" t="s">
        <v>1612</v>
      </c>
      <c r="D178" s="203"/>
      <c r="E178" s="137"/>
      <c r="F178" s="137"/>
      <c r="G178" s="137"/>
      <c r="H178" s="137"/>
      <c r="I178" s="218"/>
      <c r="J178" s="26"/>
      <c r="K178" s="111"/>
      <c r="L178" s="92" t="s">
        <v>17</v>
      </c>
      <c r="M178" s="24" t="str">
        <f>IF(ISTEXT(A178),"raidcom add host_grp -port "&amp;A178&amp;IF(ISNUMBER(B178),"-"&amp;B178," ")&amp;" -host_grp_name "&amp; C178&amp;" -s "&amp;Instructions!B$11&amp;" -IH"&amp;Instructions!B$10,"")</f>
        <v/>
      </c>
      <c r="N178" s="24" t="str">
        <f t="shared" si="7"/>
        <v xml:space="preserve">raidcom add host_grp -port CL- -host_ mode  -s </v>
      </c>
      <c r="O178" s="24" t="str">
        <f>IF(ISNUMBER(#REF!),"raidcom add hba_wwn -port CL" &amp;  A178 &amp;  "-" &amp;B178&amp; "  -hba_wwn " &amp; IF(LEN(J178) =16,J178,LEFT(J178,2)&amp;MID(J178,4,2)&amp;MID(J178,7,2)&amp;MID(J178,10,2) &amp;MID(J178,13,2)&amp;MID(J178,16,2)&amp;MID(J178,19,2)&amp;MID(J178,22,2)),"")</f>
        <v/>
      </c>
      <c r="P178" s="24" t="str">
        <f>IF(ISNUMBER(#REF!),"raidcom set hba_wwn -port CL" &amp;  A178 &amp;  "-" &amp;B178&amp;IF(ISTEXT(K178)," -wwn_nickname "&amp;K178,""),"")</f>
        <v/>
      </c>
      <c r="Q178" s="24" t="str">
        <f>IF(ISTEXT(A178),"raidcom add hba_wwn -port "&amp;A178&amp;" "&amp;C178&amp;"  -hba_wwn "&amp;IF(LEN(J178)=16,J178,LEFT(J178,2)&amp;MID(J178,4,2)&amp;MID(J178,7,2)&amp;MID(J178,10,2)&amp;MID(J178,13,2)&amp;MID(J178,16,2)&amp;MID(J178,19,2)&amp;MID(J178,22,2))&amp;" -s " &amp;Instructions!B$11&amp; " -IH" &amp;Instructions!B$10,"")</f>
        <v/>
      </c>
      <c r="R178" s="24" t="str">
        <f>IF(ISTEXT(A178),"raidcom set hba_wwn -port "&amp;A178&amp;" "&amp;C178&amp;"  -hba_wwn "&amp;IF(LEN(J178)=16,J178,LEFT(J178,2)&amp;MID(J178,4,2)&amp;MID(J178,7,2)&amp;MID(J178,10,2)&amp;MID(J178,13,2)&amp;MID(J178,16,2)&amp;MID(J178,19,2)&amp;MID(J178,22,2))&amp;IF(ISTEXT(K178)," -wwn_nickname "&amp;K178&amp;" -s "&amp;Instructions!B$11&amp;" -IH"&amp;Instructions!B$10," -s " &amp;Instructions!B$11&amp; " -IH" &amp;Instructions!B$10),"")</f>
        <v/>
      </c>
      <c r="S178" s="136" t="str">
        <f>IF(ISTEXT(A178),"raidcom modify host_grp -port " &amp;A178&amp;"  "&amp; C178&amp;"  -host_mode "&amp;D178&amp;"  -host_mode_opt "&amp;LEFT(E178,2)&amp;" "&amp;LEFT(F178,2)&amp;" "&amp;LEFT(G178,2)&amp;" "&amp;LEFT(H178,2)&amp;" -s "&amp;Instructions!B$11&amp;" -IH"&amp;Instructions!B$10,"")</f>
        <v/>
      </c>
      <c r="T178" s="24" t="str">
        <f>IF(ISTEXT(A178),"raidcom delete host_grp -port "&amp;A178&amp;IF(ISTEXT(C178)," "&amp;C178,"-"&amp;B178)&amp;" -s "&amp;Instructions!B$11&amp;" -IH"&amp;Instructions!B$10,"")</f>
        <v/>
      </c>
      <c r="U178" s="139" t="str">
        <f>IF(ISTEXT(A178),"raidcom delete hba_wwn -port "&amp;A178&amp;"  -hba_wwn "&amp;IF(LEN(J178)=16,J178,LEFT(J178,2)&amp;MID(J178,4,2)&amp;MID(J178,7,2)&amp;MID(J178,10,2)&amp;MID(J178,13,2)&amp;MID(J178,16,2)&amp;MID(J178,19,2)&amp;MID(J178,22,2))&amp;" -s "&amp;Instructions!B$11&amp;" -IH"&amp;Instructions!B$10,"")</f>
        <v/>
      </c>
      <c r="V178" s="139" t="str">
        <f>IF(ISTEXT(A178),"raidcom reset hba_wwn -port "&amp;A178&amp;" "&amp;C178&amp;"  -hba_wwn "&amp;IF(LEN(J178)=16,J178,LEFT(J178,2)&amp;MID(J178,4,2)&amp;MID(J178,7,2)&amp;MID(J178,10,2)&amp;MID(J178,13,2)&amp;MID(J178,16,2)&amp;MID(J178,19,2)&amp;MID(J178,22,2))&amp;IF(ISTEXT(K178),"  -s "&amp;Instructions!B$11&amp;" -IH"&amp;Instructions!B$10," -s " &amp;Instructions!B$11&amp; " -IH" &amp;Instructions!B$10),"")</f>
        <v/>
      </c>
    </row>
    <row r="179" spans="1:22" ht="15">
      <c r="A179" s="203"/>
      <c r="B179" s="204"/>
      <c r="C179" s="203" t="s">
        <v>1612</v>
      </c>
      <c r="D179" s="203"/>
      <c r="E179" s="137"/>
      <c r="F179" s="137"/>
      <c r="G179" s="137"/>
      <c r="H179" s="137"/>
      <c r="I179" s="218"/>
      <c r="J179" s="26"/>
      <c r="K179" s="111"/>
      <c r="L179" s="92" t="s">
        <v>17</v>
      </c>
      <c r="M179" s="24" t="str">
        <f>IF(ISTEXT(A179),"raidcom add host_grp -port "&amp;A179&amp;IF(ISNUMBER(B179),"-"&amp;B179," ")&amp;" -host_grp_name "&amp; C179&amp;" -s "&amp;Instructions!B$11&amp;" -IH"&amp;Instructions!B$10,"")</f>
        <v/>
      </c>
      <c r="N179" s="24" t="str">
        <f t="shared" si="7"/>
        <v xml:space="preserve">raidcom add host_grp -port CL- -host_ mode  -s </v>
      </c>
      <c r="O179" s="24" t="str">
        <f>IF(ISNUMBER(#REF!),"raidcom add hba_wwn -port CL" &amp;  A179 &amp;  "-" &amp;B179&amp; "  -hba_wwn " &amp; IF(LEN(J179) =16,J179,LEFT(J179,2)&amp;MID(J179,4,2)&amp;MID(J179,7,2)&amp;MID(J179,10,2) &amp;MID(J179,13,2)&amp;MID(J179,16,2)&amp;MID(J179,19,2)&amp;MID(J179,22,2)),"")</f>
        <v/>
      </c>
      <c r="P179" s="24" t="str">
        <f>IF(ISNUMBER(#REF!),"raidcom set hba_wwn -port CL" &amp;  A179 &amp;  "-" &amp;B179&amp;IF(ISTEXT(K179)," -wwn_nickname "&amp;K179,""),"")</f>
        <v/>
      </c>
      <c r="Q179" s="24" t="str">
        <f>IF(ISTEXT(A179),"raidcom add hba_wwn -port "&amp;A179&amp;" "&amp;C179&amp;"  -hba_wwn "&amp;IF(LEN(J179)=16,J179,LEFT(J179,2)&amp;MID(J179,4,2)&amp;MID(J179,7,2)&amp;MID(J179,10,2)&amp;MID(J179,13,2)&amp;MID(J179,16,2)&amp;MID(J179,19,2)&amp;MID(J179,22,2))&amp;" -s " &amp;Instructions!B$11&amp; " -IH" &amp;Instructions!B$10,"")</f>
        <v/>
      </c>
      <c r="R179" s="24" t="str">
        <f>IF(ISTEXT(A179),"raidcom set hba_wwn -port "&amp;A179&amp;" "&amp;C179&amp;"  -hba_wwn "&amp;IF(LEN(J179)=16,J179,LEFT(J179,2)&amp;MID(J179,4,2)&amp;MID(J179,7,2)&amp;MID(J179,10,2)&amp;MID(J179,13,2)&amp;MID(J179,16,2)&amp;MID(J179,19,2)&amp;MID(J179,22,2))&amp;IF(ISTEXT(K179)," -wwn_nickname "&amp;K179&amp;" -s "&amp;Instructions!B$11&amp;" -IH"&amp;Instructions!B$10," -s " &amp;Instructions!B$11&amp; " -IH" &amp;Instructions!B$10),"")</f>
        <v/>
      </c>
      <c r="S179" s="136" t="str">
        <f>IF(ISTEXT(A179),"raidcom modify host_grp -port " &amp;A179&amp;"  "&amp; C179&amp;"  -host_mode "&amp;D179&amp;"  -host_mode_opt "&amp;LEFT(E179,2)&amp;" "&amp;LEFT(F179,2)&amp;" "&amp;LEFT(G179,2)&amp;" "&amp;LEFT(H179,2)&amp;" -s "&amp;Instructions!B$11&amp;" -IH"&amp;Instructions!B$10,"")</f>
        <v/>
      </c>
      <c r="T179" s="24" t="str">
        <f>IF(ISTEXT(A179),"raidcom delete host_grp -port "&amp;A179&amp;IF(ISTEXT(C179)," "&amp;C179,"-"&amp;B179)&amp;" -s "&amp;Instructions!B$11&amp;" -IH"&amp;Instructions!B$10,"")</f>
        <v/>
      </c>
      <c r="U179" s="139" t="str">
        <f>IF(ISTEXT(A179),"raidcom delete hba_wwn -port "&amp;A179&amp;"  -hba_wwn "&amp;IF(LEN(J179)=16,J179,LEFT(J179,2)&amp;MID(J179,4,2)&amp;MID(J179,7,2)&amp;MID(J179,10,2)&amp;MID(J179,13,2)&amp;MID(J179,16,2)&amp;MID(J179,19,2)&amp;MID(J179,22,2))&amp;" -s "&amp;Instructions!B$11&amp;" -IH"&amp;Instructions!B$10,"")</f>
        <v/>
      </c>
      <c r="V179" s="139" t="str">
        <f>IF(ISTEXT(A179),"raidcom reset hba_wwn -port "&amp;A179&amp;" "&amp;C179&amp;"  -hba_wwn "&amp;IF(LEN(J179)=16,J179,LEFT(J179,2)&amp;MID(J179,4,2)&amp;MID(J179,7,2)&amp;MID(J179,10,2)&amp;MID(J179,13,2)&amp;MID(J179,16,2)&amp;MID(J179,19,2)&amp;MID(J179,22,2))&amp;IF(ISTEXT(K179),"  -s "&amp;Instructions!B$11&amp;" -IH"&amp;Instructions!B$10," -s " &amp;Instructions!B$11&amp; " -IH" &amp;Instructions!B$10),"")</f>
        <v/>
      </c>
    </row>
    <row r="180" spans="1:22" ht="15">
      <c r="A180" s="203"/>
      <c r="B180" s="204"/>
      <c r="C180" s="203" t="s">
        <v>1613</v>
      </c>
      <c r="D180" s="203"/>
      <c r="E180" s="137"/>
      <c r="F180" s="137"/>
      <c r="G180" s="137"/>
      <c r="H180" s="137"/>
      <c r="I180" s="218"/>
      <c r="J180" s="26"/>
      <c r="K180" s="111"/>
      <c r="L180" s="92" t="s">
        <v>17</v>
      </c>
      <c r="M180" s="24" t="str">
        <f>IF(ISTEXT(A180),"raidcom add host_grp -port "&amp;A180&amp;IF(ISNUMBER(B180),"-"&amp;B180," ")&amp;" -host_grp_name "&amp; C180&amp;" -s "&amp;Instructions!B$11&amp;" -IH"&amp;Instructions!B$10,"")</f>
        <v/>
      </c>
      <c r="N180" s="24" t="str">
        <f t="shared" si="7"/>
        <v xml:space="preserve">raidcom add host_grp -port CL- -host_ mode  -s </v>
      </c>
      <c r="O180" s="24" t="str">
        <f>IF(ISNUMBER(#REF!),"raidcom add hba_wwn -port CL" &amp;  A180 &amp;  "-" &amp;B180&amp; "  -hba_wwn " &amp; IF(LEN(J180) =16,J180,LEFT(J180,2)&amp;MID(J180,4,2)&amp;MID(J180,7,2)&amp;MID(J180,10,2) &amp;MID(J180,13,2)&amp;MID(J180,16,2)&amp;MID(J180,19,2)&amp;MID(J180,22,2)),"")</f>
        <v/>
      </c>
      <c r="P180" s="24" t="str">
        <f>IF(ISNUMBER(#REF!),"raidcom set hba_wwn -port CL" &amp;  A180 &amp;  "-" &amp;B180&amp;IF(ISTEXT(K180)," -wwn_nickname "&amp;K180,""),"")</f>
        <v/>
      </c>
      <c r="Q180" s="24" t="str">
        <f>IF(ISTEXT(A180),"raidcom add hba_wwn -port "&amp;A180&amp;" "&amp;C180&amp;"  -hba_wwn "&amp;IF(LEN(J180)=16,J180,LEFT(J180,2)&amp;MID(J180,4,2)&amp;MID(J180,7,2)&amp;MID(J180,10,2)&amp;MID(J180,13,2)&amp;MID(J180,16,2)&amp;MID(J180,19,2)&amp;MID(J180,22,2))&amp;" -s " &amp;Instructions!B$11&amp; " -IH" &amp;Instructions!B$10,"")</f>
        <v/>
      </c>
      <c r="R180" s="24" t="str">
        <f>IF(ISTEXT(A180),"raidcom set hba_wwn -port "&amp;A180&amp;" "&amp;C180&amp;"  -hba_wwn "&amp;IF(LEN(J180)=16,J180,LEFT(J180,2)&amp;MID(J180,4,2)&amp;MID(J180,7,2)&amp;MID(J180,10,2)&amp;MID(J180,13,2)&amp;MID(J180,16,2)&amp;MID(J180,19,2)&amp;MID(J180,22,2))&amp;IF(ISTEXT(K180)," -wwn_nickname "&amp;K180&amp;" -s "&amp;Instructions!B$11&amp;" -IH"&amp;Instructions!B$10," -s " &amp;Instructions!B$11&amp; " -IH" &amp;Instructions!B$10),"")</f>
        <v/>
      </c>
      <c r="S180" s="136" t="str">
        <f>IF(ISTEXT(A180),"raidcom modify host_grp -port " &amp;A180&amp;"  "&amp; C180&amp;"  -host_mode "&amp;D180&amp;"  -host_mode_opt "&amp;LEFT(E180,2)&amp;" "&amp;LEFT(F180,2)&amp;" "&amp;LEFT(G180,2)&amp;" "&amp;LEFT(H180,2)&amp;" -s "&amp;Instructions!B$11&amp;" -IH"&amp;Instructions!B$10,"")</f>
        <v/>
      </c>
      <c r="T180" s="24" t="str">
        <f>IF(ISTEXT(A180),"raidcom delete host_grp -port "&amp;A180&amp;IF(ISTEXT(C180)," "&amp;C180,"-"&amp;B180)&amp;" -s "&amp;Instructions!B$11&amp;" -IH"&amp;Instructions!B$10,"")</f>
        <v/>
      </c>
      <c r="U180" s="139" t="str">
        <f>IF(ISTEXT(A180),"raidcom delete hba_wwn -port "&amp;A180&amp;"  -hba_wwn "&amp;IF(LEN(J180)=16,J180,LEFT(J180,2)&amp;MID(J180,4,2)&amp;MID(J180,7,2)&amp;MID(J180,10,2)&amp;MID(J180,13,2)&amp;MID(J180,16,2)&amp;MID(J180,19,2)&amp;MID(J180,22,2))&amp;" -s "&amp;Instructions!B$11&amp;" -IH"&amp;Instructions!B$10,"")</f>
        <v/>
      </c>
      <c r="V180" s="139" t="str">
        <f>IF(ISTEXT(A180),"raidcom reset hba_wwn -port "&amp;A180&amp;" "&amp;C180&amp;"  -hba_wwn "&amp;IF(LEN(J180)=16,J180,LEFT(J180,2)&amp;MID(J180,4,2)&amp;MID(J180,7,2)&amp;MID(J180,10,2)&amp;MID(J180,13,2)&amp;MID(J180,16,2)&amp;MID(J180,19,2)&amp;MID(J180,22,2))&amp;IF(ISTEXT(K180),"  -s "&amp;Instructions!B$11&amp;" -IH"&amp;Instructions!B$10," -s " &amp;Instructions!B$11&amp; " -IH" &amp;Instructions!B$10),"")</f>
        <v/>
      </c>
    </row>
    <row r="181" spans="1:22" ht="15">
      <c r="A181" s="203"/>
      <c r="B181" s="204"/>
      <c r="C181" s="203" t="s">
        <v>1613</v>
      </c>
      <c r="D181" s="203"/>
      <c r="E181" s="137"/>
      <c r="F181" s="137"/>
      <c r="G181" s="137"/>
      <c r="H181" s="137"/>
      <c r="I181" s="218"/>
      <c r="J181" s="26"/>
      <c r="K181" s="111"/>
      <c r="L181" s="92" t="s">
        <v>17</v>
      </c>
      <c r="M181" s="24" t="str">
        <f>IF(ISTEXT(A181),"raidcom add host_grp -port "&amp;A181&amp;IF(ISNUMBER(B181),"-"&amp;B181," ")&amp;" -host_grp_name "&amp; C181&amp;" -s "&amp;Instructions!B$11&amp;" -IH"&amp;Instructions!B$10,"")</f>
        <v/>
      </c>
      <c r="N181" s="24" t="str">
        <f t="shared" si="7"/>
        <v xml:space="preserve">raidcom add host_grp -port CL- -host_ mode  -s </v>
      </c>
      <c r="O181" s="24" t="str">
        <f>IF(ISNUMBER(#REF!),"raidcom add hba_wwn -port CL" &amp;  A181 &amp;  "-" &amp;B181&amp; "  -hba_wwn " &amp; IF(LEN(J181) =16,J181,LEFT(J181,2)&amp;MID(J181,4,2)&amp;MID(J181,7,2)&amp;MID(J181,10,2) &amp;MID(J181,13,2)&amp;MID(J181,16,2)&amp;MID(J181,19,2)&amp;MID(J181,22,2)),"")</f>
        <v/>
      </c>
      <c r="P181" s="24" t="str">
        <f>IF(ISNUMBER(#REF!),"raidcom set hba_wwn -port CL" &amp;  A181 &amp;  "-" &amp;B181&amp;IF(ISTEXT(K181)," -wwn_nickname "&amp;K181,""),"")</f>
        <v/>
      </c>
      <c r="Q181" s="24" t="str">
        <f>IF(ISTEXT(A181),"raidcom add hba_wwn -port "&amp;A181&amp;" "&amp;C181&amp;"  -hba_wwn "&amp;IF(LEN(J181)=16,J181,LEFT(J181,2)&amp;MID(J181,4,2)&amp;MID(J181,7,2)&amp;MID(J181,10,2)&amp;MID(J181,13,2)&amp;MID(J181,16,2)&amp;MID(J181,19,2)&amp;MID(J181,22,2))&amp;" -s " &amp;Instructions!B$11&amp; " -IH" &amp;Instructions!B$10,"")</f>
        <v/>
      </c>
      <c r="R181" s="24" t="str">
        <f>IF(ISTEXT(A181),"raidcom set hba_wwn -port "&amp;A181&amp;" "&amp;C181&amp;"  -hba_wwn "&amp;IF(LEN(J181)=16,J181,LEFT(J181,2)&amp;MID(J181,4,2)&amp;MID(J181,7,2)&amp;MID(J181,10,2)&amp;MID(J181,13,2)&amp;MID(J181,16,2)&amp;MID(J181,19,2)&amp;MID(J181,22,2))&amp;IF(ISTEXT(K181)," -wwn_nickname "&amp;K181&amp;" -s "&amp;Instructions!B$11&amp;" -IH"&amp;Instructions!B$10," -s " &amp;Instructions!B$11&amp; " -IH" &amp;Instructions!B$10),"")</f>
        <v/>
      </c>
      <c r="S181" s="136" t="str">
        <f>IF(ISTEXT(A181),"raidcom modify host_grp -port " &amp;A181&amp;"  "&amp; C181&amp;"  -host_mode "&amp;D181&amp;"  -host_mode_opt "&amp;LEFT(E181,2)&amp;" "&amp;LEFT(F181,2)&amp;" "&amp;LEFT(G181,2)&amp;" "&amp;LEFT(H181,2)&amp;" -s "&amp;Instructions!B$11&amp;" -IH"&amp;Instructions!B$10,"")</f>
        <v/>
      </c>
      <c r="T181" s="24" t="str">
        <f>IF(ISTEXT(A181),"raidcom delete host_grp -port "&amp;A181&amp;IF(ISTEXT(C181)," "&amp;C181,"-"&amp;B181)&amp;" -s "&amp;Instructions!B$11&amp;" -IH"&amp;Instructions!B$10,"")</f>
        <v/>
      </c>
      <c r="U181" s="139" t="str">
        <f>IF(ISTEXT(A181),"raidcom delete hba_wwn -port "&amp;A181&amp;"  -hba_wwn "&amp;IF(LEN(J181)=16,J181,LEFT(J181,2)&amp;MID(J181,4,2)&amp;MID(J181,7,2)&amp;MID(J181,10,2)&amp;MID(J181,13,2)&amp;MID(J181,16,2)&amp;MID(J181,19,2)&amp;MID(J181,22,2))&amp;" -s "&amp;Instructions!B$11&amp;" -IH"&amp;Instructions!B$10,"")</f>
        <v/>
      </c>
      <c r="V181" s="139" t="str">
        <f>IF(ISTEXT(A181),"raidcom reset hba_wwn -port "&amp;A181&amp;" "&amp;C181&amp;"  -hba_wwn "&amp;IF(LEN(J181)=16,J181,LEFT(J181,2)&amp;MID(J181,4,2)&amp;MID(J181,7,2)&amp;MID(J181,10,2)&amp;MID(J181,13,2)&amp;MID(J181,16,2)&amp;MID(J181,19,2)&amp;MID(J181,22,2))&amp;IF(ISTEXT(K181),"  -s "&amp;Instructions!B$11&amp;" -IH"&amp;Instructions!B$10," -s " &amp;Instructions!B$11&amp; " -IH" &amp;Instructions!B$10),"")</f>
        <v/>
      </c>
    </row>
    <row r="182" spans="1:22" ht="15">
      <c r="A182" s="203"/>
      <c r="B182" s="204"/>
      <c r="C182" s="203" t="s">
        <v>1614</v>
      </c>
      <c r="D182" s="203"/>
      <c r="E182" s="137"/>
      <c r="F182" s="137"/>
      <c r="G182" s="137"/>
      <c r="H182" s="137"/>
      <c r="I182" s="218"/>
      <c r="J182" s="26"/>
      <c r="K182" s="111"/>
      <c r="L182" s="92" t="s">
        <v>17</v>
      </c>
      <c r="M182" s="24" t="str">
        <f>IF(ISTEXT(A182),"raidcom add host_grp -port "&amp;A182&amp;IF(ISNUMBER(B182),"-"&amp;B182," ")&amp;" -host_grp_name "&amp; C182&amp;" -s "&amp;Instructions!B$11&amp;" -IH"&amp;Instructions!B$10,"")</f>
        <v/>
      </c>
      <c r="N182" s="24" t="str">
        <f t="shared" si="7"/>
        <v xml:space="preserve">raidcom add host_grp -port CL- -host_ mode  -s </v>
      </c>
      <c r="O182" s="24" t="str">
        <f>IF(ISNUMBER(#REF!),"raidcom add hba_wwn -port CL" &amp;  A182 &amp;  "-" &amp;B182&amp; "  -hba_wwn " &amp; IF(LEN(J182) =16,J182,LEFT(J182,2)&amp;MID(J182,4,2)&amp;MID(J182,7,2)&amp;MID(J182,10,2) &amp;MID(J182,13,2)&amp;MID(J182,16,2)&amp;MID(J182,19,2)&amp;MID(J182,22,2)),"")</f>
        <v/>
      </c>
      <c r="P182" s="24" t="str">
        <f>IF(ISNUMBER(#REF!),"raidcom set hba_wwn -port CL" &amp;  A182 &amp;  "-" &amp;B182&amp;IF(ISTEXT(K182)," -wwn_nickname "&amp;K182,""),"")</f>
        <v/>
      </c>
      <c r="Q182" s="24" t="str">
        <f>IF(ISTEXT(A182),"raidcom add hba_wwn -port "&amp;A182&amp;" "&amp;C182&amp;"  -hba_wwn "&amp;IF(LEN(J182)=16,J182,LEFT(J182,2)&amp;MID(J182,4,2)&amp;MID(J182,7,2)&amp;MID(J182,10,2)&amp;MID(J182,13,2)&amp;MID(J182,16,2)&amp;MID(J182,19,2)&amp;MID(J182,22,2))&amp;" -s " &amp;Instructions!B$11&amp; " -IH" &amp;Instructions!B$10,"")</f>
        <v/>
      </c>
      <c r="R182" s="24" t="str">
        <f>IF(ISTEXT(A182),"raidcom set hba_wwn -port "&amp;A182&amp;" "&amp;C182&amp;"  -hba_wwn "&amp;IF(LEN(J182)=16,J182,LEFT(J182,2)&amp;MID(J182,4,2)&amp;MID(J182,7,2)&amp;MID(J182,10,2)&amp;MID(J182,13,2)&amp;MID(J182,16,2)&amp;MID(J182,19,2)&amp;MID(J182,22,2))&amp;IF(ISTEXT(K182)," -wwn_nickname "&amp;K182&amp;" -s "&amp;Instructions!B$11&amp;" -IH"&amp;Instructions!B$10," -s " &amp;Instructions!B$11&amp; " -IH" &amp;Instructions!B$10),"")</f>
        <v/>
      </c>
      <c r="S182" s="136" t="str">
        <f>IF(ISTEXT(A182),"raidcom modify host_grp -port " &amp;A182&amp;"  "&amp; C182&amp;"  -host_mode "&amp;D182&amp;"  -host_mode_opt "&amp;LEFT(E182,2)&amp;" "&amp;LEFT(F182,2)&amp;" "&amp;LEFT(G182,2)&amp;" "&amp;LEFT(H182,2)&amp;" -s "&amp;Instructions!B$11&amp;" -IH"&amp;Instructions!B$10,"")</f>
        <v/>
      </c>
      <c r="T182" s="24" t="str">
        <f>IF(ISTEXT(A182),"raidcom delete host_grp -port "&amp;A182&amp;IF(ISTEXT(C182)," "&amp;C182,"-"&amp;B182)&amp;" -s "&amp;Instructions!B$11&amp;" -IH"&amp;Instructions!B$10,"")</f>
        <v/>
      </c>
      <c r="U182" s="139" t="str">
        <f>IF(ISTEXT(A182),"raidcom delete hba_wwn -port "&amp;A182&amp;"  -hba_wwn "&amp;IF(LEN(J182)=16,J182,LEFT(J182,2)&amp;MID(J182,4,2)&amp;MID(J182,7,2)&amp;MID(J182,10,2)&amp;MID(J182,13,2)&amp;MID(J182,16,2)&amp;MID(J182,19,2)&amp;MID(J182,22,2))&amp;" -s "&amp;Instructions!B$11&amp;" -IH"&amp;Instructions!B$10,"")</f>
        <v/>
      </c>
      <c r="V182" s="139" t="str">
        <f>IF(ISTEXT(A182),"raidcom reset hba_wwn -port "&amp;A182&amp;" "&amp;C182&amp;"  -hba_wwn "&amp;IF(LEN(J182)=16,J182,LEFT(J182,2)&amp;MID(J182,4,2)&amp;MID(J182,7,2)&amp;MID(J182,10,2)&amp;MID(J182,13,2)&amp;MID(J182,16,2)&amp;MID(J182,19,2)&amp;MID(J182,22,2))&amp;IF(ISTEXT(K182),"  -s "&amp;Instructions!B$11&amp;" -IH"&amp;Instructions!B$10," -s " &amp;Instructions!B$11&amp; " -IH" &amp;Instructions!B$10),"")</f>
        <v/>
      </c>
    </row>
    <row r="183" spans="1:22" ht="15">
      <c r="A183" s="203"/>
      <c r="B183" s="204"/>
      <c r="C183" s="203" t="s">
        <v>1614</v>
      </c>
      <c r="D183" s="203"/>
      <c r="E183" s="137"/>
      <c r="F183" s="137"/>
      <c r="G183" s="137"/>
      <c r="H183" s="137"/>
      <c r="I183" s="218"/>
      <c r="J183" s="26"/>
      <c r="K183" s="111"/>
      <c r="L183" s="92" t="s">
        <v>17</v>
      </c>
      <c r="M183" s="24" t="str">
        <f>IF(ISTEXT(A183),"raidcom add host_grp -port "&amp;A183&amp;IF(ISNUMBER(B183),"-"&amp;B183," ")&amp;" -host_grp_name "&amp; C183&amp;" -s "&amp;Instructions!B$11&amp;" -IH"&amp;Instructions!B$10,"")</f>
        <v/>
      </c>
      <c r="N183" s="24" t="str">
        <f t="shared" si="7"/>
        <v xml:space="preserve">raidcom add host_grp -port CL- -host_ mode  -s </v>
      </c>
      <c r="O183" s="24" t="str">
        <f>IF(ISNUMBER(#REF!),"raidcom add hba_wwn -port CL" &amp;  A183 &amp;  "-" &amp;B183&amp; "  -hba_wwn " &amp; IF(LEN(J183) =16,J183,LEFT(J183,2)&amp;MID(J183,4,2)&amp;MID(J183,7,2)&amp;MID(J183,10,2) &amp;MID(J183,13,2)&amp;MID(J183,16,2)&amp;MID(J183,19,2)&amp;MID(J183,22,2)),"")</f>
        <v/>
      </c>
      <c r="P183" s="24" t="str">
        <f>IF(ISNUMBER(#REF!),"raidcom set hba_wwn -port CL" &amp;  A183 &amp;  "-" &amp;B183&amp;IF(ISTEXT(K183)," -wwn_nickname "&amp;K183,""),"")</f>
        <v/>
      </c>
      <c r="Q183" s="24" t="str">
        <f>IF(ISTEXT(A183),"raidcom add hba_wwn -port "&amp;A183&amp;" "&amp;C183&amp;"  -hba_wwn "&amp;IF(LEN(J183)=16,J183,LEFT(J183,2)&amp;MID(J183,4,2)&amp;MID(J183,7,2)&amp;MID(J183,10,2)&amp;MID(J183,13,2)&amp;MID(J183,16,2)&amp;MID(J183,19,2)&amp;MID(J183,22,2))&amp;" -s " &amp;Instructions!B$11&amp; " -IH" &amp;Instructions!B$10,"")</f>
        <v/>
      </c>
      <c r="R183" s="24" t="str">
        <f>IF(ISTEXT(A183),"raidcom set hba_wwn -port "&amp;A183&amp;" "&amp;C183&amp;"  -hba_wwn "&amp;IF(LEN(J183)=16,J183,LEFT(J183,2)&amp;MID(J183,4,2)&amp;MID(J183,7,2)&amp;MID(J183,10,2)&amp;MID(J183,13,2)&amp;MID(J183,16,2)&amp;MID(J183,19,2)&amp;MID(J183,22,2))&amp;IF(ISTEXT(K183)," -wwn_nickname "&amp;K183&amp;" -s "&amp;Instructions!B$11&amp;" -IH"&amp;Instructions!B$10," -s " &amp;Instructions!B$11&amp; " -IH" &amp;Instructions!B$10),"")</f>
        <v/>
      </c>
      <c r="S183" s="136" t="str">
        <f>IF(ISTEXT(A183),"raidcom modify host_grp -port " &amp;A183&amp;"  "&amp; C183&amp;"  -host_mode "&amp;D183&amp;"  -host_mode_opt "&amp;LEFT(E183,2)&amp;" "&amp;LEFT(F183,2)&amp;" "&amp;LEFT(G183,2)&amp;" "&amp;LEFT(H183,2)&amp;" -s "&amp;Instructions!B$11&amp;" -IH"&amp;Instructions!B$10,"")</f>
        <v/>
      </c>
      <c r="T183" s="24" t="str">
        <f>IF(ISTEXT(A183),"raidcom delete host_grp -port "&amp;A183&amp;IF(ISTEXT(C183)," "&amp;C183,"-"&amp;B183)&amp;" -s "&amp;Instructions!B$11&amp;" -IH"&amp;Instructions!B$10,"")</f>
        <v/>
      </c>
      <c r="U183" s="139" t="str">
        <f>IF(ISTEXT(A183),"raidcom delete hba_wwn -port "&amp;A183&amp;"  -hba_wwn "&amp;IF(LEN(J183)=16,J183,LEFT(J183,2)&amp;MID(J183,4,2)&amp;MID(J183,7,2)&amp;MID(J183,10,2)&amp;MID(J183,13,2)&amp;MID(J183,16,2)&amp;MID(J183,19,2)&amp;MID(J183,22,2))&amp;" -s "&amp;Instructions!B$11&amp;" -IH"&amp;Instructions!B$10,"")</f>
        <v/>
      </c>
      <c r="V183" s="139" t="str">
        <f>IF(ISTEXT(A183),"raidcom reset hba_wwn -port "&amp;A183&amp;" "&amp;C183&amp;"  -hba_wwn "&amp;IF(LEN(J183)=16,J183,LEFT(J183,2)&amp;MID(J183,4,2)&amp;MID(J183,7,2)&amp;MID(J183,10,2)&amp;MID(J183,13,2)&amp;MID(J183,16,2)&amp;MID(J183,19,2)&amp;MID(J183,22,2))&amp;IF(ISTEXT(K183),"  -s "&amp;Instructions!B$11&amp;" -IH"&amp;Instructions!B$10," -s " &amp;Instructions!B$11&amp; " -IH" &amp;Instructions!B$10),"")</f>
        <v/>
      </c>
    </row>
    <row r="184" spans="1:22" ht="15">
      <c r="A184" s="203"/>
      <c r="B184" s="204"/>
      <c r="C184" s="203" t="s">
        <v>1667</v>
      </c>
      <c r="D184" s="203"/>
      <c r="E184" s="137"/>
      <c r="F184" s="137"/>
      <c r="G184" s="137"/>
      <c r="H184" s="137"/>
      <c r="I184" s="218"/>
      <c r="J184" s="26"/>
      <c r="K184" s="111"/>
      <c r="L184" s="92" t="s">
        <v>17</v>
      </c>
      <c r="M184" s="24" t="str">
        <f>IF(ISTEXT(A184),"raidcom add host_grp -port "&amp;A184&amp;IF(ISNUMBER(B184),"-"&amp;B184," ")&amp;" -host_grp_name "&amp; C184&amp;" -s "&amp;Instructions!B$11&amp;" -IH"&amp;Instructions!B$10,"")</f>
        <v/>
      </c>
      <c r="N184" s="24" t="str">
        <f t="shared" si="7"/>
        <v xml:space="preserve">raidcom add host_grp -port CL- -host_ mode  -s </v>
      </c>
      <c r="O184" s="24" t="str">
        <f>IF(ISNUMBER(#REF!),"raidcom add hba_wwn -port CL" &amp;  A184 &amp;  "-" &amp;B184&amp; "  -hba_wwn " &amp; IF(LEN(J184) =16,J184,LEFT(J184,2)&amp;MID(J184,4,2)&amp;MID(J184,7,2)&amp;MID(J184,10,2) &amp;MID(J184,13,2)&amp;MID(J184,16,2)&amp;MID(J184,19,2)&amp;MID(J184,22,2)),"")</f>
        <v/>
      </c>
      <c r="P184" s="24" t="str">
        <f>IF(ISNUMBER(#REF!),"raidcom set hba_wwn -port CL" &amp;  A184 &amp;  "-" &amp;B184&amp;IF(ISTEXT(K184)," -wwn_nickname "&amp;K184,""),"")</f>
        <v/>
      </c>
      <c r="Q184" s="24" t="str">
        <f>IF(ISTEXT(A184),"raidcom add hba_wwn -port "&amp;A184&amp;" "&amp;C184&amp;"  -hba_wwn "&amp;IF(LEN(J184)=16,J184,LEFT(J184,2)&amp;MID(J184,4,2)&amp;MID(J184,7,2)&amp;MID(J184,10,2)&amp;MID(J184,13,2)&amp;MID(J184,16,2)&amp;MID(J184,19,2)&amp;MID(J184,22,2))&amp;" -s " &amp;Instructions!B$11&amp; " -IH" &amp;Instructions!B$10,"")</f>
        <v/>
      </c>
      <c r="R184" s="24" t="str">
        <f>IF(ISTEXT(A184),"raidcom set hba_wwn -port "&amp;A184&amp;" "&amp;C184&amp;"  -hba_wwn "&amp;IF(LEN(J184)=16,J184,LEFT(J184,2)&amp;MID(J184,4,2)&amp;MID(J184,7,2)&amp;MID(J184,10,2)&amp;MID(J184,13,2)&amp;MID(J184,16,2)&amp;MID(J184,19,2)&amp;MID(J184,22,2))&amp;IF(ISTEXT(K184)," -wwn_nickname "&amp;K184&amp;" -s "&amp;Instructions!B$11&amp;" -IH"&amp;Instructions!B$10," -s " &amp;Instructions!B$11&amp; " -IH" &amp;Instructions!B$10),"")</f>
        <v/>
      </c>
      <c r="S184" s="136" t="str">
        <f>IF(ISTEXT(A184),"raidcom modify host_grp -port " &amp;A184&amp;"  "&amp; C184&amp;"  -host_mode "&amp;D184&amp;"  -host_mode_opt "&amp;LEFT(E184,2)&amp;" "&amp;LEFT(F184,2)&amp;" "&amp;LEFT(G184,2)&amp;" "&amp;LEFT(H184,2)&amp;" -s "&amp;Instructions!B$11&amp;" -IH"&amp;Instructions!B$10,"")</f>
        <v/>
      </c>
      <c r="T184" s="24" t="str">
        <f>IF(ISTEXT(A184),"raidcom delete host_grp -port "&amp;A184&amp;IF(ISTEXT(C184)," "&amp;C184,"-"&amp;B184)&amp;" -s "&amp;Instructions!B$11&amp;" -IH"&amp;Instructions!B$10,"")</f>
        <v/>
      </c>
      <c r="U184" s="139" t="str">
        <f>IF(ISTEXT(A184),"raidcom delete hba_wwn -port "&amp;A184&amp;"  -hba_wwn "&amp;IF(LEN(J184)=16,J184,LEFT(J184,2)&amp;MID(J184,4,2)&amp;MID(J184,7,2)&amp;MID(J184,10,2)&amp;MID(J184,13,2)&amp;MID(J184,16,2)&amp;MID(J184,19,2)&amp;MID(J184,22,2))&amp;" -s "&amp;Instructions!B$11&amp;" -IH"&amp;Instructions!B$10,"")</f>
        <v/>
      </c>
      <c r="V184" s="139" t="str">
        <f>IF(ISTEXT(A184),"raidcom reset hba_wwn -port "&amp;A184&amp;" "&amp;C184&amp;"  -hba_wwn "&amp;IF(LEN(J184)=16,J184,LEFT(J184,2)&amp;MID(J184,4,2)&amp;MID(J184,7,2)&amp;MID(J184,10,2)&amp;MID(J184,13,2)&amp;MID(J184,16,2)&amp;MID(J184,19,2)&amp;MID(J184,22,2))&amp;IF(ISTEXT(K184),"  -s "&amp;Instructions!B$11&amp;" -IH"&amp;Instructions!B$10," -s " &amp;Instructions!B$11&amp; " -IH" &amp;Instructions!B$10),"")</f>
        <v/>
      </c>
    </row>
    <row r="185" spans="1:22" ht="15">
      <c r="A185" s="203"/>
      <c r="B185" s="204"/>
      <c r="C185" s="203" t="s">
        <v>1667</v>
      </c>
      <c r="D185" s="203"/>
      <c r="E185" s="137"/>
      <c r="F185" s="137"/>
      <c r="G185" s="137"/>
      <c r="H185" s="137"/>
      <c r="I185" s="218"/>
      <c r="J185" s="26"/>
      <c r="K185" s="111"/>
      <c r="L185" s="92" t="s">
        <v>17</v>
      </c>
      <c r="M185" s="24" t="str">
        <f>IF(ISTEXT(A185),"raidcom add host_grp -port "&amp;A185&amp;IF(ISNUMBER(B185),"-"&amp;B185," ")&amp;" -host_grp_name "&amp; C185&amp;" -s "&amp;Instructions!B$11&amp;" -IH"&amp;Instructions!B$10,"")</f>
        <v/>
      </c>
      <c r="N185" s="24" t="str">
        <f t="shared" si="7"/>
        <v xml:space="preserve">raidcom add host_grp -port CL- -host_ mode  -s </v>
      </c>
      <c r="O185" s="24" t="str">
        <f>IF(ISNUMBER(#REF!),"raidcom add hba_wwn -port CL" &amp;  A185 &amp;  "-" &amp;B185&amp; "  -hba_wwn " &amp; IF(LEN(J185) =16,J185,LEFT(J185,2)&amp;MID(J185,4,2)&amp;MID(J185,7,2)&amp;MID(J185,10,2) &amp;MID(J185,13,2)&amp;MID(J185,16,2)&amp;MID(J185,19,2)&amp;MID(J185,22,2)),"")</f>
        <v/>
      </c>
      <c r="P185" s="24" t="str">
        <f>IF(ISNUMBER(#REF!),"raidcom set hba_wwn -port CL" &amp;  A185 &amp;  "-" &amp;B185&amp;IF(ISTEXT(K185)," -wwn_nickname "&amp;K185,""),"")</f>
        <v/>
      </c>
      <c r="Q185" s="24" t="str">
        <f>IF(ISTEXT(A185),"raidcom add hba_wwn -port "&amp;A185&amp;" "&amp;C185&amp;"  -hba_wwn "&amp;IF(LEN(J185)=16,J185,LEFT(J185,2)&amp;MID(J185,4,2)&amp;MID(J185,7,2)&amp;MID(J185,10,2)&amp;MID(J185,13,2)&amp;MID(J185,16,2)&amp;MID(J185,19,2)&amp;MID(J185,22,2))&amp;" -s " &amp;Instructions!B$11&amp; " -IH" &amp;Instructions!B$10,"")</f>
        <v/>
      </c>
      <c r="R185" s="24" t="str">
        <f>IF(ISTEXT(A185),"raidcom set hba_wwn -port "&amp;A185&amp;" "&amp;C185&amp;"  -hba_wwn "&amp;IF(LEN(J185)=16,J185,LEFT(J185,2)&amp;MID(J185,4,2)&amp;MID(J185,7,2)&amp;MID(J185,10,2)&amp;MID(J185,13,2)&amp;MID(J185,16,2)&amp;MID(J185,19,2)&amp;MID(J185,22,2))&amp;IF(ISTEXT(K185)," -wwn_nickname "&amp;K185&amp;" -s "&amp;Instructions!B$11&amp;" -IH"&amp;Instructions!B$10," -s " &amp;Instructions!B$11&amp; " -IH" &amp;Instructions!B$10),"")</f>
        <v/>
      </c>
      <c r="S185" s="136" t="str">
        <f>IF(ISTEXT(A185),"raidcom modify host_grp -port " &amp;A185&amp;"  "&amp; C185&amp;"  -host_mode "&amp;D185&amp;"  -host_mode_opt "&amp;LEFT(E185,2)&amp;" "&amp;LEFT(F185,2)&amp;" "&amp;LEFT(G185,2)&amp;" "&amp;LEFT(H185,2)&amp;" -s "&amp;Instructions!B$11&amp;" -IH"&amp;Instructions!B$10,"")</f>
        <v/>
      </c>
      <c r="T185" s="24" t="str">
        <f>IF(ISTEXT(A185),"raidcom delete host_grp -port "&amp;A185&amp;IF(ISTEXT(C185)," "&amp;C185,"-"&amp;B185)&amp;" -s "&amp;Instructions!B$11&amp;" -IH"&amp;Instructions!B$10,"")</f>
        <v/>
      </c>
      <c r="U185" s="139" t="str">
        <f>IF(ISTEXT(A185),"raidcom delete hba_wwn -port "&amp;A185&amp;"  -hba_wwn "&amp;IF(LEN(J185)=16,J185,LEFT(J185,2)&amp;MID(J185,4,2)&amp;MID(J185,7,2)&amp;MID(J185,10,2)&amp;MID(J185,13,2)&amp;MID(J185,16,2)&amp;MID(J185,19,2)&amp;MID(J185,22,2))&amp;" -s "&amp;Instructions!B$11&amp;" -IH"&amp;Instructions!B$10,"")</f>
        <v/>
      </c>
      <c r="V185" s="139" t="str">
        <f>IF(ISTEXT(A185),"raidcom reset hba_wwn -port "&amp;A185&amp;" "&amp;C185&amp;"  -hba_wwn "&amp;IF(LEN(J185)=16,J185,LEFT(J185,2)&amp;MID(J185,4,2)&amp;MID(J185,7,2)&amp;MID(J185,10,2)&amp;MID(J185,13,2)&amp;MID(J185,16,2)&amp;MID(J185,19,2)&amp;MID(J185,22,2))&amp;IF(ISTEXT(K185),"  -s "&amp;Instructions!B$11&amp;" -IH"&amp;Instructions!B$10," -s " &amp;Instructions!B$11&amp; " -IH" &amp;Instructions!B$10),"")</f>
        <v/>
      </c>
    </row>
    <row r="186" spans="1:22" ht="15">
      <c r="A186" s="203"/>
      <c r="B186" s="204"/>
      <c r="C186" s="203" t="s">
        <v>1668</v>
      </c>
      <c r="D186" s="203"/>
      <c r="E186" s="137"/>
      <c r="F186" s="137"/>
      <c r="G186" s="137"/>
      <c r="H186" s="137"/>
      <c r="I186" s="218"/>
      <c r="J186" s="26"/>
      <c r="K186" s="111"/>
      <c r="L186" s="92" t="s">
        <v>17</v>
      </c>
      <c r="M186" s="24" t="str">
        <f>IF(ISTEXT(A186),"raidcom add host_grp -port "&amp;A186&amp;IF(ISNUMBER(B186),"-"&amp;B186," ")&amp;" -host_grp_name "&amp; C186&amp;" -s "&amp;Instructions!B$11&amp;" -IH"&amp;Instructions!B$10,"")</f>
        <v/>
      </c>
      <c r="N186" s="24" t="str">
        <f t="shared" si="7"/>
        <v xml:space="preserve">raidcom add host_grp -port CL- -host_ mode  -s </v>
      </c>
      <c r="O186" s="24" t="str">
        <f>IF(ISNUMBER(#REF!),"raidcom add hba_wwn -port CL" &amp;  A186 &amp;  "-" &amp;B186&amp; "  -hba_wwn " &amp; IF(LEN(J186) =16,J186,LEFT(J186,2)&amp;MID(J186,4,2)&amp;MID(J186,7,2)&amp;MID(J186,10,2) &amp;MID(J186,13,2)&amp;MID(J186,16,2)&amp;MID(J186,19,2)&amp;MID(J186,22,2)),"")</f>
        <v/>
      </c>
      <c r="P186" s="24" t="str">
        <f>IF(ISNUMBER(#REF!),"raidcom set hba_wwn -port CL" &amp;  A186 &amp;  "-" &amp;B186&amp;IF(ISTEXT(K186)," -wwn_nickname "&amp;K186,""),"")</f>
        <v/>
      </c>
      <c r="Q186" s="24" t="str">
        <f>IF(ISTEXT(A186),"raidcom add hba_wwn -port "&amp;A186&amp;" "&amp;C186&amp;"  -hba_wwn "&amp;IF(LEN(J186)=16,J186,LEFT(J186,2)&amp;MID(J186,4,2)&amp;MID(J186,7,2)&amp;MID(J186,10,2)&amp;MID(J186,13,2)&amp;MID(J186,16,2)&amp;MID(J186,19,2)&amp;MID(J186,22,2))&amp;" -s " &amp;Instructions!B$11&amp; " -IH" &amp;Instructions!B$10,"")</f>
        <v/>
      </c>
      <c r="R186" s="24" t="str">
        <f>IF(ISTEXT(A186),"raidcom set hba_wwn -port "&amp;A186&amp;" "&amp;C186&amp;"  -hba_wwn "&amp;IF(LEN(J186)=16,J186,LEFT(J186,2)&amp;MID(J186,4,2)&amp;MID(J186,7,2)&amp;MID(J186,10,2)&amp;MID(J186,13,2)&amp;MID(J186,16,2)&amp;MID(J186,19,2)&amp;MID(J186,22,2))&amp;IF(ISTEXT(K186)," -wwn_nickname "&amp;K186&amp;" -s "&amp;Instructions!B$11&amp;" -IH"&amp;Instructions!B$10," -s " &amp;Instructions!B$11&amp; " -IH" &amp;Instructions!B$10),"")</f>
        <v/>
      </c>
      <c r="S186" s="136" t="str">
        <f>IF(ISTEXT(A186),"raidcom modify host_grp -port " &amp;A186&amp;"  "&amp; C186&amp;"  -host_mode "&amp;D186&amp;"  -host_mode_opt "&amp;LEFT(E186,2)&amp;" "&amp;LEFT(F186,2)&amp;" "&amp;LEFT(G186,2)&amp;" "&amp;LEFT(H186,2)&amp;" -s "&amp;Instructions!B$11&amp;" -IH"&amp;Instructions!B$10,"")</f>
        <v/>
      </c>
      <c r="T186" s="24" t="str">
        <f>IF(ISTEXT(A186),"raidcom delete host_grp -port "&amp;A186&amp;IF(ISTEXT(C186)," "&amp;C186,"-"&amp;B186)&amp;" -s "&amp;Instructions!B$11&amp;" -IH"&amp;Instructions!B$10,"")</f>
        <v/>
      </c>
      <c r="U186" s="139" t="str">
        <f>IF(ISTEXT(A186),"raidcom delete hba_wwn -port "&amp;A186&amp;"  -hba_wwn "&amp;IF(LEN(J186)=16,J186,LEFT(J186,2)&amp;MID(J186,4,2)&amp;MID(J186,7,2)&amp;MID(J186,10,2)&amp;MID(J186,13,2)&amp;MID(J186,16,2)&amp;MID(J186,19,2)&amp;MID(J186,22,2))&amp;" -s "&amp;Instructions!B$11&amp;" -IH"&amp;Instructions!B$10,"")</f>
        <v/>
      </c>
      <c r="V186" s="139" t="str">
        <f>IF(ISTEXT(A186),"raidcom reset hba_wwn -port "&amp;A186&amp;" "&amp;C186&amp;"  -hba_wwn "&amp;IF(LEN(J186)=16,J186,LEFT(J186,2)&amp;MID(J186,4,2)&amp;MID(J186,7,2)&amp;MID(J186,10,2)&amp;MID(J186,13,2)&amp;MID(J186,16,2)&amp;MID(J186,19,2)&amp;MID(J186,22,2))&amp;IF(ISTEXT(K186),"  -s "&amp;Instructions!B$11&amp;" -IH"&amp;Instructions!B$10," -s " &amp;Instructions!B$11&amp; " -IH" &amp;Instructions!B$10),"")</f>
        <v/>
      </c>
    </row>
    <row r="187" spans="1:22" ht="15">
      <c r="A187" s="203"/>
      <c r="B187" s="204"/>
      <c r="C187" s="203" t="s">
        <v>1668</v>
      </c>
      <c r="D187" s="203"/>
      <c r="E187" s="137"/>
      <c r="F187" s="137"/>
      <c r="G187" s="137"/>
      <c r="H187" s="137"/>
      <c r="I187" s="218"/>
      <c r="J187" s="26"/>
      <c r="K187" s="111"/>
      <c r="L187" s="92" t="s">
        <v>17</v>
      </c>
      <c r="M187" s="24" t="str">
        <f>IF(ISTEXT(A187),"raidcom add host_grp -port "&amp;A187&amp;IF(ISNUMBER(B187),"-"&amp;B187," ")&amp;" -host_grp_name "&amp; C187&amp;" -s "&amp;Instructions!B$11&amp;" -IH"&amp;Instructions!B$10,"")</f>
        <v/>
      </c>
      <c r="N187" s="24" t="str">
        <f t="shared" si="7"/>
        <v xml:space="preserve">raidcom add host_grp -port CL- -host_ mode  -s </v>
      </c>
      <c r="O187" s="24" t="str">
        <f>IF(ISNUMBER(#REF!),"raidcom add hba_wwn -port CL" &amp;  A187 &amp;  "-" &amp;B187&amp; "  -hba_wwn " &amp; IF(LEN(J187) =16,J187,LEFT(J187,2)&amp;MID(J187,4,2)&amp;MID(J187,7,2)&amp;MID(J187,10,2) &amp;MID(J187,13,2)&amp;MID(J187,16,2)&amp;MID(J187,19,2)&amp;MID(J187,22,2)),"")</f>
        <v/>
      </c>
      <c r="P187" s="24" t="str">
        <f>IF(ISNUMBER(#REF!),"raidcom set hba_wwn -port CL" &amp;  A187 &amp;  "-" &amp;B187&amp;IF(ISTEXT(K187)," -wwn_nickname "&amp;K187,""),"")</f>
        <v/>
      </c>
      <c r="Q187" s="24" t="str">
        <f>IF(ISTEXT(A187),"raidcom add hba_wwn -port "&amp;A187&amp;" "&amp;C187&amp;"  -hba_wwn "&amp;IF(LEN(J187)=16,J187,LEFT(J187,2)&amp;MID(J187,4,2)&amp;MID(J187,7,2)&amp;MID(J187,10,2)&amp;MID(J187,13,2)&amp;MID(J187,16,2)&amp;MID(J187,19,2)&amp;MID(J187,22,2))&amp;" -s " &amp;Instructions!B$11&amp; " -IH" &amp;Instructions!B$10,"")</f>
        <v/>
      </c>
      <c r="R187" s="24" t="str">
        <f>IF(ISTEXT(A187),"raidcom set hba_wwn -port "&amp;A187&amp;" "&amp;C187&amp;"  -hba_wwn "&amp;IF(LEN(J187)=16,J187,LEFT(J187,2)&amp;MID(J187,4,2)&amp;MID(J187,7,2)&amp;MID(J187,10,2)&amp;MID(J187,13,2)&amp;MID(J187,16,2)&amp;MID(J187,19,2)&amp;MID(J187,22,2))&amp;IF(ISTEXT(K187)," -wwn_nickname "&amp;K187&amp;" -s "&amp;Instructions!B$11&amp;" -IH"&amp;Instructions!B$10," -s " &amp;Instructions!B$11&amp; " -IH" &amp;Instructions!B$10),"")</f>
        <v/>
      </c>
      <c r="S187" s="136" t="str">
        <f>IF(ISTEXT(A187),"raidcom modify host_grp -port " &amp;A187&amp;"  "&amp; C187&amp;"  -host_mode "&amp;D187&amp;"  -host_mode_opt "&amp;LEFT(E187,2)&amp;" "&amp;LEFT(F187,2)&amp;" "&amp;LEFT(G187,2)&amp;" "&amp;LEFT(H187,2)&amp;" -s "&amp;Instructions!B$11&amp;" -IH"&amp;Instructions!B$10,"")</f>
        <v/>
      </c>
      <c r="T187" s="24" t="str">
        <f>IF(ISTEXT(A187),"raidcom delete host_grp -port "&amp;A187&amp;IF(ISTEXT(C187)," "&amp;C187,"-"&amp;B187)&amp;" -s "&amp;Instructions!B$11&amp;" -IH"&amp;Instructions!B$10,"")</f>
        <v/>
      </c>
      <c r="U187" s="139" t="str">
        <f>IF(ISTEXT(A187),"raidcom delete hba_wwn -port "&amp;A187&amp;"  -hba_wwn "&amp;IF(LEN(J187)=16,J187,LEFT(J187,2)&amp;MID(J187,4,2)&amp;MID(J187,7,2)&amp;MID(J187,10,2)&amp;MID(J187,13,2)&amp;MID(J187,16,2)&amp;MID(J187,19,2)&amp;MID(J187,22,2))&amp;" -s "&amp;Instructions!B$11&amp;" -IH"&amp;Instructions!B$10,"")</f>
        <v/>
      </c>
      <c r="V187" s="139" t="str">
        <f>IF(ISTEXT(A187),"raidcom reset hba_wwn -port "&amp;A187&amp;" "&amp;C187&amp;"  -hba_wwn "&amp;IF(LEN(J187)=16,J187,LEFT(J187,2)&amp;MID(J187,4,2)&amp;MID(J187,7,2)&amp;MID(J187,10,2)&amp;MID(J187,13,2)&amp;MID(J187,16,2)&amp;MID(J187,19,2)&amp;MID(J187,22,2))&amp;IF(ISTEXT(K187),"  -s "&amp;Instructions!B$11&amp;" -IH"&amp;Instructions!B$10," -s " &amp;Instructions!B$11&amp; " -IH" &amp;Instructions!B$10),"")</f>
        <v/>
      </c>
    </row>
    <row r="188" spans="1:22" ht="15">
      <c r="A188" s="203"/>
      <c r="B188" s="204"/>
      <c r="C188" s="203" t="s">
        <v>1668</v>
      </c>
      <c r="D188" s="203"/>
      <c r="E188" s="137"/>
      <c r="F188" s="137"/>
      <c r="G188" s="137"/>
      <c r="H188" s="137"/>
      <c r="I188" s="218"/>
      <c r="J188" s="26"/>
      <c r="K188" s="111"/>
      <c r="L188" s="92" t="s">
        <v>17</v>
      </c>
      <c r="M188" s="24" t="str">
        <f>IF(ISTEXT(A188),"raidcom add host_grp -port "&amp;A188&amp;IF(ISNUMBER(B188),"-"&amp;B188," ")&amp;" -host_grp_name "&amp; C188&amp;" -s "&amp;Instructions!B$11&amp;" -IH"&amp;Instructions!B$10,"")</f>
        <v/>
      </c>
      <c r="N188" s="24" t="str">
        <f t="shared" si="7"/>
        <v xml:space="preserve">raidcom add host_grp -port CL- -host_ mode  -s </v>
      </c>
      <c r="O188" s="24" t="str">
        <f>IF(ISNUMBER(#REF!),"raidcom add hba_wwn -port CL" &amp;  A188 &amp;  "-" &amp;B188&amp; "  -hba_wwn " &amp; IF(LEN(J188) =16,J188,LEFT(J188,2)&amp;MID(J188,4,2)&amp;MID(J188,7,2)&amp;MID(J188,10,2) &amp;MID(J188,13,2)&amp;MID(J188,16,2)&amp;MID(J188,19,2)&amp;MID(J188,22,2)),"")</f>
        <v/>
      </c>
      <c r="P188" s="24" t="str">
        <f>IF(ISNUMBER(#REF!),"raidcom set hba_wwn -port CL" &amp;  A188 &amp;  "-" &amp;B188&amp;IF(ISTEXT(K188)," -wwn_nickname "&amp;K188,""),"")</f>
        <v/>
      </c>
      <c r="Q188" s="24" t="str">
        <f>IF(ISTEXT(A188),"raidcom add hba_wwn -port "&amp;A188&amp;" "&amp;C188&amp;"  -hba_wwn "&amp;IF(LEN(J188)=16,J188,LEFT(J188,2)&amp;MID(J188,4,2)&amp;MID(J188,7,2)&amp;MID(J188,10,2)&amp;MID(J188,13,2)&amp;MID(J188,16,2)&amp;MID(J188,19,2)&amp;MID(J188,22,2))&amp;" -s " &amp;Instructions!B$11&amp; " -IH" &amp;Instructions!B$10,"")</f>
        <v/>
      </c>
      <c r="R188" s="24" t="str">
        <f>IF(ISTEXT(A188),"raidcom set hba_wwn -port "&amp;A188&amp;" "&amp;C188&amp;"  -hba_wwn "&amp;IF(LEN(J188)=16,J188,LEFT(J188,2)&amp;MID(J188,4,2)&amp;MID(J188,7,2)&amp;MID(J188,10,2)&amp;MID(J188,13,2)&amp;MID(J188,16,2)&amp;MID(J188,19,2)&amp;MID(J188,22,2))&amp;IF(ISTEXT(K188)," -wwn_nickname "&amp;K188&amp;" -s "&amp;Instructions!B$11&amp;" -IH"&amp;Instructions!B$10," -s " &amp;Instructions!B$11&amp; " -IH" &amp;Instructions!B$10),"")</f>
        <v/>
      </c>
      <c r="S188" s="136" t="str">
        <f>IF(ISTEXT(A188),"raidcom modify host_grp -port " &amp;A188&amp;"  "&amp; C188&amp;"  -host_mode "&amp;D188&amp;"  -host_mode_opt "&amp;LEFT(E188,2)&amp;" "&amp;LEFT(F188,2)&amp;" "&amp;LEFT(G188,2)&amp;" "&amp;LEFT(H188,2)&amp;" -s "&amp;Instructions!B$11&amp;" -IH"&amp;Instructions!B$10,"")</f>
        <v/>
      </c>
      <c r="T188" s="24" t="str">
        <f>IF(ISTEXT(A188),"raidcom delete host_grp -port "&amp;A188&amp;IF(ISTEXT(C188)," "&amp;C188,"-"&amp;B188)&amp;" -s "&amp;Instructions!B$11&amp;" -IH"&amp;Instructions!B$10,"")</f>
        <v/>
      </c>
      <c r="U188" s="139" t="str">
        <f>IF(ISTEXT(A188),"raidcom delete hba_wwn -port "&amp;A188&amp;"  -hba_wwn "&amp;IF(LEN(J188)=16,J188,LEFT(J188,2)&amp;MID(J188,4,2)&amp;MID(J188,7,2)&amp;MID(J188,10,2)&amp;MID(J188,13,2)&amp;MID(J188,16,2)&amp;MID(J188,19,2)&amp;MID(J188,22,2))&amp;" -s "&amp;Instructions!B$11&amp;" -IH"&amp;Instructions!B$10,"")</f>
        <v/>
      </c>
      <c r="V188" s="139" t="str">
        <f>IF(ISTEXT(A188),"raidcom reset hba_wwn -port "&amp;A188&amp;" "&amp;C188&amp;"  -hba_wwn "&amp;IF(LEN(J188)=16,J188,LEFT(J188,2)&amp;MID(J188,4,2)&amp;MID(J188,7,2)&amp;MID(J188,10,2)&amp;MID(J188,13,2)&amp;MID(J188,16,2)&amp;MID(J188,19,2)&amp;MID(J188,22,2))&amp;IF(ISTEXT(K188),"  -s "&amp;Instructions!B$11&amp;" -IH"&amp;Instructions!B$10," -s " &amp;Instructions!B$11&amp; " -IH" &amp;Instructions!B$10),"")</f>
        <v/>
      </c>
    </row>
    <row r="189" spans="1:22" ht="15">
      <c r="A189" s="203"/>
      <c r="B189" s="204"/>
      <c r="C189" s="203" t="s">
        <v>1668</v>
      </c>
      <c r="D189" s="203"/>
      <c r="E189" s="137"/>
      <c r="F189" s="137"/>
      <c r="G189" s="137"/>
      <c r="H189" s="137"/>
      <c r="I189" s="218"/>
      <c r="J189" s="26"/>
      <c r="K189" s="111"/>
      <c r="L189" s="92" t="s">
        <v>17</v>
      </c>
      <c r="M189" s="24" t="str">
        <f>IF(ISTEXT(A189),"raidcom add host_grp -port "&amp;A189&amp;IF(ISNUMBER(B189),"-"&amp;B189," ")&amp;" -host_grp_name "&amp; C189&amp;" -s "&amp;Instructions!B$11&amp;" -IH"&amp;Instructions!B$10,"")</f>
        <v/>
      </c>
      <c r="N189" s="24" t="str">
        <f t="shared" si="7"/>
        <v xml:space="preserve">raidcom add host_grp -port CL- -host_ mode  -s </v>
      </c>
      <c r="O189" s="24" t="str">
        <f>IF(ISNUMBER(#REF!),"raidcom add hba_wwn -port CL" &amp;  A189 &amp;  "-" &amp;B189&amp; "  -hba_wwn " &amp; IF(LEN(J189) =16,J189,LEFT(J189,2)&amp;MID(J189,4,2)&amp;MID(J189,7,2)&amp;MID(J189,10,2) &amp;MID(J189,13,2)&amp;MID(J189,16,2)&amp;MID(J189,19,2)&amp;MID(J189,22,2)),"")</f>
        <v/>
      </c>
      <c r="P189" s="24" t="str">
        <f>IF(ISNUMBER(#REF!),"raidcom set hba_wwn -port CL" &amp;  A189 &amp;  "-" &amp;B189&amp;IF(ISTEXT(K189)," -wwn_nickname "&amp;K189,""),"")</f>
        <v/>
      </c>
      <c r="Q189" s="24" t="str">
        <f>IF(ISTEXT(A189),"raidcom add hba_wwn -port "&amp;A189&amp;" "&amp;C189&amp;"  -hba_wwn "&amp;IF(LEN(J189)=16,J189,LEFT(J189,2)&amp;MID(J189,4,2)&amp;MID(J189,7,2)&amp;MID(J189,10,2)&amp;MID(J189,13,2)&amp;MID(J189,16,2)&amp;MID(J189,19,2)&amp;MID(J189,22,2))&amp;" -s " &amp;Instructions!B$11&amp; " -IH" &amp;Instructions!B$10,"")</f>
        <v/>
      </c>
      <c r="R189" s="24" t="str">
        <f>IF(ISTEXT(A189),"raidcom set hba_wwn -port "&amp;A189&amp;" "&amp;C189&amp;"  -hba_wwn "&amp;IF(LEN(J189)=16,J189,LEFT(J189,2)&amp;MID(J189,4,2)&amp;MID(J189,7,2)&amp;MID(J189,10,2)&amp;MID(J189,13,2)&amp;MID(J189,16,2)&amp;MID(J189,19,2)&amp;MID(J189,22,2))&amp;IF(ISTEXT(K189)," -wwn_nickname "&amp;K189&amp;" -s "&amp;Instructions!B$11&amp;" -IH"&amp;Instructions!B$10," -s " &amp;Instructions!B$11&amp; " -IH" &amp;Instructions!B$10),"")</f>
        <v/>
      </c>
      <c r="S189" s="136" t="str">
        <f>IF(ISTEXT(A189),"raidcom modify host_grp -port " &amp;A189&amp;"  "&amp; C189&amp;"  -host_mode "&amp;D189&amp;"  -host_mode_opt "&amp;LEFT(E189,2)&amp;" "&amp;LEFT(F189,2)&amp;" "&amp;LEFT(G189,2)&amp;" "&amp;LEFT(H189,2)&amp;" -s "&amp;Instructions!B$11&amp;" -IH"&amp;Instructions!B$10,"")</f>
        <v/>
      </c>
      <c r="T189" s="24" t="str">
        <f>IF(ISTEXT(A189),"raidcom delete host_grp -port "&amp;A189&amp;IF(ISTEXT(C189)," "&amp;C189,"-"&amp;B189)&amp;" -s "&amp;Instructions!B$11&amp;" -IH"&amp;Instructions!B$10,"")</f>
        <v/>
      </c>
      <c r="U189" s="139" t="str">
        <f>IF(ISTEXT(A189),"raidcom delete hba_wwn -port "&amp;A189&amp;"  -hba_wwn "&amp;IF(LEN(J189)=16,J189,LEFT(J189,2)&amp;MID(J189,4,2)&amp;MID(J189,7,2)&amp;MID(J189,10,2)&amp;MID(J189,13,2)&amp;MID(J189,16,2)&amp;MID(J189,19,2)&amp;MID(J189,22,2))&amp;" -s "&amp;Instructions!B$11&amp;" -IH"&amp;Instructions!B$10,"")</f>
        <v/>
      </c>
      <c r="V189" s="139" t="str">
        <f>IF(ISTEXT(A189),"raidcom reset hba_wwn -port "&amp;A189&amp;" "&amp;C189&amp;"  -hba_wwn "&amp;IF(LEN(J189)=16,J189,LEFT(J189,2)&amp;MID(J189,4,2)&amp;MID(J189,7,2)&amp;MID(J189,10,2)&amp;MID(J189,13,2)&amp;MID(J189,16,2)&amp;MID(J189,19,2)&amp;MID(J189,22,2))&amp;IF(ISTEXT(K189),"  -s "&amp;Instructions!B$11&amp;" -IH"&amp;Instructions!B$10," -s " &amp;Instructions!B$11&amp; " -IH" &amp;Instructions!B$10),"")</f>
        <v/>
      </c>
    </row>
    <row r="190" spans="1:22" ht="15">
      <c r="A190" s="203"/>
      <c r="B190" s="204"/>
      <c r="C190" s="203" t="s">
        <v>1669</v>
      </c>
      <c r="D190" s="203"/>
      <c r="E190" s="137"/>
      <c r="F190" s="137"/>
      <c r="G190" s="137"/>
      <c r="H190" s="137"/>
      <c r="I190" s="218"/>
      <c r="J190" s="26"/>
      <c r="K190" s="111"/>
      <c r="L190" s="92" t="s">
        <v>17</v>
      </c>
      <c r="M190" s="24" t="str">
        <f>IF(ISTEXT(A190),"raidcom add host_grp -port "&amp;A190&amp;IF(ISNUMBER(B190),"-"&amp;B190," ")&amp;" -host_grp_name "&amp; C190&amp;" -s "&amp;Instructions!B$11&amp;" -IH"&amp;Instructions!B$10,"")</f>
        <v/>
      </c>
      <c r="N190" s="24" t="str">
        <f t="shared" si="7"/>
        <v xml:space="preserve">raidcom add host_grp -port CL- -host_ mode  -s </v>
      </c>
      <c r="O190" s="24" t="str">
        <f>IF(ISNUMBER(#REF!),"raidcom add hba_wwn -port CL" &amp;  A190 &amp;  "-" &amp;B190&amp; "  -hba_wwn " &amp; IF(LEN(J190) =16,J190,LEFT(J190,2)&amp;MID(J190,4,2)&amp;MID(J190,7,2)&amp;MID(J190,10,2) &amp;MID(J190,13,2)&amp;MID(J190,16,2)&amp;MID(J190,19,2)&amp;MID(J190,22,2)),"")</f>
        <v/>
      </c>
      <c r="P190" s="24" t="str">
        <f>IF(ISNUMBER(#REF!),"raidcom set hba_wwn -port CL" &amp;  A190 &amp;  "-" &amp;B190&amp;IF(ISTEXT(K190)," -wwn_nickname "&amp;K190,""),"")</f>
        <v/>
      </c>
      <c r="Q190" s="24" t="str">
        <f>IF(ISTEXT(A190),"raidcom add hba_wwn -port "&amp;A190&amp;" "&amp;C190&amp;"  -hba_wwn "&amp;IF(LEN(J190)=16,J190,LEFT(J190,2)&amp;MID(J190,4,2)&amp;MID(J190,7,2)&amp;MID(J190,10,2)&amp;MID(J190,13,2)&amp;MID(J190,16,2)&amp;MID(J190,19,2)&amp;MID(J190,22,2))&amp;" -s " &amp;Instructions!B$11&amp; " -IH" &amp;Instructions!B$10,"")</f>
        <v/>
      </c>
      <c r="R190" s="24" t="str">
        <f>IF(ISTEXT(A190),"raidcom set hba_wwn -port "&amp;A190&amp;" "&amp;C190&amp;"  -hba_wwn "&amp;IF(LEN(J190)=16,J190,LEFT(J190,2)&amp;MID(J190,4,2)&amp;MID(J190,7,2)&amp;MID(J190,10,2)&amp;MID(J190,13,2)&amp;MID(J190,16,2)&amp;MID(J190,19,2)&amp;MID(J190,22,2))&amp;IF(ISTEXT(K190)," -wwn_nickname "&amp;K190&amp;" -s "&amp;Instructions!B$11&amp;" -IH"&amp;Instructions!B$10," -s " &amp;Instructions!B$11&amp; " -IH" &amp;Instructions!B$10),"")</f>
        <v/>
      </c>
      <c r="S190" s="136" t="str">
        <f>IF(ISTEXT(A190),"raidcom modify host_grp -port " &amp;A190&amp;"  "&amp; C190&amp;"  -host_mode "&amp;D190&amp;"  -host_mode_opt "&amp;LEFT(E190,2)&amp;" "&amp;LEFT(F190,2)&amp;" "&amp;LEFT(G190,2)&amp;" "&amp;LEFT(H190,2)&amp;" -s "&amp;Instructions!B$11&amp;" -IH"&amp;Instructions!B$10,"")</f>
        <v/>
      </c>
      <c r="T190" s="24" t="str">
        <f>IF(ISTEXT(A190),"raidcom delete host_grp -port "&amp;A190&amp;IF(ISTEXT(C190)," "&amp;C190,"-"&amp;B190)&amp;" -s "&amp;Instructions!B$11&amp;" -IH"&amp;Instructions!B$10,"")</f>
        <v/>
      </c>
      <c r="U190" s="139" t="str">
        <f>IF(ISTEXT(A190),"raidcom delete hba_wwn -port "&amp;A190&amp;"  -hba_wwn "&amp;IF(LEN(J190)=16,J190,LEFT(J190,2)&amp;MID(J190,4,2)&amp;MID(J190,7,2)&amp;MID(J190,10,2)&amp;MID(J190,13,2)&amp;MID(J190,16,2)&amp;MID(J190,19,2)&amp;MID(J190,22,2))&amp;" -s "&amp;Instructions!B$11&amp;" -IH"&amp;Instructions!B$10,"")</f>
        <v/>
      </c>
      <c r="V190" s="139" t="str">
        <f>IF(ISTEXT(A190),"raidcom reset hba_wwn -port "&amp;A190&amp;" "&amp;C190&amp;"  -hba_wwn "&amp;IF(LEN(J190)=16,J190,LEFT(J190,2)&amp;MID(J190,4,2)&amp;MID(J190,7,2)&amp;MID(J190,10,2)&amp;MID(J190,13,2)&amp;MID(J190,16,2)&amp;MID(J190,19,2)&amp;MID(J190,22,2))&amp;IF(ISTEXT(K190),"  -s "&amp;Instructions!B$11&amp;" -IH"&amp;Instructions!B$10," -s " &amp;Instructions!B$11&amp; " -IH" &amp;Instructions!B$10),"")</f>
        <v/>
      </c>
    </row>
    <row r="191" spans="1:22" ht="15">
      <c r="A191" s="203"/>
      <c r="B191" s="204"/>
      <c r="C191" s="203" t="s">
        <v>1669</v>
      </c>
      <c r="D191" s="203"/>
      <c r="E191" s="137"/>
      <c r="F191" s="137"/>
      <c r="G191" s="137"/>
      <c r="H191" s="137"/>
      <c r="I191" s="218"/>
      <c r="J191" s="26"/>
      <c r="K191" s="111"/>
      <c r="L191" s="92" t="s">
        <v>17</v>
      </c>
      <c r="M191" s="24" t="str">
        <f>IF(ISTEXT(A191),"raidcom add host_grp -port "&amp;A191&amp;IF(ISNUMBER(B191),"-"&amp;B191," ")&amp;" -host_grp_name "&amp; C191&amp;" -s "&amp;Instructions!B$11&amp;" -IH"&amp;Instructions!B$10,"")</f>
        <v/>
      </c>
      <c r="N191" s="24" t="str">
        <f t="shared" si="7"/>
        <v xml:space="preserve">raidcom add host_grp -port CL- -host_ mode  -s </v>
      </c>
      <c r="O191" s="24" t="str">
        <f>IF(ISNUMBER(#REF!),"raidcom add hba_wwn -port CL" &amp;  A191 &amp;  "-" &amp;B191&amp; "  -hba_wwn " &amp; IF(LEN(J191) =16,J191,LEFT(J191,2)&amp;MID(J191,4,2)&amp;MID(J191,7,2)&amp;MID(J191,10,2) &amp;MID(J191,13,2)&amp;MID(J191,16,2)&amp;MID(J191,19,2)&amp;MID(J191,22,2)),"")</f>
        <v/>
      </c>
      <c r="P191" s="24" t="str">
        <f>IF(ISNUMBER(#REF!),"raidcom set hba_wwn -port CL" &amp;  A191 &amp;  "-" &amp;B191&amp;IF(ISTEXT(K191)," -wwn_nickname "&amp;K191,""),"")</f>
        <v/>
      </c>
      <c r="Q191" s="24" t="str">
        <f>IF(ISTEXT(A191),"raidcom add hba_wwn -port "&amp;A191&amp;" "&amp;C191&amp;"  -hba_wwn "&amp;IF(LEN(J191)=16,J191,LEFT(J191,2)&amp;MID(J191,4,2)&amp;MID(J191,7,2)&amp;MID(J191,10,2)&amp;MID(J191,13,2)&amp;MID(J191,16,2)&amp;MID(J191,19,2)&amp;MID(J191,22,2))&amp;" -s " &amp;Instructions!B$11&amp; " -IH" &amp;Instructions!B$10,"")</f>
        <v/>
      </c>
      <c r="R191" s="24" t="str">
        <f>IF(ISTEXT(A191),"raidcom set hba_wwn -port "&amp;A191&amp;" "&amp;C191&amp;"  -hba_wwn "&amp;IF(LEN(J191)=16,J191,LEFT(J191,2)&amp;MID(J191,4,2)&amp;MID(J191,7,2)&amp;MID(J191,10,2)&amp;MID(J191,13,2)&amp;MID(J191,16,2)&amp;MID(J191,19,2)&amp;MID(J191,22,2))&amp;IF(ISTEXT(K191)," -wwn_nickname "&amp;K191&amp;" -s "&amp;Instructions!B$11&amp;" -IH"&amp;Instructions!B$10," -s " &amp;Instructions!B$11&amp; " -IH" &amp;Instructions!B$10),"")</f>
        <v/>
      </c>
      <c r="S191" s="136" t="str">
        <f>IF(ISTEXT(A191),"raidcom modify host_grp -port " &amp;A191&amp;"  "&amp; C191&amp;"  -host_mode "&amp;D191&amp;"  -host_mode_opt "&amp;LEFT(E191,2)&amp;" "&amp;LEFT(F191,2)&amp;" "&amp;LEFT(G191,2)&amp;" "&amp;LEFT(H191,2)&amp;" -s "&amp;Instructions!B$11&amp;" -IH"&amp;Instructions!B$10,"")</f>
        <v/>
      </c>
      <c r="T191" s="24" t="str">
        <f>IF(ISTEXT(A191),"raidcom delete host_grp -port "&amp;A191&amp;IF(ISTEXT(C191)," "&amp;C191,"-"&amp;B191)&amp;" -s "&amp;Instructions!B$11&amp;" -IH"&amp;Instructions!B$10,"")</f>
        <v/>
      </c>
      <c r="U191" s="139" t="str">
        <f>IF(ISTEXT(A191),"raidcom delete hba_wwn -port "&amp;A191&amp;"  -hba_wwn "&amp;IF(LEN(J191)=16,J191,LEFT(J191,2)&amp;MID(J191,4,2)&amp;MID(J191,7,2)&amp;MID(J191,10,2)&amp;MID(J191,13,2)&amp;MID(J191,16,2)&amp;MID(J191,19,2)&amp;MID(J191,22,2))&amp;" -s "&amp;Instructions!B$11&amp;" -IH"&amp;Instructions!B$10,"")</f>
        <v/>
      </c>
      <c r="V191" s="139" t="str">
        <f>IF(ISTEXT(A191),"raidcom reset hba_wwn -port "&amp;A191&amp;" "&amp;C191&amp;"  -hba_wwn "&amp;IF(LEN(J191)=16,J191,LEFT(J191,2)&amp;MID(J191,4,2)&amp;MID(J191,7,2)&amp;MID(J191,10,2)&amp;MID(J191,13,2)&amp;MID(J191,16,2)&amp;MID(J191,19,2)&amp;MID(J191,22,2))&amp;IF(ISTEXT(K191),"  -s "&amp;Instructions!B$11&amp;" -IH"&amp;Instructions!B$10," -s " &amp;Instructions!B$11&amp; " -IH" &amp;Instructions!B$10),"")</f>
        <v/>
      </c>
    </row>
    <row r="192" spans="1:22" ht="15">
      <c r="A192" s="203"/>
      <c r="B192" s="204"/>
      <c r="C192" s="203" t="s">
        <v>1615</v>
      </c>
      <c r="D192" s="203"/>
      <c r="E192" s="137"/>
      <c r="F192" s="137"/>
      <c r="G192" s="137"/>
      <c r="H192" s="137"/>
      <c r="I192" s="218"/>
      <c r="J192" s="26"/>
      <c r="K192" s="111"/>
      <c r="L192" s="92" t="s">
        <v>17</v>
      </c>
      <c r="M192" s="24" t="str">
        <f>IF(ISTEXT(A192),"raidcom add host_grp -port "&amp;A192&amp;IF(ISNUMBER(B192),"-"&amp;B192," ")&amp;" -host_grp_name "&amp; C192&amp;" -s "&amp;Instructions!B$11&amp;" -IH"&amp;Instructions!B$10,"")</f>
        <v/>
      </c>
      <c r="N192" s="24" t="str">
        <f t="shared" si="7"/>
        <v xml:space="preserve">raidcom add host_grp -port CL- -host_ mode  -s </v>
      </c>
      <c r="O192" s="24" t="str">
        <f>IF(ISNUMBER(#REF!),"raidcom add hba_wwn -port CL" &amp;  A192 &amp;  "-" &amp;B192&amp; "  -hba_wwn " &amp; IF(LEN(J192) =16,J192,LEFT(J192,2)&amp;MID(J192,4,2)&amp;MID(J192,7,2)&amp;MID(J192,10,2) &amp;MID(J192,13,2)&amp;MID(J192,16,2)&amp;MID(J192,19,2)&amp;MID(J192,22,2)),"")</f>
        <v/>
      </c>
      <c r="P192" s="24" t="str">
        <f>IF(ISNUMBER(#REF!),"raidcom set hba_wwn -port CL" &amp;  A192 &amp;  "-" &amp;B192&amp;IF(ISTEXT(K192)," -wwn_nickname "&amp;K192,""),"")</f>
        <v/>
      </c>
      <c r="Q192" s="24" t="str">
        <f>IF(ISTEXT(A192),"raidcom add hba_wwn -port "&amp;A192&amp;" "&amp;C192&amp;"  -hba_wwn "&amp;IF(LEN(J192)=16,J192,LEFT(J192,2)&amp;MID(J192,4,2)&amp;MID(J192,7,2)&amp;MID(J192,10,2)&amp;MID(J192,13,2)&amp;MID(J192,16,2)&amp;MID(J192,19,2)&amp;MID(J192,22,2))&amp;" -s " &amp;Instructions!B$11&amp; " -IH" &amp;Instructions!B$10,"")</f>
        <v/>
      </c>
      <c r="R192" s="24" t="str">
        <f>IF(ISTEXT(A192),"raidcom set hba_wwn -port "&amp;A192&amp;" "&amp;C192&amp;"  -hba_wwn "&amp;IF(LEN(J192)=16,J192,LEFT(J192,2)&amp;MID(J192,4,2)&amp;MID(J192,7,2)&amp;MID(J192,10,2)&amp;MID(J192,13,2)&amp;MID(J192,16,2)&amp;MID(J192,19,2)&amp;MID(J192,22,2))&amp;IF(ISTEXT(K192)," -wwn_nickname "&amp;K192&amp;" -s "&amp;Instructions!B$11&amp;" -IH"&amp;Instructions!B$10," -s " &amp;Instructions!B$11&amp; " -IH" &amp;Instructions!B$10),"")</f>
        <v/>
      </c>
      <c r="S192" s="136" t="str">
        <f>IF(ISTEXT(A192),"raidcom modify host_grp -port " &amp;A192&amp;"  "&amp; C192&amp;"  -host_mode "&amp;D192&amp;"  -host_mode_opt "&amp;LEFT(E192,2)&amp;" "&amp;LEFT(F192,2)&amp;" "&amp;LEFT(G192,2)&amp;" "&amp;LEFT(H192,2)&amp;" -s "&amp;Instructions!B$11&amp;" -IH"&amp;Instructions!B$10,"")</f>
        <v/>
      </c>
      <c r="T192" s="24" t="str">
        <f>IF(ISTEXT(A192),"raidcom delete host_grp -port "&amp;A192&amp;IF(ISTEXT(C192)," "&amp;C192,"-"&amp;B192)&amp;" -s "&amp;Instructions!B$11&amp;" -IH"&amp;Instructions!B$10,"")</f>
        <v/>
      </c>
      <c r="U192" s="139" t="str">
        <f>IF(ISTEXT(A192),"raidcom delete hba_wwn -port "&amp;A192&amp;"  -hba_wwn "&amp;IF(LEN(J192)=16,J192,LEFT(J192,2)&amp;MID(J192,4,2)&amp;MID(J192,7,2)&amp;MID(J192,10,2)&amp;MID(J192,13,2)&amp;MID(J192,16,2)&amp;MID(J192,19,2)&amp;MID(J192,22,2))&amp;" -s "&amp;Instructions!B$11&amp;" -IH"&amp;Instructions!B$10,"")</f>
        <v/>
      </c>
      <c r="V192" s="139" t="str">
        <f>IF(ISTEXT(A192),"raidcom reset hba_wwn -port "&amp;A192&amp;" "&amp;C192&amp;"  -hba_wwn "&amp;IF(LEN(J192)=16,J192,LEFT(J192,2)&amp;MID(J192,4,2)&amp;MID(J192,7,2)&amp;MID(J192,10,2)&amp;MID(J192,13,2)&amp;MID(J192,16,2)&amp;MID(J192,19,2)&amp;MID(J192,22,2))&amp;IF(ISTEXT(K192),"  -s "&amp;Instructions!B$11&amp;" -IH"&amp;Instructions!B$10," -s " &amp;Instructions!B$11&amp; " -IH" &amp;Instructions!B$10),"")</f>
        <v/>
      </c>
    </row>
    <row r="193" spans="1:22" ht="15">
      <c r="A193" s="203"/>
      <c r="B193" s="204"/>
      <c r="C193" s="203" t="s">
        <v>1615</v>
      </c>
      <c r="D193" s="203"/>
      <c r="E193" s="137"/>
      <c r="F193" s="137"/>
      <c r="G193" s="137"/>
      <c r="H193" s="137"/>
      <c r="I193" s="218"/>
      <c r="J193" s="26"/>
      <c r="K193" s="111"/>
      <c r="L193" s="92" t="s">
        <v>17</v>
      </c>
      <c r="M193" s="24" t="str">
        <f>IF(ISTEXT(A193),"raidcom add host_grp -port "&amp;A193&amp;IF(ISNUMBER(B193),"-"&amp;B193," ")&amp;" -host_grp_name "&amp; C193&amp;" -s "&amp;Instructions!B$11&amp;" -IH"&amp;Instructions!B$10,"")</f>
        <v/>
      </c>
      <c r="N193" s="24" t="str">
        <f t="shared" si="7"/>
        <v xml:space="preserve">raidcom add host_grp -port CL- -host_ mode  -s </v>
      </c>
      <c r="O193" s="24" t="str">
        <f>IF(ISNUMBER(#REF!),"raidcom add hba_wwn -port CL" &amp;  A193 &amp;  "-" &amp;B193&amp; "  -hba_wwn " &amp; IF(LEN(J193) =16,J193,LEFT(J193,2)&amp;MID(J193,4,2)&amp;MID(J193,7,2)&amp;MID(J193,10,2) &amp;MID(J193,13,2)&amp;MID(J193,16,2)&amp;MID(J193,19,2)&amp;MID(J193,22,2)),"")</f>
        <v/>
      </c>
      <c r="P193" s="24" t="str">
        <f>IF(ISNUMBER(#REF!),"raidcom set hba_wwn -port CL" &amp;  A193 &amp;  "-" &amp;B193&amp;IF(ISTEXT(K193)," -wwn_nickname "&amp;K193,""),"")</f>
        <v/>
      </c>
      <c r="Q193" s="24" t="str">
        <f>IF(ISTEXT(A193),"raidcom add hba_wwn -port "&amp;A193&amp;" "&amp;C193&amp;"  -hba_wwn "&amp;IF(LEN(J193)=16,J193,LEFT(J193,2)&amp;MID(J193,4,2)&amp;MID(J193,7,2)&amp;MID(J193,10,2)&amp;MID(J193,13,2)&amp;MID(J193,16,2)&amp;MID(J193,19,2)&amp;MID(J193,22,2))&amp;" -s " &amp;Instructions!B$11&amp; " -IH" &amp;Instructions!B$10,"")</f>
        <v/>
      </c>
      <c r="R193" s="24" t="str">
        <f>IF(ISTEXT(A193),"raidcom set hba_wwn -port "&amp;A193&amp;" "&amp;C193&amp;"  -hba_wwn "&amp;IF(LEN(J193)=16,J193,LEFT(J193,2)&amp;MID(J193,4,2)&amp;MID(J193,7,2)&amp;MID(J193,10,2)&amp;MID(J193,13,2)&amp;MID(J193,16,2)&amp;MID(J193,19,2)&amp;MID(J193,22,2))&amp;IF(ISTEXT(K193)," -wwn_nickname "&amp;K193&amp;" -s "&amp;Instructions!B$11&amp;" -IH"&amp;Instructions!B$10," -s " &amp;Instructions!B$11&amp; " -IH" &amp;Instructions!B$10),"")</f>
        <v/>
      </c>
      <c r="S193" s="136" t="str">
        <f>IF(ISTEXT(A193),"raidcom modify host_grp -port " &amp;A193&amp;"  "&amp; C193&amp;"  -host_mode "&amp;D193&amp;"  -host_mode_opt "&amp;LEFT(E193,2)&amp;" "&amp;LEFT(F193,2)&amp;" "&amp;LEFT(G193,2)&amp;" "&amp;LEFT(H193,2)&amp;" -s "&amp;Instructions!B$11&amp;" -IH"&amp;Instructions!B$10,"")</f>
        <v/>
      </c>
      <c r="T193" s="24" t="str">
        <f>IF(ISTEXT(A193),"raidcom delete host_grp -port "&amp;A193&amp;IF(ISTEXT(C193)," "&amp;C193,"-"&amp;B193)&amp;" -s "&amp;Instructions!B$11&amp;" -IH"&amp;Instructions!B$10,"")</f>
        <v/>
      </c>
      <c r="U193" s="139" t="str">
        <f>IF(ISTEXT(A193),"raidcom delete hba_wwn -port "&amp;A193&amp;"  -hba_wwn "&amp;IF(LEN(J193)=16,J193,LEFT(J193,2)&amp;MID(J193,4,2)&amp;MID(J193,7,2)&amp;MID(J193,10,2)&amp;MID(J193,13,2)&amp;MID(J193,16,2)&amp;MID(J193,19,2)&amp;MID(J193,22,2))&amp;" -s "&amp;Instructions!B$11&amp;" -IH"&amp;Instructions!B$10,"")</f>
        <v/>
      </c>
      <c r="V193" s="139" t="str">
        <f>IF(ISTEXT(A193),"raidcom reset hba_wwn -port "&amp;A193&amp;" "&amp;C193&amp;"  -hba_wwn "&amp;IF(LEN(J193)=16,J193,LEFT(J193,2)&amp;MID(J193,4,2)&amp;MID(J193,7,2)&amp;MID(J193,10,2)&amp;MID(J193,13,2)&amp;MID(J193,16,2)&amp;MID(J193,19,2)&amp;MID(J193,22,2))&amp;IF(ISTEXT(K193),"  -s "&amp;Instructions!B$11&amp;" -IH"&amp;Instructions!B$10," -s " &amp;Instructions!B$11&amp; " -IH" &amp;Instructions!B$10),"")</f>
        <v/>
      </c>
    </row>
    <row r="194" spans="1:22" ht="15">
      <c r="A194" s="203"/>
      <c r="B194" s="204"/>
      <c r="C194" s="203" t="s">
        <v>1616</v>
      </c>
      <c r="D194" s="203"/>
      <c r="E194" s="137"/>
      <c r="F194" s="137"/>
      <c r="G194" s="137"/>
      <c r="H194" s="137"/>
      <c r="I194" s="218"/>
      <c r="J194" s="26"/>
      <c r="K194" s="111"/>
      <c r="L194" s="92" t="s">
        <v>17</v>
      </c>
      <c r="M194" s="24" t="str">
        <f>IF(ISTEXT(A194),"raidcom add host_grp -port "&amp;A194&amp;IF(ISNUMBER(B194),"-"&amp;B194," ")&amp;" -host_grp_name "&amp; C194&amp;" -s "&amp;Instructions!B$11&amp;" -IH"&amp;Instructions!B$10,"")</f>
        <v/>
      </c>
      <c r="N194" s="24" t="str">
        <f t="shared" si="7"/>
        <v xml:space="preserve">raidcom add host_grp -port CL- -host_ mode  -s </v>
      </c>
      <c r="O194" s="24" t="str">
        <f>IF(ISNUMBER(#REF!),"raidcom add hba_wwn -port CL" &amp;  A194 &amp;  "-" &amp;B194&amp; "  -hba_wwn " &amp; IF(LEN(J194) =16,J194,LEFT(J194,2)&amp;MID(J194,4,2)&amp;MID(J194,7,2)&amp;MID(J194,10,2) &amp;MID(J194,13,2)&amp;MID(J194,16,2)&amp;MID(J194,19,2)&amp;MID(J194,22,2)),"")</f>
        <v/>
      </c>
      <c r="P194" s="24" t="str">
        <f>IF(ISNUMBER(#REF!),"raidcom set hba_wwn -port CL" &amp;  A194 &amp;  "-" &amp;B194&amp;IF(ISTEXT(K194)," -wwn_nickname "&amp;K194,""),"")</f>
        <v/>
      </c>
      <c r="Q194" s="24" t="str">
        <f>IF(ISTEXT(A194),"raidcom add hba_wwn -port "&amp;A194&amp;" "&amp;C194&amp;"  -hba_wwn "&amp;IF(LEN(J194)=16,J194,LEFT(J194,2)&amp;MID(J194,4,2)&amp;MID(J194,7,2)&amp;MID(J194,10,2)&amp;MID(J194,13,2)&amp;MID(J194,16,2)&amp;MID(J194,19,2)&amp;MID(J194,22,2))&amp;" -s " &amp;Instructions!B$11&amp; " -IH" &amp;Instructions!B$10,"")</f>
        <v/>
      </c>
      <c r="R194" s="24" t="str">
        <f>IF(ISTEXT(A194),"raidcom set hba_wwn -port "&amp;A194&amp;" "&amp;C194&amp;"  -hba_wwn "&amp;IF(LEN(J194)=16,J194,LEFT(J194,2)&amp;MID(J194,4,2)&amp;MID(J194,7,2)&amp;MID(J194,10,2)&amp;MID(J194,13,2)&amp;MID(J194,16,2)&amp;MID(J194,19,2)&amp;MID(J194,22,2))&amp;IF(ISTEXT(K194)," -wwn_nickname "&amp;K194&amp;" -s "&amp;Instructions!B$11&amp;" -IH"&amp;Instructions!B$10," -s " &amp;Instructions!B$11&amp; " -IH" &amp;Instructions!B$10),"")</f>
        <v/>
      </c>
      <c r="S194" s="136" t="str">
        <f>IF(ISTEXT(A194),"raidcom modify host_grp -port " &amp;A194&amp;"  "&amp; C194&amp;"  -host_mode "&amp;D194&amp;"  -host_mode_opt "&amp;LEFT(E194,2)&amp;" "&amp;LEFT(F194,2)&amp;" "&amp;LEFT(G194,2)&amp;" "&amp;LEFT(H194,2)&amp;" -s "&amp;Instructions!B$11&amp;" -IH"&amp;Instructions!B$10,"")</f>
        <v/>
      </c>
      <c r="T194" s="24" t="str">
        <f>IF(ISTEXT(A194),"raidcom delete host_grp -port "&amp;A194&amp;IF(ISTEXT(C194)," "&amp;C194,"-"&amp;B194)&amp;" -s "&amp;Instructions!B$11&amp;" -IH"&amp;Instructions!B$10,"")</f>
        <v/>
      </c>
      <c r="U194" s="139" t="str">
        <f>IF(ISTEXT(A194),"raidcom delete hba_wwn -port "&amp;A194&amp;"  -hba_wwn "&amp;IF(LEN(J194)=16,J194,LEFT(J194,2)&amp;MID(J194,4,2)&amp;MID(J194,7,2)&amp;MID(J194,10,2)&amp;MID(J194,13,2)&amp;MID(J194,16,2)&amp;MID(J194,19,2)&amp;MID(J194,22,2))&amp;" -s "&amp;Instructions!B$11&amp;" -IH"&amp;Instructions!B$10,"")</f>
        <v/>
      </c>
      <c r="V194" s="139" t="str">
        <f>IF(ISTEXT(A194),"raidcom reset hba_wwn -port "&amp;A194&amp;" "&amp;C194&amp;"  -hba_wwn "&amp;IF(LEN(J194)=16,J194,LEFT(J194,2)&amp;MID(J194,4,2)&amp;MID(J194,7,2)&amp;MID(J194,10,2)&amp;MID(J194,13,2)&amp;MID(J194,16,2)&amp;MID(J194,19,2)&amp;MID(J194,22,2))&amp;IF(ISTEXT(K194),"  -s "&amp;Instructions!B$11&amp;" -IH"&amp;Instructions!B$10," -s " &amp;Instructions!B$11&amp; " -IH" &amp;Instructions!B$10),"")</f>
        <v/>
      </c>
    </row>
    <row r="195" spans="1:22" ht="15">
      <c r="A195" s="203"/>
      <c r="B195" s="204"/>
      <c r="C195" s="203" t="s">
        <v>1616</v>
      </c>
      <c r="D195" s="203"/>
      <c r="E195" s="137"/>
      <c r="F195" s="137"/>
      <c r="G195" s="137"/>
      <c r="H195" s="137"/>
      <c r="I195" s="218"/>
      <c r="J195" s="26"/>
      <c r="K195" s="111"/>
      <c r="L195" s="92" t="s">
        <v>17</v>
      </c>
      <c r="M195" s="24" t="str">
        <f>IF(ISTEXT(A195),"raidcom add host_grp -port "&amp;A195&amp;IF(ISNUMBER(B195),"-"&amp;B195," ")&amp;" -host_grp_name "&amp; C195&amp;" -s "&amp;Instructions!B$11&amp;" -IH"&amp;Instructions!B$10,"")</f>
        <v/>
      </c>
      <c r="N195" s="24" t="str">
        <f t="shared" si="7"/>
        <v xml:space="preserve">raidcom add host_grp -port CL- -host_ mode  -s </v>
      </c>
      <c r="O195" s="24" t="str">
        <f>IF(ISNUMBER(#REF!),"raidcom add hba_wwn -port CL" &amp;  A195 &amp;  "-" &amp;B195&amp; "  -hba_wwn " &amp; IF(LEN(J195) =16,J195,LEFT(J195,2)&amp;MID(J195,4,2)&amp;MID(J195,7,2)&amp;MID(J195,10,2) &amp;MID(J195,13,2)&amp;MID(J195,16,2)&amp;MID(J195,19,2)&amp;MID(J195,22,2)),"")</f>
        <v/>
      </c>
      <c r="P195" s="24" t="str">
        <f>IF(ISNUMBER(#REF!),"raidcom set hba_wwn -port CL" &amp;  A195 &amp;  "-" &amp;B195&amp;IF(ISTEXT(K195)," -wwn_nickname "&amp;K195,""),"")</f>
        <v/>
      </c>
      <c r="Q195" s="24" t="str">
        <f>IF(ISTEXT(A195),"raidcom add hba_wwn -port "&amp;A195&amp;" "&amp;C195&amp;"  -hba_wwn "&amp;IF(LEN(J195)=16,J195,LEFT(J195,2)&amp;MID(J195,4,2)&amp;MID(J195,7,2)&amp;MID(J195,10,2)&amp;MID(J195,13,2)&amp;MID(J195,16,2)&amp;MID(J195,19,2)&amp;MID(J195,22,2))&amp;" -s " &amp;Instructions!B$11&amp; " -IH" &amp;Instructions!B$10,"")</f>
        <v/>
      </c>
      <c r="R195" s="24" t="str">
        <f>IF(ISTEXT(A195),"raidcom set hba_wwn -port "&amp;A195&amp;" "&amp;C195&amp;"  -hba_wwn "&amp;IF(LEN(J195)=16,J195,LEFT(J195,2)&amp;MID(J195,4,2)&amp;MID(J195,7,2)&amp;MID(J195,10,2)&amp;MID(J195,13,2)&amp;MID(J195,16,2)&amp;MID(J195,19,2)&amp;MID(J195,22,2))&amp;IF(ISTEXT(K195)," -wwn_nickname "&amp;K195&amp;" -s "&amp;Instructions!B$11&amp;" -IH"&amp;Instructions!B$10," -s " &amp;Instructions!B$11&amp; " -IH" &amp;Instructions!B$10),"")</f>
        <v/>
      </c>
      <c r="S195" s="136" t="str">
        <f>IF(ISTEXT(A195),"raidcom modify host_grp -port " &amp;A195&amp;"  "&amp; C195&amp;"  -host_mode "&amp;D195&amp;"  -host_mode_opt "&amp;LEFT(E195,2)&amp;" "&amp;LEFT(F195,2)&amp;" "&amp;LEFT(G195,2)&amp;" "&amp;LEFT(H195,2)&amp;" -s "&amp;Instructions!B$11&amp;" -IH"&amp;Instructions!B$10,"")</f>
        <v/>
      </c>
      <c r="T195" s="24" t="str">
        <f>IF(ISTEXT(A195),"raidcom delete host_grp -port "&amp;A195&amp;IF(ISTEXT(C195)," "&amp;C195,"-"&amp;B195)&amp;" -s "&amp;Instructions!B$11&amp;" -IH"&amp;Instructions!B$10,"")</f>
        <v/>
      </c>
      <c r="U195" s="139" t="str">
        <f>IF(ISTEXT(A195),"raidcom delete hba_wwn -port "&amp;A195&amp;"  -hba_wwn "&amp;IF(LEN(J195)=16,J195,LEFT(J195,2)&amp;MID(J195,4,2)&amp;MID(J195,7,2)&amp;MID(J195,10,2)&amp;MID(J195,13,2)&amp;MID(J195,16,2)&amp;MID(J195,19,2)&amp;MID(J195,22,2))&amp;" -s "&amp;Instructions!B$11&amp;" -IH"&amp;Instructions!B$10,"")</f>
        <v/>
      </c>
      <c r="V195" s="139" t="str">
        <f>IF(ISTEXT(A195),"raidcom reset hba_wwn -port "&amp;A195&amp;" "&amp;C195&amp;"  -hba_wwn "&amp;IF(LEN(J195)=16,J195,LEFT(J195,2)&amp;MID(J195,4,2)&amp;MID(J195,7,2)&amp;MID(J195,10,2)&amp;MID(J195,13,2)&amp;MID(J195,16,2)&amp;MID(J195,19,2)&amp;MID(J195,22,2))&amp;IF(ISTEXT(K195),"  -s "&amp;Instructions!B$11&amp;" -IH"&amp;Instructions!B$10," -s " &amp;Instructions!B$11&amp; " -IH" &amp;Instructions!B$10),"")</f>
        <v/>
      </c>
    </row>
    <row r="196" spans="1:22" ht="15">
      <c r="A196" s="203"/>
      <c r="B196" s="204"/>
      <c r="C196" s="203" t="s">
        <v>1617</v>
      </c>
      <c r="D196" s="203"/>
      <c r="E196" s="137"/>
      <c r="F196" s="137"/>
      <c r="G196" s="137"/>
      <c r="H196" s="137"/>
      <c r="I196" s="218"/>
      <c r="J196" s="26"/>
      <c r="K196" s="111"/>
      <c r="L196" s="92" t="s">
        <v>17</v>
      </c>
      <c r="M196" s="24" t="str">
        <f>IF(ISTEXT(A196),"raidcom add host_grp -port "&amp;A196&amp;IF(ISNUMBER(B196),"-"&amp;B196," ")&amp;" -host_grp_name "&amp; C196&amp;" -s "&amp;Instructions!B$11&amp;" -IH"&amp;Instructions!B$10,"")</f>
        <v/>
      </c>
      <c r="N196" s="24" t="str">
        <f t="shared" si="7"/>
        <v xml:space="preserve">raidcom add host_grp -port CL- -host_ mode  -s </v>
      </c>
      <c r="O196" s="24" t="str">
        <f>IF(ISNUMBER(#REF!),"raidcom add hba_wwn -port CL" &amp;  A196 &amp;  "-" &amp;B196&amp; "  -hba_wwn " &amp; IF(LEN(J196) =16,J196,LEFT(J196,2)&amp;MID(J196,4,2)&amp;MID(J196,7,2)&amp;MID(J196,10,2) &amp;MID(J196,13,2)&amp;MID(J196,16,2)&amp;MID(J196,19,2)&amp;MID(J196,22,2)),"")</f>
        <v/>
      </c>
      <c r="P196" s="24" t="str">
        <f>IF(ISNUMBER(#REF!),"raidcom set hba_wwn -port CL" &amp;  A196 &amp;  "-" &amp;B196&amp;IF(ISTEXT(K196)," -wwn_nickname "&amp;K196,""),"")</f>
        <v/>
      </c>
      <c r="Q196" s="24" t="str">
        <f>IF(ISTEXT(A196),"raidcom add hba_wwn -port "&amp;A196&amp;" "&amp;C196&amp;"  -hba_wwn "&amp;IF(LEN(J196)=16,J196,LEFT(J196,2)&amp;MID(J196,4,2)&amp;MID(J196,7,2)&amp;MID(J196,10,2)&amp;MID(J196,13,2)&amp;MID(J196,16,2)&amp;MID(J196,19,2)&amp;MID(J196,22,2))&amp;" -s " &amp;Instructions!B$11&amp; " -IH" &amp;Instructions!B$10,"")</f>
        <v/>
      </c>
      <c r="R196" s="24" t="str">
        <f>IF(ISTEXT(A196),"raidcom set hba_wwn -port "&amp;A196&amp;" "&amp;C196&amp;"  -hba_wwn "&amp;IF(LEN(J196)=16,J196,LEFT(J196,2)&amp;MID(J196,4,2)&amp;MID(J196,7,2)&amp;MID(J196,10,2)&amp;MID(J196,13,2)&amp;MID(J196,16,2)&amp;MID(J196,19,2)&amp;MID(J196,22,2))&amp;IF(ISTEXT(K196)," -wwn_nickname "&amp;K196&amp;" -s "&amp;Instructions!B$11&amp;" -IH"&amp;Instructions!B$10," -s " &amp;Instructions!B$11&amp; " -IH" &amp;Instructions!B$10),"")</f>
        <v/>
      </c>
      <c r="S196" s="136" t="str">
        <f>IF(ISTEXT(A196),"raidcom modify host_grp -port " &amp;A196&amp;"  "&amp; C196&amp;"  -host_mode "&amp;D196&amp;"  -host_mode_opt "&amp;LEFT(E196,2)&amp;" "&amp;LEFT(F196,2)&amp;" "&amp;LEFT(G196,2)&amp;" "&amp;LEFT(H196,2)&amp;" -s "&amp;Instructions!B$11&amp;" -IH"&amp;Instructions!B$10,"")</f>
        <v/>
      </c>
      <c r="T196" s="24" t="str">
        <f>IF(ISTEXT(A196),"raidcom delete host_grp -port "&amp;A196&amp;IF(ISTEXT(C196)," "&amp;C196,"-"&amp;B196)&amp;" -s "&amp;Instructions!B$11&amp;" -IH"&amp;Instructions!B$10,"")</f>
        <v/>
      </c>
      <c r="U196" s="139" t="str">
        <f>IF(ISTEXT(A196),"raidcom delete hba_wwn -port "&amp;A196&amp;"  -hba_wwn "&amp;IF(LEN(J196)=16,J196,LEFT(J196,2)&amp;MID(J196,4,2)&amp;MID(J196,7,2)&amp;MID(J196,10,2)&amp;MID(J196,13,2)&amp;MID(J196,16,2)&amp;MID(J196,19,2)&amp;MID(J196,22,2))&amp;" -s "&amp;Instructions!B$11&amp;" -IH"&amp;Instructions!B$10,"")</f>
        <v/>
      </c>
      <c r="V196" s="139" t="str">
        <f>IF(ISTEXT(A196),"raidcom reset hba_wwn -port "&amp;A196&amp;" "&amp;C196&amp;"  -hba_wwn "&amp;IF(LEN(J196)=16,J196,LEFT(J196,2)&amp;MID(J196,4,2)&amp;MID(J196,7,2)&amp;MID(J196,10,2)&amp;MID(J196,13,2)&amp;MID(J196,16,2)&amp;MID(J196,19,2)&amp;MID(J196,22,2))&amp;IF(ISTEXT(K196),"  -s "&amp;Instructions!B$11&amp;" -IH"&amp;Instructions!B$10," -s " &amp;Instructions!B$11&amp; " -IH" &amp;Instructions!B$10),"")</f>
        <v/>
      </c>
    </row>
    <row r="197" spans="1:22" ht="15">
      <c r="A197" s="203"/>
      <c r="B197" s="204"/>
      <c r="C197" s="203" t="s">
        <v>1617</v>
      </c>
      <c r="D197" s="203"/>
      <c r="E197" s="137"/>
      <c r="F197" s="137"/>
      <c r="G197" s="137"/>
      <c r="H197" s="137"/>
      <c r="I197" s="218"/>
      <c r="J197" s="26"/>
      <c r="K197" s="111"/>
      <c r="L197" s="92" t="s">
        <v>17</v>
      </c>
      <c r="M197" s="24" t="str">
        <f>IF(ISTEXT(A197),"raidcom add host_grp -port "&amp;A197&amp;IF(ISNUMBER(B197),"-"&amp;B197," ")&amp;" -host_grp_name "&amp; C197&amp;" -s "&amp;Instructions!B$11&amp;" -IH"&amp;Instructions!B$10,"")</f>
        <v/>
      </c>
      <c r="N197" s="24" t="str">
        <f t="shared" si="7"/>
        <v xml:space="preserve">raidcom add host_grp -port CL- -host_ mode  -s </v>
      </c>
      <c r="O197" s="24" t="str">
        <f>IF(ISNUMBER(#REF!),"raidcom add hba_wwn -port CL" &amp;  A197 &amp;  "-" &amp;B197&amp; "  -hba_wwn " &amp; IF(LEN(J197) =16,J197,LEFT(J197,2)&amp;MID(J197,4,2)&amp;MID(J197,7,2)&amp;MID(J197,10,2) &amp;MID(J197,13,2)&amp;MID(J197,16,2)&amp;MID(J197,19,2)&amp;MID(J197,22,2)),"")</f>
        <v/>
      </c>
      <c r="P197" s="24" t="str">
        <f>IF(ISNUMBER(#REF!),"raidcom set hba_wwn -port CL" &amp;  A197 &amp;  "-" &amp;B197&amp;IF(ISTEXT(K197)," -wwn_nickname "&amp;K197,""),"")</f>
        <v/>
      </c>
      <c r="Q197" s="24" t="str">
        <f>IF(ISTEXT(A197),"raidcom add hba_wwn -port "&amp;A197&amp;" "&amp;C197&amp;"  -hba_wwn "&amp;IF(LEN(J197)=16,J197,LEFT(J197,2)&amp;MID(J197,4,2)&amp;MID(J197,7,2)&amp;MID(J197,10,2)&amp;MID(J197,13,2)&amp;MID(J197,16,2)&amp;MID(J197,19,2)&amp;MID(J197,22,2))&amp;" -s " &amp;Instructions!B$11&amp; " -IH" &amp;Instructions!B$10,"")</f>
        <v/>
      </c>
      <c r="R197" s="24" t="str">
        <f>IF(ISTEXT(A197),"raidcom set hba_wwn -port "&amp;A197&amp;" "&amp;C197&amp;"  -hba_wwn "&amp;IF(LEN(J197)=16,J197,LEFT(J197,2)&amp;MID(J197,4,2)&amp;MID(J197,7,2)&amp;MID(J197,10,2)&amp;MID(J197,13,2)&amp;MID(J197,16,2)&amp;MID(J197,19,2)&amp;MID(J197,22,2))&amp;IF(ISTEXT(K197)," -wwn_nickname "&amp;K197&amp;" -s "&amp;Instructions!B$11&amp;" -IH"&amp;Instructions!B$10," -s " &amp;Instructions!B$11&amp; " -IH" &amp;Instructions!B$10),"")</f>
        <v/>
      </c>
      <c r="S197" s="136" t="str">
        <f>IF(ISTEXT(A197),"raidcom modify host_grp -port " &amp;A197&amp;"  "&amp; C197&amp;"  -host_mode "&amp;D197&amp;"  -host_mode_opt "&amp;LEFT(E197,2)&amp;" "&amp;LEFT(F197,2)&amp;" "&amp;LEFT(G197,2)&amp;" "&amp;LEFT(H197,2)&amp;" -s "&amp;Instructions!B$11&amp;" -IH"&amp;Instructions!B$10,"")</f>
        <v/>
      </c>
      <c r="T197" s="24" t="str">
        <f>IF(ISTEXT(A197),"raidcom delete host_grp -port "&amp;A197&amp;IF(ISTEXT(C197)," "&amp;C197,"-"&amp;B197)&amp;" -s "&amp;Instructions!B$11&amp;" -IH"&amp;Instructions!B$10,"")</f>
        <v/>
      </c>
      <c r="U197" s="139" t="str">
        <f>IF(ISTEXT(A197),"raidcom delete hba_wwn -port "&amp;A197&amp;"  -hba_wwn "&amp;IF(LEN(J197)=16,J197,LEFT(J197,2)&amp;MID(J197,4,2)&amp;MID(J197,7,2)&amp;MID(J197,10,2)&amp;MID(J197,13,2)&amp;MID(J197,16,2)&amp;MID(J197,19,2)&amp;MID(J197,22,2))&amp;" -s "&amp;Instructions!B$11&amp;" -IH"&amp;Instructions!B$10,"")</f>
        <v/>
      </c>
      <c r="V197" s="139" t="str">
        <f>IF(ISTEXT(A197),"raidcom reset hba_wwn -port "&amp;A197&amp;" "&amp;C197&amp;"  -hba_wwn "&amp;IF(LEN(J197)=16,J197,LEFT(J197,2)&amp;MID(J197,4,2)&amp;MID(J197,7,2)&amp;MID(J197,10,2)&amp;MID(J197,13,2)&amp;MID(J197,16,2)&amp;MID(J197,19,2)&amp;MID(J197,22,2))&amp;IF(ISTEXT(K197),"  -s "&amp;Instructions!B$11&amp;" -IH"&amp;Instructions!B$10," -s " &amp;Instructions!B$11&amp; " -IH" &amp;Instructions!B$10),"")</f>
        <v/>
      </c>
    </row>
    <row r="198" spans="1:22" ht="15">
      <c r="A198" s="203"/>
      <c r="B198" s="204"/>
      <c r="C198" s="203" t="s">
        <v>1618</v>
      </c>
      <c r="D198" s="203"/>
      <c r="E198" s="137"/>
      <c r="F198" s="137"/>
      <c r="G198" s="137"/>
      <c r="H198" s="137"/>
      <c r="I198" s="218"/>
      <c r="J198" s="26"/>
      <c r="K198" s="111"/>
      <c r="L198" s="92" t="s">
        <v>17</v>
      </c>
      <c r="M198" s="24" t="str">
        <f>IF(ISTEXT(A198),"raidcom add host_grp -port "&amp;A198&amp;IF(ISNUMBER(B198),"-"&amp;B198," ")&amp;" -host_grp_name "&amp; C198&amp;" -s "&amp;Instructions!B$11&amp;" -IH"&amp;Instructions!B$10,"")</f>
        <v/>
      </c>
      <c r="N198" s="24" t="str">
        <f t="shared" si="7"/>
        <v xml:space="preserve">raidcom add host_grp -port CL- -host_ mode  -s </v>
      </c>
      <c r="O198" s="24" t="str">
        <f>IF(ISNUMBER(#REF!),"raidcom add hba_wwn -port CL" &amp;  A198 &amp;  "-" &amp;B198&amp; "  -hba_wwn " &amp; IF(LEN(J198) =16,J198,LEFT(J198,2)&amp;MID(J198,4,2)&amp;MID(J198,7,2)&amp;MID(J198,10,2) &amp;MID(J198,13,2)&amp;MID(J198,16,2)&amp;MID(J198,19,2)&amp;MID(J198,22,2)),"")</f>
        <v/>
      </c>
      <c r="P198" s="24" t="str">
        <f>IF(ISNUMBER(#REF!),"raidcom set hba_wwn -port CL" &amp;  A198 &amp;  "-" &amp;B198&amp;IF(ISTEXT(K198)," -wwn_nickname "&amp;K198,""),"")</f>
        <v/>
      </c>
      <c r="Q198" s="24" t="str">
        <f>IF(ISTEXT(A198),"raidcom add hba_wwn -port "&amp;A198&amp;" "&amp;C198&amp;"  -hba_wwn "&amp;IF(LEN(J198)=16,J198,LEFT(J198,2)&amp;MID(J198,4,2)&amp;MID(J198,7,2)&amp;MID(J198,10,2)&amp;MID(J198,13,2)&amp;MID(J198,16,2)&amp;MID(J198,19,2)&amp;MID(J198,22,2))&amp;" -s " &amp;Instructions!B$11&amp; " -IH" &amp;Instructions!B$10,"")</f>
        <v/>
      </c>
      <c r="R198" s="24" t="str">
        <f>IF(ISTEXT(A198),"raidcom set hba_wwn -port "&amp;A198&amp;" "&amp;C198&amp;"  -hba_wwn "&amp;IF(LEN(J198)=16,J198,LEFT(J198,2)&amp;MID(J198,4,2)&amp;MID(J198,7,2)&amp;MID(J198,10,2)&amp;MID(J198,13,2)&amp;MID(J198,16,2)&amp;MID(J198,19,2)&amp;MID(J198,22,2))&amp;IF(ISTEXT(K198)," -wwn_nickname "&amp;K198&amp;" -s "&amp;Instructions!B$11&amp;" -IH"&amp;Instructions!B$10," -s " &amp;Instructions!B$11&amp; " -IH" &amp;Instructions!B$10),"")</f>
        <v/>
      </c>
      <c r="S198" s="136" t="str">
        <f>IF(ISTEXT(A198),"raidcom modify host_grp -port " &amp;A198&amp;"  "&amp; C198&amp;"  -host_mode "&amp;D198&amp;"  -host_mode_opt "&amp;LEFT(E198,2)&amp;" "&amp;LEFT(F198,2)&amp;" "&amp;LEFT(G198,2)&amp;" "&amp;LEFT(H198,2)&amp;" -s "&amp;Instructions!B$11&amp;" -IH"&amp;Instructions!B$10,"")</f>
        <v/>
      </c>
      <c r="T198" s="24" t="str">
        <f>IF(ISTEXT(A198),"raidcom delete host_grp -port "&amp;A198&amp;IF(ISTEXT(C198)," "&amp;C198,"-"&amp;B198)&amp;" -s "&amp;Instructions!B$11&amp;" -IH"&amp;Instructions!B$10,"")</f>
        <v/>
      </c>
      <c r="U198" s="139" t="str">
        <f>IF(ISTEXT(A198),"raidcom delete hba_wwn -port "&amp;A198&amp;"  -hba_wwn "&amp;IF(LEN(J198)=16,J198,LEFT(J198,2)&amp;MID(J198,4,2)&amp;MID(J198,7,2)&amp;MID(J198,10,2)&amp;MID(J198,13,2)&amp;MID(J198,16,2)&amp;MID(J198,19,2)&amp;MID(J198,22,2))&amp;" -s "&amp;Instructions!B$11&amp;" -IH"&amp;Instructions!B$10,"")</f>
        <v/>
      </c>
      <c r="V198" s="139" t="str">
        <f>IF(ISTEXT(A198),"raidcom reset hba_wwn -port "&amp;A198&amp;" "&amp;C198&amp;"  -hba_wwn "&amp;IF(LEN(J198)=16,J198,LEFT(J198,2)&amp;MID(J198,4,2)&amp;MID(J198,7,2)&amp;MID(J198,10,2)&amp;MID(J198,13,2)&amp;MID(J198,16,2)&amp;MID(J198,19,2)&amp;MID(J198,22,2))&amp;IF(ISTEXT(K198),"  -s "&amp;Instructions!B$11&amp;" -IH"&amp;Instructions!B$10," -s " &amp;Instructions!B$11&amp; " -IH" &amp;Instructions!B$10),"")</f>
        <v/>
      </c>
    </row>
    <row r="199" spans="1:22" ht="15">
      <c r="A199" s="203"/>
      <c r="B199" s="204"/>
      <c r="C199" s="203" t="s">
        <v>1618</v>
      </c>
      <c r="D199" s="203"/>
      <c r="E199" s="137"/>
      <c r="F199" s="137"/>
      <c r="G199" s="137"/>
      <c r="H199" s="137"/>
      <c r="I199" s="218"/>
      <c r="J199" s="26"/>
      <c r="K199" s="111"/>
      <c r="L199" s="92" t="s">
        <v>17</v>
      </c>
      <c r="M199" s="24" t="str">
        <f>IF(ISTEXT(A199),"raidcom add host_grp -port "&amp;A199&amp;IF(ISNUMBER(B199),"-"&amp;B199," ")&amp;" -host_grp_name "&amp; C199&amp;" -s "&amp;Instructions!B$11&amp;" -IH"&amp;Instructions!B$10,"")</f>
        <v/>
      </c>
      <c r="N199" s="24" t="str">
        <f t="shared" si="7"/>
        <v xml:space="preserve">raidcom add host_grp -port CL- -host_ mode  -s </v>
      </c>
      <c r="O199" s="24" t="str">
        <f>IF(ISNUMBER(#REF!),"raidcom add hba_wwn -port CL" &amp;  A199 &amp;  "-" &amp;B199&amp; "  -hba_wwn " &amp; IF(LEN(J199) =16,J199,LEFT(J199,2)&amp;MID(J199,4,2)&amp;MID(J199,7,2)&amp;MID(J199,10,2) &amp;MID(J199,13,2)&amp;MID(J199,16,2)&amp;MID(J199,19,2)&amp;MID(J199,22,2)),"")</f>
        <v/>
      </c>
      <c r="P199" s="24" t="str">
        <f>IF(ISNUMBER(#REF!),"raidcom set hba_wwn -port CL" &amp;  A199 &amp;  "-" &amp;B199&amp;IF(ISTEXT(K199)," -wwn_nickname "&amp;K199,""),"")</f>
        <v/>
      </c>
      <c r="Q199" s="24" t="str">
        <f>IF(ISTEXT(A199),"raidcom add hba_wwn -port "&amp;A199&amp;" "&amp;C199&amp;"  -hba_wwn "&amp;IF(LEN(J199)=16,J199,LEFT(J199,2)&amp;MID(J199,4,2)&amp;MID(J199,7,2)&amp;MID(J199,10,2)&amp;MID(J199,13,2)&amp;MID(J199,16,2)&amp;MID(J199,19,2)&amp;MID(J199,22,2))&amp;" -s " &amp;Instructions!B$11&amp; " -IH" &amp;Instructions!B$10,"")</f>
        <v/>
      </c>
      <c r="R199" s="24" t="str">
        <f>IF(ISTEXT(A199),"raidcom set hba_wwn -port "&amp;A199&amp;" "&amp;C199&amp;"  -hba_wwn "&amp;IF(LEN(J199)=16,J199,LEFT(J199,2)&amp;MID(J199,4,2)&amp;MID(J199,7,2)&amp;MID(J199,10,2)&amp;MID(J199,13,2)&amp;MID(J199,16,2)&amp;MID(J199,19,2)&amp;MID(J199,22,2))&amp;IF(ISTEXT(K199)," -wwn_nickname "&amp;K199&amp;" -s "&amp;Instructions!B$11&amp;" -IH"&amp;Instructions!B$10," -s " &amp;Instructions!B$11&amp; " -IH" &amp;Instructions!B$10),"")</f>
        <v/>
      </c>
      <c r="S199" s="136" t="str">
        <f>IF(ISTEXT(A199),"raidcom modify host_grp -port " &amp;A199&amp;"  "&amp; C199&amp;"  -host_mode "&amp;D199&amp;"  -host_mode_opt "&amp;LEFT(E199,2)&amp;" "&amp;LEFT(F199,2)&amp;" "&amp;LEFT(G199,2)&amp;" "&amp;LEFT(H199,2)&amp;" -s "&amp;Instructions!B$11&amp;" -IH"&amp;Instructions!B$10,"")</f>
        <v/>
      </c>
      <c r="T199" s="24" t="str">
        <f>IF(ISTEXT(A199),"raidcom delete host_grp -port "&amp;A199&amp;IF(ISTEXT(C199)," "&amp;C199,"-"&amp;B199)&amp;" -s "&amp;Instructions!B$11&amp;" -IH"&amp;Instructions!B$10,"")</f>
        <v/>
      </c>
      <c r="U199" s="139" t="str">
        <f>IF(ISTEXT(A199),"raidcom delete hba_wwn -port "&amp;A199&amp;"  -hba_wwn "&amp;IF(LEN(J199)=16,J199,LEFT(J199,2)&amp;MID(J199,4,2)&amp;MID(J199,7,2)&amp;MID(J199,10,2)&amp;MID(J199,13,2)&amp;MID(J199,16,2)&amp;MID(J199,19,2)&amp;MID(J199,22,2))&amp;" -s "&amp;Instructions!B$11&amp;" -IH"&amp;Instructions!B$10,"")</f>
        <v/>
      </c>
      <c r="V199" s="139" t="str">
        <f>IF(ISTEXT(A199),"raidcom reset hba_wwn -port "&amp;A199&amp;" "&amp;C199&amp;"  -hba_wwn "&amp;IF(LEN(J199)=16,J199,LEFT(J199,2)&amp;MID(J199,4,2)&amp;MID(J199,7,2)&amp;MID(J199,10,2)&amp;MID(J199,13,2)&amp;MID(J199,16,2)&amp;MID(J199,19,2)&amp;MID(J199,22,2))&amp;IF(ISTEXT(K199),"  -s "&amp;Instructions!B$11&amp;" -IH"&amp;Instructions!B$10," -s " &amp;Instructions!B$11&amp; " -IH" &amp;Instructions!B$10),"")</f>
        <v/>
      </c>
    </row>
    <row r="200" spans="1:22" ht="15">
      <c r="A200" s="203"/>
      <c r="B200" s="204"/>
      <c r="C200" s="203" t="s">
        <v>1670</v>
      </c>
      <c r="D200" s="203"/>
      <c r="E200" s="137"/>
      <c r="F200" s="137"/>
      <c r="G200" s="137"/>
      <c r="H200" s="137"/>
      <c r="I200" s="218"/>
      <c r="J200" s="26"/>
      <c r="K200" s="111"/>
      <c r="L200" s="92" t="s">
        <v>17</v>
      </c>
      <c r="M200" s="24" t="str">
        <f>IF(ISTEXT(A200),"raidcom add host_grp -port "&amp;A200&amp;IF(ISNUMBER(B200),"-"&amp;B200," ")&amp;" -host_grp_name "&amp; C200&amp;" -s "&amp;Instructions!B$11&amp;" -IH"&amp;Instructions!B$10,"")</f>
        <v/>
      </c>
      <c r="N200" s="24" t="str">
        <f t="shared" si="7"/>
        <v xml:space="preserve">raidcom add host_grp -port CL- -host_ mode  -s </v>
      </c>
      <c r="O200" s="24" t="str">
        <f>IF(ISNUMBER(#REF!),"raidcom add hba_wwn -port CL" &amp;  A200 &amp;  "-" &amp;B200&amp; "  -hba_wwn " &amp; IF(LEN(J200) =16,J200,LEFT(J200,2)&amp;MID(J200,4,2)&amp;MID(J200,7,2)&amp;MID(J200,10,2) &amp;MID(J200,13,2)&amp;MID(J200,16,2)&amp;MID(J200,19,2)&amp;MID(J200,22,2)),"")</f>
        <v/>
      </c>
      <c r="P200" s="24" t="str">
        <f>IF(ISNUMBER(#REF!),"raidcom set hba_wwn -port CL" &amp;  A200 &amp;  "-" &amp;B200&amp;IF(ISTEXT(K200)," -wwn_nickname "&amp;K200,""),"")</f>
        <v/>
      </c>
      <c r="Q200" s="24" t="str">
        <f>IF(ISTEXT(A200),"raidcom add hba_wwn -port "&amp;A200&amp;" "&amp;C200&amp;"  -hba_wwn "&amp;IF(LEN(J200)=16,J200,LEFT(J200,2)&amp;MID(J200,4,2)&amp;MID(J200,7,2)&amp;MID(J200,10,2)&amp;MID(J200,13,2)&amp;MID(J200,16,2)&amp;MID(J200,19,2)&amp;MID(J200,22,2))&amp;" -s " &amp;Instructions!B$11&amp; " -IH" &amp;Instructions!B$10,"")</f>
        <v/>
      </c>
      <c r="R200" s="24" t="str">
        <f>IF(ISTEXT(A200),"raidcom set hba_wwn -port "&amp;A200&amp;" "&amp;C200&amp;"  -hba_wwn "&amp;IF(LEN(J200)=16,J200,LEFT(J200,2)&amp;MID(J200,4,2)&amp;MID(J200,7,2)&amp;MID(J200,10,2)&amp;MID(J200,13,2)&amp;MID(J200,16,2)&amp;MID(J200,19,2)&amp;MID(J200,22,2))&amp;IF(ISTEXT(K200)," -wwn_nickname "&amp;K200&amp;" -s "&amp;Instructions!B$11&amp;" -IH"&amp;Instructions!B$10," -s " &amp;Instructions!B$11&amp; " -IH" &amp;Instructions!B$10),"")</f>
        <v/>
      </c>
      <c r="S200" s="136" t="str">
        <f>IF(ISTEXT(A200),"raidcom modify host_grp -port " &amp;A200&amp;"  "&amp; C200&amp;"  -host_mode "&amp;D200&amp;"  -host_mode_opt "&amp;LEFT(E200,2)&amp;" "&amp;LEFT(F200,2)&amp;" "&amp;LEFT(G200,2)&amp;" "&amp;LEFT(H200,2)&amp;" -s "&amp;Instructions!B$11&amp;" -IH"&amp;Instructions!B$10,"")</f>
        <v/>
      </c>
      <c r="T200" s="24" t="str">
        <f>IF(ISTEXT(A200),"raidcom delete host_grp -port "&amp;A200&amp;IF(ISTEXT(C200)," "&amp;C200,"-"&amp;B200)&amp;" -s "&amp;Instructions!B$11&amp;" -IH"&amp;Instructions!B$10,"")</f>
        <v/>
      </c>
      <c r="U200" s="139" t="str">
        <f>IF(ISTEXT(A200),"raidcom delete hba_wwn -port "&amp;A200&amp;"  -hba_wwn "&amp;IF(LEN(J200)=16,J200,LEFT(J200,2)&amp;MID(J200,4,2)&amp;MID(J200,7,2)&amp;MID(J200,10,2)&amp;MID(J200,13,2)&amp;MID(J200,16,2)&amp;MID(J200,19,2)&amp;MID(J200,22,2))&amp;" -s "&amp;Instructions!B$11&amp;" -IH"&amp;Instructions!B$10,"")</f>
        <v/>
      </c>
      <c r="V200" s="139" t="str">
        <f>IF(ISTEXT(A200),"raidcom reset hba_wwn -port "&amp;A200&amp;" "&amp;C200&amp;"  -hba_wwn "&amp;IF(LEN(J200)=16,J200,LEFT(J200,2)&amp;MID(J200,4,2)&amp;MID(J200,7,2)&amp;MID(J200,10,2)&amp;MID(J200,13,2)&amp;MID(J200,16,2)&amp;MID(J200,19,2)&amp;MID(J200,22,2))&amp;IF(ISTEXT(K200),"  -s "&amp;Instructions!B$11&amp;" -IH"&amp;Instructions!B$10," -s " &amp;Instructions!B$11&amp; " -IH" &amp;Instructions!B$10),"")</f>
        <v/>
      </c>
    </row>
    <row r="201" spans="1:22" ht="15">
      <c r="A201" s="203"/>
      <c r="B201" s="204"/>
      <c r="C201" s="203" t="s">
        <v>1670</v>
      </c>
      <c r="D201" s="203"/>
      <c r="E201" s="137"/>
      <c r="F201" s="137"/>
      <c r="G201" s="137"/>
      <c r="H201" s="137"/>
      <c r="I201" s="218"/>
      <c r="J201" s="26"/>
      <c r="K201" s="111"/>
      <c r="L201" s="92" t="s">
        <v>17</v>
      </c>
      <c r="M201" s="24" t="str">
        <f>IF(ISTEXT(A201),"raidcom add host_grp -port "&amp;A201&amp;IF(ISNUMBER(B201),"-"&amp;B201," ")&amp;" -host_grp_name "&amp; C201&amp;" -s "&amp;Instructions!B$11&amp;" -IH"&amp;Instructions!B$10,"")</f>
        <v/>
      </c>
      <c r="N201" s="24" t="str">
        <f t="shared" ref="N201:N264" si="8">"raidcom add host_grp -port CL" &amp; A201 &amp; "-"&amp;B201&amp;" -host_ mode " &amp; D201 &amp;IF(ISTEXT(H201), "  -host_ mode_opt " &amp; H201,"")&amp;" -s "</f>
        <v xml:space="preserve">raidcom add host_grp -port CL- -host_ mode  -s </v>
      </c>
      <c r="O201" s="24" t="str">
        <f>IF(ISNUMBER(#REF!),"raidcom add hba_wwn -port CL" &amp;  A201 &amp;  "-" &amp;B201&amp; "  -hba_wwn " &amp; IF(LEN(J201) =16,J201,LEFT(J201,2)&amp;MID(J201,4,2)&amp;MID(J201,7,2)&amp;MID(J201,10,2) &amp;MID(J201,13,2)&amp;MID(J201,16,2)&amp;MID(J201,19,2)&amp;MID(J201,22,2)),"")</f>
        <v/>
      </c>
      <c r="P201" s="24" t="str">
        <f>IF(ISNUMBER(#REF!),"raidcom set hba_wwn -port CL" &amp;  A201 &amp;  "-" &amp;B201&amp;IF(ISTEXT(K201)," -wwn_nickname "&amp;K201,""),"")</f>
        <v/>
      </c>
      <c r="Q201" s="24" t="str">
        <f>IF(ISTEXT(A201),"raidcom add hba_wwn -port "&amp;A201&amp;" "&amp;C201&amp;"  -hba_wwn "&amp;IF(LEN(J201)=16,J201,LEFT(J201,2)&amp;MID(J201,4,2)&amp;MID(J201,7,2)&amp;MID(J201,10,2)&amp;MID(J201,13,2)&amp;MID(J201,16,2)&amp;MID(J201,19,2)&amp;MID(J201,22,2))&amp;" -s " &amp;Instructions!B$11&amp; " -IH" &amp;Instructions!B$10,"")</f>
        <v/>
      </c>
      <c r="R201" s="24" t="str">
        <f>IF(ISTEXT(A201),"raidcom set hba_wwn -port "&amp;A201&amp;" "&amp;C201&amp;"  -hba_wwn "&amp;IF(LEN(J201)=16,J201,LEFT(J201,2)&amp;MID(J201,4,2)&amp;MID(J201,7,2)&amp;MID(J201,10,2)&amp;MID(J201,13,2)&amp;MID(J201,16,2)&amp;MID(J201,19,2)&amp;MID(J201,22,2))&amp;IF(ISTEXT(K201)," -wwn_nickname "&amp;K201&amp;" -s "&amp;Instructions!B$11&amp;" -IH"&amp;Instructions!B$10," -s " &amp;Instructions!B$11&amp; " -IH" &amp;Instructions!B$10),"")</f>
        <v/>
      </c>
      <c r="S201" s="136" t="str">
        <f>IF(ISTEXT(A201),"raidcom modify host_grp -port " &amp;A201&amp;"  "&amp; C201&amp;"  -host_mode "&amp;D201&amp;"  -host_mode_opt "&amp;LEFT(E201,2)&amp;" "&amp;LEFT(F201,2)&amp;" "&amp;LEFT(G201,2)&amp;" "&amp;LEFT(H201,2)&amp;" -s "&amp;Instructions!B$11&amp;" -IH"&amp;Instructions!B$10,"")</f>
        <v/>
      </c>
      <c r="T201" s="24" t="str">
        <f>IF(ISTEXT(A201),"raidcom delete host_grp -port "&amp;A201&amp;IF(ISTEXT(C201)," "&amp;C201,"-"&amp;B201)&amp;" -s "&amp;Instructions!B$11&amp;" -IH"&amp;Instructions!B$10,"")</f>
        <v/>
      </c>
      <c r="U201" s="139" t="str">
        <f>IF(ISTEXT(A201),"raidcom delete hba_wwn -port "&amp;A201&amp;"  -hba_wwn "&amp;IF(LEN(J201)=16,J201,LEFT(J201,2)&amp;MID(J201,4,2)&amp;MID(J201,7,2)&amp;MID(J201,10,2)&amp;MID(J201,13,2)&amp;MID(J201,16,2)&amp;MID(J201,19,2)&amp;MID(J201,22,2))&amp;" -s "&amp;Instructions!B$11&amp;" -IH"&amp;Instructions!B$10,"")</f>
        <v/>
      </c>
      <c r="V201" s="139" t="str">
        <f>IF(ISTEXT(A201),"raidcom reset hba_wwn -port "&amp;A201&amp;" "&amp;C201&amp;"  -hba_wwn "&amp;IF(LEN(J201)=16,J201,LEFT(J201,2)&amp;MID(J201,4,2)&amp;MID(J201,7,2)&amp;MID(J201,10,2)&amp;MID(J201,13,2)&amp;MID(J201,16,2)&amp;MID(J201,19,2)&amp;MID(J201,22,2))&amp;IF(ISTEXT(K201),"  -s "&amp;Instructions!B$11&amp;" -IH"&amp;Instructions!B$10," -s " &amp;Instructions!B$11&amp; " -IH" &amp;Instructions!B$10),"")</f>
        <v/>
      </c>
    </row>
    <row r="202" spans="1:22" ht="15">
      <c r="A202" s="203"/>
      <c r="B202" s="204"/>
      <c r="C202" s="203" t="s">
        <v>1671</v>
      </c>
      <c r="D202" s="203"/>
      <c r="E202" s="137"/>
      <c r="F202" s="137"/>
      <c r="G202" s="137"/>
      <c r="H202" s="137"/>
      <c r="I202" s="218"/>
      <c r="J202" s="26"/>
      <c r="K202" s="111"/>
      <c r="L202" s="92" t="s">
        <v>17</v>
      </c>
      <c r="M202" s="24" t="str">
        <f>IF(ISTEXT(A202),"raidcom add host_grp -port "&amp;A202&amp;IF(ISNUMBER(B202),"-"&amp;B202," ")&amp;" -host_grp_name "&amp; C202&amp;" -s "&amp;Instructions!B$11&amp;" -IH"&amp;Instructions!B$10,"")</f>
        <v/>
      </c>
      <c r="N202" s="24" t="str">
        <f t="shared" si="8"/>
        <v xml:space="preserve">raidcom add host_grp -port CL- -host_ mode  -s </v>
      </c>
      <c r="O202" s="24" t="str">
        <f>IF(ISNUMBER(#REF!),"raidcom add hba_wwn -port CL" &amp;  A202 &amp;  "-" &amp;B202&amp; "  -hba_wwn " &amp; IF(LEN(J202) =16,J202,LEFT(J202,2)&amp;MID(J202,4,2)&amp;MID(J202,7,2)&amp;MID(J202,10,2) &amp;MID(J202,13,2)&amp;MID(J202,16,2)&amp;MID(J202,19,2)&amp;MID(J202,22,2)),"")</f>
        <v/>
      </c>
      <c r="P202" s="24" t="str">
        <f>IF(ISNUMBER(#REF!),"raidcom set hba_wwn -port CL" &amp;  A202 &amp;  "-" &amp;B202&amp;IF(ISTEXT(K202)," -wwn_nickname "&amp;K202,""),"")</f>
        <v/>
      </c>
      <c r="Q202" s="24" t="str">
        <f>IF(ISTEXT(A202),"raidcom add hba_wwn -port "&amp;A202&amp;" "&amp;C202&amp;"  -hba_wwn "&amp;IF(LEN(J202)=16,J202,LEFT(J202,2)&amp;MID(J202,4,2)&amp;MID(J202,7,2)&amp;MID(J202,10,2)&amp;MID(J202,13,2)&amp;MID(J202,16,2)&amp;MID(J202,19,2)&amp;MID(J202,22,2))&amp;" -s " &amp;Instructions!B$11&amp; " -IH" &amp;Instructions!B$10,"")</f>
        <v/>
      </c>
      <c r="R202" s="24" t="str">
        <f>IF(ISTEXT(A202),"raidcom set hba_wwn -port "&amp;A202&amp;" "&amp;C202&amp;"  -hba_wwn "&amp;IF(LEN(J202)=16,J202,LEFT(J202,2)&amp;MID(J202,4,2)&amp;MID(J202,7,2)&amp;MID(J202,10,2)&amp;MID(J202,13,2)&amp;MID(J202,16,2)&amp;MID(J202,19,2)&amp;MID(J202,22,2))&amp;IF(ISTEXT(K202)," -wwn_nickname "&amp;K202&amp;" -s "&amp;Instructions!B$11&amp;" -IH"&amp;Instructions!B$10," -s " &amp;Instructions!B$11&amp; " -IH" &amp;Instructions!B$10),"")</f>
        <v/>
      </c>
      <c r="S202" s="136" t="str">
        <f>IF(ISTEXT(A202),"raidcom modify host_grp -port " &amp;A202&amp;"  "&amp; C202&amp;"  -host_mode "&amp;D202&amp;"  -host_mode_opt "&amp;LEFT(E202,2)&amp;" "&amp;LEFT(F202,2)&amp;" "&amp;LEFT(G202,2)&amp;" "&amp;LEFT(H202,2)&amp;" -s "&amp;Instructions!B$11&amp;" -IH"&amp;Instructions!B$10,"")</f>
        <v/>
      </c>
      <c r="T202" s="24" t="str">
        <f>IF(ISTEXT(A202),"raidcom delete host_grp -port "&amp;A202&amp;IF(ISTEXT(C202)," "&amp;C202,"-"&amp;B202)&amp;" -s "&amp;Instructions!B$11&amp;" -IH"&amp;Instructions!B$10,"")</f>
        <v/>
      </c>
      <c r="U202" s="139" t="str">
        <f>IF(ISTEXT(A202),"raidcom delete hba_wwn -port "&amp;A202&amp;"  -hba_wwn "&amp;IF(LEN(J202)=16,J202,LEFT(J202,2)&amp;MID(J202,4,2)&amp;MID(J202,7,2)&amp;MID(J202,10,2)&amp;MID(J202,13,2)&amp;MID(J202,16,2)&amp;MID(J202,19,2)&amp;MID(J202,22,2))&amp;" -s "&amp;Instructions!B$11&amp;" -IH"&amp;Instructions!B$10,"")</f>
        <v/>
      </c>
      <c r="V202" s="139" t="str">
        <f>IF(ISTEXT(A202),"raidcom reset hba_wwn -port "&amp;A202&amp;" "&amp;C202&amp;"  -hba_wwn "&amp;IF(LEN(J202)=16,J202,LEFT(J202,2)&amp;MID(J202,4,2)&amp;MID(J202,7,2)&amp;MID(J202,10,2)&amp;MID(J202,13,2)&amp;MID(J202,16,2)&amp;MID(J202,19,2)&amp;MID(J202,22,2))&amp;IF(ISTEXT(K202),"  -s "&amp;Instructions!B$11&amp;" -IH"&amp;Instructions!B$10," -s " &amp;Instructions!B$11&amp; " -IH" &amp;Instructions!B$10),"")</f>
        <v/>
      </c>
    </row>
    <row r="203" spans="1:22" ht="15">
      <c r="A203" s="203"/>
      <c r="B203" s="204"/>
      <c r="C203" s="203" t="s">
        <v>1671</v>
      </c>
      <c r="D203" s="203"/>
      <c r="E203" s="137"/>
      <c r="F203" s="137"/>
      <c r="G203" s="137"/>
      <c r="H203" s="137"/>
      <c r="I203" s="218"/>
      <c r="J203" s="26"/>
      <c r="K203" s="111"/>
      <c r="L203" s="92" t="s">
        <v>17</v>
      </c>
      <c r="M203" s="24" t="str">
        <f>IF(ISTEXT(A203),"raidcom add host_grp -port "&amp;A203&amp;IF(ISNUMBER(B203),"-"&amp;B203," ")&amp;" -host_grp_name "&amp; C203&amp;" -s "&amp;Instructions!B$11&amp;" -IH"&amp;Instructions!B$10,"")</f>
        <v/>
      </c>
      <c r="N203" s="24" t="str">
        <f t="shared" si="8"/>
        <v xml:space="preserve">raidcom add host_grp -port CL- -host_ mode  -s </v>
      </c>
      <c r="O203" s="24" t="str">
        <f>IF(ISNUMBER(#REF!),"raidcom add hba_wwn -port CL" &amp;  A203 &amp;  "-" &amp;B203&amp; "  -hba_wwn " &amp; IF(LEN(J203) =16,J203,LEFT(J203,2)&amp;MID(J203,4,2)&amp;MID(J203,7,2)&amp;MID(J203,10,2) &amp;MID(J203,13,2)&amp;MID(J203,16,2)&amp;MID(J203,19,2)&amp;MID(J203,22,2)),"")</f>
        <v/>
      </c>
      <c r="P203" s="24" t="str">
        <f>IF(ISNUMBER(#REF!),"raidcom set hba_wwn -port CL" &amp;  A203 &amp;  "-" &amp;B203&amp;IF(ISTEXT(K203)," -wwn_nickname "&amp;K203,""),"")</f>
        <v/>
      </c>
      <c r="Q203" s="24" t="str">
        <f>IF(ISTEXT(A203),"raidcom add hba_wwn -port "&amp;A203&amp;" "&amp;C203&amp;"  -hba_wwn "&amp;IF(LEN(J203)=16,J203,LEFT(J203,2)&amp;MID(J203,4,2)&amp;MID(J203,7,2)&amp;MID(J203,10,2)&amp;MID(J203,13,2)&amp;MID(J203,16,2)&amp;MID(J203,19,2)&amp;MID(J203,22,2))&amp;" -s " &amp;Instructions!B$11&amp; " -IH" &amp;Instructions!B$10,"")</f>
        <v/>
      </c>
      <c r="R203" s="24" t="str">
        <f>IF(ISTEXT(A203),"raidcom set hba_wwn -port "&amp;A203&amp;" "&amp;C203&amp;"  -hba_wwn "&amp;IF(LEN(J203)=16,J203,LEFT(J203,2)&amp;MID(J203,4,2)&amp;MID(J203,7,2)&amp;MID(J203,10,2)&amp;MID(J203,13,2)&amp;MID(J203,16,2)&amp;MID(J203,19,2)&amp;MID(J203,22,2))&amp;IF(ISTEXT(K203)," -wwn_nickname "&amp;K203&amp;" -s "&amp;Instructions!B$11&amp;" -IH"&amp;Instructions!B$10," -s " &amp;Instructions!B$11&amp; " -IH" &amp;Instructions!B$10),"")</f>
        <v/>
      </c>
      <c r="S203" s="136" t="str">
        <f>IF(ISTEXT(A203),"raidcom modify host_grp -port " &amp;A203&amp;"  "&amp; C203&amp;"  -host_mode "&amp;D203&amp;"  -host_mode_opt "&amp;LEFT(E203,2)&amp;" "&amp;LEFT(F203,2)&amp;" "&amp;LEFT(G203,2)&amp;" "&amp;LEFT(H203,2)&amp;" -s "&amp;Instructions!B$11&amp;" -IH"&amp;Instructions!B$10,"")</f>
        <v/>
      </c>
      <c r="T203" s="24" t="str">
        <f>IF(ISTEXT(A203),"raidcom delete host_grp -port "&amp;A203&amp;IF(ISTEXT(C203)," "&amp;C203,"-"&amp;B203)&amp;" -s "&amp;Instructions!B$11&amp;" -IH"&amp;Instructions!B$10,"")</f>
        <v/>
      </c>
      <c r="U203" s="139" t="str">
        <f>IF(ISTEXT(A203),"raidcom delete hba_wwn -port "&amp;A203&amp;"  -hba_wwn "&amp;IF(LEN(J203)=16,J203,LEFT(J203,2)&amp;MID(J203,4,2)&amp;MID(J203,7,2)&amp;MID(J203,10,2)&amp;MID(J203,13,2)&amp;MID(J203,16,2)&amp;MID(J203,19,2)&amp;MID(J203,22,2))&amp;" -s "&amp;Instructions!B$11&amp;" -IH"&amp;Instructions!B$10,"")</f>
        <v/>
      </c>
      <c r="V203" s="139" t="str">
        <f>IF(ISTEXT(A203),"raidcom reset hba_wwn -port "&amp;A203&amp;" "&amp;C203&amp;"  -hba_wwn "&amp;IF(LEN(J203)=16,J203,LEFT(J203,2)&amp;MID(J203,4,2)&amp;MID(J203,7,2)&amp;MID(J203,10,2)&amp;MID(J203,13,2)&amp;MID(J203,16,2)&amp;MID(J203,19,2)&amp;MID(J203,22,2))&amp;IF(ISTEXT(K203),"  -s "&amp;Instructions!B$11&amp;" -IH"&amp;Instructions!B$10," -s " &amp;Instructions!B$11&amp; " -IH" &amp;Instructions!B$10),"")</f>
        <v/>
      </c>
    </row>
    <row r="204" spans="1:22" ht="15">
      <c r="A204" s="203"/>
      <c r="B204" s="204"/>
      <c r="C204" s="203" t="s">
        <v>1672</v>
      </c>
      <c r="D204" s="203"/>
      <c r="E204" s="137"/>
      <c r="F204" s="137"/>
      <c r="G204" s="137"/>
      <c r="H204" s="137"/>
      <c r="I204" s="218"/>
      <c r="J204" s="26"/>
      <c r="K204" s="111"/>
      <c r="L204" s="92" t="s">
        <v>17</v>
      </c>
      <c r="M204" s="24" t="str">
        <f>IF(ISTEXT(A204),"raidcom add host_grp -port "&amp;A204&amp;IF(ISNUMBER(B204),"-"&amp;B204," ")&amp;" -host_grp_name "&amp; C204&amp;" -s "&amp;Instructions!B$11&amp;" -IH"&amp;Instructions!B$10,"")</f>
        <v/>
      </c>
      <c r="N204" s="24" t="str">
        <f t="shared" si="8"/>
        <v xml:space="preserve">raidcom add host_grp -port CL- -host_ mode  -s </v>
      </c>
      <c r="O204" s="24" t="str">
        <f>IF(ISNUMBER(#REF!),"raidcom add hba_wwn -port CL" &amp;  A204 &amp;  "-" &amp;B204&amp; "  -hba_wwn " &amp; IF(LEN(J204) =16,J204,LEFT(J204,2)&amp;MID(J204,4,2)&amp;MID(J204,7,2)&amp;MID(J204,10,2) &amp;MID(J204,13,2)&amp;MID(J204,16,2)&amp;MID(J204,19,2)&amp;MID(J204,22,2)),"")</f>
        <v/>
      </c>
      <c r="P204" s="24" t="str">
        <f>IF(ISNUMBER(#REF!),"raidcom set hba_wwn -port CL" &amp;  A204 &amp;  "-" &amp;B204&amp;IF(ISTEXT(K204)," -wwn_nickname "&amp;K204,""),"")</f>
        <v/>
      </c>
      <c r="Q204" s="24" t="str">
        <f>IF(ISTEXT(A204),"raidcom add hba_wwn -port "&amp;A204&amp;" "&amp;C204&amp;"  -hba_wwn "&amp;IF(LEN(J204)=16,J204,LEFT(J204,2)&amp;MID(J204,4,2)&amp;MID(J204,7,2)&amp;MID(J204,10,2)&amp;MID(J204,13,2)&amp;MID(J204,16,2)&amp;MID(J204,19,2)&amp;MID(J204,22,2))&amp;" -s " &amp;Instructions!B$11&amp; " -IH" &amp;Instructions!B$10,"")</f>
        <v/>
      </c>
      <c r="R204" s="24" t="str">
        <f>IF(ISTEXT(A204),"raidcom set hba_wwn -port "&amp;A204&amp;" "&amp;C204&amp;"  -hba_wwn "&amp;IF(LEN(J204)=16,J204,LEFT(J204,2)&amp;MID(J204,4,2)&amp;MID(J204,7,2)&amp;MID(J204,10,2)&amp;MID(J204,13,2)&amp;MID(J204,16,2)&amp;MID(J204,19,2)&amp;MID(J204,22,2))&amp;IF(ISTEXT(K204)," -wwn_nickname "&amp;K204&amp;" -s "&amp;Instructions!B$11&amp;" -IH"&amp;Instructions!B$10," -s " &amp;Instructions!B$11&amp; " -IH" &amp;Instructions!B$10),"")</f>
        <v/>
      </c>
      <c r="S204" s="136" t="str">
        <f>IF(ISTEXT(A204),"raidcom modify host_grp -port " &amp;A204&amp;"  "&amp; C204&amp;"  -host_mode "&amp;D204&amp;"  -host_mode_opt "&amp;LEFT(E204,2)&amp;" "&amp;LEFT(F204,2)&amp;" "&amp;LEFT(G204,2)&amp;" "&amp;LEFT(H204,2)&amp;" -s "&amp;Instructions!B$11&amp;" -IH"&amp;Instructions!B$10,"")</f>
        <v/>
      </c>
      <c r="T204" s="24" t="str">
        <f>IF(ISTEXT(A204),"raidcom delete host_grp -port "&amp;A204&amp;IF(ISTEXT(C204)," "&amp;C204,"-"&amp;B204)&amp;" -s "&amp;Instructions!B$11&amp;" -IH"&amp;Instructions!B$10,"")</f>
        <v/>
      </c>
      <c r="U204" s="139" t="str">
        <f>IF(ISTEXT(A204),"raidcom delete hba_wwn -port "&amp;A204&amp;"  -hba_wwn "&amp;IF(LEN(J204)=16,J204,LEFT(J204,2)&amp;MID(J204,4,2)&amp;MID(J204,7,2)&amp;MID(J204,10,2)&amp;MID(J204,13,2)&amp;MID(J204,16,2)&amp;MID(J204,19,2)&amp;MID(J204,22,2))&amp;" -s "&amp;Instructions!B$11&amp;" -IH"&amp;Instructions!B$10,"")</f>
        <v/>
      </c>
      <c r="V204" s="139" t="str">
        <f>IF(ISTEXT(A204),"raidcom reset hba_wwn -port "&amp;A204&amp;" "&amp;C204&amp;"  -hba_wwn "&amp;IF(LEN(J204)=16,J204,LEFT(J204,2)&amp;MID(J204,4,2)&amp;MID(J204,7,2)&amp;MID(J204,10,2)&amp;MID(J204,13,2)&amp;MID(J204,16,2)&amp;MID(J204,19,2)&amp;MID(J204,22,2))&amp;IF(ISTEXT(K204),"  -s "&amp;Instructions!B$11&amp;" -IH"&amp;Instructions!B$10," -s " &amp;Instructions!B$11&amp; " -IH" &amp;Instructions!B$10),"")</f>
        <v/>
      </c>
    </row>
    <row r="205" spans="1:22" ht="15">
      <c r="A205" s="203"/>
      <c r="B205" s="204"/>
      <c r="C205" s="203" t="s">
        <v>1672</v>
      </c>
      <c r="D205" s="203"/>
      <c r="E205" s="137"/>
      <c r="F205" s="137"/>
      <c r="G205" s="137"/>
      <c r="H205" s="137"/>
      <c r="I205" s="218"/>
      <c r="J205" s="26"/>
      <c r="K205" s="111"/>
      <c r="L205" s="92" t="s">
        <v>17</v>
      </c>
      <c r="M205" s="24" t="str">
        <f>IF(ISTEXT(A205),"raidcom add host_grp -port "&amp;A205&amp;IF(ISNUMBER(B205),"-"&amp;B205," ")&amp;" -host_grp_name "&amp; C205&amp;" -s "&amp;Instructions!B$11&amp;" -IH"&amp;Instructions!B$10,"")</f>
        <v/>
      </c>
      <c r="N205" s="24" t="str">
        <f t="shared" si="8"/>
        <v xml:space="preserve">raidcom add host_grp -port CL- -host_ mode  -s </v>
      </c>
      <c r="O205" s="24" t="str">
        <f>IF(ISNUMBER(#REF!),"raidcom add hba_wwn -port CL" &amp;  A205 &amp;  "-" &amp;B205&amp; "  -hba_wwn " &amp; IF(LEN(J205) =16,J205,LEFT(J205,2)&amp;MID(J205,4,2)&amp;MID(J205,7,2)&amp;MID(J205,10,2) &amp;MID(J205,13,2)&amp;MID(J205,16,2)&amp;MID(J205,19,2)&amp;MID(J205,22,2)),"")</f>
        <v/>
      </c>
      <c r="P205" s="24" t="str">
        <f>IF(ISNUMBER(#REF!),"raidcom set hba_wwn -port CL" &amp;  A205 &amp;  "-" &amp;B205&amp;IF(ISTEXT(K205)," -wwn_nickname "&amp;K205,""),"")</f>
        <v/>
      </c>
      <c r="Q205" s="24" t="str">
        <f>IF(ISTEXT(A205),"raidcom add hba_wwn -port "&amp;A205&amp;" "&amp;C205&amp;"  -hba_wwn "&amp;IF(LEN(J205)=16,J205,LEFT(J205,2)&amp;MID(J205,4,2)&amp;MID(J205,7,2)&amp;MID(J205,10,2)&amp;MID(J205,13,2)&amp;MID(J205,16,2)&amp;MID(J205,19,2)&amp;MID(J205,22,2))&amp;" -s " &amp;Instructions!B$11&amp; " -IH" &amp;Instructions!B$10,"")</f>
        <v/>
      </c>
      <c r="R205" s="24" t="str">
        <f>IF(ISTEXT(A205),"raidcom set hba_wwn -port "&amp;A205&amp;" "&amp;C205&amp;"  -hba_wwn "&amp;IF(LEN(J205)=16,J205,LEFT(J205,2)&amp;MID(J205,4,2)&amp;MID(J205,7,2)&amp;MID(J205,10,2)&amp;MID(J205,13,2)&amp;MID(J205,16,2)&amp;MID(J205,19,2)&amp;MID(J205,22,2))&amp;IF(ISTEXT(K205)," -wwn_nickname "&amp;K205&amp;" -s "&amp;Instructions!B$11&amp;" -IH"&amp;Instructions!B$10," -s " &amp;Instructions!B$11&amp; " -IH" &amp;Instructions!B$10),"")</f>
        <v/>
      </c>
      <c r="S205" s="136" t="str">
        <f>IF(ISTEXT(A205),"raidcom modify host_grp -port " &amp;A205&amp;"  "&amp; C205&amp;"  -host_mode "&amp;D205&amp;"  -host_mode_opt "&amp;LEFT(E205,2)&amp;" "&amp;LEFT(F205,2)&amp;" "&amp;LEFT(G205,2)&amp;" "&amp;LEFT(H205,2)&amp;" -s "&amp;Instructions!B$11&amp;" -IH"&amp;Instructions!B$10,"")</f>
        <v/>
      </c>
      <c r="T205" s="24" t="str">
        <f>IF(ISTEXT(A205),"raidcom delete host_grp -port "&amp;A205&amp;IF(ISTEXT(C205)," "&amp;C205,"-"&amp;B205)&amp;" -s "&amp;Instructions!B$11&amp;" -IH"&amp;Instructions!B$10,"")</f>
        <v/>
      </c>
      <c r="U205" s="139" t="str">
        <f>IF(ISTEXT(A205),"raidcom delete hba_wwn -port "&amp;A205&amp;"  -hba_wwn "&amp;IF(LEN(J205)=16,J205,LEFT(J205,2)&amp;MID(J205,4,2)&amp;MID(J205,7,2)&amp;MID(J205,10,2)&amp;MID(J205,13,2)&amp;MID(J205,16,2)&amp;MID(J205,19,2)&amp;MID(J205,22,2))&amp;" -s "&amp;Instructions!B$11&amp;" -IH"&amp;Instructions!B$10,"")</f>
        <v/>
      </c>
      <c r="V205" s="139" t="str">
        <f>IF(ISTEXT(A205),"raidcom reset hba_wwn -port "&amp;A205&amp;" "&amp;C205&amp;"  -hba_wwn "&amp;IF(LEN(J205)=16,J205,LEFT(J205,2)&amp;MID(J205,4,2)&amp;MID(J205,7,2)&amp;MID(J205,10,2)&amp;MID(J205,13,2)&amp;MID(J205,16,2)&amp;MID(J205,19,2)&amp;MID(J205,22,2))&amp;IF(ISTEXT(K205),"  -s "&amp;Instructions!B$11&amp;" -IH"&amp;Instructions!B$10," -s " &amp;Instructions!B$11&amp; " -IH" &amp;Instructions!B$10),"")</f>
        <v/>
      </c>
    </row>
    <row r="206" spans="1:22" ht="15">
      <c r="A206" s="203"/>
      <c r="B206" s="204"/>
      <c r="C206" s="203" t="s">
        <v>1673</v>
      </c>
      <c r="D206" s="203"/>
      <c r="E206" s="137"/>
      <c r="F206" s="137"/>
      <c r="G206" s="137"/>
      <c r="H206" s="137"/>
      <c r="I206" s="218"/>
      <c r="J206" s="26"/>
      <c r="K206" s="111"/>
      <c r="L206" s="92" t="s">
        <v>17</v>
      </c>
      <c r="M206" s="24" t="str">
        <f>IF(ISTEXT(A206),"raidcom add host_grp -port "&amp;A206&amp;IF(ISNUMBER(B206),"-"&amp;B206," ")&amp;" -host_grp_name "&amp; C206&amp;" -s "&amp;Instructions!B$11&amp;" -IH"&amp;Instructions!B$10,"")</f>
        <v/>
      </c>
      <c r="N206" s="24" t="str">
        <f t="shared" si="8"/>
        <v xml:space="preserve">raidcom add host_grp -port CL- -host_ mode  -s </v>
      </c>
      <c r="O206" s="24" t="str">
        <f>IF(ISNUMBER(#REF!),"raidcom add hba_wwn -port CL" &amp;  A206 &amp;  "-" &amp;B206&amp; "  -hba_wwn " &amp; IF(LEN(J206) =16,J206,LEFT(J206,2)&amp;MID(J206,4,2)&amp;MID(J206,7,2)&amp;MID(J206,10,2) &amp;MID(J206,13,2)&amp;MID(J206,16,2)&amp;MID(J206,19,2)&amp;MID(J206,22,2)),"")</f>
        <v/>
      </c>
      <c r="P206" s="24" t="str">
        <f>IF(ISNUMBER(#REF!),"raidcom set hba_wwn -port CL" &amp;  A206 &amp;  "-" &amp;B206&amp;IF(ISTEXT(K206)," -wwn_nickname "&amp;K206,""),"")</f>
        <v/>
      </c>
      <c r="Q206" s="24" t="str">
        <f>IF(ISTEXT(A206),"raidcom add hba_wwn -port "&amp;A206&amp;" "&amp;C206&amp;"  -hba_wwn "&amp;IF(LEN(J206)=16,J206,LEFT(J206,2)&amp;MID(J206,4,2)&amp;MID(J206,7,2)&amp;MID(J206,10,2)&amp;MID(J206,13,2)&amp;MID(J206,16,2)&amp;MID(J206,19,2)&amp;MID(J206,22,2))&amp;" -s " &amp;Instructions!B$11&amp; " -IH" &amp;Instructions!B$10,"")</f>
        <v/>
      </c>
      <c r="R206" s="24" t="str">
        <f>IF(ISTEXT(A206),"raidcom set hba_wwn -port "&amp;A206&amp;" "&amp;C206&amp;"  -hba_wwn "&amp;IF(LEN(J206)=16,J206,LEFT(J206,2)&amp;MID(J206,4,2)&amp;MID(J206,7,2)&amp;MID(J206,10,2)&amp;MID(J206,13,2)&amp;MID(J206,16,2)&amp;MID(J206,19,2)&amp;MID(J206,22,2))&amp;IF(ISTEXT(K206)," -wwn_nickname "&amp;K206&amp;" -s "&amp;Instructions!B$11&amp;" -IH"&amp;Instructions!B$10," -s " &amp;Instructions!B$11&amp; " -IH" &amp;Instructions!B$10),"")</f>
        <v/>
      </c>
      <c r="S206" s="136" t="str">
        <f>IF(ISTEXT(A206),"raidcom modify host_grp -port " &amp;A206&amp;"  "&amp; C206&amp;"  -host_mode "&amp;D206&amp;"  -host_mode_opt "&amp;LEFT(E206,2)&amp;" "&amp;LEFT(F206,2)&amp;" "&amp;LEFT(G206,2)&amp;" "&amp;LEFT(H206,2)&amp;" -s "&amp;Instructions!B$11&amp;" -IH"&amp;Instructions!B$10,"")</f>
        <v/>
      </c>
      <c r="T206" s="24" t="str">
        <f>IF(ISTEXT(A206),"raidcom delete host_grp -port "&amp;A206&amp;IF(ISTEXT(C206)," "&amp;C206,"-"&amp;B206)&amp;" -s "&amp;Instructions!B$11&amp;" -IH"&amp;Instructions!B$10,"")</f>
        <v/>
      </c>
      <c r="U206" s="139" t="str">
        <f>IF(ISTEXT(A206),"raidcom delete hba_wwn -port "&amp;A206&amp;"  -hba_wwn "&amp;IF(LEN(J206)=16,J206,LEFT(J206,2)&amp;MID(J206,4,2)&amp;MID(J206,7,2)&amp;MID(J206,10,2)&amp;MID(J206,13,2)&amp;MID(J206,16,2)&amp;MID(J206,19,2)&amp;MID(J206,22,2))&amp;" -s "&amp;Instructions!B$11&amp;" -IH"&amp;Instructions!B$10,"")</f>
        <v/>
      </c>
      <c r="V206" s="139" t="str">
        <f>IF(ISTEXT(A206),"raidcom reset hba_wwn -port "&amp;A206&amp;" "&amp;C206&amp;"  -hba_wwn "&amp;IF(LEN(J206)=16,J206,LEFT(J206,2)&amp;MID(J206,4,2)&amp;MID(J206,7,2)&amp;MID(J206,10,2)&amp;MID(J206,13,2)&amp;MID(J206,16,2)&amp;MID(J206,19,2)&amp;MID(J206,22,2))&amp;IF(ISTEXT(K206),"  -s "&amp;Instructions!B$11&amp;" -IH"&amp;Instructions!B$10," -s " &amp;Instructions!B$11&amp; " -IH" &amp;Instructions!B$10),"")</f>
        <v/>
      </c>
    </row>
    <row r="207" spans="1:22" ht="15">
      <c r="A207" s="203"/>
      <c r="B207" s="204"/>
      <c r="C207" s="203" t="s">
        <v>1673</v>
      </c>
      <c r="D207" s="203"/>
      <c r="E207" s="137"/>
      <c r="F207" s="137"/>
      <c r="G207" s="137"/>
      <c r="H207" s="137"/>
      <c r="I207" s="218"/>
      <c r="J207" s="26"/>
      <c r="K207" s="111"/>
      <c r="L207" s="92" t="s">
        <v>17</v>
      </c>
      <c r="M207" s="24" t="str">
        <f>IF(ISTEXT(A207),"raidcom add host_grp -port "&amp;A207&amp;IF(ISNUMBER(B207),"-"&amp;B207," ")&amp;" -host_grp_name "&amp; C207&amp;" -s "&amp;Instructions!B$11&amp;" -IH"&amp;Instructions!B$10,"")</f>
        <v/>
      </c>
      <c r="N207" s="24" t="str">
        <f t="shared" si="8"/>
        <v xml:space="preserve">raidcom add host_grp -port CL- -host_ mode  -s </v>
      </c>
      <c r="O207" s="24" t="str">
        <f>IF(ISNUMBER(#REF!),"raidcom add hba_wwn -port CL" &amp;  A207 &amp;  "-" &amp;B207&amp; "  -hba_wwn " &amp; IF(LEN(J207) =16,J207,LEFT(J207,2)&amp;MID(J207,4,2)&amp;MID(J207,7,2)&amp;MID(J207,10,2) &amp;MID(J207,13,2)&amp;MID(J207,16,2)&amp;MID(J207,19,2)&amp;MID(J207,22,2)),"")</f>
        <v/>
      </c>
      <c r="P207" s="24" t="str">
        <f>IF(ISNUMBER(#REF!),"raidcom set hba_wwn -port CL" &amp;  A207 &amp;  "-" &amp;B207&amp;IF(ISTEXT(K207)," -wwn_nickname "&amp;K207,""),"")</f>
        <v/>
      </c>
      <c r="Q207" s="24" t="str">
        <f>IF(ISTEXT(A207),"raidcom add hba_wwn -port "&amp;A207&amp;" "&amp;C207&amp;"  -hba_wwn "&amp;IF(LEN(J207)=16,J207,LEFT(J207,2)&amp;MID(J207,4,2)&amp;MID(J207,7,2)&amp;MID(J207,10,2)&amp;MID(J207,13,2)&amp;MID(J207,16,2)&amp;MID(J207,19,2)&amp;MID(J207,22,2))&amp;" -s " &amp;Instructions!B$11&amp; " -IH" &amp;Instructions!B$10,"")</f>
        <v/>
      </c>
      <c r="R207" s="24" t="str">
        <f>IF(ISTEXT(A207),"raidcom set hba_wwn -port "&amp;A207&amp;" "&amp;C207&amp;"  -hba_wwn "&amp;IF(LEN(J207)=16,J207,LEFT(J207,2)&amp;MID(J207,4,2)&amp;MID(J207,7,2)&amp;MID(J207,10,2)&amp;MID(J207,13,2)&amp;MID(J207,16,2)&amp;MID(J207,19,2)&amp;MID(J207,22,2))&amp;IF(ISTEXT(K207)," -wwn_nickname "&amp;K207&amp;" -s "&amp;Instructions!B$11&amp;" -IH"&amp;Instructions!B$10," -s " &amp;Instructions!B$11&amp; " -IH" &amp;Instructions!B$10),"")</f>
        <v/>
      </c>
      <c r="S207" s="136" t="str">
        <f>IF(ISTEXT(A207),"raidcom modify host_grp -port " &amp;A207&amp;"  "&amp; C207&amp;"  -host_mode "&amp;D207&amp;"  -host_mode_opt "&amp;LEFT(E207,2)&amp;" "&amp;LEFT(F207,2)&amp;" "&amp;LEFT(G207,2)&amp;" "&amp;LEFT(H207,2)&amp;" -s "&amp;Instructions!B$11&amp;" -IH"&amp;Instructions!B$10,"")</f>
        <v/>
      </c>
      <c r="T207" s="24" t="str">
        <f>IF(ISTEXT(A207),"raidcom delete host_grp -port "&amp;A207&amp;IF(ISTEXT(C207)," "&amp;C207,"-"&amp;B207)&amp;" -s "&amp;Instructions!B$11&amp;" -IH"&amp;Instructions!B$10,"")</f>
        <v/>
      </c>
      <c r="U207" s="139" t="str">
        <f>IF(ISTEXT(A207),"raidcom delete hba_wwn -port "&amp;A207&amp;"  -hba_wwn "&amp;IF(LEN(J207)=16,J207,LEFT(J207,2)&amp;MID(J207,4,2)&amp;MID(J207,7,2)&amp;MID(J207,10,2)&amp;MID(J207,13,2)&amp;MID(J207,16,2)&amp;MID(J207,19,2)&amp;MID(J207,22,2))&amp;" -s "&amp;Instructions!B$11&amp;" -IH"&amp;Instructions!B$10,"")</f>
        <v/>
      </c>
      <c r="V207" s="139" t="str">
        <f>IF(ISTEXT(A207),"raidcom reset hba_wwn -port "&amp;A207&amp;" "&amp;C207&amp;"  -hba_wwn "&amp;IF(LEN(J207)=16,J207,LEFT(J207,2)&amp;MID(J207,4,2)&amp;MID(J207,7,2)&amp;MID(J207,10,2)&amp;MID(J207,13,2)&amp;MID(J207,16,2)&amp;MID(J207,19,2)&amp;MID(J207,22,2))&amp;IF(ISTEXT(K207),"  -s "&amp;Instructions!B$11&amp;" -IH"&amp;Instructions!B$10," -s " &amp;Instructions!B$11&amp; " -IH" &amp;Instructions!B$10),"")</f>
        <v/>
      </c>
    </row>
    <row r="208" spans="1:22" ht="15">
      <c r="A208" s="203"/>
      <c r="B208" s="204"/>
      <c r="C208" s="203" t="s">
        <v>1674</v>
      </c>
      <c r="D208" s="203"/>
      <c r="E208" s="137"/>
      <c r="F208" s="137"/>
      <c r="G208" s="137"/>
      <c r="H208" s="137"/>
      <c r="I208" s="218"/>
      <c r="J208" s="26"/>
      <c r="K208" s="111"/>
      <c r="L208" s="92" t="s">
        <v>17</v>
      </c>
      <c r="M208" s="24" t="str">
        <f>IF(ISTEXT(A208),"raidcom add host_grp -port "&amp;A208&amp;IF(ISNUMBER(B208),"-"&amp;B208," ")&amp;" -host_grp_name "&amp; C208&amp;" -s "&amp;Instructions!B$11&amp;" -IH"&amp;Instructions!B$10,"")</f>
        <v/>
      </c>
      <c r="N208" s="24" t="str">
        <f t="shared" si="8"/>
        <v xml:space="preserve">raidcom add host_grp -port CL- -host_ mode  -s </v>
      </c>
      <c r="O208" s="24" t="str">
        <f>IF(ISNUMBER(#REF!),"raidcom add hba_wwn -port CL" &amp;  A208 &amp;  "-" &amp;B208&amp; "  -hba_wwn " &amp; IF(LEN(J208) =16,J208,LEFT(J208,2)&amp;MID(J208,4,2)&amp;MID(J208,7,2)&amp;MID(J208,10,2) &amp;MID(J208,13,2)&amp;MID(J208,16,2)&amp;MID(J208,19,2)&amp;MID(J208,22,2)),"")</f>
        <v/>
      </c>
      <c r="P208" s="24" t="str">
        <f>IF(ISNUMBER(#REF!),"raidcom set hba_wwn -port CL" &amp;  A208 &amp;  "-" &amp;B208&amp;IF(ISTEXT(K208)," -wwn_nickname "&amp;K208,""),"")</f>
        <v/>
      </c>
      <c r="Q208" s="24" t="str">
        <f>IF(ISTEXT(A208),"raidcom add hba_wwn -port "&amp;A208&amp;" "&amp;C208&amp;"  -hba_wwn "&amp;IF(LEN(J208)=16,J208,LEFT(J208,2)&amp;MID(J208,4,2)&amp;MID(J208,7,2)&amp;MID(J208,10,2)&amp;MID(J208,13,2)&amp;MID(J208,16,2)&amp;MID(J208,19,2)&amp;MID(J208,22,2))&amp;" -s " &amp;Instructions!B$11&amp; " -IH" &amp;Instructions!B$10,"")</f>
        <v/>
      </c>
      <c r="R208" s="24" t="str">
        <f>IF(ISTEXT(A208),"raidcom set hba_wwn -port "&amp;A208&amp;" "&amp;C208&amp;"  -hba_wwn "&amp;IF(LEN(J208)=16,J208,LEFT(J208,2)&amp;MID(J208,4,2)&amp;MID(J208,7,2)&amp;MID(J208,10,2)&amp;MID(J208,13,2)&amp;MID(J208,16,2)&amp;MID(J208,19,2)&amp;MID(J208,22,2))&amp;IF(ISTEXT(K208)," -wwn_nickname "&amp;K208&amp;" -s "&amp;Instructions!B$11&amp;" -IH"&amp;Instructions!B$10," -s " &amp;Instructions!B$11&amp; " -IH" &amp;Instructions!B$10),"")</f>
        <v/>
      </c>
      <c r="S208" s="136" t="str">
        <f>IF(ISTEXT(A208),"raidcom modify host_grp -port " &amp;A208&amp;"  "&amp; C208&amp;"  -host_mode "&amp;D208&amp;"  -host_mode_opt "&amp;LEFT(E208,2)&amp;" "&amp;LEFT(F208,2)&amp;" "&amp;LEFT(G208,2)&amp;" "&amp;LEFT(H208,2)&amp;" -s "&amp;Instructions!B$11&amp;" -IH"&amp;Instructions!B$10,"")</f>
        <v/>
      </c>
      <c r="T208" s="24" t="str">
        <f>IF(ISTEXT(A208),"raidcom delete host_grp -port "&amp;A208&amp;IF(ISTEXT(C208)," "&amp;C208,"-"&amp;B208)&amp;" -s "&amp;Instructions!B$11&amp;" -IH"&amp;Instructions!B$10,"")</f>
        <v/>
      </c>
      <c r="U208" s="139" t="str">
        <f>IF(ISTEXT(A208),"raidcom delete hba_wwn -port "&amp;A208&amp;"  -hba_wwn "&amp;IF(LEN(J208)=16,J208,LEFT(J208,2)&amp;MID(J208,4,2)&amp;MID(J208,7,2)&amp;MID(J208,10,2)&amp;MID(J208,13,2)&amp;MID(J208,16,2)&amp;MID(J208,19,2)&amp;MID(J208,22,2))&amp;" -s "&amp;Instructions!B$11&amp;" -IH"&amp;Instructions!B$10,"")</f>
        <v/>
      </c>
      <c r="V208" s="139" t="str">
        <f>IF(ISTEXT(A208),"raidcom reset hba_wwn -port "&amp;A208&amp;" "&amp;C208&amp;"  -hba_wwn "&amp;IF(LEN(J208)=16,J208,LEFT(J208,2)&amp;MID(J208,4,2)&amp;MID(J208,7,2)&amp;MID(J208,10,2)&amp;MID(J208,13,2)&amp;MID(J208,16,2)&amp;MID(J208,19,2)&amp;MID(J208,22,2))&amp;IF(ISTEXT(K208),"  -s "&amp;Instructions!B$11&amp;" -IH"&amp;Instructions!B$10," -s " &amp;Instructions!B$11&amp; " -IH" &amp;Instructions!B$10),"")</f>
        <v/>
      </c>
    </row>
    <row r="209" spans="1:22" ht="15">
      <c r="A209" s="203"/>
      <c r="B209" s="204"/>
      <c r="C209" s="203" t="s">
        <v>1674</v>
      </c>
      <c r="D209" s="203"/>
      <c r="E209" s="137"/>
      <c r="F209" s="137"/>
      <c r="G209" s="137"/>
      <c r="H209" s="137"/>
      <c r="I209" s="218"/>
      <c r="J209" s="26"/>
      <c r="K209" s="111"/>
      <c r="L209" s="92" t="s">
        <v>17</v>
      </c>
      <c r="M209" s="24" t="str">
        <f>IF(ISTEXT(A209),"raidcom add host_grp -port "&amp;A209&amp;IF(ISNUMBER(B209),"-"&amp;B209," ")&amp;" -host_grp_name "&amp; C209&amp;" -s "&amp;Instructions!B$11&amp;" -IH"&amp;Instructions!B$10,"")</f>
        <v/>
      </c>
      <c r="N209" s="24" t="str">
        <f t="shared" si="8"/>
        <v xml:space="preserve">raidcom add host_grp -port CL- -host_ mode  -s </v>
      </c>
      <c r="O209" s="24" t="str">
        <f>IF(ISNUMBER(#REF!),"raidcom add hba_wwn -port CL" &amp;  A209 &amp;  "-" &amp;B209&amp; "  -hba_wwn " &amp; IF(LEN(J209) =16,J209,LEFT(J209,2)&amp;MID(J209,4,2)&amp;MID(J209,7,2)&amp;MID(J209,10,2) &amp;MID(J209,13,2)&amp;MID(J209,16,2)&amp;MID(J209,19,2)&amp;MID(J209,22,2)),"")</f>
        <v/>
      </c>
      <c r="P209" s="24" t="str">
        <f>IF(ISNUMBER(#REF!),"raidcom set hba_wwn -port CL" &amp;  A209 &amp;  "-" &amp;B209&amp;IF(ISTEXT(K209)," -wwn_nickname "&amp;K209,""),"")</f>
        <v/>
      </c>
      <c r="Q209" s="24" t="str">
        <f>IF(ISTEXT(A209),"raidcom add hba_wwn -port "&amp;A209&amp;" "&amp;C209&amp;"  -hba_wwn "&amp;IF(LEN(J209)=16,J209,LEFT(J209,2)&amp;MID(J209,4,2)&amp;MID(J209,7,2)&amp;MID(J209,10,2)&amp;MID(J209,13,2)&amp;MID(J209,16,2)&amp;MID(J209,19,2)&amp;MID(J209,22,2))&amp;" -s " &amp;Instructions!B$11&amp; " -IH" &amp;Instructions!B$10,"")</f>
        <v/>
      </c>
      <c r="R209" s="24" t="str">
        <f>IF(ISTEXT(A209),"raidcom set hba_wwn -port "&amp;A209&amp;" "&amp;C209&amp;"  -hba_wwn "&amp;IF(LEN(J209)=16,J209,LEFT(J209,2)&amp;MID(J209,4,2)&amp;MID(J209,7,2)&amp;MID(J209,10,2)&amp;MID(J209,13,2)&amp;MID(J209,16,2)&amp;MID(J209,19,2)&amp;MID(J209,22,2))&amp;IF(ISTEXT(K209)," -wwn_nickname "&amp;K209&amp;" -s "&amp;Instructions!B$11&amp;" -IH"&amp;Instructions!B$10," -s " &amp;Instructions!B$11&amp; " -IH" &amp;Instructions!B$10),"")</f>
        <v/>
      </c>
      <c r="S209" s="136" t="str">
        <f>IF(ISTEXT(A209),"raidcom modify host_grp -port " &amp;A209&amp;"  "&amp; C209&amp;"  -host_mode "&amp;D209&amp;"  -host_mode_opt "&amp;LEFT(E209,2)&amp;" "&amp;LEFT(F209,2)&amp;" "&amp;LEFT(G209,2)&amp;" "&amp;LEFT(H209,2)&amp;" -s "&amp;Instructions!B$11&amp;" -IH"&amp;Instructions!B$10,"")</f>
        <v/>
      </c>
      <c r="T209" s="24" t="str">
        <f>IF(ISTEXT(A209),"raidcom delete host_grp -port "&amp;A209&amp;IF(ISTEXT(C209)," "&amp;C209,"-"&amp;B209)&amp;" -s "&amp;Instructions!B$11&amp;" -IH"&amp;Instructions!B$10,"")</f>
        <v/>
      </c>
      <c r="U209" s="139" t="str">
        <f>IF(ISTEXT(A209),"raidcom delete hba_wwn -port "&amp;A209&amp;"  -hba_wwn "&amp;IF(LEN(J209)=16,J209,LEFT(J209,2)&amp;MID(J209,4,2)&amp;MID(J209,7,2)&amp;MID(J209,10,2)&amp;MID(J209,13,2)&amp;MID(J209,16,2)&amp;MID(J209,19,2)&amp;MID(J209,22,2))&amp;" -s "&amp;Instructions!B$11&amp;" -IH"&amp;Instructions!B$10,"")</f>
        <v/>
      </c>
      <c r="V209" s="139" t="str">
        <f>IF(ISTEXT(A209),"raidcom reset hba_wwn -port "&amp;A209&amp;" "&amp;C209&amp;"  -hba_wwn "&amp;IF(LEN(J209)=16,J209,LEFT(J209,2)&amp;MID(J209,4,2)&amp;MID(J209,7,2)&amp;MID(J209,10,2)&amp;MID(J209,13,2)&amp;MID(J209,16,2)&amp;MID(J209,19,2)&amp;MID(J209,22,2))&amp;IF(ISTEXT(K209),"  -s "&amp;Instructions!B$11&amp;" -IH"&amp;Instructions!B$10," -s " &amp;Instructions!B$11&amp; " -IH" &amp;Instructions!B$10),"")</f>
        <v/>
      </c>
    </row>
    <row r="210" spans="1:22" ht="15">
      <c r="A210" s="203"/>
      <c r="B210" s="204"/>
      <c r="C210" s="203" t="s">
        <v>1675</v>
      </c>
      <c r="D210" s="203"/>
      <c r="E210" s="137"/>
      <c r="F210" s="137"/>
      <c r="G210" s="137"/>
      <c r="H210" s="137"/>
      <c r="I210" s="218"/>
      <c r="J210" s="26"/>
      <c r="K210" s="111"/>
      <c r="L210" s="92" t="s">
        <v>17</v>
      </c>
      <c r="M210" s="24" t="str">
        <f>IF(ISTEXT(A210),"raidcom add host_grp -port "&amp;A210&amp;IF(ISNUMBER(B210),"-"&amp;B210," ")&amp;" -host_grp_name "&amp; C210&amp;" -s "&amp;Instructions!B$11&amp;" -IH"&amp;Instructions!B$10,"")</f>
        <v/>
      </c>
      <c r="N210" s="24" t="str">
        <f t="shared" si="8"/>
        <v xml:space="preserve">raidcom add host_grp -port CL- -host_ mode  -s </v>
      </c>
      <c r="O210" s="24" t="str">
        <f>IF(ISNUMBER(#REF!),"raidcom add hba_wwn -port CL" &amp;  A210 &amp;  "-" &amp;B210&amp; "  -hba_wwn " &amp; IF(LEN(J210) =16,J210,LEFT(J210,2)&amp;MID(J210,4,2)&amp;MID(J210,7,2)&amp;MID(J210,10,2) &amp;MID(J210,13,2)&amp;MID(J210,16,2)&amp;MID(J210,19,2)&amp;MID(J210,22,2)),"")</f>
        <v/>
      </c>
      <c r="P210" s="24" t="str">
        <f>IF(ISNUMBER(#REF!),"raidcom set hba_wwn -port CL" &amp;  A210 &amp;  "-" &amp;B210&amp;IF(ISTEXT(K210)," -wwn_nickname "&amp;K210,""),"")</f>
        <v/>
      </c>
      <c r="Q210" s="24" t="str">
        <f>IF(ISTEXT(A210),"raidcom add hba_wwn -port "&amp;A210&amp;" "&amp;C210&amp;"  -hba_wwn "&amp;IF(LEN(J210)=16,J210,LEFT(J210,2)&amp;MID(J210,4,2)&amp;MID(J210,7,2)&amp;MID(J210,10,2)&amp;MID(J210,13,2)&amp;MID(J210,16,2)&amp;MID(J210,19,2)&amp;MID(J210,22,2))&amp;" -s " &amp;Instructions!B$11&amp; " -IH" &amp;Instructions!B$10,"")</f>
        <v/>
      </c>
      <c r="R210" s="24" t="str">
        <f>IF(ISTEXT(A210),"raidcom set hba_wwn -port "&amp;A210&amp;" "&amp;C210&amp;"  -hba_wwn "&amp;IF(LEN(J210)=16,J210,LEFT(J210,2)&amp;MID(J210,4,2)&amp;MID(J210,7,2)&amp;MID(J210,10,2)&amp;MID(J210,13,2)&amp;MID(J210,16,2)&amp;MID(J210,19,2)&amp;MID(J210,22,2))&amp;IF(ISTEXT(K210)," -wwn_nickname "&amp;K210&amp;" -s "&amp;Instructions!B$11&amp;" -IH"&amp;Instructions!B$10," -s " &amp;Instructions!B$11&amp; " -IH" &amp;Instructions!B$10),"")</f>
        <v/>
      </c>
      <c r="S210" s="136" t="str">
        <f>IF(ISTEXT(A210),"raidcom modify host_grp -port " &amp;A210&amp;"  "&amp; C210&amp;"  -host_mode "&amp;D210&amp;"  -host_mode_opt "&amp;LEFT(E210,2)&amp;" "&amp;LEFT(F210,2)&amp;" "&amp;LEFT(G210,2)&amp;" "&amp;LEFT(H210,2)&amp;" -s "&amp;Instructions!B$11&amp;" -IH"&amp;Instructions!B$10,"")</f>
        <v/>
      </c>
      <c r="T210" s="24" t="str">
        <f>IF(ISTEXT(A210),"raidcom delete host_grp -port "&amp;A210&amp;IF(ISTEXT(C210)," "&amp;C210,"-"&amp;B210)&amp;" -s "&amp;Instructions!B$11&amp;" -IH"&amp;Instructions!B$10,"")</f>
        <v/>
      </c>
      <c r="U210" s="139" t="str">
        <f>IF(ISTEXT(A210),"raidcom delete hba_wwn -port "&amp;A210&amp;"  -hba_wwn "&amp;IF(LEN(J210)=16,J210,LEFT(J210,2)&amp;MID(J210,4,2)&amp;MID(J210,7,2)&amp;MID(J210,10,2)&amp;MID(J210,13,2)&amp;MID(J210,16,2)&amp;MID(J210,19,2)&amp;MID(J210,22,2))&amp;" -s "&amp;Instructions!B$11&amp;" -IH"&amp;Instructions!B$10,"")</f>
        <v/>
      </c>
      <c r="V210" s="139" t="str">
        <f>IF(ISTEXT(A210),"raidcom reset hba_wwn -port "&amp;A210&amp;" "&amp;C210&amp;"  -hba_wwn "&amp;IF(LEN(J210)=16,J210,LEFT(J210,2)&amp;MID(J210,4,2)&amp;MID(J210,7,2)&amp;MID(J210,10,2)&amp;MID(J210,13,2)&amp;MID(J210,16,2)&amp;MID(J210,19,2)&amp;MID(J210,22,2))&amp;IF(ISTEXT(K210),"  -s "&amp;Instructions!B$11&amp;" -IH"&amp;Instructions!B$10," -s " &amp;Instructions!B$11&amp; " -IH" &amp;Instructions!B$10),"")</f>
        <v/>
      </c>
    </row>
    <row r="211" spans="1:22" ht="15">
      <c r="A211" s="203"/>
      <c r="B211" s="204"/>
      <c r="C211" s="203" t="s">
        <v>1675</v>
      </c>
      <c r="D211" s="203"/>
      <c r="E211" s="137"/>
      <c r="F211" s="137"/>
      <c r="G211" s="137"/>
      <c r="H211" s="137"/>
      <c r="I211" s="218"/>
      <c r="J211" s="26"/>
      <c r="K211" s="111"/>
      <c r="L211" s="92" t="s">
        <v>17</v>
      </c>
      <c r="M211" s="24" t="str">
        <f>IF(ISTEXT(A211),"raidcom add host_grp -port "&amp;A211&amp;IF(ISNUMBER(B211),"-"&amp;B211," ")&amp;" -host_grp_name "&amp; C211&amp;" -s "&amp;Instructions!B$11&amp;" -IH"&amp;Instructions!B$10,"")</f>
        <v/>
      </c>
      <c r="N211" s="24" t="str">
        <f t="shared" si="8"/>
        <v xml:space="preserve">raidcom add host_grp -port CL- -host_ mode  -s </v>
      </c>
      <c r="O211" s="24" t="str">
        <f>IF(ISNUMBER(#REF!),"raidcom add hba_wwn -port CL" &amp;  A211 &amp;  "-" &amp;B211&amp; "  -hba_wwn " &amp; IF(LEN(J211) =16,J211,LEFT(J211,2)&amp;MID(J211,4,2)&amp;MID(J211,7,2)&amp;MID(J211,10,2) &amp;MID(J211,13,2)&amp;MID(J211,16,2)&amp;MID(J211,19,2)&amp;MID(J211,22,2)),"")</f>
        <v/>
      </c>
      <c r="P211" s="24" t="str">
        <f>IF(ISNUMBER(#REF!),"raidcom set hba_wwn -port CL" &amp;  A211 &amp;  "-" &amp;B211&amp;IF(ISTEXT(K211)," -wwn_nickname "&amp;K211,""),"")</f>
        <v/>
      </c>
      <c r="Q211" s="24" t="str">
        <f>IF(ISTEXT(A211),"raidcom add hba_wwn -port "&amp;A211&amp;" "&amp;C211&amp;"  -hba_wwn "&amp;IF(LEN(J211)=16,J211,LEFT(J211,2)&amp;MID(J211,4,2)&amp;MID(J211,7,2)&amp;MID(J211,10,2)&amp;MID(J211,13,2)&amp;MID(J211,16,2)&amp;MID(J211,19,2)&amp;MID(J211,22,2))&amp;" -s " &amp;Instructions!B$11&amp; " -IH" &amp;Instructions!B$10,"")</f>
        <v/>
      </c>
      <c r="R211" s="24" t="str">
        <f>IF(ISTEXT(A211),"raidcom set hba_wwn -port "&amp;A211&amp;" "&amp;C211&amp;"  -hba_wwn "&amp;IF(LEN(J211)=16,J211,LEFT(J211,2)&amp;MID(J211,4,2)&amp;MID(J211,7,2)&amp;MID(J211,10,2)&amp;MID(J211,13,2)&amp;MID(J211,16,2)&amp;MID(J211,19,2)&amp;MID(J211,22,2))&amp;IF(ISTEXT(K211)," -wwn_nickname "&amp;K211&amp;" -s "&amp;Instructions!B$11&amp;" -IH"&amp;Instructions!B$10," -s " &amp;Instructions!B$11&amp; " -IH" &amp;Instructions!B$10),"")</f>
        <v/>
      </c>
      <c r="S211" s="136" t="str">
        <f>IF(ISTEXT(A211),"raidcom modify host_grp -port " &amp;A211&amp;"  "&amp; C211&amp;"  -host_mode "&amp;D211&amp;"  -host_mode_opt "&amp;LEFT(E211,2)&amp;" "&amp;LEFT(F211,2)&amp;" "&amp;LEFT(G211,2)&amp;" "&amp;LEFT(H211,2)&amp;" -s "&amp;Instructions!B$11&amp;" -IH"&amp;Instructions!B$10,"")</f>
        <v/>
      </c>
      <c r="T211" s="24" t="str">
        <f>IF(ISTEXT(A211),"raidcom delete host_grp -port "&amp;A211&amp;IF(ISTEXT(C211)," "&amp;C211,"-"&amp;B211)&amp;" -s "&amp;Instructions!B$11&amp;" -IH"&amp;Instructions!B$10,"")</f>
        <v/>
      </c>
      <c r="U211" s="139" t="str">
        <f>IF(ISTEXT(A211),"raidcom delete hba_wwn -port "&amp;A211&amp;"  -hba_wwn "&amp;IF(LEN(J211)=16,J211,LEFT(J211,2)&amp;MID(J211,4,2)&amp;MID(J211,7,2)&amp;MID(J211,10,2)&amp;MID(J211,13,2)&amp;MID(J211,16,2)&amp;MID(J211,19,2)&amp;MID(J211,22,2))&amp;" -s "&amp;Instructions!B$11&amp;" -IH"&amp;Instructions!B$10,"")</f>
        <v/>
      </c>
      <c r="V211" s="139" t="str">
        <f>IF(ISTEXT(A211),"raidcom reset hba_wwn -port "&amp;A211&amp;" "&amp;C211&amp;"  -hba_wwn "&amp;IF(LEN(J211)=16,J211,LEFT(J211,2)&amp;MID(J211,4,2)&amp;MID(J211,7,2)&amp;MID(J211,10,2)&amp;MID(J211,13,2)&amp;MID(J211,16,2)&amp;MID(J211,19,2)&amp;MID(J211,22,2))&amp;IF(ISTEXT(K211),"  -s "&amp;Instructions!B$11&amp;" -IH"&amp;Instructions!B$10," -s " &amp;Instructions!B$11&amp; " -IH" &amp;Instructions!B$10),"")</f>
        <v/>
      </c>
    </row>
    <row r="212" spans="1:22" ht="15">
      <c r="A212" s="203"/>
      <c r="B212" s="204"/>
      <c r="C212" s="203" t="s">
        <v>1676</v>
      </c>
      <c r="D212" s="203"/>
      <c r="E212" s="137"/>
      <c r="F212" s="137"/>
      <c r="G212" s="137"/>
      <c r="H212" s="137"/>
      <c r="I212" s="218"/>
      <c r="J212" s="26"/>
      <c r="K212" s="111"/>
      <c r="L212" s="92" t="s">
        <v>17</v>
      </c>
      <c r="M212" s="24" t="str">
        <f>IF(ISTEXT(A212),"raidcom add host_grp -port "&amp;A212&amp;IF(ISNUMBER(B212),"-"&amp;B212," ")&amp;" -host_grp_name "&amp; C212&amp;" -s "&amp;Instructions!B$11&amp;" -IH"&amp;Instructions!B$10,"")</f>
        <v/>
      </c>
      <c r="N212" s="24" t="str">
        <f t="shared" si="8"/>
        <v xml:space="preserve">raidcom add host_grp -port CL- -host_ mode  -s </v>
      </c>
      <c r="O212" s="24" t="str">
        <f>IF(ISNUMBER(#REF!),"raidcom add hba_wwn -port CL" &amp;  A212 &amp;  "-" &amp;B212&amp; "  -hba_wwn " &amp; IF(LEN(J212) =16,J212,LEFT(J212,2)&amp;MID(J212,4,2)&amp;MID(J212,7,2)&amp;MID(J212,10,2) &amp;MID(J212,13,2)&amp;MID(J212,16,2)&amp;MID(J212,19,2)&amp;MID(J212,22,2)),"")</f>
        <v/>
      </c>
      <c r="P212" s="24" t="str">
        <f>IF(ISNUMBER(#REF!),"raidcom set hba_wwn -port CL" &amp;  A212 &amp;  "-" &amp;B212&amp;IF(ISTEXT(K212)," -wwn_nickname "&amp;K212,""),"")</f>
        <v/>
      </c>
      <c r="Q212" s="24" t="str">
        <f>IF(ISTEXT(A212),"raidcom add hba_wwn -port "&amp;A212&amp;" "&amp;C212&amp;"  -hba_wwn "&amp;IF(LEN(J212)=16,J212,LEFT(J212,2)&amp;MID(J212,4,2)&amp;MID(J212,7,2)&amp;MID(J212,10,2)&amp;MID(J212,13,2)&amp;MID(J212,16,2)&amp;MID(J212,19,2)&amp;MID(J212,22,2))&amp;" -s " &amp;Instructions!B$11&amp; " -IH" &amp;Instructions!B$10,"")</f>
        <v/>
      </c>
      <c r="R212" s="24" t="str">
        <f>IF(ISTEXT(A212),"raidcom set hba_wwn -port "&amp;A212&amp;" "&amp;C212&amp;"  -hba_wwn "&amp;IF(LEN(J212)=16,J212,LEFT(J212,2)&amp;MID(J212,4,2)&amp;MID(J212,7,2)&amp;MID(J212,10,2)&amp;MID(J212,13,2)&amp;MID(J212,16,2)&amp;MID(J212,19,2)&amp;MID(J212,22,2))&amp;IF(ISTEXT(K212)," -wwn_nickname "&amp;K212&amp;" -s "&amp;Instructions!B$11&amp;" -IH"&amp;Instructions!B$10," -s " &amp;Instructions!B$11&amp; " -IH" &amp;Instructions!B$10),"")</f>
        <v/>
      </c>
      <c r="S212" s="136" t="str">
        <f>IF(ISTEXT(A212),"raidcom modify host_grp -port " &amp;A212&amp;"  "&amp; C212&amp;"  -host_mode "&amp;D212&amp;"  -host_mode_opt "&amp;LEFT(E212,2)&amp;" "&amp;LEFT(F212,2)&amp;" "&amp;LEFT(G212,2)&amp;" "&amp;LEFT(H212,2)&amp;" -s "&amp;Instructions!B$11&amp;" -IH"&amp;Instructions!B$10,"")</f>
        <v/>
      </c>
      <c r="T212" s="24" t="str">
        <f>IF(ISTEXT(A212),"raidcom delete host_grp -port "&amp;A212&amp;IF(ISTEXT(C212)," "&amp;C212,"-"&amp;B212)&amp;" -s "&amp;Instructions!B$11&amp;" -IH"&amp;Instructions!B$10,"")</f>
        <v/>
      </c>
      <c r="U212" s="139" t="str">
        <f>IF(ISTEXT(A212),"raidcom delete hba_wwn -port "&amp;A212&amp;"  -hba_wwn "&amp;IF(LEN(J212)=16,J212,LEFT(J212,2)&amp;MID(J212,4,2)&amp;MID(J212,7,2)&amp;MID(J212,10,2)&amp;MID(J212,13,2)&amp;MID(J212,16,2)&amp;MID(J212,19,2)&amp;MID(J212,22,2))&amp;" -s "&amp;Instructions!B$11&amp;" -IH"&amp;Instructions!B$10,"")</f>
        <v/>
      </c>
      <c r="V212" s="139" t="str">
        <f>IF(ISTEXT(A212),"raidcom reset hba_wwn -port "&amp;A212&amp;" "&amp;C212&amp;"  -hba_wwn "&amp;IF(LEN(J212)=16,J212,LEFT(J212,2)&amp;MID(J212,4,2)&amp;MID(J212,7,2)&amp;MID(J212,10,2)&amp;MID(J212,13,2)&amp;MID(J212,16,2)&amp;MID(J212,19,2)&amp;MID(J212,22,2))&amp;IF(ISTEXT(K212),"  -s "&amp;Instructions!B$11&amp;" -IH"&amp;Instructions!B$10," -s " &amp;Instructions!B$11&amp; " -IH" &amp;Instructions!B$10),"")</f>
        <v/>
      </c>
    </row>
    <row r="213" spans="1:22" ht="15">
      <c r="A213" s="203"/>
      <c r="B213" s="204"/>
      <c r="C213" s="203" t="s">
        <v>1676</v>
      </c>
      <c r="D213" s="203"/>
      <c r="E213" s="137"/>
      <c r="F213" s="137"/>
      <c r="G213" s="137"/>
      <c r="H213" s="137"/>
      <c r="I213" s="218"/>
      <c r="J213" s="26"/>
      <c r="K213" s="111"/>
      <c r="L213" s="92" t="s">
        <v>17</v>
      </c>
      <c r="M213" s="24" t="str">
        <f>IF(ISTEXT(A213),"raidcom add host_grp -port "&amp;A213&amp;IF(ISNUMBER(B213),"-"&amp;B213," ")&amp;" -host_grp_name "&amp; C213&amp;" -s "&amp;Instructions!B$11&amp;" -IH"&amp;Instructions!B$10,"")</f>
        <v/>
      </c>
      <c r="N213" s="24" t="str">
        <f t="shared" si="8"/>
        <v xml:space="preserve">raidcom add host_grp -port CL- -host_ mode  -s </v>
      </c>
      <c r="O213" s="24" t="str">
        <f>IF(ISNUMBER(#REF!),"raidcom add hba_wwn -port CL" &amp;  A213 &amp;  "-" &amp;B213&amp; "  -hba_wwn " &amp; IF(LEN(J213) =16,J213,LEFT(J213,2)&amp;MID(J213,4,2)&amp;MID(J213,7,2)&amp;MID(J213,10,2) &amp;MID(J213,13,2)&amp;MID(J213,16,2)&amp;MID(J213,19,2)&amp;MID(J213,22,2)),"")</f>
        <v/>
      </c>
      <c r="P213" s="24" t="str">
        <f>IF(ISNUMBER(#REF!),"raidcom set hba_wwn -port CL" &amp;  A213 &amp;  "-" &amp;B213&amp;IF(ISTEXT(K213)," -wwn_nickname "&amp;K213,""),"")</f>
        <v/>
      </c>
      <c r="Q213" s="24" t="str">
        <f>IF(ISTEXT(A213),"raidcom add hba_wwn -port "&amp;A213&amp;" "&amp;C213&amp;"  -hba_wwn "&amp;IF(LEN(J213)=16,J213,LEFT(J213,2)&amp;MID(J213,4,2)&amp;MID(J213,7,2)&amp;MID(J213,10,2)&amp;MID(J213,13,2)&amp;MID(J213,16,2)&amp;MID(J213,19,2)&amp;MID(J213,22,2))&amp;" -s " &amp;Instructions!B$11&amp; " -IH" &amp;Instructions!B$10,"")</f>
        <v/>
      </c>
      <c r="R213" s="24" t="str">
        <f>IF(ISTEXT(A213),"raidcom set hba_wwn -port "&amp;A213&amp;" "&amp;C213&amp;"  -hba_wwn "&amp;IF(LEN(J213)=16,J213,LEFT(J213,2)&amp;MID(J213,4,2)&amp;MID(J213,7,2)&amp;MID(J213,10,2)&amp;MID(J213,13,2)&amp;MID(J213,16,2)&amp;MID(J213,19,2)&amp;MID(J213,22,2))&amp;IF(ISTEXT(K213)," -wwn_nickname "&amp;K213&amp;" -s "&amp;Instructions!B$11&amp;" -IH"&amp;Instructions!B$10," -s " &amp;Instructions!B$11&amp; " -IH" &amp;Instructions!B$10),"")</f>
        <v/>
      </c>
      <c r="S213" s="136" t="str">
        <f>IF(ISTEXT(A213),"raidcom modify host_grp -port " &amp;A213&amp;"  "&amp; C213&amp;"  -host_mode "&amp;D213&amp;"  -host_mode_opt "&amp;LEFT(E213,2)&amp;" "&amp;LEFT(F213,2)&amp;" "&amp;LEFT(G213,2)&amp;" "&amp;LEFT(H213,2)&amp;" -s "&amp;Instructions!B$11&amp;" -IH"&amp;Instructions!B$10,"")</f>
        <v/>
      </c>
      <c r="T213" s="24" t="str">
        <f>IF(ISTEXT(A213),"raidcom delete host_grp -port "&amp;A213&amp;IF(ISTEXT(C213)," "&amp;C213,"-"&amp;B213)&amp;" -s "&amp;Instructions!B$11&amp;" -IH"&amp;Instructions!B$10,"")</f>
        <v/>
      </c>
      <c r="U213" s="139" t="str">
        <f>IF(ISTEXT(A213),"raidcom delete hba_wwn -port "&amp;A213&amp;"  -hba_wwn "&amp;IF(LEN(J213)=16,J213,LEFT(J213,2)&amp;MID(J213,4,2)&amp;MID(J213,7,2)&amp;MID(J213,10,2)&amp;MID(J213,13,2)&amp;MID(J213,16,2)&amp;MID(J213,19,2)&amp;MID(J213,22,2))&amp;" -s "&amp;Instructions!B$11&amp;" -IH"&amp;Instructions!B$10,"")</f>
        <v/>
      </c>
      <c r="V213" s="139" t="str">
        <f>IF(ISTEXT(A213),"raidcom reset hba_wwn -port "&amp;A213&amp;" "&amp;C213&amp;"  -hba_wwn "&amp;IF(LEN(J213)=16,J213,LEFT(J213,2)&amp;MID(J213,4,2)&amp;MID(J213,7,2)&amp;MID(J213,10,2)&amp;MID(J213,13,2)&amp;MID(J213,16,2)&amp;MID(J213,19,2)&amp;MID(J213,22,2))&amp;IF(ISTEXT(K213),"  -s "&amp;Instructions!B$11&amp;" -IH"&amp;Instructions!B$10," -s " &amp;Instructions!B$11&amp; " -IH" &amp;Instructions!B$10),"")</f>
        <v/>
      </c>
    </row>
    <row r="214" spans="1:22" ht="15">
      <c r="A214" s="203"/>
      <c r="B214" s="204"/>
      <c r="C214" s="203" t="s">
        <v>1619</v>
      </c>
      <c r="D214" s="203"/>
      <c r="E214" s="137"/>
      <c r="F214" s="137"/>
      <c r="G214" s="137"/>
      <c r="H214" s="137"/>
      <c r="I214" s="218"/>
      <c r="J214" s="26"/>
      <c r="K214" s="111"/>
      <c r="L214" s="92" t="s">
        <v>17</v>
      </c>
      <c r="M214" s="24" t="str">
        <f>IF(ISTEXT(A214),"raidcom add host_grp -port "&amp;A214&amp;IF(ISNUMBER(B214),"-"&amp;B214," ")&amp;" -host_grp_name "&amp; C214&amp;" -s "&amp;Instructions!B$11&amp;" -IH"&amp;Instructions!B$10,"")</f>
        <v/>
      </c>
      <c r="N214" s="24" t="str">
        <f t="shared" si="8"/>
        <v xml:space="preserve">raidcom add host_grp -port CL- -host_ mode  -s </v>
      </c>
      <c r="O214" s="24" t="str">
        <f>IF(ISNUMBER(#REF!),"raidcom add hba_wwn -port CL" &amp;  A214 &amp;  "-" &amp;B214&amp; "  -hba_wwn " &amp; IF(LEN(J214) =16,J214,LEFT(J214,2)&amp;MID(J214,4,2)&amp;MID(J214,7,2)&amp;MID(J214,10,2) &amp;MID(J214,13,2)&amp;MID(J214,16,2)&amp;MID(J214,19,2)&amp;MID(J214,22,2)),"")</f>
        <v/>
      </c>
      <c r="P214" s="24" t="str">
        <f>IF(ISNUMBER(#REF!),"raidcom set hba_wwn -port CL" &amp;  A214 &amp;  "-" &amp;B214&amp;IF(ISTEXT(K214)," -wwn_nickname "&amp;K214,""),"")</f>
        <v/>
      </c>
      <c r="Q214" s="24" t="str">
        <f>IF(ISTEXT(A214),"raidcom add hba_wwn -port "&amp;A214&amp;" "&amp;C214&amp;"  -hba_wwn "&amp;IF(LEN(J214)=16,J214,LEFT(J214,2)&amp;MID(J214,4,2)&amp;MID(J214,7,2)&amp;MID(J214,10,2)&amp;MID(J214,13,2)&amp;MID(J214,16,2)&amp;MID(J214,19,2)&amp;MID(J214,22,2))&amp;" -s " &amp;Instructions!B$11&amp; " -IH" &amp;Instructions!B$10,"")</f>
        <v/>
      </c>
      <c r="R214" s="24" t="str">
        <f>IF(ISTEXT(A214),"raidcom set hba_wwn -port "&amp;A214&amp;" "&amp;C214&amp;"  -hba_wwn "&amp;IF(LEN(J214)=16,J214,LEFT(J214,2)&amp;MID(J214,4,2)&amp;MID(J214,7,2)&amp;MID(J214,10,2)&amp;MID(J214,13,2)&amp;MID(J214,16,2)&amp;MID(J214,19,2)&amp;MID(J214,22,2))&amp;IF(ISTEXT(K214)," -wwn_nickname "&amp;K214&amp;" -s "&amp;Instructions!B$11&amp;" -IH"&amp;Instructions!B$10," -s " &amp;Instructions!B$11&amp; " -IH" &amp;Instructions!B$10),"")</f>
        <v/>
      </c>
      <c r="S214" s="136" t="str">
        <f>IF(ISTEXT(A214),"raidcom modify host_grp -port " &amp;A214&amp;"  "&amp; C214&amp;"  -host_mode "&amp;D214&amp;"  -host_mode_opt "&amp;LEFT(E214,2)&amp;" "&amp;LEFT(F214,2)&amp;" "&amp;LEFT(G214,2)&amp;" "&amp;LEFT(H214,2)&amp;" -s "&amp;Instructions!B$11&amp;" -IH"&amp;Instructions!B$10,"")</f>
        <v/>
      </c>
      <c r="T214" s="24" t="str">
        <f>IF(ISTEXT(A214),"raidcom delete host_grp -port "&amp;A214&amp;IF(ISTEXT(C214)," "&amp;C214,"-"&amp;B214)&amp;" -s "&amp;Instructions!B$11&amp;" -IH"&amp;Instructions!B$10,"")</f>
        <v/>
      </c>
      <c r="U214" s="139" t="str">
        <f>IF(ISTEXT(A214),"raidcom delete hba_wwn -port "&amp;A214&amp;"  -hba_wwn "&amp;IF(LEN(J214)=16,J214,LEFT(J214,2)&amp;MID(J214,4,2)&amp;MID(J214,7,2)&amp;MID(J214,10,2)&amp;MID(J214,13,2)&amp;MID(J214,16,2)&amp;MID(J214,19,2)&amp;MID(J214,22,2))&amp;" -s "&amp;Instructions!B$11&amp;" -IH"&amp;Instructions!B$10,"")</f>
        <v/>
      </c>
      <c r="V214" s="139" t="str">
        <f>IF(ISTEXT(A214),"raidcom reset hba_wwn -port "&amp;A214&amp;" "&amp;C214&amp;"  -hba_wwn "&amp;IF(LEN(J214)=16,J214,LEFT(J214,2)&amp;MID(J214,4,2)&amp;MID(J214,7,2)&amp;MID(J214,10,2)&amp;MID(J214,13,2)&amp;MID(J214,16,2)&amp;MID(J214,19,2)&amp;MID(J214,22,2))&amp;IF(ISTEXT(K214),"  -s "&amp;Instructions!B$11&amp;" -IH"&amp;Instructions!B$10," -s " &amp;Instructions!B$11&amp; " -IH" &amp;Instructions!B$10),"")</f>
        <v/>
      </c>
    </row>
    <row r="215" spans="1:22" ht="15">
      <c r="A215" s="203"/>
      <c r="B215" s="204"/>
      <c r="C215" s="203" t="s">
        <v>1619</v>
      </c>
      <c r="D215" s="203"/>
      <c r="E215" s="137"/>
      <c r="F215" s="137"/>
      <c r="G215" s="137"/>
      <c r="H215" s="137"/>
      <c r="I215" s="218"/>
      <c r="J215" s="26"/>
      <c r="K215" s="111"/>
      <c r="L215" s="92" t="s">
        <v>17</v>
      </c>
      <c r="M215" s="24" t="str">
        <f>IF(ISTEXT(A215),"raidcom add host_grp -port "&amp;A215&amp;IF(ISNUMBER(B215),"-"&amp;B215," ")&amp;" -host_grp_name "&amp; C215&amp;" -s "&amp;Instructions!B$11&amp;" -IH"&amp;Instructions!B$10,"")</f>
        <v/>
      </c>
      <c r="N215" s="24" t="str">
        <f t="shared" si="8"/>
        <v xml:space="preserve">raidcom add host_grp -port CL- -host_ mode  -s </v>
      </c>
      <c r="O215" s="24" t="str">
        <f>IF(ISNUMBER(#REF!),"raidcom add hba_wwn -port CL" &amp;  A215 &amp;  "-" &amp;B215&amp; "  -hba_wwn " &amp; IF(LEN(J215) =16,J215,LEFT(J215,2)&amp;MID(J215,4,2)&amp;MID(J215,7,2)&amp;MID(J215,10,2) &amp;MID(J215,13,2)&amp;MID(J215,16,2)&amp;MID(J215,19,2)&amp;MID(J215,22,2)),"")</f>
        <v/>
      </c>
      <c r="P215" s="24" t="str">
        <f>IF(ISNUMBER(#REF!),"raidcom set hba_wwn -port CL" &amp;  A215 &amp;  "-" &amp;B215&amp;IF(ISTEXT(K215)," -wwn_nickname "&amp;K215,""),"")</f>
        <v/>
      </c>
      <c r="Q215" s="24" t="str">
        <f>IF(ISTEXT(A215),"raidcom add hba_wwn -port "&amp;A215&amp;" "&amp;C215&amp;"  -hba_wwn "&amp;IF(LEN(J215)=16,J215,LEFT(J215,2)&amp;MID(J215,4,2)&amp;MID(J215,7,2)&amp;MID(J215,10,2)&amp;MID(J215,13,2)&amp;MID(J215,16,2)&amp;MID(J215,19,2)&amp;MID(J215,22,2))&amp;" -s " &amp;Instructions!B$11&amp; " -IH" &amp;Instructions!B$10,"")</f>
        <v/>
      </c>
      <c r="R215" s="24" t="str">
        <f>IF(ISTEXT(A215),"raidcom set hba_wwn -port "&amp;A215&amp;" "&amp;C215&amp;"  -hba_wwn "&amp;IF(LEN(J215)=16,J215,LEFT(J215,2)&amp;MID(J215,4,2)&amp;MID(J215,7,2)&amp;MID(J215,10,2)&amp;MID(J215,13,2)&amp;MID(J215,16,2)&amp;MID(J215,19,2)&amp;MID(J215,22,2))&amp;IF(ISTEXT(K215)," -wwn_nickname "&amp;K215&amp;" -s "&amp;Instructions!B$11&amp;" -IH"&amp;Instructions!B$10," -s " &amp;Instructions!B$11&amp; " -IH" &amp;Instructions!B$10),"")</f>
        <v/>
      </c>
      <c r="S215" s="136" t="str">
        <f>IF(ISTEXT(A215),"raidcom modify host_grp -port " &amp;A215&amp;"  "&amp; C215&amp;"  -host_mode "&amp;D215&amp;"  -host_mode_opt "&amp;LEFT(E215,2)&amp;" "&amp;LEFT(F215,2)&amp;" "&amp;LEFT(G215,2)&amp;" "&amp;LEFT(H215,2)&amp;" -s "&amp;Instructions!B$11&amp;" -IH"&amp;Instructions!B$10,"")</f>
        <v/>
      </c>
      <c r="T215" s="24" t="str">
        <f>IF(ISTEXT(A215),"raidcom delete host_grp -port "&amp;A215&amp;IF(ISTEXT(C215)," "&amp;C215,"-"&amp;B215)&amp;" -s "&amp;Instructions!B$11&amp;" -IH"&amp;Instructions!B$10,"")</f>
        <v/>
      </c>
      <c r="U215" s="139" t="str">
        <f>IF(ISTEXT(A215),"raidcom delete hba_wwn -port "&amp;A215&amp;"  -hba_wwn "&amp;IF(LEN(J215)=16,J215,LEFT(J215,2)&amp;MID(J215,4,2)&amp;MID(J215,7,2)&amp;MID(J215,10,2)&amp;MID(J215,13,2)&amp;MID(J215,16,2)&amp;MID(J215,19,2)&amp;MID(J215,22,2))&amp;" -s "&amp;Instructions!B$11&amp;" -IH"&amp;Instructions!B$10,"")</f>
        <v/>
      </c>
      <c r="V215" s="139" t="str">
        <f>IF(ISTEXT(A215),"raidcom reset hba_wwn -port "&amp;A215&amp;" "&amp;C215&amp;"  -hba_wwn "&amp;IF(LEN(J215)=16,J215,LEFT(J215,2)&amp;MID(J215,4,2)&amp;MID(J215,7,2)&amp;MID(J215,10,2)&amp;MID(J215,13,2)&amp;MID(J215,16,2)&amp;MID(J215,19,2)&amp;MID(J215,22,2))&amp;IF(ISTEXT(K215),"  -s "&amp;Instructions!B$11&amp;" -IH"&amp;Instructions!B$10," -s " &amp;Instructions!B$11&amp; " -IH" &amp;Instructions!B$10),"")</f>
        <v/>
      </c>
    </row>
    <row r="216" spans="1:22" ht="15">
      <c r="A216" s="203"/>
      <c r="B216" s="204"/>
      <c r="C216" s="203" t="s">
        <v>1620</v>
      </c>
      <c r="D216" s="203"/>
      <c r="E216" s="137"/>
      <c r="F216" s="137"/>
      <c r="G216" s="137"/>
      <c r="H216" s="137"/>
      <c r="I216" s="218"/>
      <c r="J216" s="26"/>
      <c r="K216" s="111"/>
      <c r="L216" s="92" t="s">
        <v>17</v>
      </c>
      <c r="M216" s="24" t="str">
        <f>IF(ISTEXT(A216),"raidcom add host_grp -port "&amp;A216&amp;IF(ISNUMBER(B216),"-"&amp;B216," ")&amp;" -host_grp_name "&amp; C216&amp;" -s "&amp;Instructions!B$11&amp;" -IH"&amp;Instructions!B$10,"")</f>
        <v/>
      </c>
      <c r="N216" s="24" t="str">
        <f t="shared" si="8"/>
        <v xml:space="preserve">raidcom add host_grp -port CL- -host_ mode  -s </v>
      </c>
      <c r="O216" s="24" t="str">
        <f>IF(ISNUMBER(#REF!),"raidcom add hba_wwn -port CL" &amp;  A216 &amp;  "-" &amp;B216&amp; "  -hba_wwn " &amp; IF(LEN(J216) =16,J216,LEFT(J216,2)&amp;MID(J216,4,2)&amp;MID(J216,7,2)&amp;MID(J216,10,2) &amp;MID(J216,13,2)&amp;MID(J216,16,2)&amp;MID(J216,19,2)&amp;MID(J216,22,2)),"")</f>
        <v/>
      </c>
      <c r="P216" s="24" t="str">
        <f>IF(ISNUMBER(#REF!),"raidcom set hba_wwn -port CL" &amp;  A216 &amp;  "-" &amp;B216&amp;IF(ISTEXT(K216)," -wwn_nickname "&amp;K216,""),"")</f>
        <v/>
      </c>
      <c r="Q216" s="24" t="str">
        <f>IF(ISTEXT(A216),"raidcom add hba_wwn -port "&amp;A216&amp;" "&amp;C216&amp;"  -hba_wwn "&amp;IF(LEN(J216)=16,J216,LEFT(J216,2)&amp;MID(J216,4,2)&amp;MID(J216,7,2)&amp;MID(J216,10,2)&amp;MID(J216,13,2)&amp;MID(J216,16,2)&amp;MID(J216,19,2)&amp;MID(J216,22,2))&amp;" -s " &amp;Instructions!B$11&amp; " -IH" &amp;Instructions!B$10,"")</f>
        <v/>
      </c>
      <c r="R216" s="24" t="str">
        <f>IF(ISTEXT(A216),"raidcom set hba_wwn -port "&amp;A216&amp;" "&amp;C216&amp;"  -hba_wwn "&amp;IF(LEN(J216)=16,J216,LEFT(J216,2)&amp;MID(J216,4,2)&amp;MID(J216,7,2)&amp;MID(J216,10,2)&amp;MID(J216,13,2)&amp;MID(J216,16,2)&amp;MID(J216,19,2)&amp;MID(J216,22,2))&amp;IF(ISTEXT(K216)," -wwn_nickname "&amp;K216&amp;" -s "&amp;Instructions!B$11&amp;" -IH"&amp;Instructions!B$10," -s " &amp;Instructions!B$11&amp; " -IH" &amp;Instructions!B$10),"")</f>
        <v/>
      </c>
      <c r="S216" s="136" t="str">
        <f>IF(ISTEXT(A216),"raidcom modify host_grp -port " &amp;A216&amp;"  "&amp; C216&amp;"  -host_mode "&amp;D216&amp;"  -host_mode_opt "&amp;LEFT(E216,2)&amp;" "&amp;LEFT(F216,2)&amp;" "&amp;LEFT(G216,2)&amp;" "&amp;LEFT(H216,2)&amp;" -s "&amp;Instructions!B$11&amp;" -IH"&amp;Instructions!B$10,"")</f>
        <v/>
      </c>
      <c r="T216" s="24" t="str">
        <f>IF(ISTEXT(A216),"raidcom delete host_grp -port "&amp;A216&amp;IF(ISTEXT(C216)," "&amp;C216,"-"&amp;B216)&amp;" -s "&amp;Instructions!B$11&amp;" -IH"&amp;Instructions!B$10,"")</f>
        <v/>
      </c>
      <c r="U216" s="139" t="str">
        <f>IF(ISTEXT(A216),"raidcom delete hba_wwn -port "&amp;A216&amp;"  -hba_wwn "&amp;IF(LEN(J216)=16,J216,LEFT(J216,2)&amp;MID(J216,4,2)&amp;MID(J216,7,2)&amp;MID(J216,10,2)&amp;MID(J216,13,2)&amp;MID(J216,16,2)&amp;MID(J216,19,2)&amp;MID(J216,22,2))&amp;" -s "&amp;Instructions!B$11&amp;" -IH"&amp;Instructions!B$10,"")</f>
        <v/>
      </c>
      <c r="V216" s="139" t="str">
        <f>IF(ISTEXT(A216),"raidcom reset hba_wwn -port "&amp;A216&amp;" "&amp;C216&amp;"  -hba_wwn "&amp;IF(LEN(J216)=16,J216,LEFT(J216,2)&amp;MID(J216,4,2)&amp;MID(J216,7,2)&amp;MID(J216,10,2)&amp;MID(J216,13,2)&amp;MID(J216,16,2)&amp;MID(J216,19,2)&amp;MID(J216,22,2))&amp;IF(ISTEXT(K216),"  -s "&amp;Instructions!B$11&amp;" -IH"&amp;Instructions!B$10," -s " &amp;Instructions!B$11&amp; " -IH" &amp;Instructions!B$10),"")</f>
        <v/>
      </c>
    </row>
    <row r="217" spans="1:22" ht="15">
      <c r="A217" s="203"/>
      <c r="B217" s="204"/>
      <c r="C217" s="203" t="s">
        <v>1620</v>
      </c>
      <c r="D217" s="203"/>
      <c r="E217" s="137"/>
      <c r="F217" s="137"/>
      <c r="G217" s="137"/>
      <c r="H217" s="137"/>
      <c r="I217" s="218"/>
      <c r="J217" s="26"/>
      <c r="K217" s="111"/>
      <c r="L217" s="92" t="s">
        <v>17</v>
      </c>
      <c r="M217" s="24" t="str">
        <f>IF(ISTEXT(A217),"raidcom add host_grp -port "&amp;A217&amp;IF(ISNUMBER(B217),"-"&amp;B217," ")&amp;" -host_grp_name "&amp; C217&amp;" -s "&amp;Instructions!B$11&amp;" -IH"&amp;Instructions!B$10,"")</f>
        <v/>
      </c>
      <c r="N217" s="24" t="str">
        <f t="shared" si="8"/>
        <v xml:space="preserve">raidcom add host_grp -port CL- -host_ mode  -s </v>
      </c>
      <c r="O217" s="24" t="str">
        <f>IF(ISNUMBER(#REF!),"raidcom add hba_wwn -port CL" &amp;  A217 &amp;  "-" &amp;B217&amp; "  -hba_wwn " &amp; IF(LEN(J217) =16,J217,LEFT(J217,2)&amp;MID(J217,4,2)&amp;MID(J217,7,2)&amp;MID(J217,10,2) &amp;MID(J217,13,2)&amp;MID(J217,16,2)&amp;MID(J217,19,2)&amp;MID(J217,22,2)),"")</f>
        <v/>
      </c>
      <c r="P217" s="24" t="str">
        <f>IF(ISNUMBER(#REF!),"raidcom set hba_wwn -port CL" &amp;  A217 &amp;  "-" &amp;B217&amp;IF(ISTEXT(K217)," -wwn_nickname "&amp;K217,""),"")</f>
        <v/>
      </c>
      <c r="Q217" s="24" t="str">
        <f>IF(ISTEXT(A217),"raidcom add hba_wwn -port "&amp;A217&amp;" "&amp;C217&amp;"  -hba_wwn "&amp;IF(LEN(J217)=16,J217,LEFT(J217,2)&amp;MID(J217,4,2)&amp;MID(J217,7,2)&amp;MID(J217,10,2)&amp;MID(J217,13,2)&amp;MID(J217,16,2)&amp;MID(J217,19,2)&amp;MID(J217,22,2))&amp;" -s " &amp;Instructions!B$11&amp; " -IH" &amp;Instructions!B$10,"")</f>
        <v/>
      </c>
      <c r="R217" s="24" t="str">
        <f>IF(ISTEXT(A217),"raidcom set hba_wwn -port "&amp;A217&amp;" "&amp;C217&amp;"  -hba_wwn "&amp;IF(LEN(J217)=16,J217,LEFT(J217,2)&amp;MID(J217,4,2)&amp;MID(J217,7,2)&amp;MID(J217,10,2)&amp;MID(J217,13,2)&amp;MID(J217,16,2)&amp;MID(J217,19,2)&amp;MID(J217,22,2))&amp;IF(ISTEXT(K217)," -wwn_nickname "&amp;K217&amp;" -s "&amp;Instructions!B$11&amp;" -IH"&amp;Instructions!B$10," -s " &amp;Instructions!B$11&amp; " -IH" &amp;Instructions!B$10),"")</f>
        <v/>
      </c>
      <c r="S217" s="136" t="str">
        <f>IF(ISTEXT(A217),"raidcom modify host_grp -port " &amp;A217&amp;"  "&amp; C217&amp;"  -host_mode "&amp;D217&amp;"  -host_mode_opt "&amp;LEFT(E217,2)&amp;" "&amp;LEFT(F217,2)&amp;" "&amp;LEFT(G217,2)&amp;" "&amp;LEFT(H217,2)&amp;" -s "&amp;Instructions!B$11&amp;" -IH"&amp;Instructions!B$10,"")</f>
        <v/>
      </c>
      <c r="T217" s="24" t="str">
        <f>IF(ISTEXT(A217),"raidcom delete host_grp -port "&amp;A217&amp;IF(ISTEXT(C217)," "&amp;C217,"-"&amp;B217)&amp;" -s "&amp;Instructions!B$11&amp;" -IH"&amp;Instructions!B$10,"")</f>
        <v/>
      </c>
      <c r="U217" s="139" t="str">
        <f>IF(ISTEXT(A217),"raidcom delete hba_wwn -port "&amp;A217&amp;"  -hba_wwn "&amp;IF(LEN(J217)=16,J217,LEFT(J217,2)&amp;MID(J217,4,2)&amp;MID(J217,7,2)&amp;MID(J217,10,2)&amp;MID(J217,13,2)&amp;MID(J217,16,2)&amp;MID(J217,19,2)&amp;MID(J217,22,2))&amp;" -s "&amp;Instructions!B$11&amp;" -IH"&amp;Instructions!B$10,"")</f>
        <v/>
      </c>
      <c r="V217" s="139" t="str">
        <f>IF(ISTEXT(A217),"raidcom reset hba_wwn -port "&amp;A217&amp;" "&amp;C217&amp;"  -hba_wwn "&amp;IF(LEN(J217)=16,J217,LEFT(J217,2)&amp;MID(J217,4,2)&amp;MID(J217,7,2)&amp;MID(J217,10,2)&amp;MID(J217,13,2)&amp;MID(J217,16,2)&amp;MID(J217,19,2)&amp;MID(J217,22,2))&amp;IF(ISTEXT(K217),"  -s "&amp;Instructions!B$11&amp;" -IH"&amp;Instructions!B$10," -s " &amp;Instructions!B$11&amp; " -IH" &amp;Instructions!B$10),"")</f>
        <v/>
      </c>
    </row>
    <row r="218" spans="1:22" ht="15">
      <c r="A218" s="203"/>
      <c r="B218" s="204"/>
      <c r="C218" s="203" t="s">
        <v>1621</v>
      </c>
      <c r="D218" s="203"/>
      <c r="E218" s="137"/>
      <c r="F218" s="137"/>
      <c r="G218" s="137"/>
      <c r="H218" s="137"/>
      <c r="I218" s="218"/>
      <c r="J218" s="26"/>
      <c r="K218" s="111"/>
      <c r="L218" s="92" t="s">
        <v>17</v>
      </c>
      <c r="M218" s="24" t="str">
        <f>IF(ISTEXT(A218),"raidcom add host_grp -port "&amp;A218&amp;IF(ISNUMBER(B218),"-"&amp;B218," ")&amp;" -host_grp_name "&amp; C218&amp;" -s "&amp;Instructions!B$11&amp;" -IH"&amp;Instructions!B$10,"")</f>
        <v/>
      </c>
      <c r="N218" s="24" t="str">
        <f t="shared" si="8"/>
        <v xml:space="preserve">raidcom add host_grp -port CL- -host_ mode  -s </v>
      </c>
      <c r="O218" s="24" t="str">
        <f>IF(ISNUMBER(#REF!),"raidcom add hba_wwn -port CL" &amp;  A218 &amp;  "-" &amp;B218&amp; "  -hba_wwn " &amp; IF(LEN(J218) =16,J218,LEFT(J218,2)&amp;MID(J218,4,2)&amp;MID(J218,7,2)&amp;MID(J218,10,2) &amp;MID(J218,13,2)&amp;MID(J218,16,2)&amp;MID(J218,19,2)&amp;MID(J218,22,2)),"")</f>
        <v/>
      </c>
      <c r="P218" s="24" t="str">
        <f>IF(ISNUMBER(#REF!),"raidcom set hba_wwn -port CL" &amp;  A218 &amp;  "-" &amp;B218&amp;IF(ISTEXT(K218)," -wwn_nickname "&amp;K218,""),"")</f>
        <v/>
      </c>
      <c r="Q218" s="24" t="str">
        <f>IF(ISTEXT(A218),"raidcom add hba_wwn -port "&amp;A218&amp;" "&amp;C218&amp;"  -hba_wwn "&amp;IF(LEN(J218)=16,J218,LEFT(J218,2)&amp;MID(J218,4,2)&amp;MID(J218,7,2)&amp;MID(J218,10,2)&amp;MID(J218,13,2)&amp;MID(J218,16,2)&amp;MID(J218,19,2)&amp;MID(J218,22,2))&amp;" -s " &amp;Instructions!B$11&amp; " -IH" &amp;Instructions!B$10,"")</f>
        <v/>
      </c>
      <c r="R218" s="24" t="str">
        <f>IF(ISTEXT(A218),"raidcom set hba_wwn -port "&amp;A218&amp;" "&amp;C218&amp;"  -hba_wwn "&amp;IF(LEN(J218)=16,J218,LEFT(J218,2)&amp;MID(J218,4,2)&amp;MID(J218,7,2)&amp;MID(J218,10,2)&amp;MID(J218,13,2)&amp;MID(J218,16,2)&amp;MID(J218,19,2)&amp;MID(J218,22,2))&amp;IF(ISTEXT(K218)," -wwn_nickname "&amp;K218&amp;" -s "&amp;Instructions!B$11&amp;" -IH"&amp;Instructions!B$10," -s " &amp;Instructions!B$11&amp; " -IH" &amp;Instructions!B$10),"")</f>
        <v/>
      </c>
      <c r="S218" s="136" t="str">
        <f>IF(ISTEXT(A218),"raidcom modify host_grp -port " &amp;A218&amp;"  "&amp; C218&amp;"  -host_mode "&amp;D218&amp;"  -host_mode_opt "&amp;LEFT(E218,2)&amp;" "&amp;LEFT(F218,2)&amp;" "&amp;LEFT(G218,2)&amp;" "&amp;LEFT(H218,2)&amp;" -s "&amp;Instructions!B$11&amp;" -IH"&amp;Instructions!B$10,"")</f>
        <v/>
      </c>
      <c r="T218" s="24" t="str">
        <f>IF(ISTEXT(A218),"raidcom delete host_grp -port "&amp;A218&amp;IF(ISTEXT(C218)," "&amp;C218,"-"&amp;B218)&amp;" -s "&amp;Instructions!B$11&amp;" -IH"&amp;Instructions!B$10,"")</f>
        <v/>
      </c>
      <c r="U218" s="139" t="str">
        <f>IF(ISTEXT(A218),"raidcom delete hba_wwn -port "&amp;A218&amp;"  -hba_wwn "&amp;IF(LEN(J218)=16,J218,LEFT(J218,2)&amp;MID(J218,4,2)&amp;MID(J218,7,2)&amp;MID(J218,10,2)&amp;MID(J218,13,2)&amp;MID(J218,16,2)&amp;MID(J218,19,2)&amp;MID(J218,22,2))&amp;" -s "&amp;Instructions!B$11&amp;" -IH"&amp;Instructions!B$10,"")</f>
        <v/>
      </c>
      <c r="V218" s="139" t="str">
        <f>IF(ISTEXT(A218),"raidcom reset hba_wwn -port "&amp;A218&amp;" "&amp;C218&amp;"  -hba_wwn "&amp;IF(LEN(J218)=16,J218,LEFT(J218,2)&amp;MID(J218,4,2)&amp;MID(J218,7,2)&amp;MID(J218,10,2)&amp;MID(J218,13,2)&amp;MID(J218,16,2)&amp;MID(J218,19,2)&amp;MID(J218,22,2))&amp;IF(ISTEXT(K218),"  -s "&amp;Instructions!B$11&amp;" -IH"&amp;Instructions!B$10," -s " &amp;Instructions!B$11&amp; " -IH" &amp;Instructions!B$10),"")</f>
        <v/>
      </c>
    </row>
    <row r="219" spans="1:22" ht="15">
      <c r="A219" s="203"/>
      <c r="B219" s="204"/>
      <c r="C219" s="203" t="s">
        <v>1621</v>
      </c>
      <c r="D219" s="203"/>
      <c r="E219" s="137"/>
      <c r="F219" s="137"/>
      <c r="G219" s="137"/>
      <c r="H219" s="137"/>
      <c r="I219" s="218"/>
      <c r="J219" s="26"/>
      <c r="K219" s="111"/>
      <c r="L219" s="92" t="s">
        <v>17</v>
      </c>
      <c r="M219" s="24" t="str">
        <f>IF(ISTEXT(A219),"raidcom add host_grp -port "&amp;A219&amp;IF(ISNUMBER(B219),"-"&amp;B219," ")&amp;" -host_grp_name "&amp; C219&amp;" -s "&amp;Instructions!B$11&amp;" -IH"&amp;Instructions!B$10,"")</f>
        <v/>
      </c>
      <c r="N219" s="24" t="str">
        <f t="shared" si="8"/>
        <v xml:space="preserve">raidcom add host_grp -port CL- -host_ mode  -s </v>
      </c>
      <c r="O219" s="24" t="str">
        <f>IF(ISNUMBER(#REF!),"raidcom add hba_wwn -port CL" &amp;  A219 &amp;  "-" &amp;B219&amp; "  -hba_wwn " &amp; IF(LEN(J219) =16,J219,LEFT(J219,2)&amp;MID(J219,4,2)&amp;MID(J219,7,2)&amp;MID(J219,10,2) &amp;MID(J219,13,2)&amp;MID(J219,16,2)&amp;MID(J219,19,2)&amp;MID(J219,22,2)),"")</f>
        <v/>
      </c>
      <c r="P219" s="24" t="str">
        <f>IF(ISNUMBER(#REF!),"raidcom set hba_wwn -port CL" &amp;  A219 &amp;  "-" &amp;B219&amp;IF(ISTEXT(K219)," -wwn_nickname "&amp;K219,""),"")</f>
        <v/>
      </c>
      <c r="Q219" s="24" t="str">
        <f>IF(ISTEXT(A219),"raidcom add hba_wwn -port "&amp;A219&amp;" "&amp;C219&amp;"  -hba_wwn "&amp;IF(LEN(J219)=16,J219,LEFT(J219,2)&amp;MID(J219,4,2)&amp;MID(J219,7,2)&amp;MID(J219,10,2)&amp;MID(J219,13,2)&amp;MID(J219,16,2)&amp;MID(J219,19,2)&amp;MID(J219,22,2))&amp;" -s " &amp;Instructions!B$11&amp; " -IH" &amp;Instructions!B$10,"")</f>
        <v/>
      </c>
      <c r="R219" s="24" t="str">
        <f>IF(ISTEXT(A219),"raidcom set hba_wwn -port "&amp;A219&amp;" "&amp;C219&amp;"  -hba_wwn "&amp;IF(LEN(J219)=16,J219,LEFT(J219,2)&amp;MID(J219,4,2)&amp;MID(J219,7,2)&amp;MID(J219,10,2)&amp;MID(J219,13,2)&amp;MID(J219,16,2)&amp;MID(J219,19,2)&amp;MID(J219,22,2))&amp;IF(ISTEXT(K219)," -wwn_nickname "&amp;K219&amp;" -s "&amp;Instructions!B$11&amp;" -IH"&amp;Instructions!B$10," -s " &amp;Instructions!B$11&amp; " -IH" &amp;Instructions!B$10),"")</f>
        <v/>
      </c>
      <c r="S219" s="136" t="str">
        <f>IF(ISTEXT(A219),"raidcom modify host_grp -port " &amp;A219&amp;"  "&amp; C219&amp;"  -host_mode "&amp;D219&amp;"  -host_mode_opt "&amp;LEFT(E219,2)&amp;" "&amp;LEFT(F219,2)&amp;" "&amp;LEFT(G219,2)&amp;" "&amp;LEFT(H219,2)&amp;" -s "&amp;Instructions!B$11&amp;" -IH"&amp;Instructions!B$10,"")</f>
        <v/>
      </c>
      <c r="T219" s="24" t="str">
        <f>IF(ISTEXT(A219),"raidcom delete host_grp -port "&amp;A219&amp;IF(ISTEXT(C219)," "&amp;C219,"-"&amp;B219)&amp;" -s "&amp;Instructions!B$11&amp;" -IH"&amp;Instructions!B$10,"")</f>
        <v/>
      </c>
      <c r="U219" s="139" t="str">
        <f>IF(ISTEXT(A219),"raidcom delete hba_wwn -port "&amp;A219&amp;"  -hba_wwn "&amp;IF(LEN(J219)=16,J219,LEFT(J219,2)&amp;MID(J219,4,2)&amp;MID(J219,7,2)&amp;MID(J219,10,2)&amp;MID(J219,13,2)&amp;MID(J219,16,2)&amp;MID(J219,19,2)&amp;MID(J219,22,2))&amp;" -s "&amp;Instructions!B$11&amp;" -IH"&amp;Instructions!B$10,"")</f>
        <v/>
      </c>
      <c r="V219" s="139" t="str">
        <f>IF(ISTEXT(A219),"raidcom reset hba_wwn -port "&amp;A219&amp;" "&amp;C219&amp;"  -hba_wwn "&amp;IF(LEN(J219)=16,J219,LEFT(J219,2)&amp;MID(J219,4,2)&amp;MID(J219,7,2)&amp;MID(J219,10,2)&amp;MID(J219,13,2)&amp;MID(J219,16,2)&amp;MID(J219,19,2)&amp;MID(J219,22,2))&amp;IF(ISTEXT(K219),"  -s "&amp;Instructions!B$11&amp;" -IH"&amp;Instructions!B$10," -s " &amp;Instructions!B$11&amp; " -IH" &amp;Instructions!B$10),"")</f>
        <v/>
      </c>
    </row>
    <row r="220" spans="1:22" ht="15">
      <c r="A220" s="203"/>
      <c r="B220" s="204"/>
      <c r="C220" s="203" t="s">
        <v>1622</v>
      </c>
      <c r="D220" s="203"/>
      <c r="E220" s="137"/>
      <c r="F220" s="137"/>
      <c r="G220" s="137"/>
      <c r="H220" s="137"/>
      <c r="I220" s="218"/>
      <c r="J220" s="26"/>
      <c r="K220" s="111"/>
      <c r="L220" s="92" t="s">
        <v>17</v>
      </c>
      <c r="M220" s="24" t="str">
        <f>IF(ISTEXT(A220),"raidcom add host_grp -port "&amp;A220&amp;IF(ISNUMBER(B220),"-"&amp;B220," ")&amp;" -host_grp_name "&amp; C220&amp;" -s "&amp;Instructions!B$11&amp;" -IH"&amp;Instructions!B$10,"")</f>
        <v/>
      </c>
      <c r="N220" s="24" t="str">
        <f t="shared" si="8"/>
        <v xml:space="preserve">raidcom add host_grp -port CL- -host_ mode  -s </v>
      </c>
      <c r="O220" s="24" t="str">
        <f>IF(ISNUMBER(#REF!),"raidcom add hba_wwn -port CL" &amp;  A220 &amp;  "-" &amp;B220&amp; "  -hba_wwn " &amp; IF(LEN(J220) =16,J220,LEFT(J220,2)&amp;MID(J220,4,2)&amp;MID(J220,7,2)&amp;MID(J220,10,2) &amp;MID(J220,13,2)&amp;MID(J220,16,2)&amp;MID(J220,19,2)&amp;MID(J220,22,2)),"")</f>
        <v/>
      </c>
      <c r="P220" s="24" t="str">
        <f>IF(ISNUMBER(#REF!),"raidcom set hba_wwn -port CL" &amp;  A220 &amp;  "-" &amp;B220&amp;IF(ISTEXT(K220)," -wwn_nickname "&amp;K220,""),"")</f>
        <v/>
      </c>
      <c r="Q220" s="24" t="str">
        <f>IF(ISTEXT(A220),"raidcom add hba_wwn -port "&amp;A220&amp;" "&amp;C220&amp;"  -hba_wwn "&amp;IF(LEN(J220)=16,J220,LEFT(J220,2)&amp;MID(J220,4,2)&amp;MID(J220,7,2)&amp;MID(J220,10,2)&amp;MID(J220,13,2)&amp;MID(J220,16,2)&amp;MID(J220,19,2)&amp;MID(J220,22,2))&amp;" -s " &amp;Instructions!B$11&amp; " -IH" &amp;Instructions!B$10,"")</f>
        <v/>
      </c>
      <c r="R220" s="24" t="str">
        <f>IF(ISTEXT(A220),"raidcom set hba_wwn -port "&amp;A220&amp;" "&amp;C220&amp;"  -hba_wwn "&amp;IF(LEN(J220)=16,J220,LEFT(J220,2)&amp;MID(J220,4,2)&amp;MID(J220,7,2)&amp;MID(J220,10,2)&amp;MID(J220,13,2)&amp;MID(J220,16,2)&amp;MID(J220,19,2)&amp;MID(J220,22,2))&amp;IF(ISTEXT(K220)," -wwn_nickname "&amp;K220&amp;" -s "&amp;Instructions!B$11&amp;" -IH"&amp;Instructions!B$10," -s " &amp;Instructions!B$11&amp; " -IH" &amp;Instructions!B$10),"")</f>
        <v/>
      </c>
      <c r="S220" s="136" t="str">
        <f>IF(ISTEXT(A220),"raidcom modify host_grp -port " &amp;A220&amp;"  "&amp; C220&amp;"  -host_mode "&amp;D220&amp;"  -host_mode_opt "&amp;LEFT(E220,2)&amp;" "&amp;LEFT(F220,2)&amp;" "&amp;LEFT(G220,2)&amp;" "&amp;LEFT(H220,2)&amp;" -s "&amp;Instructions!B$11&amp;" -IH"&amp;Instructions!B$10,"")</f>
        <v/>
      </c>
      <c r="T220" s="24" t="str">
        <f>IF(ISTEXT(A220),"raidcom delete host_grp -port "&amp;A220&amp;IF(ISTEXT(C220)," "&amp;C220,"-"&amp;B220)&amp;" -s "&amp;Instructions!B$11&amp;" -IH"&amp;Instructions!B$10,"")</f>
        <v/>
      </c>
      <c r="U220" s="139" t="str">
        <f>IF(ISTEXT(A220),"raidcom delete hba_wwn -port "&amp;A220&amp;"  -hba_wwn "&amp;IF(LEN(J220)=16,J220,LEFT(J220,2)&amp;MID(J220,4,2)&amp;MID(J220,7,2)&amp;MID(J220,10,2)&amp;MID(J220,13,2)&amp;MID(J220,16,2)&amp;MID(J220,19,2)&amp;MID(J220,22,2))&amp;" -s "&amp;Instructions!B$11&amp;" -IH"&amp;Instructions!B$10,"")</f>
        <v/>
      </c>
      <c r="V220" s="139" t="str">
        <f>IF(ISTEXT(A220),"raidcom reset hba_wwn -port "&amp;A220&amp;" "&amp;C220&amp;"  -hba_wwn "&amp;IF(LEN(J220)=16,J220,LEFT(J220,2)&amp;MID(J220,4,2)&amp;MID(J220,7,2)&amp;MID(J220,10,2)&amp;MID(J220,13,2)&amp;MID(J220,16,2)&amp;MID(J220,19,2)&amp;MID(J220,22,2))&amp;IF(ISTEXT(K220),"  -s "&amp;Instructions!B$11&amp;" -IH"&amp;Instructions!B$10," -s " &amp;Instructions!B$11&amp; " -IH" &amp;Instructions!B$10),"")</f>
        <v/>
      </c>
    </row>
    <row r="221" spans="1:22" ht="15">
      <c r="A221" s="203"/>
      <c r="B221" s="204"/>
      <c r="C221" s="203" t="s">
        <v>1622</v>
      </c>
      <c r="D221" s="203"/>
      <c r="E221" s="137"/>
      <c r="F221" s="137"/>
      <c r="G221" s="137"/>
      <c r="H221" s="137"/>
      <c r="I221" s="218"/>
      <c r="J221" s="26"/>
      <c r="K221" s="111"/>
      <c r="L221" s="92" t="s">
        <v>17</v>
      </c>
      <c r="M221" s="24" t="str">
        <f>IF(ISTEXT(A221),"raidcom add host_grp -port "&amp;A221&amp;IF(ISNUMBER(B221),"-"&amp;B221," ")&amp;" -host_grp_name "&amp; C221&amp;" -s "&amp;Instructions!B$11&amp;" -IH"&amp;Instructions!B$10,"")</f>
        <v/>
      </c>
      <c r="N221" s="24" t="str">
        <f t="shared" si="8"/>
        <v xml:space="preserve">raidcom add host_grp -port CL- -host_ mode  -s </v>
      </c>
      <c r="O221" s="24" t="str">
        <f>IF(ISNUMBER(#REF!),"raidcom add hba_wwn -port CL" &amp;  A221 &amp;  "-" &amp;B221&amp; "  -hba_wwn " &amp; IF(LEN(J221) =16,J221,LEFT(J221,2)&amp;MID(J221,4,2)&amp;MID(J221,7,2)&amp;MID(J221,10,2) &amp;MID(J221,13,2)&amp;MID(J221,16,2)&amp;MID(J221,19,2)&amp;MID(J221,22,2)),"")</f>
        <v/>
      </c>
      <c r="P221" s="24" t="str">
        <f>IF(ISNUMBER(#REF!),"raidcom set hba_wwn -port CL" &amp;  A221 &amp;  "-" &amp;B221&amp;IF(ISTEXT(K221)," -wwn_nickname "&amp;K221,""),"")</f>
        <v/>
      </c>
      <c r="Q221" s="24" t="str">
        <f>IF(ISTEXT(A221),"raidcom add hba_wwn -port "&amp;A221&amp;" "&amp;C221&amp;"  -hba_wwn "&amp;IF(LEN(J221)=16,J221,LEFT(J221,2)&amp;MID(J221,4,2)&amp;MID(J221,7,2)&amp;MID(J221,10,2)&amp;MID(J221,13,2)&amp;MID(J221,16,2)&amp;MID(J221,19,2)&amp;MID(J221,22,2))&amp;" -s " &amp;Instructions!B$11&amp; " -IH" &amp;Instructions!B$10,"")</f>
        <v/>
      </c>
      <c r="R221" s="24" t="str">
        <f>IF(ISTEXT(A221),"raidcom set hba_wwn -port "&amp;A221&amp;" "&amp;C221&amp;"  -hba_wwn "&amp;IF(LEN(J221)=16,J221,LEFT(J221,2)&amp;MID(J221,4,2)&amp;MID(J221,7,2)&amp;MID(J221,10,2)&amp;MID(J221,13,2)&amp;MID(J221,16,2)&amp;MID(J221,19,2)&amp;MID(J221,22,2))&amp;IF(ISTEXT(K221)," -wwn_nickname "&amp;K221&amp;" -s "&amp;Instructions!B$11&amp;" -IH"&amp;Instructions!B$10," -s " &amp;Instructions!B$11&amp; " -IH" &amp;Instructions!B$10),"")</f>
        <v/>
      </c>
      <c r="S221" s="136" t="str">
        <f>IF(ISTEXT(A221),"raidcom modify host_grp -port " &amp;A221&amp;"  "&amp; C221&amp;"  -host_mode "&amp;D221&amp;"  -host_mode_opt "&amp;LEFT(E221,2)&amp;" "&amp;LEFT(F221,2)&amp;" "&amp;LEFT(G221,2)&amp;" "&amp;LEFT(H221,2)&amp;" -s "&amp;Instructions!B$11&amp;" -IH"&amp;Instructions!B$10,"")</f>
        <v/>
      </c>
      <c r="T221" s="24" t="str">
        <f>IF(ISTEXT(A221),"raidcom delete host_grp -port "&amp;A221&amp;IF(ISTEXT(C221)," "&amp;C221,"-"&amp;B221)&amp;" -s "&amp;Instructions!B$11&amp;" -IH"&amp;Instructions!B$10,"")</f>
        <v/>
      </c>
      <c r="U221" s="139" t="str">
        <f>IF(ISTEXT(A221),"raidcom delete hba_wwn -port "&amp;A221&amp;"  -hba_wwn "&amp;IF(LEN(J221)=16,J221,LEFT(J221,2)&amp;MID(J221,4,2)&amp;MID(J221,7,2)&amp;MID(J221,10,2)&amp;MID(J221,13,2)&amp;MID(J221,16,2)&amp;MID(J221,19,2)&amp;MID(J221,22,2))&amp;" -s "&amp;Instructions!B$11&amp;" -IH"&amp;Instructions!B$10,"")</f>
        <v/>
      </c>
      <c r="V221" s="139" t="str">
        <f>IF(ISTEXT(A221),"raidcom reset hba_wwn -port "&amp;A221&amp;" "&amp;C221&amp;"  -hba_wwn "&amp;IF(LEN(J221)=16,J221,LEFT(J221,2)&amp;MID(J221,4,2)&amp;MID(J221,7,2)&amp;MID(J221,10,2)&amp;MID(J221,13,2)&amp;MID(J221,16,2)&amp;MID(J221,19,2)&amp;MID(J221,22,2))&amp;IF(ISTEXT(K221),"  -s "&amp;Instructions!B$11&amp;" -IH"&amp;Instructions!B$10," -s " &amp;Instructions!B$11&amp; " -IH" &amp;Instructions!B$10),"")</f>
        <v/>
      </c>
    </row>
    <row r="222" spans="1:22" ht="15">
      <c r="A222" s="203"/>
      <c r="B222" s="204"/>
      <c r="C222" s="203" t="s">
        <v>1623</v>
      </c>
      <c r="D222" s="203"/>
      <c r="E222" s="137"/>
      <c r="F222" s="137"/>
      <c r="G222" s="137"/>
      <c r="H222" s="137"/>
      <c r="I222" s="218"/>
      <c r="J222" s="26"/>
      <c r="K222" s="111"/>
      <c r="L222" s="92" t="s">
        <v>17</v>
      </c>
      <c r="M222" s="24" t="str">
        <f>IF(ISTEXT(A222),"raidcom add host_grp -port "&amp;A222&amp;IF(ISNUMBER(B222),"-"&amp;B222," ")&amp;" -host_grp_name "&amp; C222&amp;" -s "&amp;Instructions!B$11&amp;" -IH"&amp;Instructions!B$10,"")</f>
        <v/>
      </c>
      <c r="N222" s="24" t="str">
        <f t="shared" si="8"/>
        <v xml:space="preserve">raidcom add host_grp -port CL- -host_ mode  -s </v>
      </c>
      <c r="O222" s="24" t="str">
        <f>IF(ISNUMBER(#REF!),"raidcom add hba_wwn -port CL" &amp;  A222 &amp;  "-" &amp;B222&amp; "  -hba_wwn " &amp; IF(LEN(J222) =16,J222,LEFT(J222,2)&amp;MID(J222,4,2)&amp;MID(J222,7,2)&amp;MID(J222,10,2) &amp;MID(J222,13,2)&amp;MID(J222,16,2)&amp;MID(J222,19,2)&amp;MID(J222,22,2)),"")</f>
        <v/>
      </c>
      <c r="P222" s="24" t="str">
        <f>IF(ISNUMBER(#REF!),"raidcom set hba_wwn -port CL" &amp;  A222 &amp;  "-" &amp;B222&amp;IF(ISTEXT(K222)," -wwn_nickname "&amp;K222,""),"")</f>
        <v/>
      </c>
      <c r="Q222" s="24" t="str">
        <f>IF(ISTEXT(A222),"raidcom add hba_wwn -port "&amp;A222&amp;" "&amp;C222&amp;"  -hba_wwn "&amp;IF(LEN(J222)=16,J222,LEFT(J222,2)&amp;MID(J222,4,2)&amp;MID(J222,7,2)&amp;MID(J222,10,2)&amp;MID(J222,13,2)&amp;MID(J222,16,2)&amp;MID(J222,19,2)&amp;MID(J222,22,2))&amp;" -s " &amp;Instructions!B$11&amp; " -IH" &amp;Instructions!B$10,"")</f>
        <v/>
      </c>
      <c r="R222" s="24" t="str">
        <f>IF(ISTEXT(A222),"raidcom set hba_wwn -port "&amp;A222&amp;" "&amp;C222&amp;"  -hba_wwn "&amp;IF(LEN(J222)=16,J222,LEFT(J222,2)&amp;MID(J222,4,2)&amp;MID(J222,7,2)&amp;MID(J222,10,2)&amp;MID(J222,13,2)&amp;MID(J222,16,2)&amp;MID(J222,19,2)&amp;MID(J222,22,2))&amp;IF(ISTEXT(K222)," -wwn_nickname "&amp;K222&amp;" -s "&amp;Instructions!B$11&amp;" -IH"&amp;Instructions!B$10," -s " &amp;Instructions!B$11&amp; " -IH" &amp;Instructions!B$10),"")</f>
        <v/>
      </c>
      <c r="S222" s="136" t="str">
        <f>IF(ISTEXT(A222),"raidcom modify host_grp -port " &amp;A222&amp;"  "&amp; C222&amp;"  -host_mode "&amp;D222&amp;"  -host_mode_opt "&amp;LEFT(E222,2)&amp;" "&amp;LEFT(F222,2)&amp;" "&amp;LEFT(G222,2)&amp;" "&amp;LEFT(H222,2)&amp;" -s "&amp;Instructions!B$11&amp;" -IH"&amp;Instructions!B$10,"")</f>
        <v/>
      </c>
      <c r="T222" s="24" t="str">
        <f>IF(ISTEXT(A222),"raidcom delete host_grp -port "&amp;A222&amp;IF(ISTEXT(C222)," "&amp;C222,"-"&amp;B222)&amp;" -s "&amp;Instructions!B$11&amp;" -IH"&amp;Instructions!B$10,"")</f>
        <v/>
      </c>
      <c r="U222" s="139" t="str">
        <f>IF(ISTEXT(A222),"raidcom delete hba_wwn -port "&amp;A222&amp;"  -hba_wwn "&amp;IF(LEN(J222)=16,J222,LEFT(J222,2)&amp;MID(J222,4,2)&amp;MID(J222,7,2)&amp;MID(J222,10,2)&amp;MID(J222,13,2)&amp;MID(J222,16,2)&amp;MID(J222,19,2)&amp;MID(J222,22,2))&amp;" -s "&amp;Instructions!B$11&amp;" -IH"&amp;Instructions!B$10,"")</f>
        <v/>
      </c>
      <c r="V222" s="139" t="str">
        <f>IF(ISTEXT(A222),"raidcom reset hba_wwn -port "&amp;A222&amp;" "&amp;C222&amp;"  -hba_wwn "&amp;IF(LEN(J222)=16,J222,LEFT(J222,2)&amp;MID(J222,4,2)&amp;MID(J222,7,2)&amp;MID(J222,10,2)&amp;MID(J222,13,2)&amp;MID(J222,16,2)&amp;MID(J222,19,2)&amp;MID(J222,22,2))&amp;IF(ISTEXT(K222),"  -s "&amp;Instructions!B$11&amp;" -IH"&amp;Instructions!B$10," -s " &amp;Instructions!B$11&amp; " -IH" &amp;Instructions!B$10),"")</f>
        <v/>
      </c>
    </row>
    <row r="223" spans="1:22" ht="15">
      <c r="A223" s="203"/>
      <c r="B223" s="204"/>
      <c r="C223" s="203" t="s">
        <v>1623</v>
      </c>
      <c r="D223" s="203"/>
      <c r="E223" s="137"/>
      <c r="F223" s="137"/>
      <c r="G223" s="137"/>
      <c r="H223" s="137"/>
      <c r="I223" s="218"/>
      <c r="J223" s="26"/>
      <c r="K223" s="111"/>
      <c r="L223" s="92" t="s">
        <v>17</v>
      </c>
      <c r="M223" s="24" t="str">
        <f>IF(ISTEXT(A223),"raidcom add host_grp -port "&amp;A223&amp;IF(ISNUMBER(B223),"-"&amp;B223," ")&amp;" -host_grp_name "&amp; C223&amp;" -s "&amp;Instructions!B$11&amp;" -IH"&amp;Instructions!B$10,"")</f>
        <v/>
      </c>
      <c r="N223" s="24" t="str">
        <f t="shared" si="8"/>
        <v xml:space="preserve">raidcom add host_grp -port CL- -host_ mode  -s </v>
      </c>
      <c r="O223" s="24" t="str">
        <f>IF(ISNUMBER(#REF!),"raidcom add hba_wwn -port CL" &amp;  A223 &amp;  "-" &amp;B223&amp; "  -hba_wwn " &amp; IF(LEN(J223) =16,J223,LEFT(J223,2)&amp;MID(J223,4,2)&amp;MID(J223,7,2)&amp;MID(J223,10,2) &amp;MID(J223,13,2)&amp;MID(J223,16,2)&amp;MID(J223,19,2)&amp;MID(J223,22,2)),"")</f>
        <v/>
      </c>
      <c r="P223" s="24" t="str">
        <f>IF(ISNUMBER(#REF!),"raidcom set hba_wwn -port CL" &amp;  A223 &amp;  "-" &amp;B223&amp;IF(ISTEXT(K223)," -wwn_nickname "&amp;K223,""),"")</f>
        <v/>
      </c>
      <c r="Q223" s="24" t="str">
        <f>IF(ISTEXT(A223),"raidcom add hba_wwn -port "&amp;A223&amp;" "&amp;C223&amp;"  -hba_wwn "&amp;IF(LEN(J223)=16,J223,LEFT(J223,2)&amp;MID(J223,4,2)&amp;MID(J223,7,2)&amp;MID(J223,10,2)&amp;MID(J223,13,2)&amp;MID(J223,16,2)&amp;MID(J223,19,2)&amp;MID(J223,22,2))&amp;" -s " &amp;Instructions!B$11&amp; " -IH" &amp;Instructions!B$10,"")</f>
        <v/>
      </c>
      <c r="R223" s="24" t="str">
        <f>IF(ISTEXT(A223),"raidcom set hba_wwn -port "&amp;A223&amp;" "&amp;C223&amp;"  -hba_wwn "&amp;IF(LEN(J223)=16,J223,LEFT(J223,2)&amp;MID(J223,4,2)&amp;MID(J223,7,2)&amp;MID(J223,10,2)&amp;MID(J223,13,2)&amp;MID(J223,16,2)&amp;MID(J223,19,2)&amp;MID(J223,22,2))&amp;IF(ISTEXT(K223)," -wwn_nickname "&amp;K223&amp;" -s "&amp;Instructions!B$11&amp;" -IH"&amp;Instructions!B$10," -s " &amp;Instructions!B$11&amp; " -IH" &amp;Instructions!B$10),"")</f>
        <v/>
      </c>
      <c r="S223" s="136" t="str">
        <f>IF(ISTEXT(A223),"raidcom modify host_grp -port " &amp;A223&amp;"  "&amp; C223&amp;"  -host_mode "&amp;D223&amp;"  -host_mode_opt "&amp;LEFT(E223,2)&amp;" "&amp;LEFT(F223,2)&amp;" "&amp;LEFT(G223,2)&amp;" "&amp;LEFT(H223,2)&amp;" -s "&amp;Instructions!B$11&amp;" -IH"&amp;Instructions!B$10,"")</f>
        <v/>
      </c>
      <c r="T223" s="24" t="str">
        <f>IF(ISTEXT(A223),"raidcom delete host_grp -port "&amp;A223&amp;IF(ISTEXT(C223)," "&amp;C223,"-"&amp;B223)&amp;" -s "&amp;Instructions!B$11&amp;" -IH"&amp;Instructions!B$10,"")</f>
        <v/>
      </c>
      <c r="U223" s="139" t="str">
        <f>IF(ISTEXT(A223),"raidcom delete hba_wwn -port "&amp;A223&amp;"  -hba_wwn "&amp;IF(LEN(J223)=16,J223,LEFT(J223,2)&amp;MID(J223,4,2)&amp;MID(J223,7,2)&amp;MID(J223,10,2)&amp;MID(J223,13,2)&amp;MID(J223,16,2)&amp;MID(J223,19,2)&amp;MID(J223,22,2))&amp;" -s "&amp;Instructions!B$11&amp;" -IH"&amp;Instructions!B$10,"")</f>
        <v/>
      </c>
      <c r="V223" s="139" t="str">
        <f>IF(ISTEXT(A223),"raidcom reset hba_wwn -port "&amp;A223&amp;" "&amp;C223&amp;"  -hba_wwn "&amp;IF(LEN(J223)=16,J223,LEFT(J223,2)&amp;MID(J223,4,2)&amp;MID(J223,7,2)&amp;MID(J223,10,2)&amp;MID(J223,13,2)&amp;MID(J223,16,2)&amp;MID(J223,19,2)&amp;MID(J223,22,2))&amp;IF(ISTEXT(K223),"  -s "&amp;Instructions!B$11&amp;" -IH"&amp;Instructions!B$10," -s " &amp;Instructions!B$11&amp; " -IH" &amp;Instructions!B$10),"")</f>
        <v/>
      </c>
    </row>
    <row r="224" spans="1:22" ht="15">
      <c r="A224" s="203"/>
      <c r="B224" s="204"/>
      <c r="C224" s="203" t="s">
        <v>1624</v>
      </c>
      <c r="D224" s="203"/>
      <c r="E224" s="137"/>
      <c r="F224" s="137"/>
      <c r="G224" s="137"/>
      <c r="H224" s="137"/>
      <c r="I224" s="218"/>
      <c r="J224" s="26"/>
      <c r="K224" s="111"/>
      <c r="L224" s="92" t="s">
        <v>17</v>
      </c>
      <c r="M224" s="24" t="str">
        <f>IF(ISTEXT(A224),"raidcom add host_grp -port "&amp;A224&amp;IF(ISNUMBER(B224),"-"&amp;B224," ")&amp;" -host_grp_name "&amp; C224&amp;" -s "&amp;Instructions!B$11&amp;" -IH"&amp;Instructions!B$10,"")</f>
        <v/>
      </c>
      <c r="N224" s="24" t="str">
        <f t="shared" si="8"/>
        <v xml:space="preserve">raidcom add host_grp -port CL- -host_ mode  -s </v>
      </c>
      <c r="O224" s="24" t="str">
        <f>IF(ISNUMBER(#REF!),"raidcom add hba_wwn -port CL" &amp;  A224 &amp;  "-" &amp;B224&amp; "  -hba_wwn " &amp; IF(LEN(J224) =16,J224,LEFT(J224,2)&amp;MID(J224,4,2)&amp;MID(J224,7,2)&amp;MID(J224,10,2) &amp;MID(J224,13,2)&amp;MID(J224,16,2)&amp;MID(J224,19,2)&amp;MID(J224,22,2)),"")</f>
        <v/>
      </c>
      <c r="P224" s="24" t="str">
        <f>IF(ISNUMBER(#REF!),"raidcom set hba_wwn -port CL" &amp;  A224 &amp;  "-" &amp;B224&amp;IF(ISTEXT(K224)," -wwn_nickname "&amp;K224,""),"")</f>
        <v/>
      </c>
      <c r="Q224" s="24" t="str">
        <f>IF(ISTEXT(A224),"raidcom add hba_wwn -port "&amp;A224&amp;" "&amp;C224&amp;"  -hba_wwn "&amp;IF(LEN(J224)=16,J224,LEFT(J224,2)&amp;MID(J224,4,2)&amp;MID(J224,7,2)&amp;MID(J224,10,2)&amp;MID(J224,13,2)&amp;MID(J224,16,2)&amp;MID(J224,19,2)&amp;MID(J224,22,2))&amp;" -s " &amp;Instructions!B$11&amp; " -IH" &amp;Instructions!B$10,"")</f>
        <v/>
      </c>
      <c r="R224" s="24" t="str">
        <f>IF(ISTEXT(A224),"raidcom set hba_wwn -port "&amp;A224&amp;" "&amp;C224&amp;"  -hba_wwn "&amp;IF(LEN(J224)=16,J224,LEFT(J224,2)&amp;MID(J224,4,2)&amp;MID(J224,7,2)&amp;MID(J224,10,2)&amp;MID(J224,13,2)&amp;MID(J224,16,2)&amp;MID(J224,19,2)&amp;MID(J224,22,2))&amp;IF(ISTEXT(K224)," -wwn_nickname "&amp;K224&amp;" -s "&amp;Instructions!B$11&amp;" -IH"&amp;Instructions!B$10," -s " &amp;Instructions!B$11&amp; " -IH" &amp;Instructions!B$10),"")</f>
        <v/>
      </c>
      <c r="S224" s="136" t="str">
        <f>IF(ISTEXT(A224),"raidcom modify host_grp -port " &amp;A224&amp;"  "&amp; C224&amp;"  -host_mode "&amp;D224&amp;"  -host_mode_opt "&amp;LEFT(E224,2)&amp;" "&amp;LEFT(F224,2)&amp;" "&amp;LEFT(G224,2)&amp;" "&amp;LEFT(H224,2)&amp;" -s "&amp;Instructions!B$11&amp;" -IH"&amp;Instructions!B$10,"")</f>
        <v/>
      </c>
      <c r="T224" s="24" t="str">
        <f>IF(ISTEXT(A224),"raidcom delete host_grp -port "&amp;A224&amp;IF(ISTEXT(C224)," "&amp;C224,"-"&amp;B224)&amp;" -s "&amp;Instructions!B$11&amp;" -IH"&amp;Instructions!B$10,"")</f>
        <v/>
      </c>
      <c r="U224" s="139" t="str">
        <f>IF(ISTEXT(A224),"raidcom delete hba_wwn -port "&amp;A224&amp;"  -hba_wwn "&amp;IF(LEN(J224)=16,J224,LEFT(J224,2)&amp;MID(J224,4,2)&amp;MID(J224,7,2)&amp;MID(J224,10,2)&amp;MID(J224,13,2)&amp;MID(J224,16,2)&amp;MID(J224,19,2)&amp;MID(J224,22,2))&amp;" -s "&amp;Instructions!B$11&amp;" -IH"&amp;Instructions!B$10,"")</f>
        <v/>
      </c>
      <c r="V224" s="139" t="str">
        <f>IF(ISTEXT(A224),"raidcom reset hba_wwn -port "&amp;A224&amp;" "&amp;C224&amp;"  -hba_wwn "&amp;IF(LEN(J224)=16,J224,LEFT(J224,2)&amp;MID(J224,4,2)&amp;MID(J224,7,2)&amp;MID(J224,10,2)&amp;MID(J224,13,2)&amp;MID(J224,16,2)&amp;MID(J224,19,2)&amp;MID(J224,22,2))&amp;IF(ISTEXT(K224),"  -s "&amp;Instructions!B$11&amp;" -IH"&amp;Instructions!B$10," -s " &amp;Instructions!B$11&amp; " -IH" &amp;Instructions!B$10),"")</f>
        <v/>
      </c>
    </row>
    <row r="225" spans="1:22" ht="15">
      <c r="A225" s="203"/>
      <c r="B225" s="204"/>
      <c r="C225" s="203" t="s">
        <v>1624</v>
      </c>
      <c r="D225" s="203"/>
      <c r="E225" s="137"/>
      <c r="F225" s="137"/>
      <c r="G225" s="137"/>
      <c r="H225" s="137"/>
      <c r="I225" s="218"/>
      <c r="J225" s="26"/>
      <c r="K225" s="111"/>
      <c r="L225" s="92" t="s">
        <v>17</v>
      </c>
      <c r="M225" s="24" t="str">
        <f>IF(ISTEXT(A225),"raidcom add host_grp -port "&amp;A225&amp;IF(ISNUMBER(B225),"-"&amp;B225," ")&amp;" -host_grp_name "&amp; C225&amp;" -s "&amp;Instructions!B$11&amp;" -IH"&amp;Instructions!B$10,"")</f>
        <v/>
      </c>
      <c r="N225" s="24" t="str">
        <f t="shared" si="8"/>
        <v xml:space="preserve">raidcom add host_grp -port CL- -host_ mode  -s </v>
      </c>
      <c r="O225" s="24" t="str">
        <f>IF(ISNUMBER(#REF!),"raidcom add hba_wwn -port CL" &amp;  A225 &amp;  "-" &amp;B225&amp; "  -hba_wwn " &amp; IF(LEN(J225) =16,J225,LEFT(J225,2)&amp;MID(J225,4,2)&amp;MID(J225,7,2)&amp;MID(J225,10,2) &amp;MID(J225,13,2)&amp;MID(J225,16,2)&amp;MID(J225,19,2)&amp;MID(J225,22,2)),"")</f>
        <v/>
      </c>
      <c r="P225" s="24" t="str">
        <f>IF(ISNUMBER(#REF!),"raidcom set hba_wwn -port CL" &amp;  A225 &amp;  "-" &amp;B225&amp;IF(ISTEXT(K225)," -wwn_nickname "&amp;K225,""),"")</f>
        <v/>
      </c>
      <c r="Q225" s="24" t="str">
        <f>IF(ISTEXT(A225),"raidcom add hba_wwn -port "&amp;A225&amp;" "&amp;C225&amp;"  -hba_wwn "&amp;IF(LEN(J225)=16,J225,LEFT(J225,2)&amp;MID(J225,4,2)&amp;MID(J225,7,2)&amp;MID(J225,10,2)&amp;MID(J225,13,2)&amp;MID(J225,16,2)&amp;MID(J225,19,2)&amp;MID(J225,22,2))&amp;" -s " &amp;Instructions!B$11&amp; " -IH" &amp;Instructions!B$10,"")</f>
        <v/>
      </c>
      <c r="R225" s="24" t="str">
        <f>IF(ISTEXT(A225),"raidcom set hba_wwn -port "&amp;A225&amp;" "&amp;C225&amp;"  -hba_wwn "&amp;IF(LEN(J225)=16,J225,LEFT(J225,2)&amp;MID(J225,4,2)&amp;MID(J225,7,2)&amp;MID(J225,10,2)&amp;MID(J225,13,2)&amp;MID(J225,16,2)&amp;MID(J225,19,2)&amp;MID(J225,22,2))&amp;IF(ISTEXT(K225)," -wwn_nickname "&amp;K225&amp;" -s "&amp;Instructions!B$11&amp;" -IH"&amp;Instructions!B$10," -s " &amp;Instructions!B$11&amp; " -IH" &amp;Instructions!B$10),"")</f>
        <v/>
      </c>
      <c r="S225" s="136" t="str">
        <f>IF(ISTEXT(A225),"raidcom modify host_grp -port " &amp;A225&amp;"  "&amp; C225&amp;"  -host_mode "&amp;D225&amp;"  -host_mode_opt "&amp;LEFT(E225,2)&amp;" "&amp;LEFT(F225,2)&amp;" "&amp;LEFT(G225,2)&amp;" "&amp;LEFT(H225,2)&amp;" -s "&amp;Instructions!B$11&amp;" -IH"&amp;Instructions!B$10,"")</f>
        <v/>
      </c>
      <c r="T225" s="24" t="str">
        <f>IF(ISTEXT(A225),"raidcom delete host_grp -port "&amp;A225&amp;IF(ISTEXT(C225)," "&amp;C225,"-"&amp;B225)&amp;" -s "&amp;Instructions!B$11&amp;" -IH"&amp;Instructions!B$10,"")</f>
        <v/>
      </c>
      <c r="U225" s="139" t="str">
        <f>IF(ISTEXT(A225),"raidcom delete hba_wwn -port "&amp;A225&amp;"  -hba_wwn "&amp;IF(LEN(J225)=16,J225,LEFT(J225,2)&amp;MID(J225,4,2)&amp;MID(J225,7,2)&amp;MID(J225,10,2)&amp;MID(J225,13,2)&amp;MID(J225,16,2)&amp;MID(J225,19,2)&amp;MID(J225,22,2))&amp;" -s "&amp;Instructions!B$11&amp;" -IH"&amp;Instructions!B$10,"")</f>
        <v/>
      </c>
      <c r="V225" s="139" t="str">
        <f>IF(ISTEXT(A225),"raidcom reset hba_wwn -port "&amp;A225&amp;" "&amp;C225&amp;"  -hba_wwn "&amp;IF(LEN(J225)=16,J225,LEFT(J225,2)&amp;MID(J225,4,2)&amp;MID(J225,7,2)&amp;MID(J225,10,2)&amp;MID(J225,13,2)&amp;MID(J225,16,2)&amp;MID(J225,19,2)&amp;MID(J225,22,2))&amp;IF(ISTEXT(K225),"  -s "&amp;Instructions!B$11&amp;" -IH"&amp;Instructions!B$10," -s " &amp;Instructions!B$11&amp; " -IH" &amp;Instructions!B$10),"")</f>
        <v/>
      </c>
    </row>
    <row r="226" spans="1:22" ht="15">
      <c r="A226" s="203"/>
      <c r="B226" s="204"/>
      <c r="C226" s="203" t="s">
        <v>1625</v>
      </c>
      <c r="D226" s="203"/>
      <c r="E226" s="137"/>
      <c r="F226" s="137"/>
      <c r="G226" s="137"/>
      <c r="H226" s="137"/>
      <c r="I226" s="218"/>
      <c r="J226" s="26"/>
      <c r="K226" s="111"/>
      <c r="L226" s="92" t="s">
        <v>17</v>
      </c>
      <c r="M226" s="24" t="str">
        <f>IF(ISTEXT(A226),"raidcom add host_grp -port "&amp;A226&amp;IF(ISNUMBER(B226),"-"&amp;B226," ")&amp;" -host_grp_name "&amp; C226&amp;" -s "&amp;Instructions!B$11&amp;" -IH"&amp;Instructions!B$10,"")</f>
        <v/>
      </c>
      <c r="N226" s="24" t="str">
        <f t="shared" si="8"/>
        <v xml:space="preserve">raidcom add host_grp -port CL- -host_ mode  -s </v>
      </c>
      <c r="O226" s="24" t="str">
        <f>IF(ISNUMBER(#REF!),"raidcom add hba_wwn -port CL" &amp;  A226 &amp;  "-" &amp;B226&amp; "  -hba_wwn " &amp; IF(LEN(J226) =16,J226,LEFT(J226,2)&amp;MID(J226,4,2)&amp;MID(J226,7,2)&amp;MID(J226,10,2) &amp;MID(J226,13,2)&amp;MID(J226,16,2)&amp;MID(J226,19,2)&amp;MID(J226,22,2)),"")</f>
        <v/>
      </c>
      <c r="P226" s="24" t="str">
        <f>IF(ISNUMBER(#REF!),"raidcom set hba_wwn -port CL" &amp;  A226 &amp;  "-" &amp;B226&amp;IF(ISTEXT(K226)," -wwn_nickname "&amp;K226,""),"")</f>
        <v/>
      </c>
      <c r="Q226" s="24" t="str">
        <f>IF(ISTEXT(A226),"raidcom add hba_wwn -port "&amp;A226&amp;" "&amp;C226&amp;"  -hba_wwn "&amp;IF(LEN(J226)=16,J226,LEFT(J226,2)&amp;MID(J226,4,2)&amp;MID(J226,7,2)&amp;MID(J226,10,2)&amp;MID(J226,13,2)&amp;MID(J226,16,2)&amp;MID(J226,19,2)&amp;MID(J226,22,2))&amp;" -s " &amp;Instructions!B$11&amp; " -IH" &amp;Instructions!B$10,"")</f>
        <v/>
      </c>
      <c r="R226" s="24" t="str">
        <f>IF(ISTEXT(A226),"raidcom set hba_wwn -port "&amp;A226&amp;" "&amp;C226&amp;"  -hba_wwn "&amp;IF(LEN(J226)=16,J226,LEFT(J226,2)&amp;MID(J226,4,2)&amp;MID(J226,7,2)&amp;MID(J226,10,2)&amp;MID(J226,13,2)&amp;MID(J226,16,2)&amp;MID(J226,19,2)&amp;MID(J226,22,2))&amp;IF(ISTEXT(K226)," -wwn_nickname "&amp;K226&amp;" -s "&amp;Instructions!B$11&amp;" -IH"&amp;Instructions!B$10," -s " &amp;Instructions!B$11&amp; " -IH" &amp;Instructions!B$10),"")</f>
        <v/>
      </c>
      <c r="S226" s="136" t="str">
        <f>IF(ISTEXT(A226),"raidcom modify host_grp -port " &amp;A226&amp;"  "&amp; C226&amp;"  -host_mode "&amp;D226&amp;"  -host_mode_opt "&amp;LEFT(E226,2)&amp;" "&amp;LEFT(F226,2)&amp;" "&amp;LEFT(G226,2)&amp;" "&amp;LEFT(H226,2)&amp;" -s "&amp;Instructions!B$11&amp;" -IH"&amp;Instructions!B$10,"")</f>
        <v/>
      </c>
      <c r="T226" s="24" t="str">
        <f>IF(ISTEXT(A226),"raidcom delete host_grp -port "&amp;A226&amp;IF(ISTEXT(C226)," "&amp;C226,"-"&amp;B226)&amp;" -s "&amp;Instructions!B$11&amp;" -IH"&amp;Instructions!B$10,"")</f>
        <v/>
      </c>
      <c r="U226" s="139" t="str">
        <f>IF(ISTEXT(A226),"raidcom delete hba_wwn -port "&amp;A226&amp;"  -hba_wwn "&amp;IF(LEN(J226)=16,J226,LEFT(J226,2)&amp;MID(J226,4,2)&amp;MID(J226,7,2)&amp;MID(J226,10,2)&amp;MID(J226,13,2)&amp;MID(J226,16,2)&amp;MID(J226,19,2)&amp;MID(J226,22,2))&amp;" -s "&amp;Instructions!B$11&amp;" -IH"&amp;Instructions!B$10,"")</f>
        <v/>
      </c>
      <c r="V226" s="139" t="str">
        <f>IF(ISTEXT(A226),"raidcom reset hba_wwn -port "&amp;A226&amp;" "&amp;C226&amp;"  -hba_wwn "&amp;IF(LEN(J226)=16,J226,LEFT(J226,2)&amp;MID(J226,4,2)&amp;MID(J226,7,2)&amp;MID(J226,10,2)&amp;MID(J226,13,2)&amp;MID(J226,16,2)&amp;MID(J226,19,2)&amp;MID(J226,22,2))&amp;IF(ISTEXT(K226),"  -s "&amp;Instructions!B$11&amp;" -IH"&amp;Instructions!B$10," -s " &amp;Instructions!B$11&amp; " -IH" &amp;Instructions!B$10),"")</f>
        <v/>
      </c>
    </row>
    <row r="227" spans="1:22" ht="15">
      <c r="A227" s="203"/>
      <c r="B227" s="204"/>
      <c r="C227" s="203" t="s">
        <v>1625</v>
      </c>
      <c r="D227" s="203"/>
      <c r="E227" s="137"/>
      <c r="F227" s="137"/>
      <c r="G227" s="137"/>
      <c r="H227" s="137"/>
      <c r="I227" s="218"/>
      <c r="J227" s="26"/>
      <c r="K227" s="111"/>
      <c r="L227" s="92" t="s">
        <v>17</v>
      </c>
      <c r="M227" s="24" t="str">
        <f>IF(ISTEXT(A227),"raidcom add host_grp -port "&amp;A227&amp;IF(ISNUMBER(B227),"-"&amp;B227," ")&amp;" -host_grp_name "&amp; C227&amp;" -s "&amp;Instructions!B$11&amp;" -IH"&amp;Instructions!B$10,"")</f>
        <v/>
      </c>
      <c r="N227" s="24" t="str">
        <f t="shared" si="8"/>
        <v xml:space="preserve">raidcom add host_grp -port CL- -host_ mode  -s </v>
      </c>
      <c r="O227" s="24" t="str">
        <f>IF(ISNUMBER(#REF!),"raidcom add hba_wwn -port CL" &amp;  A227 &amp;  "-" &amp;B227&amp; "  -hba_wwn " &amp; IF(LEN(J227) =16,J227,LEFT(J227,2)&amp;MID(J227,4,2)&amp;MID(J227,7,2)&amp;MID(J227,10,2) &amp;MID(J227,13,2)&amp;MID(J227,16,2)&amp;MID(J227,19,2)&amp;MID(J227,22,2)),"")</f>
        <v/>
      </c>
      <c r="P227" s="24" t="str">
        <f>IF(ISNUMBER(#REF!),"raidcom set hba_wwn -port CL" &amp;  A227 &amp;  "-" &amp;B227&amp;IF(ISTEXT(K227)," -wwn_nickname "&amp;K227,""),"")</f>
        <v/>
      </c>
      <c r="Q227" s="24" t="str">
        <f>IF(ISTEXT(A227),"raidcom add hba_wwn -port "&amp;A227&amp;" "&amp;C227&amp;"  -hba_wwn "&amp;IF(LEN(J227)=16,J227,LEFT(J227,2)&amp;MID(J227,4,2)&amp;MID(J227,7,2)&amp;MID(J227,10,2)&amp;MID(J227,13,2)&amp;MID(J227,16,2)&amp;MID(J227,19,2)&amp;MID(J227,22,2))&amp;" -s " &amp;Instructions!B$11&amp; " -IH" &amp;Instructions!B$10,"")</f>
        <v/>
      </c>
      <c r="R227" s="24" t="str">
        <f>IF(ISTEXT(A227),"raidcom set hba_wwn -port "&amp;A227&amp;" "&amp;C227&amp;"  -hba_wwn "&amp;IF(LEN(J227)=16,J227,LEFT(J227,2)&amp;MID(J227,4,2)&amp;MID(J227,7,2)&amp;MID(J227,10,2)&amp;MID(J227,13,2)&amp;MID(J227,16,2)&amp;MID(J227,19,2)&amp;MID(J227,22,2))&amp;IF(ISTEXT(K227)," -wwn_nickname "&amp;K227&amp;" -s "&amp;Instructions!B$11&amp;" -IH"&amp;Instructions!B$10," -s " &amp;Instructions!B$11&amp; " -IH" &amp;Instructions!B$10),"")</f>
        <v/>
      </c>
      <c r="S227" s="136" t="str">
        <f>IF(ISTEXT(A227),"raidcom modify host_grp -port " &amp;A227&amp;"  "&amp; C227&amp;"  -host_mode "&amp;D227&amp;"  -host_mode_opt "&amp;LEFT(E227,2)&amp;" "&amp;LEFT(F227,2)&amp;" "&amp;LEFT(G227,2)&amp;" "&amp;LEFT(H227,2)&amp;" -s "&amp;Instructions!B$11&amp;" -IH"&amp;Instructions!B$10,"")</f>
        <v/>
      </c>
      <c r="T227" s="24" t="str">
        <f>IF(ISTEXT(A227),"raidcom delete host_grp -port "&amp;A227&amp;IF(ISTEXT(C227)," "&amp;C227,"-"&amp;B227)&amp;" -s "&amp;Instructions!B$11&amp;" -IH"&amp;Instructions!B$10,"")</f>
        <v/>
      </c>
      <c r="U227" s="139" t="str">
        <f>IF(ISTEXT(A227),"raidcom delete hba_wwn -port "&amp;A227&amp;"  -hba_wwn "&amp;IF(LEN(J227)=16,J227,LEFT(J227,2)&amp;MID(J227,4,2)&amp;MID(J227,7,2)&amp;MID(J227,10,2)&amp;MID(J227,13,2)&amp;MID(J227,16,2)&amp;MID(J227,19,2)&amp;MID(J227,22,2))&amp;" -s "&amp;Instructions!B$11&amp;" -IH"&amp;Instructions!B$10,"")</f>
        <v/>
      </c>
      <c r="V227" s="139" t="str">
        <f>IF(ISTEXT(A227),"raidcom reset hba_wwn -port "&amp;A227&amp;" "&amp;C227&amp;"  -hba_wwn "&amp;IF(LEN(J227)=16,J227,LEFT(J227,2)&amp;MID(J227,4,2)&amp;MID(J227,7,2)&amp;MID(J227,10,2)&amp;MID(J227,13,2)&amp;MID(J227,16,2)&amp;MID(J227,19,2)&amp;MID(J227,22,2))&amp;IF(ISTEXT(K227),"  -s "&amp;Instructions!B$11&amp;" -IH"&amp;Instructions!B$10," -s " &amp;Instructions!B$11&amp; " -IH" &amp;Instructions!B$10),"")</f>
        <v/>
      </c>
    </row>
    <row r="228" spans="1:22" ht="15">
      <c r="A228" s="203"/>
      <c r="B228" s="204"/>
      <c r="C228" s="203" t="s">
        <v>1626</v>
      </c>
      <c r="D228" s="203"/>
      <c r="E228" s="137"/>
      <c r="F228" s="137"/>
      <c r="G228" s="137"/>
      <c r="H228" s="137"/>
      <c r="I228" s="218"/>
      <c r="J228" s="26"/>
      <c r="K228" s="111"/>
      <c r="L228" s="92" t="s">
        <v>17</v>
      </c>
      <c r="M228" s="24" t="str">
        <f>IF(ISTEXT(A228),"raidcom add host_grp -port "&amp;A228&amp;IF(ISNUMBER(B228),"-"&amp;B228," ")&amp;" -host_grp_name "&amp; C228&amp;" -s "&amp;Instructions!B$11&amp;" -IH"&amp;Instructions!B$10,"")</f>
        <v/>
      </c>
      <c r="N228" s="24" t="str">
        <f t="shared" si="8"/>
        <v xml:space="preserve">raidcom add host_grp -port CL- -host_ mode  -s </v>
      </c>
      <c r="O228" s="24" t="str">
        <f>IF(ISNUMBER(#REF!),"raidcom add hba_wwn -port CL" &amp;  A228 &amp;  "-" &amp;B228&amp; "  -hba_wwn " &amp; IF(LEN(J228) =16,J228,LEFT(J228,2)&amp;MID(J228,4,2)&amp;MID(J228,7,2)&amp;MID(J228,10,2) &amp;MID(J228,13,2)&amp;MID(J228,16,2)&amp;MID(J228,19,2)&amp;MID(J228,22,2)),"")</f>
        <v/>
      </c>
      <c r="P228" s="24" t="str">
        <f>IF(ISNUMBER(#REF!),"raidcom set hba_wwn -port CL" &amp;  A228 &amp;  "-" &amp;B228&amp;IF(ISTEXT(K228)," -wwn_nickname "&amp;K228,""),"")</f>
        <v/>
      </c>
      <c r="Q228" s="24" t="str">
        <f>IF(ISTEXT(A228),"raidcom add hba_wwn -port "&amp;A228&amp;" "&amp;C228&amp;"  -hba_wwn "&amp;IF(LEN(J228)=16,J228,LEFT(J228,2)&amp;MID(J228,4,2)&amp;MID(J228,7,2)&amp;MID(J228,10,2)&amp;MID(J228,13,2)&amp;MID(J228,16,2)&amp;MID(J228,19,2)&amp;MID(J228,22,2))&amp;" -s " &amp;Instructions!B$11&amp; " -IH" &amp;Instructions!B$10,"")</f>
        <v/>
      </c>
      <c r="R228" s="24" t="str">
        <f>IF(ISTEXT(A228),"raidcom set hba_wwn -port "&amp;A228&amp;" "&amp;C228&amp;"  -hba_wwn "&amp;IF(LEN(J228)=16,J228,LEFT(J228,2)&amp;MID(J228,4,2)&amp;MID(J228,7,2)&amp;MID(J228,10,2)&amp;MID(J228,13,2)&amp;MID(J228,16,2)&amp;MID(J228,19,2)&amp;MID(J228,22,2))&amp;IF(ISTEXT(K228)," -wwn_nickname "&amp;K228&amp;" -s "&amp;Instructions!B$11&amp;" -IH"&amp;Instructions!B$10," -s " &amp;Instructions!B$11&amp; " -IH" &amp;Instructions!B$10),"")</f>
        <v/>
      </c>
      <c r="S228" s="136" t="str">
        <f>IF(ISTEXT(A228),"raidcom modify host_grp -port " &amp;A228&amp;"  "&amp; C228&amp;"  -host_mode "&amp;D228&amp;"  -host_mode_opt "&amp;LEFT(E228,2)&amp;" "&amp;LEFT(F228,2)&amp;" "&amp;LEFT(G228,2)&amp;" "&amp;LEFT(H228,2)&amp;" -s "&amp;Instructions!B$11&amp;" -IH"&amp;Instructions!B$10,"")</f>
        <v/>
      </c>
      <c r="T228" s="24" t="str">
        <f>IF(ISTEXT(A228),"raidcom delete host_grp -port "&amp;A228&amp;IF(ISTEXT(C228)," "&amp;C228,"-"&amp;B228)&amp;" -s "&amp;Instructions!B$11&amp;" -IH"&amp;Instructions!B$10,"")</f>
        <v/>
      </c>
      <c r="U228" s="139" t="str">
        <f>IF(ISTEXT(A228),"raidcom delete hba_wwn -port "&amp;A228&amp;"  -hba_wwn "&amp;IF(LEN(J228)=16,J228,LEFT(J228,2)&amp;MID(J228,4,2)&amp;MID(J228,7,2)&amp;MID(J228,10,2)&amp;MID(J228,13,2)&amp;MID(J228,16,2)&amp;MID(J228,19,2)&amp;MID(J228,22,2))&amp;" -s "&amp;Instructions!B$11&amp;" -IH"&amp;Instructions!B$10,"")</f>
        <v/>
      </c>
      <c r="V228" s="139" t="str">
        <f>IF(ISTEXT(A228),"raidcom reset hba_wwn -port "&amp;A228&amp;" "&amp;C228&amp;"  -hba_wwn "&amp;IF(LEN(J228)=16,J228,LEFT(J228,2)&amp;MID(J228,4,2)&amp;MID(J228,7,2)&amp;MID(J228,10,2)&amp;MID(J228,13,2)&amp;MID(J228,16,2)&amp;MID(J228,19,2)&amp;MID(J228,22,2))&amp;IF(ISTEXT(K228),"  -s "&amp;Instructions!B$11&amp;" -IH"&amp;Instructions!B$10," -s " &amp;Instructions!B$11&amp; " -IH" &amp;Instructions!B$10),"")</f>
        <v/>
      </c>
    </row>
    <row r="229" spans="1:22" ht="15">
      <c r="A229" s="203"/>
      <c r="B229" s="204"/>
      <c r="C229" s="203" t="s">
        <v>1626</v>
      </c>
      <c r="D229" s="203"/>
      <c r="E229" s="137"/>
      <c r="F229" s="137"/>
      <c r="G229" s="137"/>
      <c r="H229" s="137"/>
      <c r="I229" s="218"/>
      <c r="J229" s="26"/>
      <c r="K229" s="111"/>
      <c r="L229" s="92" t="s">
        <v>17</v>
      </c>
      <c r="M229" s="24" t="str">
        <f>IF(ISTEXT(A229),"raidcom add host_grp -port "&amp;A229&amp;IF(ISNUMBER(B229),"-"&amp;B229," ")&amp;" -host_grp_name "&amp; C229&amp;" -s "&amp;Instructions!B$11&amp;" -IH"&amp;Instructions!B$10,"")</f>
        <v/>
      </c>
      <c r="N229" s="24" t="str">
        <f t="shared" si="8"/>
        <v xml:space="preserve">raidcom add host_grp -port CL- -host_ mode  -s </v>
      </c>
      <c r="O229" s="24" t="str">
        <f>IF(ISNUMBER(#REF!),"raidcom add hba_wwn -port CL" &amp;  A229 &amp;  "-" &amp;B229&amp; "  -hba_wwn " &amp; IF(LEN(J229) =16,J229,LEFT(J229,2)&amp;MID(J229,4,2)&amp;MID(J229,7,2)&amp;MID(J229,10,2) &amp;MID(J229,13,2)&amp;MID(J229,16,2)&amp;MID(J229,19,2)&amp;MID(J229,22,2)),"")</f>
        <v/>
      </c>
      <c r="P229" s="24" t="str">
        <f>IF(ISNUMBER(#REF!),"raidcom set hba_wwn -port CL" &amp;  A229 &amp;  "-" &amp;B229&amp;IF(ISTEXT(K229)," -wwn_nickname "&amp;K229,""),"")</f>
        <v/>
      </c>
      <c r="Q229" s="24" t="str">
        <f>IF(ISTEXT(A229),"raidcom add hba_wwn -port "&amp;A229&amp;" "&amp;C229&amp;"  -hba_wwn "&amp;IF(LEN(J229)=16,J229,LEFT(J229,2)&amp;MID(J229,4,2)&amp;MID(J229,7,2)&amp;MID(J229,10,2)&amp;MID(J229,13,2)&amp;MID(J229,16,2)&amp;MID(J229,19,2)&amp;MID(J229,22,2))&amp;" -s " &amp;Instructions!B$11&amp; " -IH" &amp;Instructions!B$10,"")</f>
        <v/>
      </c>
      <c r="R229" s="24" t="str">
        <f>IF(ISTEXT(A229),"raidcom set hba_wwn -port "&amp;A229&amp;" "&amp;C229&amp;"  -hba_wwn "&amp;IF(LEN(J229)=16,J229,LEFT(J229,2)&amp;MID(J229,4,2)&amp;MID(J229,7,2)&amp;MID(J229,10,2)&amp;MID(J229,13,2)&amp;MID(J229,16,2)&amp;MID(J229,19,2)&amp;MID(J229,22,2))&amp;IF(ISTEXT(K229)," -wwn_nickname "&amp;K229&amp;" -s "&amp;Instructions!B$11&amp;" -IH"&amp;Instructions!B$10," -s " &amp;Instructions!B$11&amp; " -IH" &amp;Instructions!B$10),"")</f>
        <v/>
      </c>
      <c r="S229" s="136" t="str">
        <f>IF(ISTEXT(A229),"raidcom modify host_grp -port " &amp;A229&amp;"  "&amp; C229&amp;"  -host_mode "&amp;D229&amp;"  -host_mode_opt "&amp;LEFT(E229,2)&amp;" "&amp;LEFT(F229,2)&amp;" "&amp;LEFT(G229,2)&amp;" "&amp;LEFT(H229,2)&amp;" -s "&amp;Instructions!B$11&amp;" -IH"&amp;Instructions!B$10,"")</f>
        <v/>
      </c>
      <c r="T229" s="24" t="str">
        <f>IF(ISTEXT(A229),"raidcom delete host_grp -port "&amp;A229&amp;IF(ISTEXT(C229)," "&amp;C229,"-"&amp;B229)&amp;" -s "&amp;Instructions!B$11&amp;" -IH"&amp;Instructions!B$10,"")</f>
        <v/>
      </c>
      <c r="U229" s="139" t="str">
        <f>IF(ISTEXT(A229),"raidcom delete hba_wwn -port "&amp;A229&amp;"  -hba_wwn "&amp;IF(LEN(J229)=16,J229,LEFT(J229,2)&amp;MID(J229,4,2)&amp;MID(J229,7,2)&amp;MID(J229,10,2)&amp;MID(J229,13,2)&amp;MID(J229,16,2)&amp;MID(J229,19,2)&amp;MID(J229,22,2))&amp;" -s "&amp;Instructions!B$11&amp;" -IH"&amp;Instructions!B$10,"")</f>
        <v/>
      </c>
      <c r="V229" s="139" t="str">
        <f>IF(ISTEXT(A229),"raidcom reset hba_wwn -port "&amp;A229&amp;" "&amp;C229&amp;"  -hba_wwn "&amp;IF(LEN(J229)=16,J229,LEFT(J229,2)&amp;MID(J229,4,2)&amp;MID(J229,7,2)&amp;MID(J229,10,2)&amp;MID(J229,13,2)&amp;MID(J229,16,2)&amp;MID(J229,19,2)&amp;MID(J229,22,2))&amp;IF(ISTEXT(K229),"  -s "&amp;Instructions!B$11&amp;" -IH"&amp;Instructions!B$10," -s " &amp;Instructions!B$11&amp; " -IH" &amp;Instructions!B$10),"")</f>
        <v/>
      </c>
    </row>
    <row r="230" spans="1:22" ht="15">
      <c r="A230" s="203"/>
      <c r="B230" s="204"/>
      <c r="C230" s="203" t="s">
        <v>1627</v>
      </c>
      <c r="D230" s="203"/>
      <c r="E230" s="137"/>
      <c r="F230" s="137"/>
      <c r="G230" s="137"/>
      <c r="H230" s="137"/>
      <c r="I230" s="218"/>
      <c r="J230" s="26"/>
      <c r="K230" s="111"/>
      <c r="L230" s="92" t="s">
        <v>17</v>
      </c>
      <c r="M230" s="24" t="str">
        <f>IF(ISTEXT(A230),"raidcom add host_grp -port "&amp;A230&amp;IF(ISNUMBER(B230),"-"&amp;B230," ")&amp;" -host_grp_name "&amp; C230&amp;" -s "&amp;Instructions!B$11&amp;" -IH"&amp;Instructions!B$10,"")</f>
        <v/>
      </c>
      <c r="N230" s="24" t="str">
        <f t="shared" si="8"/>
        <v xml:space="preserve">raidcom add host_grp -port CL- -host_ mode  -s </v>
      </c>
      <c r="O230" s="24" t="str">
        <f>IF(ISNUMBER(#REF!),"raidcom add hba_wwn -port CL" &amp;  A230 &amp;  "-" &amp;B230&amp; "  -hba_wwn " &amp; IF(LEN(J230) =16,J230,LEFT(J230,2)&amp;MID(J230,4,2)&amp;MID(J230,7,2)&amp;MID(J230,10,2) &amp;MID(J230,13,2)&amp;MID(J230,16,2)&amp;MID(J230,19,2)&amp;MID(J230,22,2)),"")</f>
        <v/>
      </c>
      <c r="P230" s="24" t="str">
        <f>IF(ISNUMBER(#REF!),"raidcom set hba_wwn -port CL" &amp;  A230 &amp;  "-" &amp;B230&amp;IF(ISTEXT(K230)," -wwn_nickname "&amp;K230,""),"")</f>
        <v/>
      </c>
      <c r="Q230" s="24" t="str">
        <f>IF(ISTEXT(A230),"raidcom add hba_wwn -port "&amp;A230&amp;" "&amp;C230&amp;"  -hba_wwn "&amp;IF(LEN(J230)=16,J230,LEFT(J230,2)&amp;MID(J230,4,2)&amp;MID(J230,7,2)&amp;MID(J230,10,2)&amp;MID(J230,13,2)&amp;MID(J230,16,2)&amp;MID(J230,19,2)&amp;MID(J230,22,2))&amp;" -s " &amp;Instructions!B$11&amp; " -IH" &amp;Instructions!B$10,"")</f>
        <v/>
      </c>
      <c r="R230" s="24" t="str">
        <f>IF(ISTEXT(A230),"raidcom set hba_wwn -port "&amp;A230&amp;" "&amp;C230&amp;"  -hba_wwn "&amp;IF(LEN(J230)=16,J230,LEFT(J230,2)&amp;MID(J230,4,2)&amp;MID(J230,7,2)&amp;MID(J230,10,2)&amp;MID(J230,13,2)&amp;MID(J230,16,2)&amp;MID(J230,19,2)&amp;MID(J230,22,2))&amp;IF(ISTEXT(K230)," -wwn_nickname "&amp;K230&amp;" -s "&amp;Instructions!B$11&amp;" -IH"&amp;Instructions!B$10," -s " &amp;Instructions!B$11&amp; " -IH" &amp;Instructions!B$10),"")</f>
        <v/>
      </c>
      <c r="S230" s="136" t="str">
        <f>IF(ISTEXT(A230),"raidcom modify host_grp -port " &amp;A230&amp;"  "&amp; C230&amp;"  -host_mode "&amp;D230&amp;"  -host_mode_opt "&amp;LEFT(E230,2)&amp;" "&amp;LEFT(F230,2)&amp;" "&amp;LEFT(G230,2)&amp;" "&amp;LEFT(H230,2)&amp;" -s "&amp;Instructions!B$11&amp;" -IH"&amp;Instructions!B$10,"")</f>
        <v/>
      </c>
      <c r="T230" s="24" t="str">
        <f>IF(ISTEXT(A230),"raidcom delete host_grp -port "&amp;A230&amp;IF(ISTEXT(C230)," "&amp;C230,"-"&amp;B230)&amp;" -s "&amp;Instructions!B$11&amp;" -IH"&amp;Instructions!B$10,"")</f>
        <v/>
      </c>
      <c r="U230" s="139" t="str">
        <f>IF(ISTEXT(A230),"raidcom delete hba_wwn -port "&amp;A230&amp;"  -hba_wwn "&amp;IF(LEN(J230)=16,J230,LEFT(J230,2)&amp;MID(J230,4,2)&amp;MID(J230,7,2)&amp;MID(J230,10,2)&amp;MID(J230,13,2)&amp;MID(J230,16,2)&amp;MID(J230,19,2)&amp;MID(J230,22,2))&amp;" -s "&amp;Instructions!B$11&amp;" -IH"&amp;Instructions!B$10,"")</f>
        <v/>
      </c>
      <c r="V230" s="139" t="str">
        <f>IF(ISTEXT(A230),"raidcom reset hba_wwn -port "&amp;A230&amp;" "&amp;C230&amp;"  -hba_wwn "&amp;IF(LEN(J230)=16,J230,LEFT(J230,2)&amp;MID(J230,4,2)&amp;MID(J230,7,2)&amp;MID(J230,10,2)&amp;MID(J230,13,2)&amp;MID(J230,16,2)&amp;MID(J230,19,2)&amp;MID(J230,22,2))&amp;IF(ISTEXT(K230),"  -s "&amp;Instructions!B$11&amp;" -IH"&amp;Instructions!B$10," -s " &amp;Instructions!B$11&amp; " -IH" &amp;Instructions!B$10),"")</f>
        <v/>
      </c>
    </row>
    <row r="231" spans="1:22" ht="15">
      <c r="A231" s="203"/>
      <c r="B231" s="204"/>
      <c r="C231" s="203" t="s">
        <v>1627</v>
      </c>
      <c r="D231" s="203"/>
      <c r="E231" s="137"/>
      <c r="F231" s="137"/>
      <c r="G231" s="137"/>
      <c r="H231" s="137"/>
      <c r="I231" s="218"/>
      <c r="J231" s="26"/>
      <c r="K231" s="111"/>
      <c r="L231" s="92" t="s">
        <v>17</v>
      </c>
      <c r="M231" s="24" t="str">
        <f>IF(ISTEXT(A231),"raidcom add host_grp -port "&amp;A231&amp;IF(ISNUMBER(B231),"-"&amp;B231," ")&amp;" -host_grp_name "&amp; C231&amp;" -s "&amp;Instructions!B$11&amp;" -IH"&amp;Instructions!B$10,"")</f>
        <v/>
      </c>
      <c r="N231" s="24" t="str">
        <f t="shared" si="8"/>
        <v xml:space="preserve">raidcom add host_grp -port CL- -host_ mode  -s </v>
      </c>
      <c r="O231" s="24" t="str">
        <f>IF(ISNUMBER(#REF!),"raidcom add hba_wwn -port CL" &amp;  A231 &amp;  "-" &amp;B231&amp; "  -hba_wwn " &amp; IF(LEN(J231) =16,J231,LEFT(J231,2)&amp;MID(J231,4,2)&amp;MID(J231,7,2)&amp;MID(J231,10,2) &amp;MID(J231,13,2)&amp;MID(J231,16,2)&amp;MID(J231,19,2)&amp;MID(J231,22,2)),"")</f>
        <v/>
      </c>
      <c r="P231" s="24" t="str">
        <f>IF(ISNUMBER(#REF!),"raidcom set hba_wwn -port CL" &amp;  A231 &amp;  "-" &amp;B231&amp;IF(ISTEXT(K231)," -wwn_nickname "&amp;K231,""),"")</f>
        <v/>
      </c>
      <c r="Q231" s="24" t="str">
        <f>IF(ISTEXT(A231),"raidcom add hba_wwn -port "&amp;A231&amp;" "&amp;C231&amp;"  -hba_wwn "&amp;IF(LEN(J231)=16,J231,LEFT(J231,2)&amp;MID(J231,4,2)&amp;MID(J231,7,2)&amp;MID(J231,10,2)&amp;MID(J231,13,2)&amp;MID(J231,16,2)&amp;MID(J231,19,2)&amp;MID(J231,22,2))&amp;" -s " &amp;Instructions!B$11&amp; " -IH" &amp;Instructions!B$10,"")</f>
        <v/>
      </c>
      <c r="R231" s="24" t="str">
        <f>IF(ISTEXT(A231),"raidcom set hba_wwn -port "&amp;A231&amp;" "&amp;C231&amp;"  -hba_wwn "&amp;IF(LEN(J231)=16,J231,LEFT(J231,2)&amp;MID(J231,4,2)&amp;MID(J231,7,2)&amp;MID(J231,10,2)&amp;MID(J231,13,2)&amp;MID(J231,16,2)&amp;MID(J231,19,2)&amp;MID(J231,22,2))&amp;IF(ISTEXT(K231)," -wwn_nickname "&amp;K231&amp;" -s "&amp;Instructions!B$11&amp;" -IH"&amp;Instructions!B$10," -s " &amp;Instructions!B$11&amp; " -IH" &amp;Instructions!B$10),"")</f>
        <v/>
      </c>
      <c r="S231" s="136" t="str">
        <f>IF(ISTEXT(A231),"raidcom modify host_grp -port " &amp;A231&amp;"  "&amp; C231&amp;"  -host_mode "&amp;D231&amp;"  -host_mode_opt "&amp;LEFT(E231,2)&amp;" "&amp;LEFT(F231,2)&amp;" "&amp;LEFT(G231,2)&amp;" "&amp;LEFT(H231,2)&amp;" -s "&amp;Instructions!B$11&amp;" -IH"&amp;Instructions!B$10,"")</f>
        <v/>
      </c>
      <c r="T231" s="24" t="str">
        <f>IF(ISTEXT(A231),"raidcom delete host_grp -port "&amp;A231&amp;IF(ISTEXT(C231)," "&amp;C231,"-"&amp;B231)&amp;" -s "&amp;Instructions!B$11&amp;" -IH"&amp;Instructions!B$10,"")</f>
        <v/>
      </c>
      <c r="U231" s="139" t="str">
        <f>IF(ISTEXT(A231),"raidcom delete hba_wwn -port "&amp;A231&amp;"  -hba_wwn "&amp;IF(LEN(J231)=16,J231,LEFT(J231,2)&amp;MID(J231,4,2)&amp;MID(J231,7,2)&amp;MID(J231,10,2)&amp;MID(J231,13,2)&amp;MID(J231,16,2)&amp;MID(J231,19,2)&amp;MID(J231,22,2))&amp;" -s "&amp;Instructions!B$11&amp;" -IH"&amp;Instructions!B$10,"")</f>
        <v/>
      </c>
      <c r="V231" s="139" t="str">
        <f>IF(ISTEXT(A231),"raidcom reset hba_wwn -port "&amp;A231&amp;" "&amp;C231&amp;"  -hba_wwn "&amp;IF(LEN(J231)=16,J231,LEFT(J231,2)&amp;MID(J231,4,2)&amp;MID(J231,7,2)&amp;MID(J231,10,2)&amp;MID(J231,13,2)&amp;MID(J231,16,2)&amp;MID(J231,19,2)&amp;MID(J231,22,2))&amp;IF(ISTEXT(K231),"  -s "&amp;Instructions!B$11&amp;" -IH"&amp;Instructions!B$10," -s " &amp;Instructions!B$11&amp; " -IH" &amp;Instructions!B$10),"")</f>
        <v/>
      </c>
    </row>
    <row r="232" spans="1:22" ht="15">
      <c r="A232" s="203"/>
      <c r="B232" s="204"/>
      <c r="C232" s="203" t="s">
        <v>1628</v>
      </c>
      <c r="D232" s="203"/>
      <c r="E232" s="137"/>
      <c r="F232" s="137"/>
      <c r="G232" s="137"/>
      <c r="H232" s="137"/>
      <c r="I232" s="218"/>
      <c r="J232" s="26"/>
      <c r="K232" s="111"/>
      <c r="L232" s="92" t="s">
        <v>17</v>
      </c>
      <c r="M232" s="24" t="str">
        <f>IF(ISTEXT(A232),"raidcom add host_grp -port "&amp;A232&amp;IF(ISNUMBER(B232),"-"&amp;B232," ")&amp;" -host_grp_name "&amp; C232&amp;" -s "&amp;Instructions!B$11&amp;" -IH"&amp;Instructions!B$10,"")</f>
        <v/>
      </c>
      <c r="N232" s="24" t="str">
        <f t="shared" si="8"/>
        <v xml:space="preserve">raidcom add host_grp -port CL- -host_ mode  -s </v>
      </c>
      <c r="O232" s="24" t="str">
        <f>IF(ISNUMBER(#REF!),"raidcom add hba_wwn -port CL" &amp;  A232 &amp;  "-" &amp;B232&amp; "  -hba_wwn " &amp; IF(LEN(J232) =16,J232,LEFT(J232,2)&amp;MID(J232,4,2)&amp;MID(J232,7,2)&amp;MID(J232,10,2) &amp;MID(J232,13,2)&amp;MID(J232,16,2)&amp;MID(J232,19,2)&amp;MID(J232,22,2)),"")</f>
        <v/>
      </c>
      <c r="P232" s="24" t="str">
        <f>IF(ISNUMBER(#REF!),"raidcom set hba_wwn -port CL" &amp;  A232 &amp;  "-" &amp;B232&amp;IF(ISTEXT(K232)," -wwn_nickname "&amp;K232,""),"")</f>
        <v/>
      </c>
      <c r="Q232" s="24" t="str">
        <f>IF(ISTEXT(A232),"raidcom add hba_wwn -port "&amp;A232&amp;" "&amp;C232&amp;"  -hba_wwn "&amp;IF(LEN(J232)=16,J232,LEFT(J232,2)&amp;MID(J232,4,2)&amp;MID(J232,7,2)&amp;MID(J232,10,2)&amp;MID(J232,13,2)&amp;MID(J232,16,2)&amp;MID(J232,19,2)&amp;MID(J232,22,2))&amp;" -s " &amp;Instructions!B$11&amp; " -IH" &amp;Instructions!B$10,"")</f>
        <v/>
      </c>
      <c r="R232" s="24" t="str">
        <f>IF(ISTEXT(A232),"raidcom set hba_wwn -port "&amp;A232&amp;" "&amp;C232&amp;"  -hba_wwn "&amp;IF(LEN(J232)=16,J232,LEFT(J232,2)&amp;MID(J232,4,2)&amp;MID(J232,7,2)&amp;MID(J232,10,2)&amp;MID(J232,13,2)&amp;MID(J232,16,2)&amp;MID(J232,19,2)&amp;MID(J232,22,2))&amp;IF(ISTEXT(K232)," -wwn_nickname "&amp;K232&amp;" -s "&amp;Instructions!B$11&amp;" -IH"&amp;Instructions!B$10," -s " &amp;Instructions!B$11&amp; " -IH" &amp;Instructions!B$10),"")</f>
        <v/>
      </c>
      <c r="S232" s="136" t="str">
        <f>IF(ISTEXT(A232),"raidcom modify host_grp -port " &amp;A232&amp;"  "&amp; C232&amp;"  -host_mode "&amp;D232&amp;"  -host_mode_opt "&amp;LEFT(E232,2)&amp;" "&amp;LEFT(F232,2)&amp;" "&amp;LEFT(G232,2)&amp;" "&amp;LEFT(H232,2)&amp;" -s "&amp;Instructions!B$11&amp;" -IH"&amp;Instructions!B$10,"")</f>
        <v/>
      </c>
      <c r="T232" s="24" t="str">
        <f>IF(ISTEXT(A232),"raidcom delete host_grp -port "&amp;A232&amp;IF(ISTEXT(C232)," "&amp;C232,"-"&amp;B232)&amp;" -s "&amp;Instructions!B$11&amp;" -IH"&amp;Instructions!B$10,"")</f>
        <v/>
      </c>
      <c r="U232" s="139" t="str">
        <f>IF(ISTEXT(A232),"raidcom delete hba_wwn -port "&amp;A232&amp;"  -hba_wwn "&amp;IF(LEN(J232)=16,J232,LEFT(J232,2)&amp;MID(J232,4,2)&amp;MID(J232,7,2)&amp;MID(J232,10,2)&amp;MID(J232,13,2)&amp;MID(J232,16,2)&amp;MID(J232,19,2)&amp;MID(J232,22,2))&amp;" -s "&amp;Instructions!B$11&amp;" -IH"&amp;Instructions!B$10,"")</f>
        <v/>
      </c>
      <c r="V232" s="139" t="str">
        <f>IF(ISTEXT(A232),"raidcom reset hba_wwn -port "&amp;A232&amp;" "&amp;C232&amp;"  -hba_wwn "&amp;IF(LEN(J232)=16,J232,LEFT(J232,2)&amp;MID(J232,4,2)&amp;MID(J232,7,2)&amp;MID(J232,10,2)&amp;MID(J232,13,2)&amp;MID(J232,16,2)&amp;MID(J232,19,2)&amp;MID(J232,22,2))&amp;IF(ISTEXT(K232),"  -s "&amp;Instructions!B$11&amp;" -IH"&amp;Instructions!B$10," -s " &amp;Instructions!B$11&amp; " -IH" &amp;Instructions!B$10),"")</f>
        <v/>
      </c>
    </row>
    <row r="233" spans="1:22" ht="15">
      <c r="A233" s="203"/>
      <c r="B233" s="204"/>
      <c r="C233" s="203" t="s">
        <v>1628</v>
      </c>
      <c r="D233" s="203"/>
      <c r="E233" s="137"/>
      <c r="F233" s="137"/>
      <c r="G233" s="137"/>
      <c r="H233" s="137"/>
      <c r="I233" s="218"/>
      <c r="J233" s="26"/>
      <c r="K233" s="111"/>
      <c r="L233" s="92" t="s">
        <v>17</v>
      </c>
      <c r="M233" s="24" t="str">
        <f>IF(ISTEXT(A233),"raidcom add host_grp -port "&amp;A233&amp;IF(ISNUMBER(B233),"-"&amp;B233," ")&amp;" -host_grp_name "&amp; C233&amp;" -s "&amp;Instructions!B$11&amp;" -IH"&amp;Instructions!B$10,"")</f>
        <v/>
      </c>
      <c r="N233" s="24" t="str">
        <f t="shared" si="8"/>
        <v xml:space="preserve">raidcom add host_grp -port CL- -host_ mode  -s </v>
      </c>
      <c r="O233" s="24" t="str">
        <f>IF(ISNUMBER(#REF!),"raidcom add hba_wwn -port CL" &amp;  A233 &amp;  "-" &amp;B233&amp; "  -hba_wwn " &amp; IF(LEN(J233) =16,J233,LEFT(J233,2)&amp;MID(J233,4,2)&amp;MID(J233,7,2)&amp;MID(J233,10,2) &amp;MID(J233,13,2)&amp;MID(J233,16,2)&amp;MID(J233,19,2)&amp;MID(J233,22,2)),"")</f>
        <v/>
      </c>
      <c r="P233" s="24" t="str">
        <f>IF(ISNUMBER(#REF!),"raidcom set hba_wwn -port CL" &amp;  A233 &amp;  "-" &amp;B233&amp;IF(ISTEXT(K233)," -wwn_nickname "&amp;K233,""),"")</f>
        <v/>
      </c>
      <c r="Q233" s="24" t="str">
        <f>IF(ISTEXT(A233),"raidcom add hba_wwn -port "&amp;A233&amp;" "&amp;C233&amp;"  -hba_wwn "&amp;IF(LEN(J233)=16,J233,LEFT(J233,2)&amp;MID(J233,4,2)&amp;MID(J233,7,2)&amp;MID(J233,10,2)&amp;MID(J233,13,2)&amp;MID(J233,16,2)&amp;MID(J233,19,2)&amp;MID(J233,22,2))&amp;" -s " &amp;Instructions!B$11&amp; " -IH" &amp;Instructions!B$10,"")</f>
        <v/>
      </c>
      <c r="R233" s="24" t="str">
        <f>IF(ISTEXT(A233),"raidcom set hba_wwn -port "&amp;A233&amp;" "&amp;C233&amp;"  -hba_wwn "&amp;IF(LEN(J233)=16,J233,LEFT(J233,2)&amp;MID(J233,4,2)&amp;MID(J233,7,2)&amp;MID(J233,10,2)&amp;MID(J233,13,2)&amp;MID(J233,16,2)&amp;MID(J233,19,2)&amp;MID(J233,22,2))&amp;IF(ISTEXT(K233)," -wwn_nickname "&amp;K233&amp;" -s "&amp;Instructions!B$11&amp;" -IH"&amp;Instructions!B$10," -s " &amp;Instructions!B$11&amp; " -IH" &amp;Instructions!B$10),"")</f>
        <v/>
      </c>
      <c r="S233" s="136" t="str">
        <f>IF(ISTEXT(A233),"raidcom modify host_grp -port " &amp;A233&amp;"  "&amp; C233&amp;"  -host_mode "&amp;D233&amp;"  -host_mode_opt "&amp;LEFT(E233,2)&amp;" "&amp;LEFT(F233,2)&amp;" "&amp;LEFT(G233,2)&amp;" "&amp;LEFT(H233,2)&amp;" -s "&amp;Instructions!B$11&amp;" -IH"&amp;Instructions!B$10,"")</f>
        <v/>
      </c>
      <c r="T233" s="24" t="str">
        <f>IF(ISTEXT(A233),"raidcom delete host_grp -port "&amp;A233&amp;IF(ISTEXT(C233)," "&amp;C233,"-"&amp;B233)&amp;" -s "&amp;Instructions!B$11&amp;" -IH"&amp;Instructions!B$10,"")</f>
        <v/>
      </c>
      <c r="U233" s="139" t="str">
        <f>IF(ISTEXT(A233),"raidcom delete hba_wwn -port "&amp;A233&amp;"  -hba_wwn "&amp;IF(LEN(J233)=16,J233,LEFT(J233,2)&amp;MID(J233,4,2)&amp;MID(J233,7,2)&amp;MID(J233,10,2)&amp;MID(J233,13,2)&amp;MID(J233,16,2)&amp;MID(J233,19,2)&amp;MID(J233,22,2))&amp;" -s "&amp;Instructions!B$11&amp;" -IH"&amp;Instructions!B$10,"")</f>
        <v/>
      </c>
      <c r="V233" s="139" t="str">
        <f>IF(ISTEXT(A233),"raidcom reset hba_wwn -port "&amp;A233&amp;" "&amp;C233&amp;"  -hba_wwn "&amp;IF(LEN(J233)=16,J233,LEFT(J233,2)&amp;MID(J233,4,2)&amp;MID(J233,7,2)&amp;MID(J233,10,2)&amp;MID(J233,13,2)&amp;MID(J233,16,2)&amp;MID(J233,19,2)&amp;MID(J233,22,2))&amp;IF(ISTEXT(K233),"  -s "&amp;Instructions!B$11&amp;" -IH"&amp;Instructions!B$10," -s " &amp;Instructions!B$11&amp; " -IH" &amp;Instructions!B$10),"")</f>
        <v/>
      </c>
    </row>
    <row r="234" spans="1:22" ht="15">
      <c r="A234" s="203"/>
      <c r="B234" s="204"/>
      <c r="C234" s="203" t="s">
        <v>1629</v>
      </c>
      <c r="D234" s="203"/>
      <c r="E234" s="137"/>
      <c r="F234" s="137"/>
      <c r="G234" s="137"/>
      <c r="H234" s="137"/>
      <c r="I234" s="218"/>
      <c r="J234" s="26"/>
      <c r="K234" s="111"/>
      <c r="L234" s="92" t="s">
        <v>17</v>
      </c>
      <c r="M234" s="24" t="str">
        <f>IF(ISTEXT(A234),"raidcom add host_grp -port "&amp;A234&amp;IF(ISNUMBER(B234),"-"&amp;B234," ")&amp;" -host_grp_name "&amp; C234&amp;" -s "&amp;Instructions!B$11&amp;" -IH"&amp;Instructions!B$10,"")</f>
        <v/>
      </c>
      <c r="N234" s="24" t="str">
        <f t="shared" si="8"/>
        <v xml:space="preserve">raidcom add host_grp -port CL- -host_ mode  -s </v>
      </c>
      <c r="O234" s="24" t="str">
        <f>IF(ISNUMBER(#REF!),"raidcom add hba_wwn -port CL" &amp;  A234 &amp;  "-" &amp;B234&amp; "  -hba_wwn " &amp; IF(LEN(J234) =16,J234,LEFT(J234,2)&amp;MID(J234,4,2)&amp;MID(J234,7,2)&amp;MID(J234,10,2) &amp;MID(J234,13,2)&amp;MID(J234,16,2)&amp;MID(J234,19,2)&amp;MID(J234,22,2)),"")</f>
        <v/>
      </c>
      <c r="P234" s="24" t="str">
        <f>IF(ISNUMBER(#REF!),"raidcom set hba_wwn -port CL" &amp;  A234 &amp;  "-" &amp;B234&amp;IF(ISTEXT(K234)," -wwn_nickname "&amp;K234,""),"")</f>
        <v/>
      </c>
      <c r="Q234" s="24" t="str">
        <f>IF(ISTEXT(A234),"raidcom add hba_wwn -port "&amp;A234&amp;" "&amp;C234&amp;"  -hba_wwn "&amp;IF(LEN(J234)=16,J234,LEFT(J234,2)&amp;MID(J234,4,2)&amp;MID(J234,7,2)&amp;MID(J234,10,2)&amp;MID(J234,13,2)&amp;MID(J234,16,2)&amp;MID(J234,19,2)&amp;MID(J234,22,2))&amp;" -s " &amp;Instructions!B$11&amp; " -IH" &amp;Instructions!B$10,"")</f>
        <v/>
      </c>
      <c r="R234" s="24" t="str">
        <f>IF(ISTEXT(A234),"raidcom set hba_wwn -port "&amp;A234&amp;" "&amp;C234&amp;"  -hba_wwn "&amp;IF(LEN(J234)=16,J234,LEFT(J234,2)&amp;MID(J234,4,2)&amp;MID(J234,7,2)&amp;MID(J234,10,2)&amp;MID(J234,13,2)&amp;MID(J234,16,2)&amp;MID(J234,19,2)&amp;MID(J234,22,2))&amp;IF(ISTEXT(K234)," -wwn_nickname "&amp;K234&amp;" -s "&amp;Instructions!B$11&amp;" -IH"&amp;Instructions!B$10," -s " &amp;Instructions!B$11&amp; " -IH" &amp;Instructions!B$10),"")</f>
        <v/>
      </c>
      <c r="S234" s="136" t="str">
        <f>IF(ISTEXT(A234),"raidcom modify host_grp -port " &amp;A234&amp;"  "&amp; C234&amp;"  -host_mode "&amp;D234&amp;"  -host_mode_opt "&amp;LEFT(E234,2)&amp;" "&amp;LEFT(F234,2)&amp;" "&amp;LEFT(G234,2)&amp;" "&amp;LEFT(H234,2)&amp;" -s "&amp;Instructions!B$11&amp;" -IH"&amp;Instructions!B$10,"")</f>
        <v/>
      </c>
      <c r="T234" s="24" t="str">
        <f>IF(ISTEXT(A234),"raidcom delete host_grp -port "&amp;A234&amp;IF(ISTEXT(C234)," "&amp;C234,"-"&amp;B234)&amp;" -s "&amp;Instructions!B$11&amp;" -IH"&amp;Instructions!B$10,"")</f>
        <v/>
      </c>
      <c r="U234" s="139" t="str">
        <f>IF(ISTEXT(A234),"raidcom delete hba_wwn -port "&amp;A234&amp;"  -hba_wwn "&amp;IF(LEN(J234)=16,J234,LEFT(J234,2)&amp;MID(J234,4,2)&amp;MID(J234,7,2)&amp;MID(J234,10,2)&amp;MID(J234,13,2)&amp;MID(J234,16,2)&amp;MID(J234,19,2)&amp;MID(J234,22,2))&amp;" -s "&amp;Instructions!B$11&amp;" -IH"&amp;Instructions!B$10,"")</f>
        <v/>
      </c>
      <c r="V234" s="139" t="str">
        <f>IF(ISTEXT(A234),"raidcom reset hba_wwn -port "&amp;A234&amp;" "&amp;C234&amp;"  -hba_wwn "&amp;IF(LEN(J234)=16,J234,LEFT(J234,2)&amp;MID(J234,4,2)&amp;MID(J234,7,2)&amp;MID(J234,10,2)&amp;MID(J234,13,2)&amp;MID(J234,16,2)&amp;MID(J234,19,2)&amp;MID(J234,22,2))&amp;IF(ISTEXT(K234),"  -s "&amp;Instructions!B$11&amp;" -IH"&amp;Instructions!B$10," -s " &amp;Instructions!B$11&amp; " -IH" &amp;Instructions!B$10),"")</f>
        <v/>
      </c>
    </row>
    <row r="235" spans="1:22" ht="15">
      <c r="A235" s="203"/>
      <c r="B235" s="204"/>
      <c r="C235" s="203" t="s">
        <v>1629</v>
      </c>
      <c r="D235" s="203"/>
      <c r="E235" s="137"/>
      <c r="F235" s="137"/>
      <c r="G235" s="137"/>
      <c r="H235" s="137"/>
      <c r="I235" s="218"/>
      <c r="J235" s="26"/>
      <c r="K235" s="111"/>
      <c r="L235" s="92" t="s">
        <v>17</v>
      </c>
      <c r="M235" s="24" t="str">
        <f>IF(ISTEXT(A235),"raidcom add host_grp -port "&amp;A235&amp;IF(ISNUMBER(B235),"-"&amp;B235," ")&amp;" -host_grp_name "&amp; C235&amp;" -s "&amp;Instructions!B$11&amp;" -IH"&amp;Instructions!B$10,"")</f>
        <v/>
      </c>
      <c r="N235" s="24" t="str">
        <f t="shared" si="8"/>
        <v xml:space="preserve">raidcom add host_grp -port CL- -host_ mode  -s </v>
      </c>
      <c r="O235" s="24" t="str">
        <f>IF(ISNUMBER(#REF!),"raidcom add hba_wwn -port CL" &amp;  A235 &amp;  "-" &amp;B235&amp; "  -hba_wwn " &amp; IF(LEN(J235) =16,J235,LEFT(J235,2)&amp;MID(J235,4,2)&amp;MID(J235,7,2)&amp;MID(J235,10,2) &amp;MID(J235,13,2)&amp;MID(J235,16,2)&amp;MID(J235,19,2)&amp;MID(J235,22,2)),"")</f>
        <v/>
      </c>
      <c r="P235" s="24" t="str">
        <f>IF(ISNUMBER(#REF!),"raidcom set hba_wwn -port CL" &amp;  A235 &amp;  "-" &amp;B235&amp;IF(ISTEXT(K235)," -wwn_nickname "&amp;K235,""),"")</f>
        <v/>
      </c>
      <c r="Q235" s="24" t="str">
        <f>IF(ISTEXT(A235),"raidcom add hba_wwn -port "&amp;A235&amp;" "&amp;C235&amp;"  -hba_wwn "&amp;IF(LEN(J235)=16,J235,LEFT(J235,2)&amp;MID(J235,4,2)&amp;MID(J235,7,2)&amp;MID(J235,10,2)&amp;MID(J235,13,2)&amp;MID(J235,16,2)&amp;MID(J235,19,2)&amp;MID(J235,22,2))&amp;" -s " &amp;Instructions!B$11&amp; " -IH" &amp;Instructions!B$10,"")</f>
        <v/>
      </c>
      <c r="R235" s="24" t="str">
        <f>IF(ISTEXT(A235),"raidcom set hba_wwn -port "&amp;A235&amp;" "&amp;C235&amp;"  -hba_wwn "&amp;IF(LEN(J235)=16,J235,LEFT(J235,2)&amp;MID(J235,4,2)&amp;MID(J235,7,2)&amp;MID(J235,10,2)&amp;MID(J235,13,2)&amp;MID(J235,16,2)&amp;MID(J235,19,2)&amp;MID(J235,22,2))&amp;IF(ISTEXT(K235)," -wwn_nickname "&amp;K235&amp;" -s "&amp;Instructions!B$11&amp;" -IH"&amp;Instructions!B$10," -s " &amp;Instructions!B$11&amp; " -IH" &amp;Instructions!B$10),"")</f>
        <v/>
      </c>
      <c r="S235" s="136" t="str">
        <f>IF(ISTEXT(A235),"raidcom modify host_grp -port " &amp;A235&amp;"  "&amp; C235&amp;"  -host_mode "&amp;D235&amp;"  -host_mode_opt "&amp;LEFT(E235,2)&amp;" "&amp;LEFT(F235,2)&amp;" "&amp;LEFT(G235,2)&amp;" "&amp;LEFT(H235,2)&amp;" -s "&amp;Instructions!B$11&amp;" -IH"&amp;Instructions!B$10,"")</f>
        <v/>
      </c>
      <c r="T235" s="24" t="str">
        <f>IF(ISTEXT(A235),"raidcom delete host_grp -port "&amp;A235&amp;IF(ISTEXT(C235)," "&amp;C235,"-"&amp;B235)&amp;" -s "&amp;Instructions!B$11&amp;" -IH"&amp;Instructions!B$10,"")</f>
        <v/>
      </c>
      <c r="U235" s="139" t="str">
        <f>IF(ISTEXT(A235),"raidcom delete hba_wwn -port "&amp;A235&amp;"  -hba_wwn "&amp;IF(LEN(J235)=16,J235,LEFT(J235,2)&amp;MID(J235,4,2)&amp;MID(J235,7,2)&amp;MID(J235,10,2)&amp;MID(J235,13,2)&amp;MID(J235,16,2)&amp;MID(J235,19,2)&amp;MID(J235,22,2))&amp;" -s "&amp;Instructions!B$11&amp;" -IH"&amp;Instructions!B$10,"")</f>
        <v/>
      </c>
      <c r="V235" s="139" t="str">
        <f>IF(ISTEXT(A235),"raidcom reset hba_wwn -port "&amp;A235&amp;" "&amp;C235&amp;"  -hba_wwn "&amp;IF(LEN(J235)=16,J235,LEFT(J235,2)&amp;MID(J235,4,2)&amp;MID(J235,7,2)&amp;MID(J235,10,2)&amp;MID(J235,13,2)&amp;MID(J235,16,2)&amp;MID(J235,19,2)&amp;MID(J235,22,2))&amp;IF(ISTEXT(K235),"  -s "&amp;Instructions!B$11&amp;" -IH"&amp;Instructions!B$10," -s " &amp;Instructions!B$11&amp; " -IH" &amp;Instructions!B$10),"")</f>
        <v/>
      </c>
    </row>
    <row r="236" spans="1:22" ht="15">
      <c r="A236" s="203"/>
      <c r="B236" s="204"/>
      <c r="C236" s="203" t="s">
        <v>1629</v>
      </c>
      <c r="D236" s="203"/>
      <c r="E236" s="137"/>
      <c r="F236" s="137"/>
      <c r="G236" s="137"/>
      <c r="H236" s="137"/>
      <c r="I236" s="218"/>
      <c r="J236" s="26"/>
      <c r="K236" s="111"/>
      <c r="L236" s="92" t="s">
        <v>17</v>
      </c>
      <c r="M236" s="24" t="str">
        <f>IF(ISTEXT(A236),"raidcom add host_grp -port "&amp;A236&amp;IF(ISNUMBER(B236),"-"&amp;B236," ")&amp;" -host_grp_name "&amp; C236&amp;" -s "&amp;Instructions!B$11&amp;" -IH"&amp;Instructions!B$10,"")</f>
        <v/>
      </c>
      <c r="N236" s="24" t="str">
        <f t="shared" si="8"/>
        <v xml:space="preserve">raidcom add host_grp -port CL- -host_ mode  -s </v>
      </c>
      <c r="O236" s="24" t="str">
        <f>IF(ISNUMBER(#REF!),"raidcom add hba_wwn -port CL" &amp;  A236 &amp;  "-" &amp;B236&amp; "  -hba_wwn " &amp; IF(LEN(J236) =16,J236,LEFT(J236,2)&amp;MID(J236,4,2)&amp;MID(J236,7,2)&amp;MID(J236,10,2) &amp;MID(J236,13,2)&amp;MID(J236,16,2)&amp;MID(J236,19,2)&amp;MID(J236,22,2)),"")</f>
        <v/>
      </c>
      <c r="P236" s="24" t="str">
        <f>IF(ISNUMBER(#REF!),"raidcom set hba_wwn -port CL" &amp;  A236 &amp;  "-" &amp;B236&amp;IF(ISTEXT(K236)," -wwn_nickname "&amp;K236,""),"")</f>
        <v/>
      </c>
      <c r="Q236" s="24" t="str">
        <f>IF(ISTEXT(A236),"raidcom add hba_wwn -port "&amp;A236&amp;" "&amp;C236&amp;"  -hba_wwn "&amp;IF(LEN(J236)=16,J236,LEFT(J236,2)&amp;MID(J236,4,2)&amp;MID(J236,7,2)&amp;MID(J236,10,2)&amp;MID(J236,13,2)&amp;MID(J236,16,2)&amp;MID(J236,19,2)&amp;MID(J236,22,2))&amp;" -s " &amp;Instructions!B$11&amp; " -IH" &amp;Instructions!B$10,"")</f>
        <v/>
      </c>
      <c r="R236" s="24" t="str">
        <f>IF(ISTEXT(A236),"raidcom set hba_wwn -port "&amp;A236&amp;" "&amp;C236&amp;"  -hba_wwn "&amp;IF(LEN(J236)=16,J236,LEFT(J236,2)&amp;MID(J236,4,2)&amp;MID(J236,7,2)&amp;MID(J236,10,2)&amp;MID(J236,13,2)&amp;MID(J236,16,2)&amp;MID(J236,19,2)&amp;MID(J236,22,2))&amp;IF(ISTEXT(K236)," -wwn_nickname "&amp;K236&amp;" -s "&amp;Instructions!B$11&amp;" -IH"&amp;Instructions!B$10," -s " &amp;Instructions!B$11&amp; " -IH" &amp;Instructions!B$10),"")</f>
        <v/>
      </c>
      <c r="S236" s="136" t="str">
        <f>IF(ISTEXT(A236),"raidcom modify host_grp -port " &amp;A236&amp;"  "&amp; C236&amp;"  -host_mode "&amp;D236&amp;"  -host_mode_opt "&amp;LEFT(E236,2)&amp;" "&amp;LEFT(F236,2)&amp;" "&amp;LEFT(G236,2)&amp;" "&amp;LEFT(H236,2)&amp;" -s "&amp;Instructions!B$11&amp;" -IH"&amp;Instructions!B$10,"")</f>
        <v/>
      </c>
      <c r="T236" s="24" t="str">
        <f>IF(ISTEXT(A236),"raidcom delete host_grp -port "&amp;A236&amp;IF(ISTEXT(C236)," "&amp;C236,"-"&amp;B236)&amp;" -s "&amp;Instructions!B$11&amp;" -IH"&amp;Instructions!B$10,"")</f>
        <v/>
      </c>
      <c r="U236" s="139" t="str">
        <f>IF(ISTEXT(A236),"raidcom delete hba_wwn -port "&amp;A236&amp;"  -hba_wwn "&amp;IF(LEN(J236)=16,J236,LEFT(J236,2)&amp;MID(J236,4,2)&amp;MID(J236,7,2)&amp;MID(J236,10,2)&amp;MID(J236,13,2)&amp;MID(J236,16,2)&amp;MID(J236,19,2)&amp;MID(J236,22,2))&amp;" -s "&amp;Instructions!B$11&amp;" -IH"&amp;Instructions!B$10,"")</f>
        <v/>
      </c>
      <c r="V236" s="139" t="str">
        <f>IF(ISTEXT(A236),"raidcom reset hba_wwn -port "&amp;A236&amp;" "&amp;C236&amp;"  -hba_wwn "&amp;IF(LEN(J236)=16,J236,LEFT(J236,2)&amp;MID(J236,4,2)&amp;MID(J236,7,2)&amp;MID(J236,10,2)&amp;MID(J236,13,2)&amp;MID(J236,16,2)&amp;MID(J236,19,2)&amp;MID(J236,22,2))&amp;IF(ISTEXT(K236),"  -s "&amp;Instructions!B$11&amp;" -IH"&amp;Instructions!B$10," -s " &amp;Instructions!B$11&amp; " -IH" &amp;Instructions!B$10),"")</f>
        <v/>
      </c>
    </row>
    <row r="237" spans="1:22" ht="15">
      <c r="A237" s="203"/>
      <c r="B237" s="204"/>
      <c r="C237" s="203" t="s">
        <v>1629</v>
      </c>
      <c r="D237" s="203"/>
      <c r="E237" s="137"/>
      <c r="F237" s="137"/>
      <c r="G237" s="137"/>
      <c r="H237" s="137"/>
      <c r="I237" s="218"/>
      <c r="J237" s="26"/>
      <c r="K237" s="111"/>
      <c r="L237" s="92" t="s">
        <v>17</v>
      </c>
      <c r="M237" s="24" t="str">
        <f>IF(ISTEXT(A237),"raidcom add host_grp -port "&amp;A237&amp;IF(ISNUMBER(B237),"-"&amp;B237," ")&amp;" -host_grp_name "&amp; C237&amp;" -s "&amp;Instructions!B$11&amp;" -IH"&amp;Instructions!B$10,"")</f>
        <v/>
      </c>
      <c r="N237" s="24" t="str">
        <f t="shared" si="8"/>
        <v xml:space="preserve">raidcom add host_grp -port CL- -host_ mode  -s </v>
      </c>
      <c r="O237" s="24" t="str">
        <f>IF(ISNUMBER(#REF!),"raidcom add hba_wwn -port CL" &amp;  A237 &amp;  "-" &amp;B237&amp; "  -hba_wwn " &amp; IF(LEN(J237) =16,J237,LEFT(J237,2)&amp;MID(J237,4,2)&amp;MID(J237,7,2)&amp;MID(J237,10,2) &amp;MID(J237,13,2)&amp;MID(J237,16,2)&amp;MID(J237,19,2)&amp;MID(J237,22,2)),"")</f>
        <v/>
      </c>
      <c r="P237" s="24" t="str">
        <f>IF(ISNUMBER(#REF!),"raidcom set hba_wwn -port CL" &amp;  A237 &amp;  "-" &amp;B237&amp;IF(ISTEXT(K237)," -wwn_nickname "&amp;K237,""),"")</f>
        <v/>
      </c>
      <c r="Q237" s="24" t="str">
        <f>IF(ISTEXT(A237),"raidcom add hba_wwn -port "&amp;A237&amp;" "&amp;C237&amp;"  -hba_wwn "&amp;IF(LEN(J237)=16,J237,LEFT(J237,2)&amp;MID(J237,4,2)&amp;MID(J237,7,2)&amp;MID(J237,10,2)&amp;MID(J237,13,2)&amp;MID(J237,16,2)&amp;MID(J237,19,2)&amp;MID(J237,22,2))&amp;" -s " &amp;Instructions!B$11&amp; " -IH" &amp;Instructions!B$10,"")</f>
        <v/>
      </c>
      <c r="R237" s="24" t="str">
        <f>IF(ISTEXT(A237),"raidcom set hba_wwn -port "&amp;A237&amp;" "&amp;C237&amp;"  -hba_wwn "&amp;IF(LEN(J237)=16,J237,LEFT(J237,2)&amp;MID(J237,4,2)&amp;MID(J237,7,2)&amp;MID(J237,10,2)&amp;MID(J237,13,2)&amp;MID(J237,16,2)&amp;MID(J237,19,2)&amp;MID(J237,22,2))&amp;IF(ISTEXT(K237)," -wwn_nickname "&amp;K237&amp;" -s "&amp;Instructions!B$11&amp;" -IH"&amp;Instructions!B$10," -s " &amp;Instructions!B$11&amp; " -IH" &amp;Instructions!B$10),"")</f>
        <v/>
      </c>
      <c r="S237" s="136" t="str">
        <f>IF(ISTEXT(A237),"raidcom modify host_grp -port " &amp;A237&amp;"  "&amp; C237&amp;"  -host_mode "&amp;D237&amp;"  -host_mode_opt "&amp;LEFT(E237,2)&amp;" "&amp;LEFT(F237,2)&amp;" "&amp;LEFT(G237,2)&amp;" "&amp;LEFT(H237,2)&amp;" -s "&amp;Instructions!B$11&amp;" -IH"&amp;Instructions!B$10,"")</f>
        <v/>
      </c>
      <c r="T237" s="24" t="str">
        <f>IF(ISTEXT(A237),"raidcom delete host_grp -port "&amp;A237&amp;IF(ISTEXT(C237)," "&amp;C237,"-"&amp;B237)&amp;" -s "&amp;Instructions!B$11&amp;" -IH"&amp;Instructions!B$10,"")</f>
        <v/>
      </c>
      <c r="U237" s="139" t="str">
        <f>IF(ISTEXT(A237),"raidcom delete hba_wwn -port "&amp;A237&amp;"  -hba_wwn "&amp;IF(LEN(J237)=16,J237,LEFT(J237,2)&amp;MID(J237,4,2)&amp;MID(J237,7,2)&amp;MID(J237,10,2)&amp;MID(J237,13,2)&amp;MID(J237,16,2)&amp;MID(J237,19,2)&amp;MID(J237,22,2))&amp;" -s "&amp;Instructions!B$11&amp;" -IH"&amp;Instructions!B$10,"")</f>
        <v/>
      </c>
      <c r="V237" s="139" t="str">
        <f>IF(ISTEXT(A237),"raidcom reset hba_wwn -port "&amp;A237&amp;" "&amp;C237&amp;"  -hba_wwn "&amp;IF(LEN(J237)=16,J237,LEFT(J237,2)&amp;MID(J237,4,2)&amp;MID(J237,7,2)&amp;MID(J237,10,2)&amp;MID(J237,13,2)&amp;MID(J237,16,2)&amp;MID(J237,19,2)&amp;MID(J237,22,2))&amp;IF(ISTEXT(K237),"  -s "&amp;Instructions!B$11&amp;" -IH"&amp;Instructions!B$10," -s " &amp;Instructions!B$11&amp; " -IH" &amp;Instructions!B$10),"")</f>
        <v/>
      </c>
    </row>
    <row r="238" spans="1:22" ht="15">
      <c r="A238" s="203"/>
      <c r="B238" s="204"/>
      <c r="C238" s="203" t="s">
        <v>1630</v>
      </c>
      <c r="D238" s="203"/>
      <c r="E238" s="137"/>
      <c r="F238" s="137"/>
      <c r="G238" s="137"/>
      <c r="H238" s="137"/>
      <c r="I238" s="218"/>
      <c r="J238" s="26"/>
      <c r="K238" s="111"/>
      <c r="L238" s="92" t="s">
        <v>17</v>
      </c>
      <c r="M238" s="24" t="str">
        <f>IF(ISTEXT(A238),"raidcom add host_grp -port "&amp;A238&amp;IF(ISNUMBER(B238),"-"&amp;B238," ")&amp;" -host_grp_name "&amp; C238&amp;" -s "&amp;Instructions!B$11&amp;" -IH"&amp;Instructions!B$10,"")</f>
        <v/>
      </c>
      <c r="N238" s="24" t="str">
        <f t="shared" si="8"/>
        <v xml:space="preserve">raidcom add host_grp -port CL- -host_ mode  -s </v>
      </c>
      <c r="O238" s="24" t="str">
        <f>IF(ISNUMBER(#REF!),"raidcom add hba_wwn -port CL" &amp;  A238 &amp;  "-" &amp;B238&amp; "  -hba_wwn " &amp; IF(LEN(J238) =16,J238,LEFT(J238,2)&amp;MID(J238,4,2)&amp;MID(J238,7,2)&amp;MID(J238,10,2) &amp;MID(J238,13,2)&amp;MID(J238,16,2)&amp;MID(J238,19,2)&amp;MID(J238,22,2)),"")</f>
        <v/>
      </c>
      <c r="P238" s="24" t="str">
        <f>IF(ISNUMBER(#REF!),"raidcom set hba_wwn -port CL" &amp;  A238 &amp;  "-" &amp;B238&amp;IF(ISTEXT(K238)," -wwn_nickname "&amp;K238,""),"")</f>
        <v/>
      </c>
      <c r="Q238" s="24" t="str">
        <f>IF(ISTEXT(A238),"raidcom add hba_wwn -port "&amp;A238&amp;" "&amp;C238&amp;"  -hba_wwn "&amp;IF(LEN(J238)=16,J238,LEFT(J238,2)&amp;MID(J238,4,2)&amp;MID(J238,7,2)&amp;MID(J238,10,2)&amp;MID(J238,13,2)&amp;MID(J238,16,2)&amp;MID(J238,19,2)&amp;MID(J238,22,2))&amp;" -s " &amp;Instructions!B$11&amp; " -IH" &amp;Instructions!B$10,"")</f>
        <v/>
      </c>
      <c r="R238" s="24" t="str">
        <f>IF(ISTEXT(A238),"raidcom set hba_wwn -port "&amp;A238&amp;" "&amp;C238&amp;"  -hba_wwn "&amp;IF(LEN(J238)=16,J238,LEFT(J238,2)&amp;MID(J238,4,2)&amp;MID(J238,7,2)&amp;MID(J238,10,2)&amp;MID(J238,13,2)&amp;MID(J238,16,2)&amp;MID(J238,19,2)&amp;MID(J238,22,2))&amp;IF(ISTEXT(K238)," -wwn_nickname "&amp;K238&amp;" -s "&amp;Instructions!B$11&amp;" -IH"&amp;Instructions!B$10," -s " &amp;Instructions!B$11&amp; " -IH" &amp;Instructions!B$10),"")</f>
        <v/>
      </c>
      <c r="S238" s="136" t="str">
        <f>IF(ISTEXT(A238),"raidcom modify host_grp -port " &amp;A238&amp;"  "&amp; C238&amp;"  -host_mode "&amp;D238&amp;"  -host_mode_opt "&amp;LEFT(E238,2)&amp;" "&amp;LEFT(F238,2)&amp;" "&amp;LEFT(G238,2)&amp;" "&amp;LEFT(H238,2)&amp;" -s "&amp;Instructions!B$11&amp;" -IH"&amp;Instructions!B$10,"")</f>
        <v/>
      </c>
      <c r="T238" s="24" t="str">
        <f>IF(ISTEXT(A238),"raidcom delete host_grp -port "&amp;A238&amp;IF(ISTEXT(C238)," "&amp;C238,"-"&amp;B238)&amp;" -s "&amp;Instructions!B$11&amp;" -IH"&amp;Instructions!B$10,"")</f>
        <v/>
      </c>
      <c r="U238" s="139" t="str">
        <f>IF(ISTEXT(A238),"raidcom delete hba_wwn -port "&amp;A238&amp;"  -hba_wwn "&amp;IF(LEN(J238)=16,J238,LEFT(J238,2)&amp;MID(J238,4,2)&amp;MID(J238,7,2)&amp;MID(J238,10,2)&amp;MID(J238,13,2)&amp;MID(J238,16,2)&amp;MID(J238,19,2)&amp;MID(J238,22,2))&amp;" -s "&amp;Instructions!B$11&amp;" -IH"&amp;Instructions!B$10,"")</f>
        <v/>
      </c>
      <c r="V238" s="139" t="str">
        <f>IF(ISTEXT(A238),"raidcom reset hba_wwn -port "&amp;A238&amp;" "&amp;C238&amp;"  -hba_wwn "&amp;IF(LEN(J238)=16,J238,LEFT(J238,2)&amp;MID(J238,4,2)&amp;MID(J238,7,2)&amp;MID(J238,10,2)&amp;MID(J238,13,2)&amp;MID(J238,16,2)&amp;MID(J238,19,2)&amp;MID(J238,22,2))&amp;IF(ISTEXT(K238),"  -s "&amp;Instructions!B$11&amp;" -IH"&amp;Instructions!B$10," -s " &amp;Instructions!B$11&amp; " -IH" &amp;Instructions!B$10),"")</f>
        <v/>
      </c>
    </row>
    <row r="239" spans="1:22" ht="15">
      <c r="A239" s="203"/>
      <c r="B239" s="204"/>
      <c r="C239" s="203" t="s">
        <v>1630</v>
      </c>
      <c r="D239" s="203"/>
      <c r="E239" s="137"/>
      <c r="F239" s="137"/>
      <c r="G239" s="137"/>
      <c r="H239" s="137"/>
      <c r="I239" s="218"/>
      <c r="J239" s="26"/>
      <c r="K239" s="111"/>
      <c r="L239" s="92" t="s">
        <v>17</v>
      </c>
      <c r="M239" s="24" t="str">
        <f>IF(ISTEXT(A239),"raidcom add host_grp -port "&amp;A239&amp;IF(ISNUMBER(B239),"-"&amp;B239," ")&amp;" -host_grp_name "&amp; C239&amp;" -s "&amp;Instructions!B$11&amp;" -IH"&amp;Instructions!B$10,"")</f>
        <v/>
      </c>
      <c r="N239" s="24" t="str">
        <f t="shared" si="8"/>
        <v xml:space="preserve">raidcom add host_grp -port CL- -host_ mode  -s </v>
      </c>
      <c r="O239" s="24" t="str">
        <f>IF(ISNUMBER(#REF!),"raidcom add hba_wwn -port CL" &amp;  A239 &amp;  "-" &amp;B239&amp; "  -hba_wwn " &amp; IF(LEN(J239) =16,J239,LEFT(J239,2)&amp;MID(J239,4,2)&amp;MID(J239,7,2)&amp;MID(J239,10,2) &amp;MID(J239,13,2)&amp;MID(J239,16,2)&amp;MID(J239,19,2)&amp;MID(J239,22,2)),"")</f>
        <v/>
      </c>
      <c r="P239" s="24" t="str">
        <f>IF(ISNUMBER(#REF!),"raidcom set hba_wwn -port CL" &amp;  A239 &amp;  "-" &amp;B239&amp;IF(ISTEXT(K239)," -wwn_nickname "&amp;K239,""),"")</f>
        <v/>
      </c>
      <c r="Q239" s="24" t="str">
        <f>IF(ISTEXT(A239),"raidcom add hba_wwn -port "&amp;A239&amp;" "&amp;C239&amp;"  -hba_wwn "&amp;IF(LEN(J239)=16,J239,LEFT(J239,2)&amp;MID(J239,4,2)&amp;MID(J239,7,2)&amp;MID(J239,10,2)&amp;MID(J239,13,2)&amp;MID(J239,16,2)&amp;MID(J239,19,2)&amp;MID(J239,22,2))&amp;" -s " &amp;Instructions!B$11&amp; " -IH" &amp;Instructions!B$10,"")</f>
        <v/>
      </c>
      <c r="R239" s="24" t="str">
        <f>IF(ISTEXT(A239),"raidcom set hba_wwn -port "&amp;A239&amp;" "&amp;C239&amp;"  -hba_wwn "&amp;IF(LEN(J239)=16,J239,LEFT(J239,2)&amp;MID(J239,4,2)&amp;MID(J239,7,2)&amp;MID(J239,10,2)&amp;MID(J239,13,2)&amp;MID(J239,16,2)&amp;MID(J239,19,2)&amp;MID(J239,22,2))&amp;IF(ISTEXT(K239)," -wwn_nickname "&amp;K239&amp;" -s "&amp;Instructions!B$11&amp;" -IH"&amp;Instructions!B$10," -s " &amp;Instructions!B$11&amp; " -IH" &amp;Instructions!B$10),"")</f>
        <v/>
      </c>
      <c r="S239" s="136" t="str">
        <f>IF(ISTEXT(A239),"raidcom modify host_grp -port " &amp;A239&amp;"  "&amp; C239&amp;"  -host_mode "&amp;D239&amp;"  -host_mode_opt "&amp;LEFT(E239,2)&amp;" "&amp;LEFT(F239,2)&amp;" "&amp;LEFT(G239,2)&amp;" "&amp;LEFT(H239,2)&amp;" -s "&amp;Instructions!B$11&amp;" -IH"&amp;Instructions!B$10,"")</f>
        <v/>
      </c>
      <c r="T239" s="24" t="str">
        <f>IF(ISTEXT(A239),"raidcom delete host_grp -port "&amp;A239&amp;IF(ISTEXT(C239)," "&amp;C239,"-"&amp;B239)&amp;" -s "&amp;Instructions!B$11&amp;" -IH"&amp;Instructions!B$10,"")</f>
        <v/>
      </c>
      <c r="U239" s="139" t="str">
        <f>IF(ISTEXT(A239),"raidcom delete hba_wwn -port "&amp;A239&amp;"  -hba_wwn "&amp;IF(LEN(J239)=16,J239,LEFT(J239,2)&amp;MID(J239,4,2)&amp;MID(J239,7,2)&amp;MID(J239,10,2)&amp;MID(J239,13,2)&amp;MID(J239,16,2)&amp;MID(J239,19,2)&amp;MID(J239,22,2))&amp;" -s "&amp;Instructions!B$11&amp;" -IH"&amp;Instructions!B$10,"")</f>
        <v/>
      </c>
      <c r="V239" s="139" t="str">
        <f>IF(ISTEXT(A239),"raidcom reset hba_wwn -port "&amp;A239&amp;" "&amp;C239&amp;"  -hba_wwn "&amp;IF(LEN(J239)=16,J239,LEFT(J239,2)&amp;MID(J239,4,2)&amp;MID(J239,7,2)&amp;MID(J239,10,2)&amp;MID(J239,13,2)&amp;MID(J239,16,2)&amp;MID(J239,19,2)&amp;MID(J239,22,2))&amp;IF(ISTEXT(K239),"  -s "&amp;Instructions!B$11&amp;" -IH"&amp;Instructions!B$10," -s " &amp;Instructions!B$11&amp; " -IH" &amp;Instructions!B$10),"")</f>
        <v/>
      </c>
    </row>
    <row r="240" spans="1:22" ht="15">
      <c r="A240" s="203"/>
      <c r="B240" s="204"/>
      <c r="C240" s="203" t="s">
        <v>1631</v>
      </c>
      <c r="D240" s="203"/>
      <c r="E240" s="137"/>
      <c r="F240" s="137"/>
      <c r="G240" s="137"/>
      <c r="H240" s="137"/>
      <c r="I240" s="218"/>
      <c r="J240" s="26"/>
      <c r="K240" s="111"/>
      <c r="L240" s="92" t="s">
        <v>17</v>
      </c>
      <c r="M240" s="24" t="str">
        <f>IF(ISTEXT(A240),"raidcom add host_grp -port "&amp;A240&amp;IF(ISNUMBER(B240),"-"&amp;B240," ")&amp;" -host_grp_name "&amp; C240&amp;" -s "&amp;Instructions!B$11&amp;" -IH"&amp;Instructions!B$10,"")</f>
        <v/>
      </c>
      <c r="N240" s="24" t="str">
        <f t="shared" si="8"/>
        <v xml:space="preserve">raidcom add host_grp -port CL- -host_ mode  -s </v>
      </c>
      <c r="O240" s="24" t="str">
        <f>IF(ISNUMBER(#REF!),"raidcom add hba_wwn -port CL" &amp;  A240 &amp;  "-" &amp;B240&amp; "  -hba_wwn " &amp; IF(LEN(J240) =16,J240,LEFT(J240,2)&amp;MID(J240,4,2)&amp;MID(J240,7,2)&amp;MID(J240,10,2) &amp;MID(J240,13,2)&amp;MID(J240,16,2)&amp;MID(J240,19,2)&amp;MID(J240,22,2)),"")</f>
        <v/>
      </c>
      <c r="P240" s="24" t="str">
        <f>IF(ISNUMBER(#REF!),"raidcom set hba_wwn -port CL" &amp;  A240 &amp;  "-" &amp;B240&amp;IF(ISTEXT(K240)," -wwn_nickname "&amp;K240,""),"")</f>
        <v/>
      </c>
      <c r="Q240" s="24" t="str">
        <f>IF(ISTEXT(A240),"raidcom add hba_wwn -port "&amp;A240&amp;" "&amp;C240&amp;"  -hba_wwn "&amp;IF(LEN(J240)=16,J240,LEFT(J240,2)&amp;MID(J240,4,2)&amp;MID(J240,7,2)&amp;MID(J240,10,2)&amp;MID(J240,13,2)&amp;MID(J240,16,2)&amp;MID(J240,19,2)&amp;MID(J240,22,2))&amp;" -s " &amp;Instructions!B$11&amp; " -IH" &amp;Instructions!B$10,"")</f>
        <v/>
      </c>
      <c r="R240" s="24" t="str">
        <f>IF(ISTEXT(A240),"raidcom set hba_wwn -port "&amp;A240&amp;" "&amp;C240&amp;"  -hba_wwn "&amp;IF(LEN(J240)=16,J240,LEFT(J240,2)&amp;MID(J240,4,2)&amp;MID(J240,7,2)&amp;MID(J240,10,2)&amp;MID(J240,13,2)&amp;MID(J240,16,2)&amp;MID(J240,19,2)&amp;MID(J240,22,2))&amp;IF(ISTEXT(K240)," -wwn_nickname "&amp;K240&amp;" -s "&amp;Instructions!B$11&amp;" -IH"&amp;Instructions!B$10," -s " &amp;Instructions!B$11&amp; " -IH" &amp;Instructions!B$10),"")</f>
        <v/>
      </c>
      <c r="S240" s="136" t="str">
        <f>IF(ISTEXT(A240),"raidcom modify host_grp -port " &amp;A240&amp;"  "&amp; C240&amp;"  -host_mode "&amp;D240&amp;"  -host_mode_opt "&amp;LEFT(E240,2)&amp;" "&amp;LEFT(F240,2)&amp;" "&amp;LEFT(G240,2)&amp;" "&amp;LEFT(H240,2)&amp;" -s "&amp;Instructions!B$11&amp;" -IH"&amp;Instructions!B$10,"")</f>
        <v/>
      </c>
      <c r="T240" s="24" t="str">
        <f>IF(ISTEXT(A240),"raidcom delete host_grp -port "&amp;A240&amp;IF(ISTEXT(C240)," "&amp;C240,"-"&amp;B240)&amp;" -s "&amp;Instructions!B$11&amp;" -IH"&amp;Instructions!B$10,"")</f>
        <v/>
      </c>
      <c r="U240" s="139" t="str">
        <f>IF(ISTEXT(A240),"raidcom delete hba_wwn -port "&amp;A240&amp;"  -hba_wwn "&amp;IF(LEN(J240)=16,J240,LEFT(J240,2)&amp;MID(J240,4,2)&amp;MID(J240,7,2)&amp;MID(J240,10,2)&amp;MID(J240,13,2)&amp;MID(J240,16,2)&amp;MID(J240,19,2)&amp;MID(J240,22,2))&amp;" -s "&amp;Instructions!B$11&amp;" -IH"&amp;Instructions!B$10,"")</f>
        <v/>
      </c>
      <c r="V240" s="139" t="str">
        <f>IF(ISTEXT(A240),"raidcom reset hba_wwn -port "&amp;A240&amp;" "&amp;C240&amp;"  -hba_wwn "&amp;IF(LEN(J240)=16,J240,LEFT(J240,2)&amp;MID(J240,4,2)&amp;MID(J240,7,2)&amp;MID(J240,10,2)&amp;MID(J240,13,2)&amp;MID(J240,16,2)&amp;MID(J240,19,2)&amp;MID(J240,22,2))&amp;IF(ISTEXT(K240),"  -s "&amp;Instructions!B$11&amp;" -IH"&amp;Instructions!B$10," -s " &amp;Instructions!B$11&amp; " -IH" &amp;Instructions!B$10),"")</f>
        <v/>
      </c>
    </row>
    <row r="241" spans="1:22" ht="15">
      <c r="A241" s="203"/>
      <c r="B241" s="204"/>
      <c r="C241" s="203" t="s">
        <v>1631</v>
      </c>
      <c r="D241" s="203"/>
      <c r="E241" s="137"/>
      <c r="F241" s="137"/>
      <c r="G241" s="137"/>
      <c r="H241" s="137"/>
      <c r="I241" s="218"/>
      <c r="J241" s="26"/>
      <c r="K241" s="111"/>
      <c r="L241" s="92" t="s">
        <v>17</v>
      </c>
      <c r="M241" s="24" t="str">
        <f>IF(ISTEXT(A241),"raidcom add host_grp -port "&amp;A241&amp;IF(ISNUMBER(B241),"-"&amp;B241," ")&amp;" -host_grp_name "&amp; C241&amp;" -s "&amp;Instructions!B$11&amp;" -IH"&amp;Instructions!B$10,"")</f>
        <v/>
      </c>
      <c r="N241" s="24" t="str">
        <f t="shared" si="8"/>
        <v xml:space="preserve">raidcom add host_grp -port CL- -host_ mode  -s </v>
      </c>
      <c r="O241" s="24" t="str">
        <f>IF(ISNUMBER(#REF!),"raidcom add hba_wwn -port CL" &amp;  A241 &amp;  "-" &amp;B241&amp; "  -hba_wwn " &amp; IF(LEN(J241) =16,J241,LEFT(J241,2)&amp;MID(J241,4,2)&amp;MID(J241,7,2)&amp;MID(J241,10,2) &amp;MID(J241,13,2)&amp;MID(J241,16,2)&amp;MID(J241,19,2)&amp;MID(J241,22,2)),"")</f>
        <v/>
      </c>
      <c r="P241" s="24" t="str">
        <f>IF(ISNUMBER(#REF!),"raidcom set hba_wwn -port CL" &amp;  A241 &amp;  "-" &amp;B241&amp;IF(ISTEXT(K241)," -wwn_nickname "&amp;K241,""),"")</f>
        <v/>
      </c>
      <c r="Q241" s="24" t="str">
        <f>IF(ISTEXT(A241),"raidcom add hba_wwn -port "&amp;A241&amp;" "&amp;C241&amp;"  -hba_wwn "&amp;IF(LEN(J241)=16,J241,LEFT(J241,2)&amp;MID(J241,4,2)&amp;MID(J241,7,2)&amp;MID(J241,10,2)&amp;MID(J241,13,2)&amp;MID(J241,16,2)&amp;MID(J241,19,2)&amp;MID(J241,22,2))&amp;" -s " &amp;Instructions!B$11&amp; " -IH" &amp;Instructions!B$10,"")</f>
        <v/>
      </c>
      <c r="R241" s="24" t="str">
        <f>IF(ISTEXT(A241),"raidcom set hba_wwn -port "&amp;A241&amp;" "&amp;C241&amp;"  -hba_wwn "&amp;IF(LEN(J241)=16,J241,LEFT(J241,2)&amp;MID(J241,4,2)&amp;MID(J241,7,2)&amp;MID(J241,10,2)&amp;MID(J241,13,2)&amp;MID(J241,16,2)&amp;MID(J241,19,2)&amp;MID(J241,22,2))&amp;IF(ISTEXT(K241)," -wwn_nickname "&amp;K241&amp;" -s "&amp;Instructions!B$11&amp;" -IH"&amp;Instructions!B$10," -s " &amp;Instructions!B$11&amp; " -IH" &amp;Instructions!B$10),"")</f>
        <v/>
      </c>
      <c r="S241" s="136" t="str">
        <f>IF(ISTEXT(A241),"raidcom modify host_grp -port " &amp;A241&amp;"  "&amp; C241&amp;"  -host_mode "&amp;D241&amp;"  -host_mode_opt "&amp;LEFT(E241,2)&amp;" "&amp;LEFT(F241,2)&amp;" "&amp;LEFT(G241,2)&amp;" "&amp;LEFT(H241,2)&amp;" -s "&amp;Instructions!B$11&amp;" -IH"&amp;Instructions!B$10,"")</f>
        <v/>
      </c>
      <c r="T241" s="24" t="str">
        <f>IF(ISTEXT(A241),"raidcom delete host_grp -port "&amp;A241&amp;IF(ISTEXT(C241)," "&amp;C241,"-"&amp;B241)&amp;" -s "&amp;Instructions!B$11&amp;" -IH"&amp;Instructions!B$10,"")</f>
        <v/>
      </c>
      <c r="U241" s="139" t="str">
        <f>IF(ISTEXT(A241),"raidcom delete hba_wwn -port "&amp;A241&amp;"  -hba_wwn "&amp;IF(LEN(J241)=16,J241,LEFT(J241,2)&amp;MID(J241,4,2)&amp;MID(J241,7,2)&amp;MID(J241,10,2)&amp;MID(J241,13,2)&amp;MID(J241,16,2)&amp;MID(J241,19,2)&amp;MID(J241,22,2))&amp;" -s "&amp;Instructions!B$11&amp;" -IH"&amp;Instructions!B$10,"")</f>
        <v/>
      </c>
      <c r="V241" s="139" t="str">
        <f>IF(ISTEXT(A241),"raidcom reset hba_wwn -port "&amp;A241&amp;" "&amp;C241&amp;"  -hba_wwn "&amp;IF(LEN(J241)=16,J241,LEFT(J241,2)&amp;MID(J241,4,2)&amp;MID(J241,7,2)&amp;MID(J241,10,2)&amp;MID(J241,13,2)&amp;MID(J241,16,2)&amp;MID(J241,19,2)&amp;MID(J241,22,2))&amp;IF(ISTEXT(K241),"  -s "&amp;Instructions!B$11&amp;" -IH"&amp;Instructions!B$10," -s " &amp;Instructions!B$11&amp; " -IH" &amp;Instructions!B$10),"")</f>
        <v/>
      </c>
    </row>
    <row r="242" spans="1:22" ht="15">
      <c r="A242" s="203"/>
      <c r="B242" s="204"/>
      <c r="C242" s="203" t="s">
        <v>1632</v>
      </c>
      <c r="D242" s="203"/>
      <c r="E242" s="137"/>
      <c r="F242" s="137"/>
      <c r="G242" s="137"/>
      <c r="H242" s="137"/>
      <c r="I242" s="218"/>
      <c r="J242" s="26"/>
      <c r="K242" s="111"/>
      <c r="L242" s="92" t="s">
        <v>17</v>
      </c>
      <c r="M242" s="24" t="str">
        <f>IF(ISTEXT(A242),"raidcom add host_grp -port "&amp;A242&amp;IF(ISNUMBER(B242),"-"&amp;B242," ")&amp;" -host_grp_name "&amp; C242&amp;" -s "&amp;Instructions!B$11&amp;" -IH"&amp;Instructions!B$10,"")</f>
        <v/>
      </c>
      <c r="N242" s="24" t="str">
        <f t="shared" si="8"/>
        <v xml:space="preserve">raidcom add host_grp -port CL- -host_ mode  -s </v>
      </c>
      <c r="O242" s="24" t="str">
        <f>IF(ISNUMBER(#REF!),"raidcom add hba_wwn -port CL" &amp;  A242 &amp;  "-" &amp;B242&amp; "  -hba_wwn " &amp; IF(LEN(J242) =16,J242,LEFT(J242,2)&amp;MID(J242,4,2)&amp;MID(J242,7,2)&amp;MID(J242,10,2) &amp;MID(J242,13,2)&amp;MID(J242,16,2)&amp;MID(J242,19,2)&amp;MID(J242,22,2)),"")</f>
        <v/>
      </c>
      <c r="P242" s="24" t="str">
        <f>IF(ISNUMBER(#REF!),"raidcom set hba_wwn -port CL" &amp;  A242 &amp;  "-" &amp;B242&amp;IF(ISTEXT(K242)," -wwn_nickname "&amp;K242,""),"")</f>
        <v/>
      </c>
      <c r="Q242" s="24" t="str">
        <f>IF(ISTEXT(A242),"raidcom add hba_wwn -port "&amp;A242&amp;" "&amp;C242&amp;"  -hba_wwn "&amp;IF(LEN(J242)=16,J242,LEFT(J242,2)&amp;MID(J242,4,2)&amp;MID(J242,7,2)&amp;MID(J242,10,2)&amp;MID(J242,13,2)&amp;MID(J242,16,2)&amp;MID(J242,19,2)&amp;MID(J242,22,2))&amp;" -s " &amp;Instructions!B$11&amp; " -IH" &amp;Instructions!B$10,"")</f>
        <v/>
      </c>
      <c r="R242" s="24" t="str">
        <f>IF(ISTEXT(A242),"raidcom set hba_wwn -port "&amp;A242&amp;" "&amp;C242&amp;"  -hba_wwn "&amp;IF(LEN(J242)=16,J242,LEFT(J242,2)&amp;MID(J242,4,2)&amp;MID(J242,7,2)&amp;MID(J242,10,2)&amp;MID(J242,13,2)&amp;MID(J242,16,2)&amp;MID(J242,19,2)&amp;MID(J242,22,2))&amp;IF(ISTEXT(K242)," -wwn_nickname "&amp;K242&amp;" -s "&amp;Instructions!B$11&amp;" -IH"&amp;Instructions!B$10," -s " &amp;Instructions!B$11&amp; " -IH" &amp;Instructions!B$10),"")</f>
        <v/>
      </c>
      <c r="S242" s="136" t="str">
        <f>IF(ISTEXT(A242),"raidcom modify host_grp -port " &amp;A242&amp;"  "&amp; C242&amp;"  -host_mode "&amp;D242&amp;"  -host_mode_opt "&amp;LEFT(E242,2)&amp;" "&amp;LEFT(F242,2)&amp;" "&amp;LEFT(G242,2)&amp;" "&amp;LEFT(H242,2)&amp;" -s "&amp;Instructions!B$11&amp;" -IH"&amp;Instructions!B$10,"")</f>
        <v/>
      </c>
      <c r="T242" s="24" t="str">
        <f>IF(ISTEXT(A242),"raidcom delete host_grp -port "&amp;A242&amp;IF(ISTEXT(C242)," "&amp;C242,"-"&amp;B242)&amp;" -s "&amp;Instructions!B$11&amp;" -IH"&amp;Instructions!B$10,"")</f>
        <v/>
      </c>
      <c r="U242" s="139" t="str">
        <f>IF(ISTEXT(A242),"raidcom delete hba_wwn -port "&amp;A242&amp;"  -hba_wwn "&amp;IF(LEN(J242)=16,J242,LEFT(J242,2)&amp;MID(J242,4,2)&amp;MID(J242,7,2)&amp;MID(J242,10,2)&amp;MID(J242,13,2)&amp;MID(J242,16,2)&amp;MID(J242,19,2)&amp;MID(J242,22,2))&amp;" -s "&amp;Instructions!B$11&amp;" -IH"&amp;Instructions!B$10,"")</f>
        <v/>
      </c>
      <c r="V242" s="139" t="str">
        <f>IF(ISTEXT(A242),"raidcom reset hba_wwn -port "&amp;A242&amp;" "&amp;C242&amp;"  -hba_wwn "&amp;IF(LEN(J242)=16,J242,LEFT(J242,2)&amp;MID(J242,4,2)&amp;MID(J242,7,2)&amp;MID(J242,10,2)&amp;MID(J242,13,2)&amp;MID(J242,16,2)&amp;MID(J242,19,2)&amp;MID(J242,22,2))&amp;IF(ISTEXT(K242),"  -s "&amp;Instructions!B$11&amp;" -IH"&amp;Instructions!B$10," -s " &amp;Instructions!B$11&amp; " -IH" &amp;Instructions!B$10),"")</f>
        <v/>
      </c>
    </row>
    <row r="243" spans="1:22" ht="15">
      <c r="A243" s="203"/>
      <c r="B243" s="204"/>
      <c r="C243" s="203" t="s">
        <v>1632</v>
      </c>
      <c r="D243" s="203"/>
      <c r="E243" s="137"/>
      <c r="F243" s="137"/>
      <c r="G243" s="137"/>
      <c r="H243" s="137"/>
      <c r="I243" s="218"/>
      <c r="J243" s="26"/>
      <c r="K243" s="111"/>
      <c r="L243" s="92" t="s">
        <v>17</v>
      </c>
      <c r="M243" s="24" t="str">
        <f>IF(ISTEXT(A243),"raidcom add host_grp -port "&amp;A243&amp;IF(ISNUMBER(B243),"-"&amp;B243," ")&amp;" -host_grp_name "&amp; C243&amp;" -s "&amp;Instructions!B$11&amp;" -IH"&amp;Instructions!B$10,"")</f>
        <v/>
      </c>
      <c r="N243" s="24" t="str">
        <f t="shared" si="8"/>
        <v xml:space="preserve">raidcom add host_grp -port CL- -host_ mode  -s </v>
      </c>
      <c r="O243" s="24" t="str">
        <f>IF(ISNUMBER(#REF!),"raidcom add hba_wwn -port CL" &amp;  A243 &amp;  "-" &amp;B243&amp; "  -hba_wwn " &amp; IF(LEN(J243) =16,J243,LEFT(J243,2)&amp;MID(J243,4,2)&amp;MID(J243,7,2)&amp;MID(J243,10,2) &amp;MID(J243,13,2)&amp;MID(J243,16,2)&amp;MID(J243,19,2)&amp;MID(J243,22,2)),"")</f>
        <v/>
      </c>
      <c r="P243" s="24" t="str">
        <f>IF(ISNUMBER(#REF!),"raidcom set hba_wwn -port CL" &amp;  A243 &amp;  "-" &amp;B243&amp;IF(ISTEXT(K243)," -wwn_nickname "&amp;K243,""),"")</f>
        <v/>
      </c>
      <c r="Q243" s="24" t="str">
        <f>IF(ISTEXT(A243),"raidcom add hba_wwn -port "&amp;A243&amp;" "&amp;C243&amp;"  -hba_wwn "&amp;IF(LEN(J243)=16,J243,LEFT(J243,2)&amp;MID(J243,4,2)&amp;MID(J243,7,2)&amp;MID(J243,10,2)&amp;MID(J243,13,2)&amp;MID(J243,16,2)&amp;MID(J243,19,2)&amp;MID(J243,22,2))&amp;" -s " &amp;Instructions!B$11&amp; " -IH" &amp;Instructions!B$10,"")</f>
        <v/>
      </c>
      <c r="R243" s="24" t="str">
        <f>IF(ISTEXT(A243),"raidcom set hba_wwn -port "&amp;A243&amp;" "&amp;C243&amp;"  -hba_wwn "&amp;IF(LEN(J243)=16,J243,LEFT(J243,2)&amp;MID(J243,4,2)&amp;MID(J243,7,2)&amp;MID(J243,10,2)&amp;MID(J243,13,2)&amp;MID(J243,16,2)&amp;MID(J243,19,2)&amp;MID(J243,22,2))&amp;IF(ISTEXT(K243)," -wwn_nickname "&amp;K243&amp;" -s "&amp;Instructions!B$11&amp;" -IH"&amp;Instructions!B$10," -s " &amp;Instructions!B$11&amp; " -IH" &amp;Instructions!B$10),"")</f>
        <v/>
      </c>
      <c r="S243" s="136" t="str">
        <f>IF(ISTEXT(A243),"raidcom modify host_grp -port " &amp;A243&amp;"  "&amp; C243&amp;"  -host_mode "&amp;D243&amp;"  -host_mode_opt "&amp;LEFT(E243,2)&amp;" "&amp;LEFT(F243,2)&amp;" "&amp;LEFT(G243,2)&amp;" "&amp;LEFT(H243,2)&amp;" -s "&amp;Instructions!B$11&amp;" -IH"&amp;Instructions!B$10,"")</f>
        <v/>
      </c>
      <c r="T243" s="24" t="str">
        <f>IF(ISTEXT(A243),"raidcom delete host_grp -port "&amp;A243&amp;IF(ISTEXT(C243)," "&amp;C243,"-"&amp;B243)&amp;" -s "&amp;Instructions!B$11&amp;" -IH"&amp;Instructions!B$10,"")</f>
        <v/>
      </c>
      <c r="U243" s="139" t="str">
        <f>IF(ISTEXT(A243),"raidcom delete hba_wwn -port "&amp;A243&amp;"  -hba_wwn "&amp;IF(LEN(J243)=16,J243,LEFT(J243,2)&amp;MID(J243,4,2)&amp;MID(J243,7,2)&amp;MID(J243,10,2)&amp;MID(J243,13,2)&amp;MID(J243,16,2)&amp;MID(J243,19,2)&amp;MID(J243,22,2))&amp;" -s "&amp;Instructions!B$11&amp;" -IH"&amp;Instructions!B$10,"")</f>
        <v/>
      </c>
      <c r="V243" s="139" t="str">
        <f>IF(ISTEXT(A243),"raidcom reset hba_wwn -port "&amp;A243&amp;" "&amp;C243&amp;"  -hba_wwn "&amp;IF(LEN(J243)=16,J243,LEFT(J243,2)&amp;MID(J243,4,2)&amp;MID(J243,7,2)&amp;MID(J243,10,2)&amp;MID(J243,13,2)&amp;MID(J243,16,2)&amp;MID(J243,19,2)&amp;MID(J243,22,2))&amp;IF(ISTEXT(K243),"  -s "&amp;Instructions!B$11&amp;" -IH"&amp;Instructions!B$10," -s " &amp;Instructions!B$11&amp; " -IH" &amp;Instructions!B$10),"")</f>
        <v/>
      </c>
    </row>
    <row r="244" spans="1:22" ht="15">
      <c r="A244" s="203"/>
      <c r="B244" s="204"/>
      <c r="C244" s="203" t="s">
        <v>1633</v>
      </c>
      <c r="D244" s="203"/>
      <c r="E244" s="137"/>
      <c r="F244" s="137"/>
      <c r="G244" s="137"/>
      <c r="H244" s="137"/>
      <c r="I244" s="218"/>
      <c r="J244" s="26"/>
      <c r="K244" s="111"/>
      <c r="L244" s="92" t="s">
        <v>17</v>
      </c>
      <c r="M244" s="24" t="str">
        <f>IF(ISTEXT(A244),"raidcom add host_grp -port "&amp;A244&amp;IF(ISNUMBER(B244),"-"&amp;B244," ")&amp;" -host_grp_name "&amp; C244&amp;" -s "&amp;Instructions!B$11&amp;" -IH"&amp;Instructions!B$10,"")</f>
        <v/>
      </c>
      <c r="N244" s="24" t="str">
        <f t="shared" si="8"/>
        <v xml:space="preserve">raidcom add host_grp -port CL- -host_ mode  -s </v>
      </c>
      <c r="O244" s="24" t="str">
        <f>IF(ISNUMBER(#REF!),"raidcom add hba_wwn -port CL" &amp;  A244 &amp;  "-" &amp;B244&amp; "  -hba_wwn " &amp; IF(LEN(J244) =16,J244,LEFT(J244,2)&amp;MID(J244,4,2)&amp;MID(J244,7,2)&amp;MID(J244,10,2) &amp;MID(J244,13,2)&amp;MID(J244,16,2)&amp;MID(J244,19,2)&amp;MID(J244,22,2)),"")</f>
        <v/>
      </c>
      <c r="P244" s="24" t="str">
        <f>IF(ISNUMBER(#REF!),"raidcom set hba_wwn -port CL" &amp;  A244 &amp;  "-" &amp;B244&amp;IF(ISTEXT(K244)," -wwn_nickname "&amp;K244,""),"")</f>
        <v/>
      </c>
      <c r="Q244" s="24" t="str">
        <f>IF(ISTEXT(A244),"raidcom add hba_wwn -port "&amp;A244&amp;" "&amp;C244&amp;"  -hba_wwn "&amp;IF(LEN(J244)=16,J244,LEFT(J244,2)&amp;MID(J244,4,2)&amp;MID(J244,7,2)&amp;MID(J244,10,2)&amp;MID(J244,13,2)&amp;MID(J244,16,2)&amp;MID(J244,19,2)&amp;MID(J244,22,2))&amp;" -s " &amp;Instructions!B$11&amp; " -IH" &amp;Instructions!B$10,"")</f>
        <v/>
      </c>
      <c r="R244" s="24" t="str">
        <f>IF(ISTEXT(A244),"raidcom set hba_wwn -port "&amp;A244&amp;" "&amp;C244&amp;"  -hba_wwn "&amp;IF(LEN(J244)=16,J244,LEFT(J244,2)&amp;MID(J244,4,2)&amp;MID(J244,7,2)&amp;MID(J244,10,2)&amp;MID(J244,13,2)&amp;MID(J244,16,2)&amp;MID(J244,19,2)&amp;MID(J244,22,2))&amp;IF(ISTEXT(K244)," -wwn_nickname "&amp;K244&amp;" -s "&amp;Instructions!B$11&amp;" -IH"&amp;Instructions!B$10," -s " &amp;Instructions!B$11&amp; " -IH" &amp;Instructions!B$10),"")</f>
        <v/>
      </c>
      <c r="S244" s="136" t="str">
        <f>IF(ISTEXT(A244),"raidcom modify host_grp -port " &amp;A244&amp;"  "&amp; C244&amp;"  -host_mode "&amp;D244&amp;"  -host_mode_opt "&amp;LEFT(E244,2)&amp;" "&amp;LEFT(F244,2)&amp;" "&amp;LEFT(G244,2)&amp;" "&amp;LEFT(H244,2)&amp;" -s "&amp;Instructions!B$11&amp;" -IH"&amp;Instructions!B$10,"")</f>
        <v/>
      </c>
      <c r="T244" s="24" t="str">
        <f>IF(ISTEXT(A244),"raidcom delete host_grp -port "&amp;A244&amp;IF(ISTEXT(C244)," "&amp;C244,"-"&amp;B244)&amp;" -s "&amp;Instructions!B$11&amp;" -IH"&amp;Instructions!B$10,"")</f>
        <v/>
      </c>
      <c r="U244" s="139" t="str">
        <f>IF(ISTEXT(A244),"raidcom delete hba_wwn -port "&amp;A244&amp;"  -hba_wwn "&amp;IF(LEN(J244)=16,J244,LEFT(J244,2)&amp;MID(J244,4,2)&amp;MID(J244,7,2)&amp;MID(J244,10,2)&amp;MID(J244,13,2)&amp;MID(J244,16,2)&amp;MID(J244,19,2)&amp;MID(J244,22,2))&amp;" -s "&amp;Instructions!B$11&amp;" -IH"&amp;Instructions!B$10,"")</f>
        <v/>
      </c>
      <c r="V244" s="139" t="str">
        <f>IF(ISTEXT(A244),"raidcom reset hba_wwn -port "&amp;A244&amp;" "&amp;C244&amp;"  -hba_wwn "&amp;IF(LEN(J244)=16,J244,LEFT(J244,2)&amp;MID(J244,4,2)&amp;MID(J244,7,2)&amp;MID(J244,10,2)&amp;MID(J244,13,2)&amp;MID(J244,16,2)&amp;MID(J244,19,2)&amp;MID(J244,22,2))&amp;IF(ISTEXT(K244),"  -s "&amp;Instructions!B$11&amp;" -IH"&amp;Instructions!B$10," -s " &amp;Instructions!B$11&amp; " -IH" &amp;Instructions!B$10),"")</f>
        <v/>
      </c>
    </row>
    <row r="245" spans="1:22" ht="15">
      <c r="A245" s="203"/>
      <c r="B245" s="204"/>
      <c r="C245" s="203" t="s">
        <v>1633</v>
      </c>
      <c r="D245" s="203"/>
      <c r="E245" s="137"/>
      <c r="F245" s="137"/>
      <c r="G245" s="137"/>
      <c r="H245" s="137"/>
      <c r="I245" s="218"/>
      <c r="J245" s="26"/>
      <c r="K245" s="111"/>
      <c r="L245" s="92" t="s">
        <v>17</v>
      </c>
      <c r="M245" s="24" t="str">
        <f>IF(ISTEXT(A245),"raidcom add host_grp -port "&amp;A245&amp;IF(ISNUMBER(B245),"-"&amp;B245," ")&amp;" -host_grp_name "&amp; C245&amp;" -s "&amp;Instructions!B$11&amp;" -IH"&amp;Instructions!B$10,"")</f>
        <v/>
      </c>
      <c r="N245" s="24" t="str">
        <f t="shared" si="8"/>
        <v xml:space="preserve">raidcom add host_grp -port CL- -host_ mode  -s </v>
      </c>
      <c r="O245" s="24" t="str">
        <f>IF(ISNUMBER(#REF!),"raidcom add hba_wwn -port CL" &amp;  A245 &amp;  "-" &amp;B245&amp; "  -hba_wwn " &amp; IF(LEN(J245) =16,J245,LEFT(J245,2)&amp;MID(J245,4,2)&amp;MID(J245,7,2)&amp;MID(J245,10,2) &amp;MID(J245,13,2)&amp;MID(J245,16,2)&amp;MID(J245,19,2)&amp;MID(J245,22,2)),"")</f>
        <v/>
      </c>
      <c r="P245" s="24" t="str">
        <f>IF(ISNUMBER(#REF!),"raidcom set hba_wwn -port CL" &amp;  A245 &amp;  "-" &amp;B245&amp;IF(ISTEXT(K245)," -wwn_nickname "&amp;K245,""),"")</f>
        <v/>
      </c>
      <c r="Q245" s="24" t="str">
        <f>IF(ISTEXT(A245),"raidcom add hba_wwn -port "&amp;A245&amp;" "&amp;C245&amp;"  -hba_wwn "&amp;IF(LEN(J245)=16,J245,LEFT(J245,2)&amp;MID(J245,4,2)&amp;MID(J245,7,2)&amp;MID(J245,10,2)&amp;MID(J245,13,2)&amp;MID(J245,16,2)&amp;MID(J245,19,2)&amp;MID(J245,22,2))&amp;" -s " &amp;Instructions!B$11&amp; " -IH" &amp;Instructions!B$10,"")</f>
        <v/>
      </c>
      <c r="R245" s="24" t="str">
        <f>IF(ISTEXT(A245),"raidcom set hba_wwn -port "&amp;A245&amp;" "&amp;C245&amp;"  -hba_wwn "&amp;IF(LEN(J245)=16,J245,LEFT(J245,2)&amp;MID(J245,4,2)&amp;MID(J245,7,2)&amp;MID(J245,10,2)&amp;MID(J245,13,2)&amp;MID(J245,16,2)&amp;MID(J245,19,2)&amp;MID(J245,22,2))&amp;IF(ISTEXT(K245)," -wwn_nickname "&amp;K245&amp;" -s "&amp;Instructions!B$11&amp;" -IH"&amp;Instructions!B$10," -s " &amp;Instructions!B$11&amp; " -IH" &amp;Instructions!B$10),"")</f>
        <v/>
      </c>
      <c r="S245" s="136" t="str">
        <f>IF(ISTEXT(A245),"raidcom modify host_grp -port " &amp;A245&amp;"  "&amp; C245&amp;"  -host_mode "&amp;D245&amp;"  -host_mode_opt "&amp;LEFT(E245,2)&amp;" "&amp;LEFT(F245,2)&amp;" "&amp;LEFT(G245,2)&amp;" "&amp;LEFT(H245,2)&amp;" -s "&amp;Instructions!B$11&amp;" -IH"&amp;Instructions!B$10,"")</f>
        <v/>
      </c>
      <c r="T245" s="24" t="str">
        <f>IF(ISTEXT(A245),"raidcom delete host_grp -port "&amp;A245&amp;IF(ISTEXT(C245)," "&amp;C245,"-"&amp;B245)&amp;" -s "&amp;Instructions!B$11&amp;" -IH"&amp;Instructions!B$10,"")</f>
        <v/>
      </c>
      <c r="U245" s="139" t="str">
        <f>IF(ISTEXT(A245),"raidcom delete hba_wwn -port "&amp;A245&amp;"  -hba_wwn "&amp;IF(LEN(J245)=16,J245,LEFT(J245,2)&amp;MID(J245,4,2)&amp;MID(J245,7,2)&amp;MID(J245,10,2)&amp;MID(J245,13,2)&amp;MID(J245,16,2)&amp;MID(J245,19,2)&amp;MID(J245,22,2))&amp;" -s "&amp;Instructions!B$11&amp;" -IH"&amp;Instructions!B$10,"")</f>
        <v/>
      </c>
      <c r="V245" s="139" t="str">
        <f>IF(ISTEXT(A245),"raidcom reset hba_wwn -port "&amp;A245&amp;" "&amp;C245&amp;"  -hba_wwn "&amp;IF(LEN(J245)=16,J245,LEFT(J245,2)&amp;MID(J245,4,2)&amp;MID(J245,7,2)&amp;MID(J245,10,2)&amp;MID(J245,13,2)&amp;MID(J245,16,2)&amp;MID(J245,19,2)&amp;MID(J245,22,2))&amp;IF(ISTEXT(K245),"  -s "&amp;Instructions!B$11&amp;" -IH"&amp;Instructions!B$10," -s " &amp;Instructions!B$11&amp; " -IH" &amp;Instructions!B$10),"")</f>
        <v/>
      </c>
    </row>
    <row r="246" spans="1:22" ht="15">
      <c r="A246" s="203"/>
      <c r="B246" s="204"/>
      <c r="C246" s="203" t="s">
        <v>1634</v>
      </c>
      <c r="D246" s="203"/>
      <c r="E246" s="137"/>
      <c r="F246" s="137"/>
      <c r="G246" s="137"/>
      <c r="H246" s="137"/>
      <c r="I246" s="218"/>
      <c r="J246" s="26"/>
      <c r="K246" s="111"/>
      <c r="L246" s="92" t="s">
        <v>17</v>
      </c>
      <c r="M246" s="24" t="str">
        <f>IF(ISTEXT(A246),"raidcom add host_grp -port "&amp;A246&amp;IF(ISNUMBER(B246),"-"&amp;B246," ")&amp;" -host_grp_name "&amp; C246&amp;" -s "&amp;Instructions!B$11&amp;" -IH"&amp;Instructions!B$10,"")</f>
        <v/>
      </c>
      <c r="N246" s="24" t="str">
        <f t="shared" si="8"/>
        <v xml:space="preserve">raidcom add host_grp -port CL- -host_ mode  -s </v>
      </c>
      <c r="O246" s="24" t="str">
        <f>IF(ISNUMBER(#REF!),"raidcom add hba_wwn -port CL" &amp;  A246 &amp;  "-" &amp;B246&amp; "  -hba_wwn " &amp; IF(LEN(J246) =16,J246,LEFT(J246,2)&amp;MID(J246,4,2)&amp;MID(J246,7,2)&amp;MID(J246,10,2) &amp;MID(J246,13,2)&amp;MID(J246,16,2)&amp;MID(J246,19,2)&amp;MID(J246,22,2)),"")</f>
        <v/>
      </c>
      <c r="P246" s="24" t="str">
        <f>IF(ISNUMBER(#REF!),"raidcom set hba_wwn -port CL" &amp;  A246 &amp;  "-" &amp;B246&amp;IF(ISTEXT(K246)," -wwn_nickname "&amp;K246,""),"")</f>
        <v/>
      </c>
      <c r="Q246" s="24" t="str">
        <f>IF(ISTEXT(A246),"raidcom add hba_wwn -port "&amp;A246&amp;" "&amp;C246&amp;"  -hba_wwn "&amp;IF(LEN(J246)=16,J246,LEFT(J246,2)&amp;MID(J246,4,2)&amp;MID(J246,7,2)&amp;MID(J246,10,2)&amp;MID(J246,13,2)&amp;MID(J246,16,2)&amp;MID(J246,19,2)&amp;MID(J246,22,2))&amp;" -s " &amp;Instructions!B$11&amp; " -IH" &amp;Instructions!B$10,"")</f>
        <v/>
      </c>
      <c r="R246" s="24" t="str">
        <f>IF(ISTEXT(A246),"raidcom set hba_wwn -port "&amp;A246&amp;" "&amp;C246&amp;"  -hba_wwn "&amp;IF(LEN(J246)=16,J246,LEFT(J246,2)&amp;MID(J246,4,2)&amp;MID(J246,7,2)&amp;MID(J246,10,2)&amp;MID(J246,13,2)&amp;MID(J246,16,2)&amp;MID(J246,19,2)&amp;MID(J246,22,2))&amp;IF(ISTEXT(K246)," -wwn_nickname "&amp;K246&amp;" -s "&amp;Instructions!B$11&amp;" -IH"&amp;Instructions!B$10," -s " &amp;Instructions!B$11&amp; " -IH" &amp;Instructions!B$10),"")</f>
        <v/>
      </c>
      <c r="S246" s="136" t="str">
        <f>IF(ISTEXT(A246),"raidcom modify host_grp -port " &amp;A246&amp;"  "&amp; C246&amp;"  -host_mode "&amp;D246&amp;"  -host_mode_opt "&amp;LEFT(E246,2)&amp;" "&amp;LEFT(F246,2)&amp;" "&amp;LEFT(G246,2)&amp;" "&amp;LEFT(H246,2)&amp;" -s "&amp;Instructions!B$11&amp;" -IH"&amp;Instructions!B$10,"")</f>
        <v/>
      </c>
      <c r="T246" s="24" t="str">
        <f>IF(ISTEXT(A246),"raidcom delete host_grp -port "&amp;A246&amp;IF(ISTEXT(C246)," "&amp;C246,"-"&amp;B246)&amp;" -s "&amp;Instructions!B$11&amp;" -IH"&amp;Instructions!B$10,"")</f>
        <v/>
      </c>
      <c r="U246" s="139" t="str">
        <f>IF(ISTEXT(A246),"raidcom delete hba_wwn -port "&amp;A246&amp;"  -hba_wwn "&amp;IF(LEN(J246)=16,J246,LEFT(J246,2)&amp;MID(J246,4,2)&amp;MID(J246,7,2)&amp;MID(J246,10,2)&amp;MID(J246,13,2)&amp;MID(J246,16,2)&amp;MID(J246,19,2)&amp;MID(J246,22,2))&amp;" -s "&amp;Instructions!B$11&amp;" -IH"&amp;Instructions!B$10,"")</f>
        <v/>
      </c>
      <c r="V246" s="139" t="str">
        <f>IF(ISTEXT(A246),"raidcom reset hba_wwn -port "&amp;A246&amp;" "&amp;C246&amp;"  -hba_wwn "&amp;IF(LEN(J246)=16,J246,LEFT(J246,2)&amp;MID(J246,4,2)&amp;MID(J246,7,2)&amp;MID(J246,10,2)&amp;MID(J246,13,2)&amp;MID(J246,16,2)&amp;MID(J246,19,2)&amp;MID(J246,22,2))&amp;IF(ISTEXT(K246),"  -s "&amp;Instructions!B$11&amp;" -IH"&amp;Instructions!B$10," -s " &amp;Instructions!B$11&amp; " -IH" &amp;Instructions!B$10),"")</f>
        <v/>
      </c>
    </row>
    <row r="247" spans="1:22" ht="15">
      <c r="A247" s="203"/>
      <c r="B247" s="204"/>
      <c r="C247" s="203" t="s">
        <v>1634</v>
      </c>
      <c r="D247" s="203"/>
      <c r="E247" s="137"/>
      <c r="F247" s="137"/>
      <c r="G247" s="137"/>
      <c r="H247" s="137"/>
      <c r="I247" s="218"/>
      <c r="J247" s="26"/>
      <c r="K247" s="111"/>
      <c r="L247" s="92" t="s">
        <v>17</v>
      </c>
      <c r="M247" s="24" t="str">
        <f>IF(ISTEXT(A247),"raidcom add host_grp -port "&amp;A247&amp;IF(ISNUMBER(B247),"-"&amp;B247," ")&amp;" -host_grp_name "&amp; C247&amp;" -s "&amp;Instructions!B$11&amp;" -IH"&amp;Instructions!B$10,"")</f>
        <v/>
      </c>
      <c r="N247" s="24" t="str">
        <f t="shared" si="8"/>
        <v xml:space="preserve">raidcom add host_grp -port CL- -host_ mode  -s </v>
      </c>
      <c r="O247" s="24" t="str">
        <f>IF(ISNUMBER(#REF!),"raidcom add hba_wwn -port CL" &amp;  A247 &amp;  "-" &amp;B247&amp; "  -hba_wwn " &amp; IF(LEN(J247) =16,J247,LEFT(J247,2)&amp;MID(J247,4,2)&amp;MID(J247,7,2)&amp;MID(J247,10,2) &amp;MID(J247,13,2)&amp;MID(J247,16,2)&amp;MID(J247,19,2)&amp;MID(J247,22,2)),"")</f>
        <v/>
      </c>
      <c r="P247" s="24" t="str">
        <f>IF(ISNUMBER(#REF!),"raidcom set hba_wwn -port CL" &amp;  A247 &amp;  "-" &amp;B247&amp;IF(ISTEXT(K247)," -wwn_nickname "&amp;K247,""),"")</f>
        <v/>
      </c>
      <c r="Q247" s="24" t="str">
        <f>IF(ISTEXT(A247),"raidcom add hba_wwn -port "&amp;A247&amp;" "&amp;C247&amp;"  -hba_wwn "&amp;IF(LEN(J247)=16,J247,LEFT(J247,2)&amp;MID(J247,4,2)&amp;MID(J247,7,2)&amp;MID(J247,10,2)&amp;MID(J247,13,2)&amp;MID(J247,16,2)&amp;MID(J247,19,2)&amp;MID(J247,22,2))&amp;" -s " &amp;Instructions!B$11&amp; " -IH" &amp;Instructions!B$10,"")</f>
        <v/>
      </c>
      <c r="R247" s="24" t="str">
        <f>IF(ISTEXT(A247),"raidcom set hba_wwn -port "&amp;A247&amp;" "&amp;C247&amp;"  -hba_wwn "&amp;IF(LEN(J247)=16,J247,LEFT(J247,2)&amp;MID(J247,4,2)&amp;MID(J247,7,2)&amp;MID(J247,10,2)&amp;MID(J247,13,2)&amp;MID(J247,16,2)&amp;MID(J247,19,2)&amp;MID(J247,22,2))&amp;IF(ISTEXT(K247)," -wwn_nickname "&amp;K247&amp;" -s "&amp;Instructions!B$11&amp;" -IH"&amp;Instructions!B$10," -s " &amp;Instructions!B$11&amp; " -IH" &amp;Instructions!B$10),"")</f>
        <v/>
      </c>
      <c r="S247" s="136" t="str">
        <f>IF(ISTEXT(A247),"raidcom modify host_grp -port " &amp;A247&amp;"  "&amp; C247&amp;"  -host_mode "&amp;D247&amp;"  -host_mode_opt "&amp;LEFT(E247,2)&amp;" "&amp;LEFT(F247,2)&amp;" "&amp;LEFT(G247,2)&amp;" "&amp;LEFT(H247,2)&amp;" -s "&amp;Instructions!B$11&amp;" -IH"&amp;Instructions!B$10,"")</f>
        <v/>
      </c>
      <c r="T247" s="24" t="str">
        <f>IF(ISTEXT(A247),"raidcom delete host_grp -port "&amp;A247&amp;IF(ISTEXT(C247)," "&amp;C247,"-"&amp;B247)&amp;" -s "&amp;Instructions!B$11&amp;" -IH"&amp;Instructions!B$10,"")</f>
        <v/>
      </c>
      <c r="U247" s="139" t="str">
        <f>IF(ISTEXT(A247),"raidcom delete hba_wwn -port "&amp;A247&amp;"  -hba_wwn "&amp;IF(LEN(J247)=16,J247,LEFT(J247,2)&amp;MID(J247,4,2)&amp;MID(J247,7,2)&amp;MID(J247,10,2)&amp;MID(J247,13,2)&amp;MID(J247,16,2)&amp;MID(J247,19,2)&amp;MID(J247,22,2))&amp;" -s "&amp;Instructions!B$11&amp;" -IH"&amp;Instructions!B$10,"")</f>
        <v/>
      </c>
      <c r="V247" s="139" t="str">
        <f>IF(ISTEXT(A247),"raidcom reset hba_wwn -port "&amp;A247&amp;" "&amp;C247&amp;"  -hba_wwn "&amp;IF(LEN(J247)=16,J247,LEFT(J247,2)&amp;MID(J247,4,2)&amp;MID(J247,7,2)&amp;MID(J247,10,2)&amp;MID(J247,13,2)&amp;MID(J247,16,2)&amp;MID(J247,19,2)&amp;MID(J247,22,2))&amp;IF(ISTEXT(K247),"  -s "&amp;Instructions!B$11&amp;" -IH"&amp;Instructions!B$10," -s " &amp;Instructions!B$11&amp; " -IH" &amp;Instructions!B$10),"")</f>
        <v/>
      </c>
    </row>
    <row r="248" spans="1:22" ht="15">
      <c r="A248" s="203"/>
      <c r="B248" s="204"/>
      <c r="C248" s="203" t="s">
        <v>1635</v>
      </c>
      <c r="D248" s="203"/>
      <c r="E248" s="137"/>
      <c r="F248" s="137"/>
      <c r="G248" s="137"/>
      <c r="H248" s="137"/>
      <c r="I248" s="218"/>
      <c r="J248" s="26"/>
      <c r="K248" s="111"/>
      <c r="L248" s="92" t="s">
        <v>17</v>
      </c>
      <c r="M248" s="24" t="str">
        <f>IF(ISTEXT(A248),"raidcom add host_grp -port "&amp;A248&amp;IF(ISNUMBER(B248),"-"&amp;B248," ")&amp;" -host_grp_name "&amp; C248&amp;" -s "&amp;Instructions!B$11&amp;" -IH"&amp;Instructions!B$10,"")</f>
        <v/>
      </c>
      <c r="N248" s="24" t="str">
        <f t="shared" si="8"/>
        <v xml:space="preserve">raidcom add host_grp -port CL- -host_ mode  -s </v>
      </c>
      <c r="O248" s="24" t="str">
        <f>IF(ISNUMBER(#REF!),"raidcom add hba_wwn -port CL" &amp;  A248 &amp;  "-" &amp;B248&amp; "  -hba_wwn " &amp; IF(LEN(J248) =16,J248,LEFT(J248,2)&amp;MID(J248,4,2)&amp;MID(J248,7,2)&amp;MID(J248,10,2) &amp;MID(J248,13,2)&amp;MID(J248,16,2)&amp;MID(J248,19,2)&amp;MID(J248,22,2)),"")</f>
        <v/>
      </c>
      <c r="P248" s="24" t="str">
        <f>IF(ISNUMBER(#REF!),"raidcom set hba_wwn -port CL" &amp;  A248 &amp;  "-" &amp;B248&amp;IF(ISTEXT(K248)," -wwn_nickname "&amp;K248,""),"")</f>
        <v/>
      </c>
      <c r="Q248" s="24" t="str">
        <f>IF(ISTEXT(A248),"raidcom add hba_wwn -port "&amp;A248&amp;" "&amp;C248&amp;"  -hba_wwn "&amp;IF(LEN(J248)=16,J248,LEFT(J248,2)&amp;MID(J248,4,2)&amp;MID(J248,7,2)&amp;MID(J248,10,2)&amp;MID(J248,13,2)&amp;MID(J248,16,2)&amp;MID(J248,19,2)&amp;MID(J248,22,2))&amp;" -s " &amp;Instructions!B$11&amp; " -IH" &amp;Instructions!B$10,"")</f>
        <v/>
      </c>
      <c r="R248" s="24" t="str">
        <f>IF(ISTEXT(A248),"raidcom set hba_wwn -port "&amp;A248&amp;" "&amp;C248&amp;"  -hba_wwn "&amp;IF(LEN(J248)=16,J248,LEFT(J248,2)&amp;MID(J248,4,2)&amp;MID(J248,7,2)&amp;MID(J248,10,2)&amp;MID(J248,13,2)&amp;MID(J248,16,2)&amp;MID(J248,19,2)&amp;MID(J248,22,2))&amp;IF(ISTEXT(K248)," -wwn_nickname "&amp;K248&amp;" -s "&amp;Instructions!B$11&amp;" -IH"&amp;Instructions!B$10," -s " &amp;Instructions!B$11&amp; " -IH" &amp;Instructions!B$10),"")</f>
        <v/>
      </c>
      <c r="S248" s="136" t="str">
        <f>IF(ISTEXT(A248),"raidcom modify host_grp -port " &amp;A248&amp;"  "&amp; C248&amp;"  -host_mode "&amp;D248&amp;"  -host_mode_opt "&amp;LEFT(E248,2)&amp;" "&amp;LEFT(F248,2)&amp;" "&amp;LEFT(G248,2)&amp;" "&amp;LEFT(H248,2)&amp;" -s "&amp;Instructions!B$11&amp;" -IH"&amp;Instructions!B$10,"")</f>
        <v/>
      </c>
      <c r="T248" s="24" t="str">
        <f>IF(ISTEXT(A248),"raidcom delete host_grp -port "&amp;A248&amp;IF(ISTEXT(C248)," "&amp;C248,"-"&amp;B248)&amp;" -s "&amp;Instructions!B$11&amp;" -IH"&amp;Instructions!B$10,"")</f>
        <v/>
      </c>
      <c r="U248" s="139" t="str">
        <f>IF(ISTEXT(A248),"raidcom delete hba_wwn -port "&amp;A248&amp;"  -hba_wwn "&amp;IF(LEN(J248)=16,J248,LEFT(J248,2)&amp;MID(J248,4,2)&amp;MID(J248,7,2)&amp;MID(J248,10,2)&amp;MID(J248,13,2)&amp;MID(J248,16,2)&amp;MID(J248,19,2)&amp;MID(J248,22,2))&amp;" -s "&amp;Instructions!B$11&amp;" -IH"&amp;Instructions!B$10,"")</f>
        <v/>
      </c>
      <c r="V248" s="139" t="str">
        <f>IF(ISTEXT(A248),"raidcom reset hba_wwn -port "&amp;A248&amp;" "&amp;C248&amp;"  -hba_wwn "&amp;IF(LEN(J248)=16,J248,LEFT(J248,2)&amp;MID(J248,4,2)&amp;MID(J248,7,2)&amp;MID(J248,10,2)&amp;MID(J248,13,2)&amp;MID(J248,16,2)&amp;MID(J248,19,2)&amp;MID(J248,22,2))&amp;IF(ISTEXT(K248),"  -s "&amp;Instructions!B$11&amp;" -IH"&amp;Instructions!B$10," -s " &amp;Instructions!B$11&amp; " -IH" &amp;Instructions!B$10),"")</f>
        <v/>
      </c>
    </row>
    <row r="249" spans="1:22" ht="15">
      <c r="A249" s="203"/>
      <c r="B249" s="204"/>
      <c r="C249" s="203" t="s">
        <v>1635</v>
      </c>
      <c r="D249" s="203"/>
      <c r="E249" s="137"/>
      <c r="F249" s="137"/>
      <c r="G249" s="137"/>
      <c r="H249" s="137"/>
      <c r="I249" s="218"/>
      <c r="J249" s="26"/>
      <c r="K249" s="111"/>
      <c r="L249" s="92" t="s">
        <v>17</v>
      </c>
      <c r="M249" s="24" t="str">
        <f>IF(ISTEXT(A249),"raidcom add host_grp -port "&amp;A249&amp;IF(ISNUMBER(B249),"-"&amp;B249," ")&amp;" -host_grp_name "&amp; C249&amp;" -s "&amp;Instructions!B$11&amp;" -IH"&amp;Instructions!B$10,"")</f>
        <v/>
      </c>
      <c r="N249" s="24" t="str">
        <f t="shared" si="8"/>
        <v xml:space="preserve">raidcom add host_grp -port CL- -host_ mode  -s </v>
      </c>
      <c r="O249" s="24" t="str">
        <f>IF(ISNUMBER(#REF!),"raidcom add hba_wwn -port CL" &amp;  A249 &amp;  "-" &amp;B249&amp; "  -hba_wwn " &amp; IF(LEN(J249) =16,J249,LEFT(J249,2)&amp;MID(J249,4,2)&amp;MID(J249,7,2)&amp;MID(J249,10,2) &amp;MID(J249,13,2)&amp;MID(J249,16,2)&amp;MID(J249,19,2)&amp;MID(J249,22,2)),"")</f>
        <v/>
      </c>
      <c r="P249" s="24" t="str">
        <f>IF(ISNUMBER(#REF!),"raidcom set hba_wwn -port CL" &amp;  A249 &amp;  "-" &amp;B249&amp;IF(ISTEXT(K249)," -wwn_nickname "&amp;K249,""),"")</f>
        <v/>
      </c>
      <c r="Q249" s="24" t="str">
        <f>IF(ISTEXT(A249),"raidcom add hba_wwn -port "&amp;A249&amp;" "&amp;C249&amp;"  -hba_wwn "&amp;IF(LEN(J249)=16,J249,LEFT(J249,2)&amp;MID(J249,4,2)&amp;MID(J249,7,2)&amp;MID(J249,10,2)&amp;MID(J249,13,2)&amp;MID(J249,16,2)&amp;MID(J249,19,2)&amp;MID(J249,22,2))&amp;" -s " &amp;Instructions!B$11&amp; " -IH" &amp;Instructions!B$10,"")</f>
        <v/>
      </c>
      <c r="R249" s="24" t="str">
        <f>IF(ISTEXT(A249),"raidcom set hba_wwn -port "&amp;A249&amp;" "&amp;C249&amp;"  -hba_wwn "&amp;IF(LEN(J249)=16,J249,LEFT(J249,2)&amp;MID(J249,4,2)&amp;MID(J249,7,2)&amp;MID(J249,10,2)&amp;MID(J249,13,2)&amp;MID(J249,16,2)&amp;MID(J249,19,2)&amp;MID(J249,22,2))&amp;IF(ISTEXT(K249)," -wwn_nickname "&amp;K249&amp;" -s "&amp;Instructions!B$11&amp;" -IH"&amp;Instructions!B$10," -s " &amp;Instructions!B$11&amp; " -IH" &amp;Instructions!B$10),"")</f>
        <v/>
      </c>
      <c r="S249" s="136" t="str">
        <f>IF(ISTEXT(A249),"raidcom modify host_grp -port " &amp;A249&amp;"  "&amp; C249&amp;"  -host_mode "&amp;D249&amp;"  -host_mode_opt "&amp;LEFT(E249,2)&amp;" "&amp;LEFT(F249,2)&amp;" "&amp;LEFT(G249,2)&amp;" "&amp;LEFT(H249,2)&amp;" -s "&amp;Instructions!B$11&amp;" -IH"&amp;Instructions!B$10,"")</f>
        <v/>
      </c>
      <c r="T249" s="24" t="str">
        <f>IF(ISTEXT(A249),"raidcom delete host_grp -port "&amp;A249&amp;IF(ISTEXT(C249)," "&amp;C249,"-"&amp;B249)&amp;" -s "&amp;Instructions!B$11&amp;" -IH"&amp;Instructions!B$10,"")</f>
        <v/>
      </c>
      <c r="U249" s="139" t="str">
        <f>IF(ISTEXT(A249),"raidcom delete hba_wwn -port "&amp;A249&amp;"  -hba_wwn "&amp;IF(LEN(J249)=16,J249,LEFT(J249,2)&amp;MID(J249,4,2)&amp;MID(J249,7,2)&amp;MID(J249,10,2)&amp;MID(J249,13,2)&amp;MID(J249,16,2)&amp;MID(J249,19,2)&amp;MID(J249,22,2))&amp;" -s "&amp;Instructions!B$11&amp;" -IH"&amp;Instructions!B$10,"")</f>
        <v/>
      </c>
      <c r="V249" s="139" t="str">
        <f>IF(ISTEXT(A249),"raidcom reset hba_wwn -port "&amp;A249&amp;" "&amp;C249&amp;"  -hba_wwn "&amp;IF(LEN(J249)=16,J249,LEFT(J249,2)&amp;MID(J249,4,2)&amp;MID(J249,7,2)&amp;MID(J249,10,2)&amp;MID(J249,13,2)&amp;MID(J249,16,2)&amp;MID(J249,19,2)&amp;MID(J249,22,2))&amp;IF(ISTEXT(K249),"  -s "&amp;Instructions!B$11&amp;" -IH"&amp;Instructions!B$10," -s " &amp;Instructions!B$11&amp; " -IH" &amp;Instructions!B$10),"")</f>
        <v/>
      </c>
    </row>
    <row r="250" spans="1:22" ht="15">
      <c r="A250" s="203"/>
      <c r="B250" s="204"/>
      <c r="C250" s="203" t="s">
        <v>1635</v>
      </c>
      <c r="D250" s="203"/>
      <c r="E250" s="137"/>
      <c r="F250" s="137"/>
      <c r="G250" s="137"/>
      <c r="H250" s="137"/>
      <c r="I250" s="218"/>
      <c r="J250" s="26"/>
      <c r="K250" s="111"/>
      <c r="L250" s="92" t="s">
        <v>17</v>
      </c>
      <c r="M250" s="24" t="str">
        <f>IF(ISTEXT(A250),"raidcom add host_grp -port "&amp;A250&amp;IF(ISNUMBER(B250),"-"&amp;B250," ")&amp;" -host_grp_name "&amp; C250&amp;" -s "&amp;Instructions!B$11&amp;" -IH"&amp;Instructions!B$10,"")</f>
        <v/>
      </c>
      <c r="N250" s="24" t="str">
        <f t="shared" si="8"/>
        <v xml:space="preserve">raidcom add host_grp -port CL- -host_ mode  -s </v>
      </c>
      <c r="O250" s="24" t="str">
        <f>IF(ISNUMBER(#REF!),"raidcom add hba_wwn -port CL" &amp;  A250 &amp;  "-" &amp;B250&amp; "  -hba_wwn " &amp; IF(LEN(J250) =16,J250,LEFT(J250,2)&amp;MID(J250,4,2)&amp;MID(J250,7,2)&amp;MID(J250,10,2) &amp;MID(J250,13,2)&amp;MID(J250,16,2)&amp;MID(J250,19,2)&amp;MID(J250,22,2)),"")</f>
        <v/>
      </c>
      <c r="P250" s="24" t="str">
        <f>IF(ISNUMBER(#REF!),"raidcom set hba_wwn -port CL" &amp;  A250 &amp;  "-" &amp;B250&amp;IF(ISTEXT(K250)," -wwn_nickname "&amp;K250,""),"")</f>
        <v/>
      </c>
      <c r="Q250" s="24" t="str">
        <f>IF(ISTEXT(A250),"raidcom add hba_wwn -port "&amp;A250&amp;" "&amp;C250&amp;"  -hba_wwn "&amp;IF(LEN(J250)=16,J250,LEFT(J250,2)&amp;MID(J250,4,2)&amp;MID(J250,7,2)&amp;MID(J250,10,2)&amp;MID(J250,13,2)&amp;MID(J250,16,2)&amp;MID(J250,19,2)&amp;MID(J250,22,2))&amp;" -s " &amp;Instructions!B$11&amp; " -IH" &amp;Instructions!B$10,"")</f>
        <v/>
      </c>
      <c r="R250" s="24" t="str">
        <f>IF(ISTEXT(A250),"raidcom set hba_wwn -port "&amp;A250&amp;" "&amp;C250&amp;"  -hba_wwn "&amp;IF(LEN(J250)=16,J250,LEFT(J250,2)&amp;MID(J250,4,2)&amp;MID(J250,7,2)&amp;MID(J250,10,2)&amp;MID(J250,13,2)&amp;MID(J250,16,2)&amp;MID(J250,19,2)&amp;MID(J250,22,2))&amp;IF(ISTEXT(K250)," -wwn_nickname "&amp;K250&amp;" -s "&amp;Instructions!B$11&amp;" -IH"&amp;Instructions!B$10," -s " &amp;Instructions!B$11&amp; " -IH" &amp;Instructions!B$10),"")</f>
        <v/>
      </c>
      <c r="S250" s="136" t="str">
        <f>IF(ISTEXT(A250),"raidcom modify host_grp -port " &amp;A250&amp;"  "&amp; C250&amp;"  -host_mode "&amp;D250&amp;"  -host_mode_opt "&amp;LEFT(E250,2)&amp;" "&amp;LEFT(F250,2)&amp;" "&amp;LEFT(G250,2)&amp;" "&amp;LEFT(H250,2)&amp;" -s "&amp;Instructions!B$11&amp;" -IH"&amp;Instructions!B$10,"")</f>
        <v/>
      </c>
      <c r="T250" s="24" t="str">
        <f>IF(ISTEXT(A250),"raidcom delete host_grp -port "&amp;A250&amp;IF(ISTEXT(C250)," "&amp;C250,"-"&amp;B250)&amp;" -s "&amp;Instructions!B$11&amp;" -IH"&amp;Instructions!B$10,"")</f>
        <v/>
      </c>
      <c r="U250" s="139" t="str">
        <f>IF(ISTEXT(A250),"raidcom delete hba_wwn -port "&amp;A250&amp;"  -hba_wwn "&amp;IF(LEN(J250)=16,J250,LEFT(J250,2)&amp;MID(J250,4,2)&amp;MID(J250,7,2)&amp;MID(J250,10,2)&amp;MID(J250,13,2)&amp;MID(J250,16,2)&amp;MID(J250,19,2)&amp;MID(J250,22,2))&amp;" -s "&amp;Instructions!B$11&amp;" -IH"&amp;Instructions!B$10,"")</f>
        <v/>
      </c>
      <c r="V250" s="139" t="str">
        <f>IF(ISTEXT(A250),"raidcom reset hba_wwn -port "&amp;A250&amp;" "&amp;C250&amp;"  -hba_wwn "&amp;IF(LEN(J250)=16,J250,LEFT(J250,2)&amp;MID(J250,4,2)&amp;MID(J250,7,2)&amp;MID(J250,10,2)&amp;MID(J250,13,2)&amp;MID(J250,16,2)&amp;MID(J250,19,2)&amp;MID(J250,22,2))&amp;IF(ISTEXT(K250),"  -s "&amp;Instructions!B$11&amp;" -IH"&amp;Instructions!B$10," -s " &amp;Instructions!B$11&amp; " -IH" &amp;Instructions!B$10),"")</f>
        <v/>
      </c>
    </row>
    <row r="251" spans="1:22" ht="15">
      <c r="A251" s="203"/>
      <c r="B251" s="204"/>
      <c r="C251" s="203" t="s">
        <v>1635</v>
      </c>
      <c r="D251" s="203"/>
      <c r="E251" s="137"/>
      <c r="F251" s="137"/>
      <c r="G251" s="137"/>
      <c r="H251" s="137"/>
      <c r="I251" s="218"/>
      <c r="J251" s="26"/>
      <c r="K251" s="111"/>
      <c r="L251" s="92" t="s">
        <v>17</v>
      </c>
      <c r="M251" s="24" t="str">
        <f>IF(ISTEXT(A251),"raidcom add host_grp -port "&amp;A251&amp;IF(ISNUMBER(B251),"-"&amp;B251," ")&amp;" -host_grp_name "&amp; C251&amp;" -s "&amp;Instructions!B$11&amp;" -IH"&amp;Instructions!B$10,"")</f>
        <v/>
      </c>
      <c r="N251" s="24" t="str">
        <f t="shared" si="8"/>
        <v xml:space="preserve">raidcom add host_grp -port CL- -host_ mode  -s </v>
      </c>
      <c r="O251" s="24" t="str">
        <f>IF(ISNUMBER(#REF!),"raidcom add hba_wwn -port CL" &amp;  A251 &amp;  "-" &amp;B251&amp; "  -hba_wwn " &amp; IF(LEN(J251) =16,J251,LEFT(J251,2)&amp;MID(J251,4,2)&amp;MID(J251,7,2)&amp;MID(J251,10,2) &amp;MID(J251,13,2)&amp;MID(J251,16,2)&amp;MID(J251,19,2)&amp;MID(J251,22,2)),"")</f>
        <v/>
      </c>
      <c r="P251" s="24" t="str">
        <f>IF(ISNUMBER(#REF!),"raidcom set hba_wwn -port CL" &amp;  A251 &amp;  "-" &amp;B251&amp;IF(ISTEXT(K251)," -wwn_nickname "&amp;K251,""),"")</f>
        <v/>
      </c>
      <c r="Q251" s="24" t="str">
        <f>IF(ISTEXT(A251),"raidcom add hba_wwn -port "&amp;A251&amp;" "&amp;C251&amp;"  -hba_wwn "&amp;IF(LEN(J251)=16,J251,LEFT(J251,2)&amp;MID(J251,4,2)&amp;MID(J251,7,2)&amp;MID(J251,10,2)&amp;MID(J251,13,2)&amp;MID(J251,16,2)&amp;MID(J251,19,2)&amp;MID(J251,22,2))&amp;" -s " &amp;Instructions!B$11&amp; " -IH" &amp;Instructions!B$10,"")</f>
        <v/>
      </c>
      <c r="R251" s="24" t="str">
        <f>IF(ISTEXT(A251),"raidcom set hba_wwn -port "&amp;A251&amp;" "&amp;C251&amp;"  -hba_wwn "&amp;IF(LEN(J251)=16,J251,LEFT(J251,2)&amp;MID(J251,4,2)&amp;MID(J251,7,2)&amp;MID(J251,10,2)&amp;MID(J251,13,2)&amp;MID(J251,16,2)&amp;MID(J251,19,2)&amp;MID(J251,22,2))&amp;IF(ISTEXT(K251)," -wwn_nickname "&amp;K251&amp;" -s "&amp;Instructions!B$11&amp;" -IH"&amp;Instructions!B$10," -s " &amp;Instructions!B$11&amp; " -IH" &amp;Instructions!B$10),"")</f>
        <v/>
      </c>
      <c r="S251" s="136" t="str">
        <f>IF(ISTEXT(A251),"raidcom modify host_grp -port " &amp;A251&amp;"  "&amp; C251&amp;"  -host_mode "&amp;D251&amp;"  -host_mode_opt "&amp;LEFT(E251,2)&amp;" "&amp;LEFT(F251,2)&amp;" "&amp;LEFT(G251,2)&amp;" "&amp;LEFT(H251,2)&amp;" -s "&amp;Instructions!B$11&amp;" -IH"&amp;Instructions!B$10,"")</f>
        <v/>
      </c>
      <c r="T251" s="24" t="str">
        <f>IF(ISTEXT(A251),"raidcom delete host_grp -port "&amp;A251&amp;IF(ISTEXT(C251)," "&amp;C251,"-"&amp;B251)&amp;" -s "&amp;Instructions!B$11&amp;" -IH"&amp;Instructions!B$10,"")</f>
        <v/>
      </c>
      <c r="U251" s="139" t="str">
        <f>IF(ISTEXT(A251),"raidcom delete hba_wwn -port "&amp;A251&amp;"  -hba_wwn "&amp;IF(LEN(J251)=16,J251,LEFT(J251,2)&amp;MID(J251,4,2)&amp;MID(J251,7,2)&amp;MID(J251,10,2)&amp;MID(J251,13,2)&amp;MID(J251,16,2)&amp;MID(J251,19,2)&amp;MID(J251,22,2))&amp;" -s "&amp;Instructions!B$11&amp;" -IH"&amp;Instructions!B$10,"")</f>
        <v/>
      </c>
      <c r="V251" s="139" t="str">
        <f>IF(ISTEXT(A251),"raidcom reset hba_wwn -port "&amp;A251&amp;" "&amp;C251&amp;"  -hba_wwn "&amp;IF(LEN(J251)=16,J251,LEFT(J251,2)&amp;MID(J251,4,2)&amp;MID(J251,7,2)&amp;MID(J251,10,2)&amp;MID(J251,13,2)&amp;MID(J251,16,2)&amp;MID(J251,19,2)&amp;MID(J251,22,2))&amp;IF(ISTEXT(K251),"  -s "&amp;Instructions!B$11&amp;" -IH"&amp;Instructions!B$10," -s " &amp;Instructions!B$11&amp; " -IH" &amp;Instructions!B$10),"")</f>
        <v/>
      </c>
    </row>
    <row r="252" spans="1:22" ht="15">
      <c r="A252" s="203"/>
      <c r="B252" s="204"/>
      <c r="C252" s="203" t="s">
        <v>1636</v>
      </c>
      <c r="D252" s="203"/>
      <c r="E252" s="137"/>
      <c r="F252" s="137"/>
      <c r="G252" s="137"/>
      <c r="H252" s="137"/>
      <c r="I252" s="218"/>
      <c r="J252" s="26"/>
      <c r="K252" s="111"/>
      <c r="L252" s="92" t="s">
        <v>17</v>
      </c>
      <c r="M252" s="24" t="str">
        <f>IF(ISTEXT(A252),"raidcom add host_grp -port "&amp;A252&amp;IF(ISNUMBER(B252),"-"&amp;B252," ")&amp;" -host_grp_name "&amp; C252&amp;" -s "&amp;Instructions!B$11&amp;" -IH"&amp;Instructions!B$10,"")</f>
        <v/>
      </c>
      <c r="N252" s="24" t="str">
        <f t="shared" si="8"/>
        <v xml:space="preserve">raidcom add host_grp -port CL- -host_ mode  -s </v>
      </c>
      <c r="O252" s="24" t="str">
        <f>IF(ISNUMBER(#REF!),"raidcom add hba_wwn -port CL" &amp;  A252 &amp;  "-" &amp;B252&amp; "  -hba_wwn " &amp; IF(LEN(J252) =16,J252,LEFT(J252,2)&amp;MID(J252,4,2)&amp;MID(J252,7,2)&amp;MID(J252,10,2) &amp;MID(J252,13,2)&amp;MID(J252,16,2)&amp;MID(J252,19,2)&amp;MID(J252,22,2)),"")</f>
        <v/>
      </c>
      <c r="P252" s="24" t="str">
        <f>IF(ISNUMBER(#REF!),"raidcom set hba_wwn -port CL" &amp;  A252 &amp;  "-" &amp;B252&amp;IF(ISTEXT(K252)," -wwn_nickname "&amp;K252,""),"")</f>
        <v/>
      </c>
      <c r="Q252" s="24" t="str">
        <f>IF(ISTEXT(A252),"raidcom add hba_wwn -port "&amp;A252&amp;" "&amp;C252&amp;"  -hba_wwn "&amp;IF(LEN(J252)=16,J252,LEFT(J252,2)&amp;MID(J252,4,2)&amp;MID(J252,7,2)&amp;MID(J252,10,2)&amp;MID(J252,13,2)&amp;MID(J252,16,2)&amp;MID(J252,19,2)&amp;MID(J252,22,2))&amp;" -s " &amp;Instructions!B$11&amp; " -IH" &amp;Instructions!B$10,"")</f>
        <v/>
      </c>
      <c r="R252" s="24" t="str">
        <f>IF(ISTEXT(A252),"raidcom set hba_wwn -port "&amp;A252&amp;" "&amp;C252&amp;"  -hba_wwn "&amp;IF(LEN(J252)=16,J252,LEFT(J252,2)&amp;MID(J252,4,2)&amp;MID(J252,7,2)&amp;MID(J252,10,2)&amp;MID(J252,13,2)&amp;MID(J252,16,2)&amp;MID(J252,19,2)&amp;MID(J252,22,2))&amp;IF(ISTEXT(K252)," -wwn_nickname "&amp;K252&amp;" -s "&amp;Instructions!B$11&amp;" -IH"&amp;Instructions!B$10," -s " &amp;Instructions!B$11&amp; " -IH" &amp;Instructions!B$10),"")</f>
        <v/>
      </c>
      <c r="S252" s="136" t="str">
        <f>IF(ISTEXT(A252),"raidcom modify host_grp -port " &amp;A252&amp;"  "&amp; C252&amp;"  -host_mode "&amp;D252&amp;"  -host_mode_opt "&amp;LEFT(E252,2)&amp;" "&amp;LEFT(F252,2)&amp;" "&amp;LEFT(G252,2)&amp;" "&amp;LEFT(H252,2)&amp;" -s "&amp;Instructions!B$11&amp;" -IH"&amp;Instructions!B$10,"")</f>
        <v/>
      </c>
      <c r="T252" s="24" t="str">
        <f>IF(ISTEXT(A252),"raidcom delete host_grp -port "&amp;A252&amp;IF(ISTEXT(C252)," "&amp;C252,"-"&amp;B252)&amp;" -s "&amp;Instructions!B$11&amp;" -IH"&amp;Instructions!B$10,"")</f>
        <v/>
      </c>
      <c r="U252" s="139" t="str">
        <f>IF(ISTEXT(A252),"raidcom delete hba_wwn -port "&amp;A252&amp;"  -hba_wwn "&amp;IF(LEN(J252)=16,J252,LEFT(J252,2)&amp;MID(J252,4,2)&amp;MID(J252,7,2)&amp;MID(J252,10,2)&amp;MID(J252,13,2)&amp;MID(J252,16,2)&amp;MID(J252,19,2)&amp;MID(J252,22,2))&amp;" -s "&amp;Instructions!B$11&amp;" -IH"&amp;Instructions!B$10,"")</f>
        <v/>
      </c>
      <c r="V252" s="139" t="str">
        <f>IF(ISTEXT(A252),"raidcom reset hba_wwn -port "&amp;A252&amp;" "&amp;C252&amp;"  -hba_wwn "&amp;IF(LEN(J252)=16,J252,LEFT(J252,2)&amp;MID(J252,4,2)&amp;MID(J252,7,2)&amp;MID(J252,10,2)&amp;MID(J252,13,2)&amp;MID(J252,16,2)&amp;MID(J252,19,2)&amp;MID(J252,22,2))&amp;IF(ISTEXT(K252),"  -s "&amp;Instructions!B$11&amp;" -IH"&amp;Instructions!B$10," -s " &amp;Instructions!B$11&amp; " -IH" &amp;Instructions!B$10),"")</f>
        <v/>
      </c>
    </row>
    <row r="253" spans="1:22" ht="15">
      <c r="A253" s="203"/>
      <c r="B253" s="204"/>
      <c r="C253" s="203" t="s">
        <v>1636</v>
      </c>
      <c r="D253" s="203"/>
      <c r="E253" s="137"/>
      <c r="F253" s="137"/>
      <c r="G253" s="137"/>
      <c r="H253" s="137"/>
      <c r="I253" s="218"/>
      <c r="J253" s="26"/>
      <c r="K253" s="111"/>
      <c r="L253" s="92" t="s">
        <v>17</v>
      </c>
      <c r="M253" s="24" t="str">
        <f>IF(ISTEXT(A253),"raidcom add host_grp -port "&amp;A253&amp;IF(ISNUMBER(B253),"-"&amp;B253," ")&amp;" -host_grp_name "&amp; C253&amp;" -s "&amp;Instructions!B$11&amp;" -IH"&amp;Instructions!B$10,"")</f>
        <v/>
      </c>
      <c r="N253" s="24" t="str">
        <f t="shared" si="8"/>
        <v xml:space="preserve">raidcom add host_grp -port CL- -host_ mode  -s </v>
      </c>
      <c r="O253" s="24" t="str">
        <f>IF(ISNUMBER(#REF!),"raidcom add hba_wwn -port CL" &amp;  A253 &amp;  "-" &amp;B253&amp; "  -hba_wwn " &amp; IF(LEN(J253) =16,J253,LEFT(J253,2)&amp;MID(J253,4,2)&amp;MID(J253,7,2)&amp;MID(J253,10,2) &amp;MID(J253,13,2)&amp;MID(J253,16,2)&amp;MID(J253,19,2)&amp;MID(J253,22,2)),"")</f>
        <v/>
      </c>
      <c r="P253" s="24" t="str">
        <f>IF(ISNUMBER(#REF!),"raidcom set hba_wwn -port CL" &amp;  A253 &amp;  "-" &amp;B253&amp;IF(ISTEXT(K253)," -wwn_nickname "&amp;K253,""),"")</f>
        <v/>
      </c>
      <c r="Q253" s="24" t="str">
        <f>IF(ISTEXT(A253),"raidcom add hba_wwn -port "&amp;A253&amp;" "&amp;C253&amp;"  -hba_wwn "&amp;IF(LEN(J253)=16,J253,LEFT(J253,2)&amp;MID(J253,4,2)&amp;MID(J253,7,2)&amp;MID(J253,10,2)&amp;MID(J253,13,2)&amp;MID(J253,16,2)&amp;MID(J253,19,2)&amp;MID(J253,22,2))&amp;" -s " &amp;Instructions!B$11&amp; " -IH" &amp;Instructions!B$10,"")</f>
        <v/>
      </c>
      <c r="R253" s="24" t="str">
        <f>IF(ISTEXT(A253),"raidcom set hba_wwn -port "&amp;A253&amp;" "&amp;C253&amp;"  -hba_wwn "&amp;IF(LEN(J253)=16,J253,LEFT(J253,2)&amp;MID(J253,4,2)&amp;MID(J253,7,2)&amp;MID(J253,10,2)&amp;MID(J253,13,2)&amp;MID(J253,16,2)&amp;MID(J253,19,2)&amp;MID(J253,22,2))&amp;IF(ISTEXT(K253)," -wwn_nickname "&amp;K253&amp;" -s "&amp;Instructions!B$11&amp;" -IH"&amp;Instructions!B$10," -s " &amp;Instructions!B$11&amp; " -IH" &amp;Instructions!B$10),"")</f>
        <v/>
      </c>
      <c r="S253" s="136" t="str">
        <f>IF(ISTEXT(A253),"raidcom modify host_grp -port " &amp;A253&amp;"  "&amp; C253&amp;"  -host_mode "&amp;D253&amp;"  -host_mode_opt "&amp;LEFT(E253,2)&amp;" "&amp;LEFT(F253,2)&amp;" "&amp;LEFT(G253,2)&amp;" "&amp;LEFT(H253,2)&amp;" -s "&amp;Instructions!B$11&amp;" -IH"&amp;Instructions!B$10,"")</f>
        <v/>
      </c>
      <c r="T253" s="24" t="str">
        <f>IF(ISTEXT(A253),"raidcom delete host_grp -port "&amp;A253&amp;IF(ISTEXT(C253)," "&amp;C253,"-"&amp;B253)&amp;" -s "&amp;Instructions!B$11&amp;" -IH"&amp;Instructions!B$10,"")</f>
        <v/>
      </c>
      <c r="U253" s="139" t="str">
        <f>IF(ISTEXT(A253),"raidcom delete hba_wwn -port "&amp;A253&amp;"  -hba_wwn "&amp;IF(LEN(J253)=16,J253,LEFT(J253,2)&amp;MID(J253,4,2)&amp;MID(J253,7,2)&amp;MID(J253,10,2)&amp;MID(J253,13,2)&amp;MID(J253,16,2)&amp;MID(J253,19,2)&amp;MID(J253,22,2))&amp;" -s "&amp;Instructions!B$11&amp;" -IH"&amp;Instructions!B$10,"")</f>
        <v/>
      </c>
      <c r="V253" s="139" t="str">
        <f>IF(ISTEXT(A253),"raidcom reset hba_wwn -port "&amp;A253&amp;" "&amp;C253&amp;"  -hba_wwn "&amp;IF(LEN(J253)=16,J253,LEFT(J253,2)&amp;MID(J253,4,2)&amp;MID(J253,7,2)&amp;MID(J253,10,2)&amp;MID(J253,13,2)&amp;MID(J253,16,2)&amp;MID(J253,19,2)&amp;MID(J253,22,2))&amp;IF(ISTEXT(K253),"  -s "&amp;Instructions!B$11&amp;" -IH"&amp;Instructions!B$10," -s " &amp;Instructions!B$11&amp; " -IH" &amp;Instructions!B$10),"")</f>
        <v/>
      </c>
    </row>
    <row r="254" spans="1:22" ht="15">
      <c r="A254" s="203"/>
      <c r="B254" s="204"/>
      <c r="C254" s="203" t="s">
        <v>1637</v>
      </c>
      <c r="D254" s="203"/>
      <c r="E254" s="137"/>
      <c r="F254" s="137"/>
      <c r="G254" s="137"/>
      <c r="H254" s="137"/>
      <c r="I254" s="218"/>
      <c r="J254" s="26"/>
      <c r="K254" s="111"/>
      <c r="L254" s="92" t="s">
        <v>17</v>
      </c>
      <c r="M254" s="24" t="str">
        <f>IF(ISTEXT(A254),"raidcom add host_grp -port "&amp;A254&amp;IF(ISNUMBER(B254),"-"&amp;B254," ")&amp;" -host_grp_name "&amp; C254&amp;" -s "&amp;Instructions!B$11&amp;" -IH"&amp;Instructions!B$10,"")</f>
        <v/>
      </c>
      <c r="N254" s="24" t="str">
        <f t="shared" si="8"/>
        <v xml:space="preserve">raidcom add host_grp -port CL- -host_ mode  -s </v>
      </c>
      <c r="O254" s="24" t="str">
        <f>IF(ISNUMBER(#REF!),"raidcom add hba_wwn -port CL" &amp;  A254 &amp;  "-" &amp;B254&amp; "  -hba_wwn " &amp; IF(LEN(J254) =16,J254,LEFT(J254,2)&amp;MID(J254,4,2)&amp;MID(J254,7,2)&amp;MID(J254,10,2) &amp;MID(J254,13,2)&amp;MID(J254,16,2)&amp;MID(J254,19,2)&amp;MID(J254,22,2)),"")</f>
        <v/>
      </c>
      <c r="P254" s="24" t="str">
        <f>IF(ISNUMBER(#REF!),"raidcom set hba_wwn -port CL" &amp;  A254 &amp;  "-" &amp;B254&amp;IF(ISTEXT(K254)," -wwn_nickname "&amp;K254,""),"")</f>
        <v/>
      </c>
      <c r="Q254" s="24" t="str">
        <f>IF(ISTEXT(A254),"raidcom add hba_wwn -port "&amp;A254&amp;" "&amp;C254&amp;"  -hba_wwn "&amp;IF(LEN(J254)=16,J254,LEFT(J254,2)&amp;MID(J254,4,2)&amp;MID(J254,7,2)&amp;MID(J254,10,2)&amp;MID(J254,13,2)&amp;MID(J254,16,2)&amp;MID(J254,19,2)&amp;MID(J254,22,2))&amp;" -s " &amp;Instructions!B$11&amp; " -IH" &amp;Instructions!B$10,"")</f>
        <v/>
      </c>
      <c r="R254" s="24" t="str">
        <f>IF(ISTEXT(A254),"raidcom set hba_wwn -port "&amp;A254&amp;" "&amp;C254&amp;"  -hba_wwn "&amp;IF(LEN(J254)=16,J254,LEFT(J254,2)&amp;MID(J254,4,2)&amp;MID(J254,7,2)&amp;MID(J254,10,2)&amp;MID(J254,13,2)&amp;MID(J254,16,2)&amp;MID(J254,19,2)&amp;MID(J254,22,2))&amp;IF(ISTEXT(K254)," -wwn_nickname "&amp;K254&amp;" -s "&amp;Instructions!B$11&amp;" -IH"&amp;Instructions!B$10," -s " &amp;Instructions!B$11&amp; " -IH" &amp;Instructions!B$10),"")</f>
        <v/>
      </c>
      <c r="S254" s="136" t="str">
        <f>IF(ISTEXT(A254),"raidcom modify host_grp -port " &amp;A254&amp;"  "&amp; C254&amp;"  -host_mode "&amp;D254&amp;"  -host_mode_opt "&amp;LEFT(E254,2)&amp;" "&amp;LEFT(F254,2)&amp;" "&amp;LEFT(G254,2)&amp;" "&amp;LEFT(H254,2)&amp;" -s "&amp;Instructions!B$11&amp;" -IH"&amp;Instructions!B$10,"")</f>
        <v/>
      </c>
      <c r="T254" s="24" t="str">
        <f>IF(ISTEXT(A254),"raidcom delete host_grp -port "&amp;A254&amp;IF(ISTEXT(C254)," "&amp;C254,"-"&amp;B254)&amp;" -s "&amp;Instructions!B$11&amp;" -IH"&amp;Instructions!B$10,"")</f>
        <v/>
      </c>
      <c r="U254" s="139" t="str">
        <f>IF(ISTEXT(A254),"raidcom delete hba_wwn -port "&amp;A254&amp;"  -hba_wwn "&amp;IF(LEN(J254)=16,J254,LEFT(J254,2)&amp;MID(J254,4,2)&amp;MID(J254,7,2)&amp;MID(J254,10,2)&amp;MID(J254,13,2)&amp;MID(J254,16,2)&amp;MID(J254,19,2)&amp;MID(J254,22,2))&amp;" -s "&amp;Instructions!B$11&amp;" -IH"&amp;Instructions!B$10,"")</f>
        <v/>
      </c>
      <c r="V254" s="139" t="str">
        <f>IF(ISTEXT(A254),"raidcom reset hba_wwn -port "&amp;A254&amp;" "&amp;C254&amp;"  -hba_wwn "&amp;IF(LEN(J254)=16,J254,LEFT(J254,2)&amp;MID(J254,4,2)&amp;MID(J254,7,2)&amp;MID(J254,10,2)&amp;MID(J254,13,2)&amp;MID(J254,16,2)&amp;MID(J254,19,2)&amp;MID(J254,22,2))&amp;IF(ISTEXT(K254),"  -s "&amp;Instructions!B$11&amp;" -IH"&amp;Instructions!B$10," -s " &amp;Instructions!B$11&amp; " -IH" &amp;Instructions!B$10),"")</f>
        <v/>
      </c>
    </row>
    <row r="255" spans="1:22" ht="15">
      <c r="A255" s="203"/>
      <c r="B255" s="204"/>
      <c r="C255" s="203" t="s">
        <v>1637</v>
      </c>
      <c r="D255" s="203"/>
      <c r="E255" s="137"/>
      <c r="F255" s="137"/>
      <c r="G255" s="137"/>
      <c r="H255" s="137"/>
      <c r="I255" s="218"/>
      <c r="J255" s="26"/>
      <c r="K255" s="111"/>
      <c r="L255" s="92" t="s">
        <v>17</v>
      </c>
      <c r="M255" s="24" t="str">
        <f>IF(ISTEXT(A255),"raidcom add host_grp -port "&amp;A255&amp;IF(ISNUMBER(B255),"-"&amp;B255," ")&amp;" -host_grp_name "&amp; C255&amp;" -s "&amp;Instructions!B$11&amp;" -IH"&amp;Instructions!B$10,"")</f>
        <v/>
      </c>
      <c r="N255" s="24" t="str">
        <f t="shared" si="8"/>
        <v xml:space="preserve">raidcom add host_grp -port CL- -host_ mode  -s </v>
      </c>
      <c r="O255" s="24" t="str">
        <f>IF(ISNUMBER(#REF!),"raidcom add hba_wwn -port CL" &amp;  A255 &amp;  "-" &amp;B255&amp; "  -hba_wwn " &amp; IF(LEN(J255) =16,J255,LEFT(J255,2)&amp;MID(J255,4,2)&amp;MID(J255,7,2)&amp;MID(J255,10,2) &amp;MID(J255,13,2)&amp;MID(J255,16,2)&amp;MID(J255,19,2)&amp;MID(J255,22,2)),"")</f>
        <v/>
      </c>
      <c r="P255" s="24" t="str">
        <f>IF(ISNUMBER(#REF!),"raidcom set hba_wwn -port CL" &amp;  A255 &amp;  "-" &amp;B255&amp;IF(ISTEXT(K255)," -wwn_nickname "&amp;K255,""),"")</f>
        <v/>
      </c>
      <c r="Q255" s="24" t="str">
        <f>IF(ISTEXT(A255),"raidcom add hba_wwn -port "&amp;A255&amp;" "&amp;C255&amp;"  -hba_wwn "&amp;IF(LEN(J255)=16,J255,LEFT(J255,2)&amp;MID(J255,4,2)&amp;MID(J255,7,2)&amp;MID(J255,10,2)&amp;MID(J255,13,2)&amp;MID(J255,16,2)&amp;MID(J255,19,2)&amp;MID(J255,22,2))&amp;" -s " &amp;Instructions!B$11&amp; " -IH" &amp;Instructions!B$10,"")</f>
        <v/>
      </c>
      <c r="R255" s="24" t="str">
        <f>IF(ISTEXT(A255),"raidcom set hba_wwn -port "&amp;A255&amp;" "&amp;C255&amp;"  -hba_wwn "&amp;IF(LEN(J255)=16,J255,LEFT(J255,2)&amp;MID(J255,4,2)&amp;MID(J255,7,2)&amp;MID(J255,10,2)&amp;MID(J255,13,2)&amp;MID(J255,16,2)&amp;MID(J255,19,2)&amp;MID(J255,22,2))&amp;IF(ISTEXT(K255)," -wwn_nickname "&amp;K255&amp;" -s "&amp;Instructions!B$11&amp;" -IH"&amp;Instructions!B$10," -s " &amp;Instructions!B$11&amp; " -IH" &amp;Instructions!B$10),"")</f>
        <v/>
      </c>
      <c r="S255" s="136" t="str">
        <f>IF(ISTEXT(A255),"raidcom modify host_grp -port " &amp;A255&amp;"  "&amp; C255&amp;"  -host_mode "&amp;D255&amp;"  -host_mode_opt "&amp;LEFT(E255,2)&amp;" "&amp;LEFT(F255,2)&amp;" "&amp;LEFT(G255,2)&amp;" "&amp;LEFT(H255,2)&amp;" -s "&amp;Instructions!B$11&amp;" -IH"&amp;Instructions!B$10,"")</f>
        <v/>
      </c>
      <c r="T255" s="24" t="str">
        <f>IF(ISTEXT(A255),"raidcom delete host_grp -port "&amp;A255&amp;IF(ISTEXT(C255)," "&amp;C255,"-"&amp;B255)&amp;" -s "&amp;Instructions!B$11&amp;" -IH"&amp;Instructions!B$10,"")</f>
        <v/>
      </c>
      <c r="U255" s="139" t="str">
        <f>IF(ISTEXT(A255),"raidcom delete hba_wwn -port "&amp;A255&amp;"  -hba_wwn "&amp;IF(LEN(J255)=16,J255,LEFT(J255,2)&amp;MID(J255,4,2)&amp;MID(J255,7,2)&amp;MID(J255,10,2)&amp;MID(J255,13,2)&amp;MID(J255,16,2)&amp;MID(J255,19,2)&amp;MID(J255,22,2))&amp;" -s "&amp;Instructions!B$11&amp;" -IH"&amp;Instructions!B$10,"")</f>
        <v/>
      </c>
      <c r="V255" s="139" t="str">
        <f>IF(ISTEXT(A255),"raidcom reset hba_wwn -port "&amp;A255&amp;" "&amp;C255&amp;"  -hba_wwn "&amp;IF(LEN(J255)=16,J255,LEFT(J255,2)&amp;MID(J255,4,2)&amp;MID(J255,7,2)&amp;MID(J255,10,2)&amp;MID(J255,13,2)&amp;MID(J255,16,2)&amp;MID(J255,19,2)&amp;MID(J255,22,2))&amp;IF(ISTEXT(K255),"  -s "&amp;Instructions!B$11&amp;" -IH"&amp;Instructions!B$10," -s " &amp;Instructions!B$11&amp; " -IH" &amp;Instructions!B$10),"")</f>
        <v/>
      </c>
    </row>
    <row r="256" spans="1:22" ht="15">
      <c r="A256" s="203"/>
      <c r="B256" s="204"/>
      <c r="C256" s="203" t="s">
        <v>1638</v>
      </c>
      <c r="D256" s="203"/>
      <c r="E256" s="137"/>
      <c r="F256" s="137"/>
      <c r="G256" s="137"/>
      <c r="H256" s="137"/>
      <c r="I256" s="218"/>
      <c r="J256" s="26"/>
      <c r="K256" s="111"/>
      <c r="L256" s="92" t="s">
        <v>17</v>
      </c>
      <c r="M256" s="24" t="str">
        <f>IF(ISTEXT(A256),"raidcom add host_grp -port "&amp;A256&amp;IF(ISNUMBER(B256),"-"&amp;B256," ")&amp;" -host_grp_name "&amp; C256&amp;" -s "&amp;Instructions!B$11&amp;" -IH"&amp;Instructions!B$10,"")</f>
        <v/>
      </c>
      <c r="N256" s="24" t="str">
        <f t="shared" si="8"/>
        <v xml:space="preserve">raidcom add host_grp -port CL- -host_ mode  -s </v>
      </c>
      <c r="O256" s="24" t="str">
        <f>IF(ISNUMBER(#REF!),"raidcom add hba_wwn -port CL" &amp;  A256 &amp;  "-" &amp;B256&amp; "  -hba_wwn " &amp; IF(LEN(J256) =16,J256,LEFT(J256,2)&amp;MID(J256,4,2)&amp;MID(J256,7,2)&amp;MID(J256,10,2) &amp;MID(J256,13,2)&amp;MID(J256,16,2)&amp;MID(J256,19,2)&amp;MID(J256,22,2)),"")</f>
        <v/>
      </c>
      <c r="P256" s="24" t="str">
        <f>IF(ISNUMBER(#REF!),"raidcom set hba_wwn -port CL" &amp;  A256 &amp;  "-" &amp;B256&amp;IF(ISTEXT(K256)," -wwn_nickname "&amp;K256,""),"")</f>
        <v/>
      </c>
      <c r="Q256" s="24" t="str">
        <f>IF(ISTEXT(A256),"raidcom add hba_wwn -port "&amp;A256&amp;" "&amp;C256&amp;"  -hba_wwn "&amp;IF(LEN(J256)=16,J256,LEFT(J256,2)&amp;MID(J256,4,2)&amp;MID(J256,7,2)&amp;MID(J256,10,2)&amp;MID(J256,13,2)&amp;MID(J256,16,2)&amp;MID(J256,19,2)&amp;MID(J256,22,2))&amp;" -s " &amp;Instructions!B$11&amp; " -IH" &amp;Instructions!B$10,"")</f>
        <v/>
      </c>
      <c r="R256" s="24" t="str">
        <f>IF(ISTEXT(A256),"raidcom set hba_wwn -port "&amp;A256&amp;" "&amp;C256&amp;"  -hba_wwn "&amp;IF(LEN(J256)=16,J256,LEFT(J256,2)&amp;MID(J256,4,2)&amp;MID(J256,7,2)&amp;MID(J256,10,2)&amp;MID(J256,13,2)&amp;MID(J256,16,2)&amp;MID(J256,19,2)&amp;MID(J256,22,2))&amp;IF(ISTEXT(K256)," -wwn_nickname "&amp;K256&amp;" -s "&amp;Instructions!B$11&amp;" -IH"&amp;Instructions!B$10," -s " &amp;Instructions!B$11&amp; " -IH" &amp;Instructions!B$10),"")</f>
        <v/>
      </c>
      <c r="S256" s="136" t="str">
        <f>IF(ISTEXT(A256),"raidcom modify host_grp -port " &amp;A256&amp;"  "&amp; C256&amp;"  -host_mode "&amp;D256&amp;"  -host_mode_opt "&amp;LEFT(E256,2)&amp;" "&amp;LEFT(F256,2)&amp;" "&amp;LEFT(G256,2)&amp;" "&amp;LEFT(H256,2)&amp;" -s "&amp;Instructions!B$11&amp;" -IH"&amp;Instructions!B$10,"")</f>
        <v/>
      </c>
      <c r="T256" s="24" t="str">
        <f>IF(ISTEXT(A256),"raidcom delete host_grp -port "&amp;A256&amp;IF(ISTEXT(C256)," "&amp;C256,"-"&amp;B256)&amp;" -s "&amp;Instructions!B$11&amp;" -IH"&amp;Instructions!B$10,"")</f>
        <v/>
      </c>
      <c r="U256" s="139" t="str">
        <f>IF(ISTEXT(A256),"raidcom delete hba_wwn -port "&amp;A256&amp;"  -hba_wwn "&amp;IF(LEN(J256)=16,J256,LEFT(J256,2)&amp;MID(J256,4,2)&amp;MID(J256,7,2)&amp;MID(J256,10,2)&amp;MID(J256,13,2)&amp;MID(J256,16,2)&amp;MID(J256,19,2)&amp;MID(J256,22,2))&amp;" -s "&amp;Instructions!B$11&amp;" -IH"&amp;Instructions!B$10,"")</f>
        <v/>
      </c>
      <c r="V256" s="139" t="str">
        <f>IF(ISTEXT(A256),"raidcom reset hba_wwn -port "&amp;A256&amp;" "&amp;C256&amp;"  -hba_wwn "&amp;IF(LEN(J256)=16,J256,LEFT(J256,2)&amp;MID(J256,4,2)&amp;MID(J256,7,2)&amp;MID(J256,10,2)&amp;MID(J256,13,2)&amp;MID(J256,16,2)&amp;MID(J256,19,2)&amp;MID(J256,22,2))&amp;IF(ISTEXT(K256),"  -s "&amp;Instructions!B$11&amp;" -IH"&amp;Instructions!B$10," -s " &amp;Instructions!B$11&amp; " -IH" &amp;Instructions!B$10),"")</f>
        <v/>
      </c>
    </row>
    <row r="257" spans="1:22" ht="15">
      <c r="A257" s="203"/>
      <c r="B257" s="204"/>
      <c r="C257" s="203" t="s">
        <v>1638</v>
      </c>
      <c r="D257" s="203"/>
      <c r="E257" s="137"/>
      <c r="F257" s="137"/>
      <c r="G257" s="137"/>
      <c r="H257" s="137"/>
      <c r="I257" s="218"/>
      <c r="J257" s="26"/>
      <c r="K257" s="111"/>
      <c r="L257" s="92" t="s">
        <v>17</v>
      </c>
      <c r="M257" s="24" t="str">
        <f>IF(ISTEXT(A257),"raidcom add host_grp -port "&amp;A257&amp;IF(ISNUMBER(B257),"-"&amp;B257," ")&amp;" -host_grp_name "&amp; C257&amp;" -s "&amp;Instructions!B$11&amp;" -IH"&amp;Instructions!B$10,"")</f>
        <v/>
      </c>
      <c r="N257" s="24" t="str">
        <f t="shared" si="8"/>
        <v xml:space="preserve">raidcom add host_grp -port CL- -host_ mode  -s </v>
      </c>
      <c r="O257" s="24" t="str">
        <f>IF(ISNUMBER(#REF!),"raidcom add hba_wwn -port CL" &amp;  A257 &amp;  "-" &amp;B257&amp; "  -hba_wwn " &amp; IF(LEN(J257) =16,J257,LEFT(J257,2)&amp;MID(J257,4,2)&amp;MID(J257,7,2)&amp;MID(J257,10,2) &amp;MID(J257,13,2)&amp;MID(J257,16,2)&amp;MID(J257,19,2)&amp;MID(J257,22,2)),"")</f>
        <v/>
      </c>
      <c r="P257" s="24" t="str">
        <f>IF(ISNUMBER(#REF!),"raidcom set hba_wwn -port CL" &amp;  A257 &amp;  "-" &amp;B257&amp;IF(ISTEXT(K257)," -wwn_nickname "&amp;K257,""),"")</f>
        <v/>
      </c>
      <c r="Q257" s="24" t="str">
        <f>IF(ISTEXT(A257),"raidcom add hba_wwn -port "&amp;A257&amp;" "&amp;C257&amp;"  -hba_wwn "&amp;IF(LEN(J257)=16,J257,LEFT(J257,2)&amp;MID(J257,4,2)&amp;MID(J257,7,2)&amp;MID(J257,10,2)&amp;MID(J257,13,2)&amp;MID(J257,16,2)&amp;MID(J257,19,2)&amp;MID(J257,22,2))&amp;" -s " &amp;Instructions!B$11&amp; " -IH" &amp;Instructions!B$10,"")</f>
        <v/>
      </c>
      <c r="R257" s="24" t="str">
        <f>IF(ISTEXT(A257),"raidcom set hba_wwn -port "&amp;A257&amp;" "&amp;C257&amp;"  -hba_wwn "&amp;IF(LEN(J257)=16,J257,LEFT(J257,2)&amp;MID(J257,4,2)&amp;MID(J257,7,2)&amp;MID(J257,10,2)&amp;MID(J257,13,2)&amp;MID(J257,16,2)&amp;MID(J257,19,2)&amp;MID(J257,22,2))&amp;IF(ISTEXT(K257)," -wwn_nickname "&amp;K257&amp;" -s "&amp;Instructions!B$11&amp;" -IH"&amp;Instructions!B$10," -s " &amp;Instructions!B$11&amp; " -IH" &amp;Instructions!B$10),"")</f>
        <v/>
      </c>
      <c r="S257" s="136" t="str">
        <f>IF(ISTEXT(A257),"raidcom modify host_grp -port " &amp;A257&amp;"  "&amp; C257&amp;"  -host_mode "&amp;D257&amp;"  -host_mode_opt "&amp;LEFT(E257,2)&amp;" "&amp;LEFT(F257,2)&amp;" "&amp;LEFT(G257,2)&amp;" "&amp;LEFT(H257,2)&amp;" -s "&amp;Instructions!B$11&amp;" -IH"&amp;Instructions!B$10,"")</f>
        <v/>
      </c>
      <c r="T257" s="24" t="str">
        <f>IF(ISTEXT(A257),"raidcom delete host_grp -port "&amp;A257&amp;IF(ISTEXT(C257)," "&amp;C257,"-"&amp;B257)&amp;" -s "&amp;Instructions!B$11&amp;" -IH"&amp;Instructions!B$10,"")</f>
        <v/>
      </c>
      <c r="U257" s="139" t="str">
        <f>IF(ISTEXT(A257),"raidcom delete hba_wwn -port "&amp;A257&amp;"  -hba_wwn "&amp;IF(LEN(J257)=16,J257,LEFT(J257,2)&amp;MID(J257,4,2)&amp;MID(J257,7,2)&amp;MID(J257,10,2)&amp;MID(J257,13,2)&amp;MID(J257,16,2)&amp;MID(J257,19,2)&amp;MID(J257,22,2))&amp;" -s "&amp;Instructions!B$11&amp;" -IH"&amp;Instructions!B$10,"")</f>
        <v/>
      </c>
      <c r="V257" s="139" t="str">
        <f>IF(ISTEXT(A257),"raidcom reset hba_wwn -port "&amp;A257&amp;" "&amp;C257&amp;"  -hba_wwn "&amp;IF(LEN(J257)=16,J257,LEFT(J257,2)&amp;MID(J257,4,2)&amp;MID(J257,7,2)&amp;MID(J257,10,2)&amp;MID(J257,13,2)&amp;MID(J257,16,2)&amp;MID(J257,19,2)&amp;MID(J257,22,2))&amp;IF(ISTEXT(K257),"  -s "&amp;Instructions!B$11&amp;" -IH"&amp;Instructions!B$10," -s " &amp;Instructions!B$11&amp; " -IH" &amp;Instructions!B$10),"")</f>
        <v/>
      </c>
    </row>
    <row r="258" spans="1:22" ht="15">
      <c r="A258" s="203"/>
      <c r="B258" s="204"/>
      <c r="C258" s="203" t="s">
        <v>1639</v>
      </c>
      <c r="D258" s="203"/>
      <c r="E258" s="137"/>
      <c r="F258" s="137"/>
      <c r="G258" s="137"/>
      <c r="H258" s="137"/>
      <c r="I258" s="218"/>
      <c r="J258" s="26"/>
      <c r="K258" s="111"/>
      <c r="L258" s="92" t="s">
        <v>17</v>
      </c>
      <c r="M258" s="24" t="str">
        <f>IF(ISTEXT(A258),"raidcom add host_grp -port "&amp;A258&amp;IF(ISNUMBER(B258),"-"&amp;B258," ")&amp;" -host_grp_name "&amp; C258&amp;" -s "&amp;Instructions!B$11&amp;" -IH"&amp;Instructions!B$10,"")</f>
        <v/>
      </c>
      <c r="N258" s="24" t="str">
        <f t="shared" si="8"/>
        <v xml:space="preserve">raidcom add host_grp -port CL- -host_ mode  -s </v>
      </c>
      <c r="O258" s="24" t="str">
        <f>IF(ISNUMBER(#REF!),"raidcom add hba_wwn -port CL" &amp;  A258 &amp;  "-" &amp;B258&amp; "  -hba_wwn " &amp; IF(LEN(J258) =16,J258,LEFT(J258,2)&amp;MID(J258,4,2)&amp;MID(J258,7,2)&amp;MID(J258,10,2) &amp;MID(J258,13,2)&amp;MID(J258,16,2)&amp;MID(J258,19,2)&amp;MID(J258,22,2)),"")</f>
        <v/>
      </c>
      <c r="P258" s="24" t="str">
        <f>IF(ISNUMBER(#REF!),"raidcom set hba_wwn -port CL" &amp;  A258 &amp;  "-" &amp;B258&amp;IF(ISTEXT(K258)," -wwn_nickname "&amp;K258,""),"")</f>
        <v/>
      </c>
      <c r="Q258" s="24" t="str">
        <f>IF(ISTEXT(A258),"raidcom add hba_wwn -port "&amp;A258&amp;" "&amp;C258&amp;"  -hba_wwn "&amp;IF(LEN(J258)=16,J258,LEFT(J258,2)&amp;MID(J258,4,2)&amp;MID(J258,7,2)&amp;MID(J258,10,2)&amp;MID(J258,13,2)&amp;MID(J258,16,2)&amp;MID(J258,19,2)&amp;MID(J258,22,2))&amp;" -s " &amp;Instructions!B$11&amp; " -IH" &amp;Instructions!B$10,"")</f>
        <v/>
      </c>
      <c r="R258" s="24" t="str">
        <f>IF(ISTEXT(A258),"raidcom set hba_wwn -port "&amp;A258&amp;" "&amp;C258&amp;"  -hba_wwn "&amp;IF(LEN(J258)=16,J258,LEFT(J258,2)&amp;MID(J258,4,2)&amp;MID(J258,7,2)&amp;MID(J258,10,2)&amp;MID(J258,13,2)&amp;MID(J258,16,2)&amp;MID(J258,19,2)&amp;MID(J258,22,2))&amp;IF(ISTEXT(K258)," -wwn_nickname "&amp;K258&amp;" -s "&amp;Instructions!B$11&amp;" -IH"&amp;Instructions!B$10," -s " &amp;Instructions!B$11&amp; " -IH" &amp;Instructions!B$10),"")</f>
        <v/>
      </c>
      <c r="S258" s="136" t="str">
        <f>IF(ISTEXT(A258),"raidcom modify host_grp -port " &amp;A258&amp;"  "&amp; C258&amp;"  -host_mode "&amp;D258&amp;"  -host_mode_opt "&amp;LEFT(E258,2)&amp;" "&amp;LEFT(F258,2)&amp;" "&amp;LEFT(G258,2)&amp;" "&amp;LEFT(H258,2)&amp;" -s "&amp;Instructions!B$11&amp;" -IH"&amp;Instructions!B$10,"")</f>
        <v/>
      </c>
      <c r="T258" s="24" t="str">
        <f>IF(ISTEXT(A258),"raidcom delete host_grp -port "&amp;A258&amp;IF(ISTEXT(C258)," "&amp;C258,"-"&amp;B258)&amp;" -s "&amp;Instructions!B$11&amp;" -IH"&amp;Instructions!B$10,"")</f>
        <v/>
      </c>
      <c r="U258" s="139" t="str">
        <f>IF(ISTEXT(A258),"raidcom delete hba_wwn -port "&amp;A258&amp;"  -hba_wwn "&amp;IF(LEN(J258)=16,J258,LEFT(J258,2)&amp;MID(J258,4,2)&amp;MID(J258,7,2)&amp;MID(J258,10,2)&amp;MID(J258,13,2)&amp;MID(J258,16,2)&amp;MID(J258,19,2)&amp;MID(J258,22,2))&amp;" -s "&amp;Instructions!B$11&amp;" -IH"&amp;Instructions!B$10,"")</f>
        <v/>
      </c>
      <c r="V258" s="139" t="str">
        <f>IF(ISTEXT(A258),"raidcom reset hba_wwn -port "&amp;A258&amp;" "&amp;C258&amp;"  -hba_wwn "&amp;IF(LEN(J258)=16,J258,LEFT(J258,2)&amp;MID(J258,4,2)&amp;MID(J258,7,2)&amp;MID(J258,10,2)&amp;MID(J258,13,2)&amp;MID(J258,16,2)&amp;MID(J258,19,2)&amp;MID(J258,22,2))&amp;IF(ISTEXT(K258),"  -s "&amp;Instructions!B$11&amp;" -IH"&amp;Instructions!B$10," -s " &amp;Instructions!B$11&amp; " -IH" &amp;Instructions!B$10),"")</f>
        <v/>
      </c>
    </row>
    <row r="259" spans="1:22" ht="15">
      <c r="A259" s="203"/>
      <c r="B259" s="204"/>
      <c r="C259" s="203" t="s">
        <v>1639</v>
      </c>
      <c r="D259" s="203"/>
      <c r="E259" s="137"/>
      <c r="F259" s="137"/>
      <c r="G259" s="137"/>
      <c r="H259" s="137"/>
      <c r="I259" s="218"/>
      <c r="J259" s="26"/>
      <c r="K259" s="111"/>
      <c r="L259" s="92" t="s">
        <v>17</v>
      </c>
      <c r="M259" s="24" t="str">
        <f>IF(ISTEXT(A259),"raidcom add host_grp -port "&amp;A259&amp;IF(ISNUMBER(B259),"-"&amp;B259," ")&amp;" -host_grp_name "&amp; C259&amp;" -s "&amp;Instructions!B$11&amp;" -IH"&amp;Instructions!B$10,"")</f>
        <v/>
      </c>
      <c r="N259" s="24" t="str">
        <f t="shared" si="8"/>
        <v xml:space="preserve">raidcom add host_grp -port CL- -host_ mode  -s </v>
      </c>
      <c r="O259" s="24" t="str">
        <f>IF(ISNUMBER(#REF!),"raidcom add hba_wwn -port CL" &amp;  A259 &amp;  "-" &amp;B259&amp; "  -hba_wwn " &amp; IF(LEN(J259) =16,J259,LEFT(J259,2)&amp;MID(J259,4,2)&amp;MID(J259,7,2)&amp;MID(J259,10,2) &amp;MID(J259,13,2)&amp;MID(J259,16,2)&amp;MID(J259,19,2)&amp;MID(J259,22,2)),"")</f>
        <v/>
      </c>
      <c r="P259" s="24" t="str">
        <f>IF(ISNUMBER(#REF!),"raidcom set hba_wwn -port CL" &amp;  A259 &amp;  "-" &amp;B259&amp;IF(ISTEXT(K259)," -wwn_nickname "&amp;K259,""),"")</f>
        <v/>
      </c>
      <c r="Q259" s="24" t="str">
        <f>IF(ISTEXT(A259),"raidcom add hba_wwn -port "&amp;A259&amp;" "&amp;C259&amp;"  -hba_wwn "&amp;IF(LEN(J259)=16,J259,LEFT(J259,2)&amp;MID(J259,4,2)&amp;MID(J259,7,2)&amp;MID(J259,10,2)&amp;MID(J259,13,2)&amp;MID(J259,16,2)&amp;MID(J259,19,2)&amp;MID(J259,22,2))&amp;" -s " &amp;Instructions!B$11&amp; " -IH" &amp;Instructions!B$10,"")</f>
        <v/>
      </c>
      <c r="R259" s="24" t="str">
        <f>IF(ISTEXT(A259),"raidcom set hba_wwn -port "&amp;A259&amp;" "&amp;C259&amp;"  -hba_wwn "&amp;IF(LEN(J259)=16,J259,LEFT(J259,2)&amp;MID(J259,4,2)&amp;MID(J259,7,2)&amp;MID(J259,10,2)&amp;MID(J259,13,2)&amp;MID(J259,16,2)&amp;MID(J259,19,2)&amp;MID(J259,22,2))&amp;IF(ISTEXT(K259)," -wwn_nickname "&amp;K259&amp;" -s "&amp;Instructions!B$11&amp;" -IH"&amp;Instructions!B$10," -s " &amp;Instructions!B$11&amp; " -IH" &amp;Instructions!B$10),"")</f>
        <v/>
      </c>
      <c r="S259" s="136" t="str">
        <f>IF(ISTEXT(A259),"raidcom modify host_grp -port " &amp;A259&amp;"  "&amp; C259&amp;"  -host_mode "&amp;D259&amp;"  -host_mode_opt "&amp;LEFT(E259,2)&amp;" "&amp;LEFT(F259,2)&amp;" "&amp;LEFT(G259,2)&amp;" "&amp;LEFT(H259,2)&amp;" -s "&amp;Instructions!B$11&amp;" -IH"&amp;Instructions!B$10,"")</f>
        <v/>
      </c>
      <c r="T259" s="24" t="str">
        <f>IF(ISTEXT(A259),"raidcom delete host_grp -port "&amp;A259&amp;IF(ISTEXT(C259)," "&amp;C259,"-"&amp;B259)&amp;" -s "&amp;Instructions!B$11&amp;" -IH"&amp;Instructions!B$10,"")</f>
        <v/>
      </c>
      <c r="U259" s="139" t="str">
        <f>IF(ISTEXT(A259),"raidcom delete hba_wwn -port "&amp;A259&amp;"  -hba_wwn "&amp;IF(LEN(J259)=16,J259,LEFT(J259,2)&amp;MID(J259,4,2)&amp;MID(J259,7,2)&amp;MID(J259,10,2)&amp;MID(J259,13,2)&amp;MID(J259,16,2)&amp;MID(J259,19,2)&amp;MID(J259,22,2))&amp;" -s "&amp;Instructions!B$11&amp;" -IH"&amp;Instructions!B$10,"")</f>
        <v/>
      </c>
      <c r="V259" s="139" t="str">
        <f>IF(ISTEXT(A259),"raidcom reset hba_wwn -port "&amp;A259&amp;" "&amp;C259&amp;"  -hba_wwn "&amp;IF(LEN(J259)=16,J259,LEFT(J259,2)&amp;MID(J259,4,2)&amp;MID(J259,7,2)&amp;MID(J259,10,2)&amp;MID(J259,13,2)&amp;MID(J259,16,2)&amp;MID(J259,19,2)&amp;MID(J259,22,2))&amp;IF(ISTEXT(K259),"  -s "&amp;Instructions!B$11&amp;" -IH"&amp;Instructions!B$10," -s " &amp;Instructions!B$11&amp; " -IH" &amp;Instructions!B$10),"")</f>
        <v/>
      </c>
    </row>
    <row r="260" spans="1:22" ht="15">
      <c r="A260" s="203"/>
      <c r="B260" s="204"/>
      <c r="C260" s="203" t="s">
        <v>1640</v>
      </c>
      <c r="D260" s="203"/>
      <c r="E260" s="137"/>
      <c r="F260" s="137"/>
      <c r="G260" s="137"/>
      <c r="H260" s="137"/>
      <c r="I260" s="218"/>
      <c r="J260" s="26"/>
      <c r="K260" s="111"/>
      <c r="L260" s="92" t="s">
        <v>17</v>
      </c>
      <c r="M260" s="24" t="str">
        <f>IF(ISTEXT(A260),"raidcom add host_grp -port "&amp;A260&amp;IF(ISNUMBER(B260),"-"&amp;B260," ")&amp;" -host_grp_name "&amp; C260&amp;" -s "&amp;Instructions!B$11&amp;" -IH"&amp;Instructions!B$10,"")</f>
        <v/>
      </c>
      <c r="N260" s="24" t="str">
        <f t="shared" si="8"/>
        <v xml:space="preserve">raidcom add host_grp -port CL- -host_ mode  -s </v>
      </c>
      <c r="O260" s="24" t="str">
        <f>IF(ISNUMBER(#REF!),"raidcom add hba_wwn -port CL" &amp;  A260 &amp;  "-" &amp;B260&amp; "  -hba_wwn " &amp; IF(LEN(J260) =16,J260,LEFT(J260,2)&amp;MID(J260,4,2)&amp;MID(J260,7,2)&amp;MID(J260,10,2) &amp;MID(J260,13,2)&amp;MID(J260,16,2)&amp;MID(J260,19,2)&amp;MID(J260,22,2)),"")</f>
        <v/>
      </c>
      <c r="P260" s="24" t="str">
        <f>IF(ISNUMBER(#REF!),"raidcom set hba_wwn -port CL" &amp;  A260 &amp;  "-" &amp;B260&amp;IF(ISTEXT(K260)," -wwn_nickname "&amp;K260,""),"")</f>
        <v/>
      </c>
      <c r="Q260" s="24" t="str">
        <f>IF(ISTEXT(A260),"raidcom add hba_wwn -port "&amp;A260&amp;" "&amp;C260&amp;"  -hba_wwn "&amp;IF(LEN(J260)=16,J260,LEFT(J260,2)&amp;MID(J260,4,2)&amp;MID(J260,7,2)&amp;MID(J260,10,2)&amp;MID(J260,13,2)&amp;MID(J260,16,2)&amp;MID(J260,19,2)&amp;MID(J260,22,2))&amp;" -s " &amp;Instructions!B$11&amp; " -IH" &amp;Instructions!B$10,"")</f>
        <v/>
      </c>
      <c r="R260" s="24" t="str">
        <f>IF(ISTEXT(A260),"raidcom set hba_wwn -port "&amp;A260&amp;" "&amp;C260&amp;"  -hba_wwn "&amp;IF(LEN(J260)=16,J260,LEFT(J260,2)&amp;MID(J260,4,2)&amp;MID(J260,7,2)&amp;MID(J260,10,2)&amp;MID(J260,13,2)&amp;MID(J260,16,2)&amp;MID(J260,19,2)&amp;MID(J260,22,2))&amp;IF(ISTEXT(K260)," -wwn_nickname "&amp;K260&amp;" -s "&amp;Instructions!B$11&amp;" -IH"&amp;Instructions!B$10," -s " &amp;Instructions!B$11&amp; " -IH" &amp;Instructions!B$10),"")</f>
        <v/>
      </c>
      <c r="S260" s="136" t="str">
        <f>IF(ISTEXT(A260),"raidcom modify host_grp -port " &amp;A260&amp;"  "&amp; C260&amp;"  -host_mode "&amp;D260&amp;"  -host_mode_opt "&amp;LEFT(E260,2)&amp;" "&amp;LEFT(F260,2)&amp;" "&amp;LEFT(G260,2)&amp;" "&amp;LEFT(H260,2)&amp;" -s "&amp;Instructions!B$11&amp;" -IH"&amp;Instructions!B$10,"")</f>
        <v/>
      </c>
      <c r="T260" s="24" t="str">
        <f>IF(ISTEXT(A260),"raidcom delete host_grp -port "&amp;A260&amp;IF(ISTEXT(C260)," "&amp;C260,"-"&amp;B260)&amp;" -s "&amp;Instructions!B$11&amp;" -IH"&amp;Instructions!B$10,"")</f>
        <v/>
      </c>
      <c r="U260" s="139" t="str">
        <f>IF(ISTEXT(A260),"raidcom delete hba_wwn -port "&amp;A260&amp;"  -hba_wwn "&amp;IF(LEN(J260)=16,J260,LEFT(J260,2)&amp;MID(J260,4,2)&amp;MID(J260,7,2)&amp;MID(J260,10,2)&amp;MID(J260,13,2)&amp;MID(J260,16,2)&amp;MID(J260,19,2)&amp;MID(J260,22,2))&amp;" -s "&amp;Instructions!B$11&amp;" -IH"&amp;Instructions!B$10,"")</f>
        <v/>
      </c>
      <c r="V260" s="139" t="str">
        <f>IF(ISTEXT(A260),"raidcom reset hba_wwn -port "&amp;A260&amp;" "&amp;C260&amp;"  -hba_wwn "&amp;IF(LEN(J260)=16,J260,LEFT(J260,2)&amp;MID(J260,4,2)&amp;MID(J260,7,2)&amp;MID(J260,10,2)&amp;MID(J260,13,2)&amp;MID(J260,16,2)&amp;MID(J260,19,2)&amp;MID(J260,22,2))&amp;IF(ISTEXT(K260),"  -s "&amp;Instructions!B$11&amp;" -IH"&amp;Instructions!B$10," -s " &amp;Instructions!B$11&amp; " -IH" &amp;Instructions!B$10),"")</f>
        <v/>
      </c>
    </row>
    <row r="261" spans="1:22" ht="15">
      <c r="A261" s="203"/>
      <c r="B261" s="204"/>
      <c r="C261" s="203" t="s">
        <v>1640</v>
      </c>
      <c r="D261" s="203"/>
      <c r="E261" s="137"/>
      <c r="F261" s="137"/>
      <c r="G261" s="137"/>
      <c r="H261" s="137"/>
      <c r="I261" s="218"/>
      <c r="J261" s="26"/>
      <c r="K261" s="111"/>
      <c r="L261" s="92" t="s">
        <v>17</v>
      </c>
      <c r="M261" s="24" t="str">
        <f>IF(ISTEXT(A261),"raidcom add host_grp -port "&amp;A261&amp;IF(ISNUMBER(B261),"-"&amp;B261," ")&amp;" -host_grp_name "&amp; C261&amp;" -s "&amp;Instructions!B$11&amp;" -IH"&amp;Instructions!B$10,"")</f>
        <v/>
      </c>
      <c r="N261" s="24" t="str">
        <f t="shared" si="8"/>
        <v xml:space="preserve">raidcom add host_grp -port CL- -host_ mode  -s </v>
      </c>
      <c r="O261" s="24" t="str">
        <f>IF(ISNUMBER(#REF!),"raidcom add hba_wwn -port CL" &amp;  A261 &amp;  "-" &amp;B261&amp; "  -hba_wwn " &amp; IF(LEN(J261) =16,J261,LEFT(J261,2)&amp;MID(J261,4,2)&amp;MID(J261,7,2)&amp;MID(J261,10,2) &amp;MID(J261,13,2)&amp;MID(J261,16,2)&amp;MID(J261,19,2)&amp;MID(J261,22,2)),"")</f>
        <v/>
      </c>
      <c r="P261" s="24" t="str">
        <f>IF(ISNUMBER(#REF!),"raidcom set hba_wwn -port CL" &amp;  A261 &amp;  "-" &amp;B261&amp;IF(ISTEXT(K261)," -wwn_nickname "&amp;K261,""),"")</f>
        <v/>
      </c>
      <c r="Q261" s="24" t="str">
        <f>IF(ISTEXT(A261),"raidcom add hba_wwn -port "&amp;A261&amp;" "&amp;C261&amp;"  -hba_wwn "&amp;IF(LEN(J261)=16,J261,LEFT(J261,2)&amp;MID(J261,4,2)&amp;MID(J261,7,2)&amp;MID(J261,10,2)&amp;MID(J261,13,2)&amp;MID(J261,16,2)&amp;MID(J261,19,2)&amp;MID(J261,22,2))&amp;" -s " &amp;Instructions!B$11&amp; " -IH" &amp;Instructions!B$10,"")</f>
        <v/>
      </c>
      <c r="R261" s="24" t="str">
        <f>IF(ISTEXT(A261),"raidcom set hba_wwn -port "&amp;A261&amp;" "&amp;C261&amp;"  -hba_wwn "&amp;IF(LEN(J261)=16,J261,LEFT(J261,2)&amp;MID(J261,4,2)&amp;MID(J261,7,2)&amp;MID(J261,10,2)&amp;MID(J261,13,2)&amp;MID(J261,16,2)&amp;MID(J261,19,2)&amp;MID(J261,22,2))&amp;IF(ISTEXT(K261)," -wwn_nickname "&amp;K261&amp;" -s "&amp;Instructions!B$11&amp;" -IH"&amp;Instructions!B$10," -s " &amp;Instructions!B$11&amp; " -IH" &amp;Instructions!B$10),"")</f>
        <v/>
      </c>
      <c r="S261" s="136" t="str">
        <f>IF(ISTEXT(A261),"raidcom modify host_grp -port " &amp;A261&amp;"  "&amp; C261&amp;"  -host_mode "&amp;D261&amp;"  -host_mode_opt "&amp;LEFT(E261,2)&amp;" "&amp;LEFT(F261,2)&amp;" "&amp;LEFT(G261,2)&amp;" "&amp;LEFT(H261,2)&amp;" -s "&amp;Instructions!B$11&amp;" -IH"&amp;Instructions!B$10,"")</f>
        <v/>
      </c>
      <c r="T261" s="24" t="str">
        <f>IF(ISTEXT(A261),"raidcom delete host_grp -port "&amp;A261&amp;IF(ISTEXT(C261)," "&amp;C261,"-"&amp;B261)&amp;" -s "&amp;Instructions!B$11&amp;" -IH"&amp;Instructions!B$10,"")</f>
        <v/>
      </c>
      <c r="U261" s="139" t="str">
        <f>IF(ISTEXT(A261),"raidcom delete hba_wwn -port "&amp;A261&amp;"  -hba_wwn "&amp;IF(LEN(J261)=16,J261,LEFT(J261,2)&amp;MID(J261,4,2)&amp;MID(J261,7,2)&amp;MID(J261,10,2)&amp;MID(J261,13,2)&amp;MID(J261,16,2)&amp;MID(J261,19,2)&amp;MID(J261,22,2))&amp;" -s "&amp;Instructions!B$11&amp;" -IH"&amp;Instructions!B$10,"")</f>
        <v/>
      </c>
      <c r="V261" s="139" t="str">
        <f>IF(ISTEXT(A261),"raidcom reset hba_wwn -port "&amp;A261&amp;" "&amp;C261&amp;"  -hba_wwn "&amp;IF(LEN(J261)=16,J261,LEFT(J261,2)&amp;MID(J261,4,2)&amp;MID(J261,7,2)&amp;MID(J261,10,2)&amp;MID(J261,13,2)&amp;MID(J261,16,2)&amp;MID(J261,19,2)&amp;MID(J261,22,2))&amp;IF(ISTEXT(K261),"  -s "&amp;Instructions!B$11&amp;" -IH"&amp;Instructions!B$10," -s " &amp;Instructions!B$11&amp; " -IH" &amp;Instructions!B$10),"")</f>
        <v/>
      </c>
    </row>
    <row r="262" spans="1:22" ht="15">
      <c r="A262" s="203"/>
      <c r="B262" s="204"/>
      <c r="C262" s="203" t="s">
        <v>1641</v>
      </c>
      <c r="D262" s="203"/>
      <c r="E262" s="137"/>
      <c r="F262" s="137"/>
      <c r="G262" s="137"/>
      <c r="H262" s="137"/>
      <c r="I262" s="218"/>
      <c r="J262" s="26"/>
      <c r="K262" s="111"/>
      <c r="L262" s="92" t="s">
        <v>17</v>
      </c>
      <c r="M262" s="24" t="str">
        <f>IF(ISTEXT(A262),"raidcom add host_grp -port "&amp;A262&amp;IF(ISNUMBER(B262),"-"&amp;B262," ")&amp;" -host_grp_name "&amp; C262&amp;" -s "&amp;Instructions!B$11&amp;" -IH"&amp;Instructions!B$10,"")</f>
        <v/>
      </c>
      <c r="N262" s="24" t="str">
        <f t="shared" si="8"/>
        <v xml:space="preserve">raidcom add host_grp -port CL- -host_ mode  -s </v>
      </c>
      <c r="O262" s="24" t="str">
        <f>IF(ISNUMBER(#REF!),"raidcom add hba_wwn -port CL" &amp;  A262 &amp;  "-" &amp;B262&amp; "  -hba_wwn " &amp; IF(LEN(J262) =16,J262,LEFT(J262,2)&amp;MID(J262,4,2)&amp;MID(J262,7,2)&amp;MID(J262,10,2) &amp;MID(J262,13,2)&amp;MID(J262,16,2)&amp;MID(J262,19,2)&amp;MID(J262,22,2)),"")</f>
        <v/>
      </c>
      <c r="P262" s="24" t="str">
        <f>IF(ISNUMBER(#REF!),"raidcom set hba_wwn -port CL" &amp;  A262 &amp;  "-" &amp;B262&amp;IF(ISTEXT(K262)," -wwn_nickname "&amp;K262,""),"")</f>
        <v/>
      </c>
      <c r="Q262" s="24" t="str">
        <f>IF(ISTEXT(A262),"raidcom add hba_wwn -port "&amp;A262&amp;" "&amp;C262&amp;"  -hba_wwn "&amp;IF(LEN(J262)=16,J262,LEFT(J262,2)&amp;MID(J262,4,2)&amp;MID(J262,7,2)&amp;MID(J262,10,2)&amp;MID(J262,13,2)&amp;MID(J262,16,2)&amp;MID(J262,19,2)&amp;MID(J262,22,2))&amp;" -s " &amp;Instructions!B$11&amp; " -IH" &amp;Instructions!B$10,"")</f>
        <v/>
      </c>
      <c r="R262" s="24" t="str">
        <f>IF(ISTEXT(A262),"raidcom set hba_wwn -port "&amp;A262&amp;" "&amp;C262&amp;"  -hba_wwn "&amp;IF(LEN(J262)=16,J262,LEFT(J262,2)&amp;MID(J262,4,2)&amp;MID(J262,7,2)&amp;MID(J262,10,2)&amp;MID(J262,13,2)&amp;MID(J262,16,2)&amp;MID(J262,19,2)&amp;MID(J262,22,2))&amp;IF(ISTEXT(K262)," -wwn_nickname "&amp;K262&amp;" -s "&amp;Instructions!B$11&amp;" -IH"&amp;Instructions!B$10," -s " &amp;Instructions!B$11&amp; " -IH" &amp;Instructions!B$10),"")</f>
        <v/>
      </c>
      <c r="S262" s="136" t="str">
        <f>IF(ISTEXT(A262),"raidcom modify host_grp -port " &amp;A262&amp;"  "&amp; C262&amp;"  -host_mode "&amp;D262&amp;"  -host_mode_opt "&amp;LEFT(E262,2)&amp;" "&amp;LEFT(F262,2)&amp;" "&amp;LEFT(G262,2)&amp;" "&amp;LEFT(H262,2)&amp;" -s "&amp;Instructions!B$11&amp;" -IH"&amp;Instructions!B$10,"")</f>
        <v/>
      </c>
      <c r="T262" s="24" t="str">
        <f>IF(ISTEXT(A262),"raidcom delete host_grp -port "&amp;A262&amp;IF(ISTEXT(C262)," "&amp;C262,"-"&amp;B262)&amp;" -s "&amp;Instructions!B$11&amp;" -IH"&amp;Instructions!B$10,"")</f>
        <v/>
      </c>
      <c r="U262" s="139" t="str">
        <f>IF(ISTEXT(A262),"raidcom delete hba_wwn -port "&amp;A262&amp;"  -hba_wwn "&amp;IF(LEN(J262)=16,J262,LEFT(J262,2)&amp;MID(J262,4,2)&amp;MID(J262,7,2)&amp;MID(J262,10,2)&amp;MID(J262,13,2)&amp;MID(J262,16,2)&amp;MID(J262,19,2)&amp;MID(J262,22,2))&amp;" -s "&amp;Instructions!B$11&amp;" -IH"&amp;Instructions!B$10,"")</f>
        <v/>
      </c>
      <c r="V262" s="139" t="str">
        <f>IF(ISTEXT(A262),"raidcom reset hba_wwn -port "&amp;A262&amp;" "&amp;C262&amp;"  -hba_wwn "&amp;IF(LEN(J262)=16,J262,LEFT(J262,2)&amp;MID(J262,4,2)&amp;MID(J262,7,2)&amp;MID(J262,10,2)&amp;MID(J262,13,2)&amp;MID(J262,16,2)&amp;MID(J262,19,2)&amp;MID(J262,22,2))&amp;IF(ISTEXT(K262),"  -s "&amp;Instructions!B$11&amp;" -IH"&amp;Instructions!B$10," -s " &amp;Instructions!B$11&amp; " -IH" &amp;Instructions!B$10),"")</f>
        <v/>
      </c>
    </row>
    <row r="263" spans="1:22" ht="15">
      <c r="A263" s="203"/>
      <c r="B263" s="204"/>
      <c r="C263" s="203" t="s">
        <v>1641</v>
      </c>
      <c r="D263" s="203"/>
      <c r="E263" s="137"/>
      <c r="F263" s="137"/>
      <c r="G263" s="137"/>
      <c r="H263" s="137"/>
      <c r="I263" s="218"/>
      <c r="J263" s="26"/>
      <c r="K263" s="111"/>
      <c r="L263" s="92" t="s">
        <v>17</v>
      </c>
      <c r="M263" s="24" t="str">
        <f>IF(ISTEXT(A263),"raidcom add host_grp -port "&amp;A263&amp;IF(ISNUMBER(B263),"-"&amp;B263," ")&amp;" -host_grp_name "&amp; C263&amp;" -s "&amp;Instructions!B$11&amp;" -IH"&amp;Instructions!B$10,"")</f>
        <v/>
      </c>
      <c r="N263" s="24" t="str">
        <f t="shared" si="8"/>
        <v xml:space="preserve">raidcom add host_grp -port CL- -host_ mode  -s </v>
      </c>
      <c r="O263" s="24" t="str">
        <f>IF(ISNUMBER(#REF!),"raidcom add hba_wwn -port CL" &amp;  A263 &amp;  "-" &amp;B263&amp; "  -hba_wwn " &amp; IF(LEN(J263) =16,J263,LEFT(J263,2)&amp;MID(J263,4,2)&amp;MID(J263,7,2)&amp;MID(J263,10,2) &amp;MID(J263,13,2)&amp;MID(J263,16,2)&amp;MID(J263,19,2)&amp;MID(J263,22,2)),"")</f>
        <v/>
      </c>
      <c r="P263" s="24" t="str">
        <f>IF(ISNUMBER(#REF!),"raidcom set hba_wwn -port CL" &amp;  A263 &amp;  "-" &amp;B263&amp;IF(ISTEXT(K263)," -wwn_nickname "&amp;K263,""),"")</f>
        <v/>
      </c>
      <c r="Q263" s="24" t="str">
        <f>IF(ISTEXT(A263),"raidcom add hba_wwn -port "&amp;A263&amp;" "&amp;C263&amp;"  -hba_wwn "&amp;IF(LEN(J263)=16,J263,LEFT(J263,2)&amp;MID(J263,4,2)&amp;MID(J263,7,2)&amp;MID(J263,10,2)&amp;MID(J263,13,2)&amp;MID(J263,16,2)&amp;MID(J263,19,2)&amp;MID(J263,22,2))&amp;" -s " &amp;Instructions!B$11&amp; " -IH" &amp;Instructions!B$10,"")</f>
        <v/>
      </c>
      <c r="R263" s="24" t="str">
        <f>IF(ISTEXT(A263),"raidcom set hba_wwn -port "&amp;A263&amp;" "&amp;C263&amp;"  -hba_wwn "&amp;IF(LEN(J263)=16,J263,LEFT(J263,2)&amp;MID(J263,4,2)&amp;MID(J263,7,2)&amp;MID(J263,10,2)&amp;MID(J263,13,2)&amp;MID(J263,16,2)&amp;MID(J263,19,2)&amp;MID(J263,22,2))&amp;IF(ISTEXT(K263)," -wwn_nickname "&amp;K263&amp;" -s "&amp;Instructions!B$11&amp;" -IH"&amp;Instructions!B$10," -s " &amp;Instructions!B$11&amp; " -IH" &amp;Instructions!B$10),"")</f>
        <v/>
      </c>
      <c r="S263" s="136" t="str">
        <f>IF(ISTEXT(A263),"raidcom modify host_grp -port " &amp;A263&amp;"  "&amp; C263&amp;"  -host_mode "&amp;D263&amp;"  -host_mode_opt "&amp;LEFT(E263,2)&amp;" "&amp;LEFT(F263,2)&amp;" "&amp;LEFT(G263,2)&amp;" "&amp;LEFT(H263,2)&amp;" -s "&amp;Instructions!B$11&amp;" -IH"&amp;Instructions!B$10,"")</f>
        <v/>
      </c>
      <c r="T263" s="24" t="str">
        <f>IF(ISTEXT(A263),"raidcom delete host_grp -port "&amp;A263&amp;IF(ISTEXT(C263)," "&amp;C263,"-"&amp;B263)&amp;" -s "&amp;Instructions!B$11&amp;" -IH"&amp;Instructions!B$10,"")</f>
        <v/>
      </c>
      <c r="U263" s="139" t="str">
        <f>IF(ISTEXT(A263),"raidcom delete hba_wwn -port "&amp;A263&amp;"  -hba_wwn "&amp;IF(LEN(J263)=16,J263,LEFT(J263,2)&amp;MID(J263,4,2)&amp;MID(J263,7,2)&amp;MID(J263,10,2)&amp;MID(J263,13,2)&amp;MID(J263,16,2)&amp;MID(J263,19,2)&amp;MID(J263,22,2))&amp;" -s "&amp;Instructions!B$11&amp;" -IH"&amp;Instructions!B$10,"")</f>
        <v/>
      </c>
      <c r="V263" s="139" t="str">
        <f>IF(ISTEXT(A263),"raidcom reset hba_wwn -port "&amp;A263&amp;" "&amp;C263&amp;"  -hba_wwn "&amp;IF(LEN(J263)=16,J263,LEFT(J263,2)&amp;MID(J263,4,2)&amp;MID(J263,7,2)&amp;MID(J263,10,2)&amp;MID(J263,13,2)&amp;MID(J263,16,2)&amp;MID(J263,19,2)&amp;MID(J263,22,2))&amp;IF(ISTEXT(K263),"  -s "&amp;Instructions!B$11&amp;" -IH"&amp;Instructions!B$10," -s " &amp;Instructions!B$11&amp; " -IH" &amp;Instructions!B$10),"")</f>
        <v/>
      </c>
    </row>
    <row r="264" spans="1:22" ht="15">
      <c r="A264" s="203"/>
      <c r="B264" s="204"/>
      <c r="C264" s="203" t="s">
        <v>1642</v>
      </c>
      <c r="D264" s="203"/>
      <c r="E264" s="137"/>
      <c r="F264" s="137"/>
      <c r="G264" s="137"/>
      <c r="H264" s="137"/>
      <c r="I264" s="218"/>
      <c r="J264" s="26"/>
      <c r="K264" s="111"/>
      <c r="L264" s="92" t="s">
        <v>17</v>
      </c>
      <c r="M264" s="24" t="str">
        <f>IF(ISTEXT(A264),"raidcom add host_grp -port "&amp;A264&amp;IF(ISNUMBER(B264),"-"&amp;B264," ")&amp;" -host_grp_name "&amp; C264&amp;" -s "&amp;Instructions!B$11&amp;" -IH"&amp;Instructions!B$10,"")</f>
        <v/>
      </c>
      <c r="N264" s="24" t="str">
        <f t="shared" si="8"/>
        <v xml:space="preserve">raidcom add host_grp -port CL- -host_ mode  -s </v>
      </c>
      <c r="O264" s="24" t="str">
        <f>IF(ISNUMBER(#REF!),"raidcom add hba_wwn -port CL" &amp;  A264 &amp;  "-" &amp;B264&amp; "  -hba_wwn " &amp; IF(LEN(J264) =16,J264,LEFT(J264,2)&amp;MID(J264,4,2)&amp;MID(J264,7,2)&amp;MID(J264,10,2) &amp;MID(J264,13,2)&amp;MID(J264,16,2)&amp;MID(J264,19,2)&amp;MID(J264,22,2)),"")</f>
        <v/>
      </c>
      <c r="P264" s="24" t="str">
        <f>IF(ISNUMBER(#REF!),"raidcom set hba_wwn -port CL" &amp;  A264 &amp;  "-" &amp;B264&amp;IF(ISTEXT(K264)," -wwn_nickname "&amp;K264,""),"")</f>
        <v/>
      </c>
      <c r="Q264" s="24" t="str">
        <f>IF(ISTEXT(A264),"raidcom add hba_wwn -port "&amp;A264&amp;" "&amp;C264&amp;"  -hba_wwn "&amp;IF(LEN(J264)=16,J264,LEFT(J264,2)&amp;MID(J264,4,2)&amp;MID(J264,7,2)&amp;MID(J264,10,2)&amp;MID(J264,13,2)&amp;MID(J264,16,2)&amp;MID(J264,19,2)&amp;MID(J264,22,2))&amp;" -s " &amp;Instructions!B$11&amp; " -IH" &amp;Instructions!B$10,"")</f>
        <v/>
      </c>
      <c r="R264" s="24" t="str">
        <f>IF(ISTEXT(A264),"raidcom set hba_wwn -port "&amp;A264&amp;" "&amp;C264&amp;"  -hba_wwn "&amp;IF(LEN(J264)=16,J264,LEFT(J264,2)&amp;MID(J264,4,2)&amp;MID(J264,7,2)&amp;MID(J264,10,2)&amp;MID(J264,13,2)&amp;MID(J264,16,2)&amp;MID(J264,19,2)&amp;MID(J264,22,2))&amp;IF(ISTEXT(K264)," -wwn_nickname "&amp;K264&amp;" -s "&amp;Instructions!B$11&amp;" -IH"&amp;Instructions!B$10," -s " &amp;Instructions!B$11&amp; " -IH" &amp;Instructions!B$10),"")</f>
        <v/>
      </c>
      <c r="S264" s="136" t="str">
        <f>IF(ISTEXT(A264),"raidcom modify host_grp -port " &amp;A264&amp;"  "&amp; C264&amp;"  -host_mode "&amp;D264&amp;"  -host_mode_opt "&amp;LEFT(E264,2)&amp;" "&amp;LEFT(F264,2)&amp;" "&amp;LEFT(G264,2)&amp;" "&amp;LEFT(H264,2)&amp;" -s "&amp;Instructions!B$11&amp;" -IH"&amp;Instructions!B$10,"")</f>
        <v/>
      </c>
      <c r="T264" s="24" t="str">
        <f>IF(ISTEXT(A264),"raidcom delete host_grp -port "&amp;A264&amp;IF(ISTEXT(C264)," "&amp;C264,"-"&amp;B264)&amp;" -s "&amp;Instructions!B$11&amp;" -IH"&amp;Instructions!B$10,"")</f>
        <v/>
      </c>
      <c r="U264" s="139" t="str">
        <f>IF(ISTEXT(A264),"raidcom delete hba_wwn -port "&amp;A264&amp;"  -hba_wwn "&amp;IF(LEN(J264)=16,J264,LEFT(J264,2)&amp;MID(J264,4,2)&amp;MID(J264,7,2)&amp;MID(J264,10,2)&amp;MID(J264,13,2)&amp;MID(J264,16,2)&amp;MID(J264,19,2)&amp;MID(J264,22,2))&amp;" -s "&amp;Instructions!B$11&amp;" -IH"&amp;Instructions!B$10,"")</f>
        <v/>
      </c>
      <c r="V264" s="139" t="str">
        <f>IF(ISTEXT(A264),"raidcom reset hba_wwn -port "&amp;A264&amp;" "&amp;C264&amp;"  -hba_wwn "&amp;IF(LEN(J264)=16,J264,LEFT(J264,2)&amp;MID(J264,4,2)&amp;MID(J264,7,2)&amp;MID(J264,10,2)&amp;MID(J264,13,2)&amp;MID(J264,16,2)&amp;MID(J264,19,2)&amp;MID(J264,22,2))&amp;IF(ISTEXT(K264),"  -s "&amp;Instructions!B$11&amp;" -IH"&amp;Instructions!B$10," -s " &amp;Instructions!B$11&amp; " -IH" &amp;Instructions!B$10),"")</f>
        <v/>
      </c>
    </row>
    <row r="265" spans="1:22" ht="15">
      <c r="A265" s="203"/>
      <c r="B265" s="204"/>
      <c r="C265" s="203" t="s">
        <v>1642</v>
      </c>
      <c r="D265" s="203"/>
      <c r="E265" s="137"/>
      <c r="F265" s="137"/>
      <c r="G265" s="137"/>
      <c r="H265" s="137"/>
      <c r="I265" s="218"/>
      <c r="J265" s="26"/>
      <c r="K265" s="111"/>
      <c r="L265" s="92" t="s">
        <v>17</v>
      </c>
      <c r="M265" s="24" t="str">
        <f>IF(ISTEXT(A265),"raidcom add host_grp -port "&amp;A265&amp;IF(ISNUMBER(B265),"-"&amp;B265," ")&amp;" -host_grp_name "&amp; C265&amp;" -s "&amp;Instructions!B$11&amp;" -IH"&amp;Instructions!B$10,"")</f>
        <v/>
      </c>
      <c r="N265" s="24" t="str">
        <f t="shared" ref="N265:N294" si="9">"raidcom add host_grp -port CL" &amp; A265 &amp; "-"&amp;B265&amp;" -host_ mode " &amp; D265 &amp;IF(ISTEXT(H265), "  -host_ mode_opt " &amp; H265,"")&amp;" -s "</f>
        <v xml:space="preserve">raidcom add host_grp -port CL- -host_ mode  -s </v>
      </c>
      <c r="O265" s="24" t="str">
        <f>IF(ISNUMBER(#REF!),"raidcom add hba_wwn -port CL" &amp;  A265 &amp;  "-" &amp;B265&amp; "  -hba_wwn " &amp; IF(LEN(J265) =16,J265,LEFT(J265,2)&amp;MID(J265,4,2)&amp;MID(J265,7,2)&amp;MID(J265,10,2) &amp;MID(J265,13,2)&amp;MID(J265,16,2)&amp;MID(J265,19,2)&amp;MID(J265,22,2)),"")</f>
        <v/>
      </c>
      <c r="P265" s="24" t="str">
        <f>IF(ISNUMBER(#REF!),"raidcom set hba_wwn -port CL" &amp;  A265 &amp;  "-" &amp;B265&amp;IF(ISTEXT(K265)," -wwn_nickname "&amp;K265,""),"")</f>
        <v/>
      </c>
      <c r="Q265" s="24" t="str">
        <f>IF(ISTEXT(A265),"raidcom add hba_wwn -port "&amp;A265&amp;" "&amp;C265&amp;"  -hba_wwn "&amp;IF(LEN(J265)=16,J265,LEFT(J265,2)&amp;MID(J265,4,2)&amp;MID(J265,7,2)&amp;MID(J265,10,2)&amp;MID(J265,13,2)&amp;MID(J265,16,2)&amp;MID(J265,19,2)&amp;MID(J265,22,2))&amp;" -s " &amp;Instructions!B$11&amp; " -IH" &amp;Instructions!B$10,"")</f>
        <v/>
      </c>
      <c r="R265" s="24" t="str">
        <f>IF(ISTEXT(A265),"raidcom set hba_wwn -port "&amp;A265&amp;" "&amp;C265&amp;"  -hba_wwn "&amp;IF(LEN(J265)=16,J265,LEFT(J265,2)&amp;MID(J265,4,2)&amp;MID(J265,7,2)&amp;MID(J265,10,2)&amp;MID(J265,13,2)&amp;MID(J265,16,2)&amp;MID(J265,19,2)&amp;MID(J265,22,2))&amp;IF(ISTEXT(K265)," -wwn_nickname "&amp;K265&amp;" -s "&amp;Instructions!B$11&amp;" -IH"&amp;Instructions!B$10," -s " &amp;Instructions!B$11&amp; " -IH" &amp;Instructions!B$10),"")</f>
        <v/>
      </c>
      <c r="S265" s="136" t="str">
        <f>IF(ISTEXT(A265),"raidcom modify host_grp -port " &amp;A265&amp;"  "&amp; C265&amp;"  -host_mode "&amp;D265&amp;"  -host_mode_opt "&amp;LEFT(E265,2)&amp;" "&amp;LEFT(F265,2)&amp;" "&amp;LEFT(G265,2)&amp;" "&amp;LEFT(H265,2)&amp;" -s "&amp;Instructions!B$11&amp;" -IH"&amp;Instructions!B$10,"")</f>
        <v/>
      </c>
      <c r="T265" s="24" t="str">
        <f>IF(ISTEXT(A265),"raidcom delete host_grp -port "&amp;A265&amp;IF(ISTEXT(C265)," "&amp;C265,"-"&amp;B265)&amp;" -s "&amp;Instructions!B$11&amp;" -IH"&amp;Instructions!B$10,"")</f>
        <v/>
      </c>
      <c r="U265" s="139" t="str">
        <f>IF(ISTEXT(A265),"raidcom delete hba_wwn -port "&amp;A265&amp;"  -hba_wwn "&amp;IF(LEN(J265)=16,J265,LEFT(J265,2)&amp;MID(J265,4,2)&amp;MID(J265,7,2)&amp;MID(J265,10,2)&amp;MID(J265,13,2)&amp;MID(J265,16,2)&amp;MID(J265,19,2)&amp;MID(J265,22,2))&amp;" -s "&amp;Instructions!B$11&amp;" -IH"&amp;Instructions!B$10,"")</f>
        <v/>
      </c>
      <c r="V265" s="139" t="str">
        <f>IF(ISTEXT(A265),"raidcom reset hba_wwn -port "&amp;A265&amp;" "&amp;C265&amp;"  -hba_wwn "&amp;IF(LEN(J265)=16,J265,LEFT(J265,2)&amp;MID(J265,4,2)&amp;MID(J265,7,2)&amp;MID(J265,10,2)&amp;MID(J265,13,2)&amp;MID(J265,16,2)&amp;MID(J265,19,2)&amp;MID(J265,22,2))&amp;IF(ISTEXT(K265),"  -s "&amp;Instructions!B$11&amp;" -IH"&amp;Instructions!B$10," -s " &amp;Instructions!B$11&amp; " -IH" &amp;Instructions!B$10),"")</f>
        <v/>
      </c>
    </row>
    <row r="266" spans="1:22" ht="15">
      <c r="A266" s="203"/>
      <c r="B266" s="204"/>
      <c r="C266" s="203" t="s">
        <v>1643</v>
      </c>
      <c r="D266" s="203"/>
      <c r="E266" s="137"/>
      <c r="F266" s="137"/>
      <c r="G266" s="137"/>
      <c r="H266" s="137"/>
      <c r="I266" s="218"/>
      <c r="J266" s="26"/>
      <c r="K266" s="111"/>
      <c r="L266" s="92" t="s">
        <v>17</v>
      </c>
      <c r="M266" s="24" t="str">
        <f>IF(ISTEXT(A266),"raidcom add host_grp -port "&amp;A266&amp;IF(ISNUMBER(B266),"-"&amp;B266," ")&amp;" -host_grp_name "&amp; C266&amp;" -s "&amp;Instructions!B$11&amp;" -IH"&amp;Instructions!B$10,"")</f>
        <v/>
      </c>
      <c r="N266" s="24" t="str">
        <f t="shared" si="9"/>
        <v xml:space="preserve">raidcom add host_grp -port CL- -host_ mode  -s </v>
      </c>
      <c r="O266" s="24" t="str">
        <f>IF(ISNUMBER(#REF!),"raidcom add hba_wwn -port CL" &amp;  A266 &amp;  "-" &amp;B266&amp; "  -hba_wwn " &amp; IF(LEN(J266) =16,J266,LEFT(J266,2)&amp;MID(J266,4,2)&amp;MID(J266,7,2)&amp;MID(J266,10,2) &amp;MID(J266,13,2)&amp;MID(J266,16,2)&amp;MID(J266,19,2)&amp;MID(J266,22,2)),"")</f>
        <v/>
      </c>
      <c r="P266" s="24" t="str">
        <f>IF(ISNUMBER(#REF!),"raidcom set hba_wwn -port CL" &amp;  A266 &amp;  "-" &amp;B266&amp;IF(ISTEXT(K266)," -wwn_nickname "&amp;K266,""),"")</f>
        <v/>
      </c>
      <c r="Q266" s="24" t="str">
        <f>IF(ISTEXT(A266),"raidcom add hba_wwn -port "&amp;A266&amp;" "&amp;C266&amp;"  -hba_wwn "&amp;IF(LEN(J266)=16,J266,LEFT(J266,2)&amp;MID(J266,4,2)&amp;MID(J266,7,2)&amp;MID(J266,10,2)&amp;MID(J266,13,2)&amp;MID(J266,16,2)&amp;MID(J266,19,2)&amp;MID(J266,22,2))&amp;" -s " &amp;Instructions!B$11&amp; " -IH" &amp;Instructions!B$10,"")</f>
        <v/>
      </c>
      <c r="R266" s="24" t="str">
        <f>IF(ISTEXT(A266),"raidcom set hba_wwn -port "&amp;A266&amp;" "&amp;C266&amp;"  -hba_wwn "&amp;IF(LEN(J266)=16,J266,LEFT(J266,2)&amp;MID(J266,4,2)&amp;MID(J266,7,2)&amp;MID(J266,10,2)&amp;MID(J266,13,2)&amp;MID(J266,16,2)&amp;MID(J266,19,2)&amp;MID(J266,22,2))&amp;IF(ISTEXT(K266)," -wwn_nickname "&amp;K266&amp;" -s "&amp;Instructions!B$11&amp;" -IH"&amp;Instructions!B$10," -s " &amp;Instructions!B$11&amp; " -IH" &amp;Instructions!B$10),"")</f>
        <v/>
      </c>
      <c r="S266" s="136" t="str">
        <f>IF(ISTEXT(A266),"raidcom modify host_grp -port " &amp;A266&amp;"  "&amp; C266&amp;"  -host_mode "&amp;D266&amp;"  -host_mode_opt "&amp;LEFT(E266,2)&amp;" "&amp;LEFT(F266,2)&amp;" "&amp;LEFT(G266,2)&amp;" "&amp;LEFT(H266,2)&amp;" -s "&amp;Instructions!B$11&amp;" -IH"&amp;Instructions!B$10,"")</f>
        <v/>
      </c>
      <c r="T266" s="24" t="str">
        <f>IF(ISTEXT(A266),"raidcom delete host_grp -port "&amp;A266&amp;IF(ISTEXT(C266)," "&amp;C266,"-"&amp;B266)&amp;" -s "&amp;Instructions!B$11&amp;" -IH"&amp;Instructions!B$10,"")</f>
        <v/>
      </c>
      <c r="U266" s="139" t="str">
        <f>IF(ISTEXT(A266),"raidcom delete hba_wwn -port "&amp;A266&amp;"  -hba_wwn "&amp;IF(LEN(J266)=16,J266,LEFT(J266,2)&amp;MID(J266,4,2)&amp;MID(J266,7,2)&amp;MID(J266,10,2)&amp;MID(J266,13,2)&amp;MID(J266,16,2)&amp;MID(J266,19,2)&amp;MID(J266,22,2))&amp;" -s "&amp;Instructions!B$11&amp;" -IH"&amp;Instructions!B$10,"")</f>
        <v/>
      </c>
      <c r="V266" s="139" t="str">
        <f>IF(ISTEXT(A266),"raidcom reset hba_wwn -port "&amp;A266&amp;" "&amp;C266&amp;"  -hba_wwn "&amp;IF(LEN(J266)=16,J266,LEFT(J266,2)&amp;MID(J266,4,2)&amp;MID(J266,7,2)&amp;MID(J266,10,2)&amp;MID(J266,13,2)&amp;MID(J266,16,2)&amp;MID(J266,19,2)&amp;MID(J266,22,2))&amp;IF(ISTEXT(K266),"  -s "&amp;Instructions!B$11&amp;" -IH"&amp;Instructions!B$10," -s " &amp;Instructions!B$11&amp; " -IH" &amp;Instructions!B$10),"")</f>
        <v/>
      </c>
    </row>
    <row r="267" spans="1:22" ht="15">
      <c r="A267" s="203"/>
      <c r="B267" s="204"/>
      <c r="C267" s="203" t="s">
        <v>1643</v>
      </c>
      <c r="D267" s="203"/>
      <c r="E267" s="137"/>
      <c r="F267" s="137"/>
      <c r="G267" s="137"/>
      <c r="H267" s="137"/>
      <c r="I267" s="218"/>
      <c r="J267" s="26"/>
      <c r="K267" s="111"/>
      <c r="L267" s="92" t="s">
        <v>17</v>
      </c>
      <c r="M267" s="24" t="str">
        <f>IF(ISTEXT(A267),"raidcom add host_grp -port "&amp;A267&amp;IF(ISNUMBER(B267),"-"&amp;B267," ")&amp;" -host_grp_name "&amp; C267&amp;" -s "&amp;Instructions!B$11&amp;" -IH"&amp;Instructions!B$10,"")</f>
        <v/>
      </c>
      <c r="N267" s="24" t="str">
        <f t="shared" si="9"/>
        <v xml:space="preserve">raidcom add host_grp -port CL- -host_ mode  -s </v>
      </c>
      <c r="O267" s="24" t="str">
        <f>IF(ISNUMBER(#REF!),"raidcom add hba_wwn -port CL" &amp;  A267 &amp;  "-" &amp;B267&amp; "  -hba_wwn " &amp; IF(LEN(J267) =16,J267,LEFT(J267,2)&amp;MID(J267,4,2)&amp;MID(J267,7,2)&amp;MID(J267,10,2) &amp;MID(J267,13,2)&amp;MID(J267,16,2)&amp;MID(J267,19,2)&amp;MID(J267,22,2)),"")</f>
        <v/>
      </c>
      <c r="P267" s="24" t="str">
        <f>IF(ISNUMBER(#REF!),"raidcom set hba_wwn -port CL" &amp;  A267 &amp;  "-" &amp;B267&amp;IF(ISTEXT(K267)," -wwn_nickname "&amp;K267,""),"")</f>
        <v/>
      </c>
      <c r="Q267" s="24" t="str">
        <f>IF(ISTEXT(A267),"raidcom add hba_wwn -port "&amp;A267&amp;" "&amp;C267&amp;"  -hba_wwn "&amp;IF(LEN(J267)=16,J267,LEFT(J267,2)&amp;MID(J267,4,2)&amp;MID(J267,7,2)&amp;MID(J267,10,2)&amp;MID(J267,13,2)&amp;MID(J267,16,2)&amp;MID(J267,19,2)&amp;MID(J267,22,2))&amp;" -s " &amp;Instructions!B$11&amp; " -IH" &amp;Instructions!B$10,"")</f>
        <v/>
      </c>
      <c r="R267" s="24" t="str">
        <f>IF(ISTEXT(A267),"raidcom set hba_wwn -port "&amp;A267&amp;" "&amp;C267&amp;"  -hba_wwn "&amp;IF(LEN(J267)=16,J267,LEFT(J267,2)&amp;MID(J267,4,2)&amp;MID(J267,7,2)&amp;MID(J267,10,2)&amp;MID(J267,13,2)&amp;MID(J267,16,2)&amp;MID(J267,19,2)&amp;MID(J267,22,2))&amp;IF(ISTEXT(K267)," -wwn_nickname "&amp;K267&amp;" -s "&amp;Instructions!B$11&amp;" -IH"&amp;Instructions!B$10," -s " &amp;Instructions!B$11&amp; " -IH" &amp;Instructions!B$10),"")</f>
        <v/>
      </c>
      <c r="S267" s="136" t="str">
        <f>IF(ISTEXT(A267),"raidcom modify host_grp -port " &amp;A267&amp;"  "&amp; C267&amp;"  -host_mode "&amp;D267&amp;"  -host_mode_opt "&amp;LEFT(E267,2)&amp;" "&amp;LEFT(F267,2)&amp;" "&amp;LEFT(G267,2)&amp;" "&amp;LEFT(H267,2)&amp;" -s "&amp;Instructions!B$11&amp;" -IH"&amp;Instructions!B$10,"")</f>
        <v/>
      </c>
      <c r="T267" s="24" t="str">
        <f>IF(ISTEXT(A267),"raidcom delete host_grp -port "&amp;A267&amp;IF(ISTEXT(C267)," "&amp;C267,"-"&amp;B267)&amp;" -s "&amp;Instructions!B$11&amp;" -IH"&amp;Instructions!B$10,"")</f>
        <v/>
      </c>
      <c r="U267" s="139" t="str">
        <f>IF(ISTEXT(A267),"raidcom delete hba_wwn -port "&amp;A267&amp;"  -hba_wwn "&amp;IF(LEN(J267)=16,J267,LEFT(J267,2)&amp;MID(J267,4,2)&amp;MID(J267,7,2)&amp;MID(J267,10,2)&amp;MID(J267,13,2)&amp;MID(J267,16,2)&amp;MID(J267,19,2)&amp;MID(J267,22,2))&amp;" -s "&amp;Instructions!B$11&amp;" -IH"&amp;Instructions!B$10,"")</f>
        <v/>
      </c>
      <c r="V267" s="139" t="str">
        <f>IF(ISTEXT(A267),"raidcom reset hba_wwn -port "&amp;A267&amp;" "&amp;C267&amp;"  -hba_wwn "&amp;IF(LEN(J267)=16,J267,LEFT(J267,2)&amp;MID(J267,4,2)&amp;MID(J267,7,2)&amp;MID(J267,10,2)&amp;MID(J267,13,2)&amp;MID(J267,16,2)&amp;MID(J267,19,2)&amp;MID(J267,22,2))&amp;IF(ISTEXT(K267),"  -s "&amp;Instructions!B$11&amp;" -IH"&amp;Instructions!B$10," -s " &amp;Instructions!B$11&amp; " -IH" &amp;Instructions!B$10),"")</f>
        <v/>
      </c>
    </row>
    <row r="268" spans="1:22" ht="15">
      <c r="A268" s="203"/>
      <c r="B268" s="204"/>
      <c r="C268" s="203" t="s">
        <v>1644</v>
      </c>
      <c r="D268" s="203"/>
      <c r="E268" s="137"/>
      <c r="F268" s="137"/>
      <c r="G268" s="137"/>
      <c r="H268" s="137"/>
      <c r="I268" s="218"/>
      <c r="J268" s="26"/>
      <c r="K268" s="111"/>
      <c r="L268" s="92" t="s">
        <v>17</v>
      </c>
      <c r="M268" s="24" t="str">
        <f>IF(ISTEXT(A268),"raidcom add host_grp -port "&amp;A268&amp;IF(ISNUMBER(B268),"-"&amp;B268," ")&amp;" -host_grp_name "&amp; C268&amp;" -s "&amp;Instructions!B$11&amp;" -IH"&amp;Instructions!B$10,"")</f>
        <v/>
      </c>
      <c r="N268" s="24" t="str">
        <f t="shared" si="9"/>
        <v xml:space="preserve">raidcom add host_grp -port CL- -host_ mode  -s </v>
      </c>
      <c r="O268" s="24" t="str">
        <f>IF(ISNUMBER(#REF!),"raidcom add hba_wwn -port CL" &amp;  A268 &amp;  "-" &amp;B268&amp; "  -hba_wwn " &amp; IF(LEN(J268) =16,J268,LEFT(J268,2)&amp;MID(J268,4,2)&amp;MID(J268,7,2)&amp;MID(J268,10,2) &amp;MID(J268,13,2)&amp;MID(J268,16,2)&amp;MID(J268,19,2)&amp;MID(J268,22,2)),"")</f>
        <v/>
      </c>
      <c r="P268" s="24" t="str">
        <f>IF(ISNUMBER(#REF!),"raidcom set hba_wwn -port CL" &amp;  A268 &amp;  "-" &amp;B268&amp;IF(ISTEXT(K268)," -wwn_nickname "&amp;K268,""),"")</f>
        <v/>
      </c>
      <c r="Q268" s="24" t="str">
        <f>IF(ISTEXT(A268),"raidcom add hba_wwn -port "&amp;A268&amp;" "&amp;C268&amp;"  -hba_wwn "&amp;IF(LEN(J268)=16,J268,LEFT(J268,2)&amp;MID(J268,4,2)&amp;MID(J268,7,2)&amp;MID(J268,10,2)&amp;MID(J268,13,2)&amp;MID(J268,16,2)&amp;MID(J268,19,2)&amp;MID(J268,22,2))&amp;" -s " &amp;Instructions!B$11&amp; " -IH" &amp;Instructions!B$10,"")</f>
        <v/>
      </c>
      <c r="R268" s="24" t="str">
        <f>IF(ISTEXT(A268),"raidcom set hba_wwn -port "&amp;A268&amp;" "&amp;C268&amp;"  -hba_wwn "&amp;IF(LEN(J268)=16,J268,LEFT(J268,2)&amp;MID(J268,4,2)&amp;MID(J268,7,2)&amp;MID(J268,10,2)&amp;MID(J268,13,2)&amp;MID(J268,16,2)&amp;MID(J268,19,2)&amp;MID(J268,22,2))&amp;IF(ISTEXT(K268)," -wwn_nickname "&amp;K268&amp;" -s "&amp;Instructions!B$11&amp;" -IH"&amp;Instructions!B$10," -s " &amp;Instructions!B$11&amp; " -IH" &amp;Instructions!B$10),"")</f>
        <v/>
      </c>
      <c r="S268" s="136" t="str">
        <f>IF(ISTEXT(A268),"raidcom modify host_grp -port " &amp;A268&amp;"  "&amp; C268&amp;"  -host_mode "&amp;D268&amp;"  -host_mode_opt "&amp;LEFT(E268,2)&amp;" "&amp;LEFT(F268,2)&amp;" "&amp;LEFT(G268,2)&amp;" "&amp;LEFT(H268,2)&amp;" -s "&amp;Instructions!B$11&amp;" -IH"&amp;Instructions!B$10,"")</f>
        <v/>
      </c>
      <c r="T268" s="24" t="str">
        <f>IF(ISTEXT(A268),"raidcom delete host_grp -port "&amp;A268&amp;IF(ISTEXT(C268)," "&amp;C268,"-"&amp;B268)&amp;" -s "&amp;Instructions!B$11&amp;" -IH"&amp;Instructions!B$10,"")</f>
        <v/>
      </c>
      <c r="U268" s="139" t="str">
        <f>IF(ISTEXT(A268),"raidcom delete hba_wwn -port "&amp;A268&amp;"  -hba_wwn "&amp;IF(LEN(J268)=16,J268,LEFT(J268,2)&amp;MID(J268,4,2)&amp;MID(J268,7,2)&amp;MID(J268,10,2)&amp;MID(J268,13,2)&amp;MID(J268,16,2)&amp;MID(J268,19,2)&amp;MID(J268,22,2))&amp;" -s "&amp;Instructions!B$11&amp;" -IH"&amp;Instructions!B$10,"")</f>
        <v/>
      </c>
      <c r="V268" s="139" t="str">
        <f>IF(ISTEXT(A268),"raidcom reset hba_wwn -port "&amp;A268&amp;" "&amp;C268&amp;"  -hba_wwn "&amp;IF(LEN(J268)=16,J268,LEFT(J268,2)&amp;MID(J268,4,2)&amp;MID(J268,7,2)&amp;MID(J268,10,2)&amp;MID(J268,13,2)&amp;MID(J268,16,2)&amp;MID(J268,19,2)&amp;MID(J268,22,2))&amp;IF(ISTEXT(K268),"  -s "&amp;Instructions!B$11&amp;" -IH"&amp;Instructions!B$10," -s " &amp;Instructions!B$11&amp; " -IH" &amp;Instructions!B$10),"")</f>
        <v/>
      </c>
    </row>
    <row r="269" spans="1:22" ht="15">
      <c r="A269" s="203"/>
      <c r="B269" s="204"/>
      <c r="C269" s="203" t="s">
        <v>1644</v>
      </c>
      <c r="D269" s="203"/>
      <c r="E269" s="137"/>
      <c r="F269" s="137"/>
      <c r="G269" s="137"/>
      <c r="H269" s="137"/>
      <c r="I269" s="218"/>
      <c r="J269" s="26"/>
      <c r="K269" s="111"/>
      <c r="L269" s="92" t="s">
        <v>17</v>
      </c>
      <c r="M269" s="24" t="str">
        <f>IF(ISTEXT(A269),"raidcom add host_grp -port "&amp;A269&amp;IF(ISNUMBER(B269),"-"&amp;B269," ")&amp;" -host_grp_name "&amp; C269&amp;" -s "&amp;Instructions!B$11&amp;" -IH"&amp;Instructions!B$10,"")</f>
        <v/>
      </c>
      <c r="N269" s="24" t="str">
        <f t="shared" si="9"/>
        <v xml:space="preserve">raidcom add host_grp -port CL- -host_ mode  -s </v>
      </c>
      <c r="O269" s="24" t="str">
        <f>IF(ISNUMBER(#REF!),"raidcom add hba_wwn -port CL" &amp;  A269 &amp;  "-" &amp;B269&amp; "  -hba_wwn " &amp; IF(LEN(J269) =16,J269,LEFT(J269,2)&amp;MID(J269,4,2)&amp;MID(J269,7,2)&amp;MID(J269,10,2) &amp;MID(J269,13,2)&amp;MID(J269,16,2)&amp;MID(J269,19,2)&amp;MID(J269,22,2)),"")</f>
        <v/>
      </c>
      <c r="P269" s="24" t="str">
        <f>IF(ISNUMBER(#REF!),"raidcom set hba_wwn -port CL" &amp;  A269 &amp;  "-" &amp;B269&amp;IF(ISTEXT(K269)," -wwn_nickname "&amp;K269,""),"")</f>
        <v/>
      </c>
      <c r="Q269" s="24" t="str">
        <f>IF(ISTEXT(A269),"raidcom add hba_wwn -port "&amp;A269&amp;" "&amp;C269&amp;"  -hba_wwn "&amp;IF(LEN(J269)=16,J269,LEFT(J269,2)&amp;MID(J269,4,2)&amp;MID(J269,7,2)&amp;MID(J269,10,2)&amp;MID(J269,13,2)&amp;MID(J269,16,2)&amp;MID(J269,19,2)&amp;MID(J269,22,2))&amp;" -s " &amp;Instructions!B$11&amp; " -IH" &amp;Instructions!B$10,"")</f>
        <v/>
      </c>
      <c r="R269" s="24" t="str">
        <f>IF(ISTEXT(A269),"raidcom set hba_wwn -port "&amp;A269&amp;" "&amp;C269&amp;"  -hba_wwn "&amp;IF(LEN(J269)=16,J269,LEFT(J269,2)&amp;MID(J269,4,2)&amp;MID(J269,7,2)&amp;MID(J269,10,2)&amp;MID(J269,13,2)&amp;MID(J269,16,2)&amp;MID(J269,19,2)&amp;MID(J269,22,2))&amp;IF(ISTEXT(K269)," -wwn_nickname "&amp;K269&amp;" -s "&amp;Instructions!B$11&amp;" -IH"&amp;Instructions!B$10," -s " &amp;Instructions!B$11&amp; " -IH" &amp;Instructions!B$10),"")</f>
        <v/>
      </c>
      <c r="S269" s="136" t="str">
        <f>IF(ISTEXT(A269),"raidcom modify host_grp -port " &amp;A269&amp;"  "&amp; C269&amp;"  -host_mode "&amp;D269&amp;"  -host_mode_opt "&amp;LEFT(E269,2)&amp;" "&amp;LEFT(F269,2)&amp;" "&amp;LEFT(G269,2)&amp;" "&amp;LEFT(H269,2)&amp;" -s "&amp;Instructions!B$11&amp;" -IH"&amp;Instructions!B$10,"")</f>
        <v/>
      </c>
      <c r="T269" s="24" t="str">
        <f>IF(ISTEXT(A269),"raidcom delete host_grp -port "&amp;A269&amp;IF(ISTEXT(C269)," "&amp;C269,"-"&amp;B269)&amp;" -s "&amp;Instructions!B$11&amp;" -IH"&amp;Instructions!B$10,"")</f>
        <v/>
      </c>
      <c r="U269" s="139" t="str">
        <f>IF(ISTEXT(A269),"raidcom delete hba_wwn -port "&amp;A269&amp;"  -hba_wwn "&amp;IF(LEN(J269)=16,J269,LEFT(J269,2)&amp;MID(J269,4,2)&amp;MID(J269,7,2)&amp;MID(J269,10,2)&amp;MID(J269,13,2)&amp;MID(J269,16,2)&amp;MID(J269,19,2)&amp;MID(J269,22,2))&amp;" -s "&amp;Instructions!B$11&amp;" -IH"&amp;Instructions!B$10,"")</f>
        <v/>
      </c>
      <c r="V269" s="139" t="str">
        <f>IF(ISTEXT(A269),"raidcom reset hba_wwn -port "&amp;A269&amp;" "&amp;C269&amp;"  -hba_wwn "&amp;IF(LEN(J269)=16,J269,LEFT(J269,2)&amp;MID(J269,4,2)&amp;MID(J269,7,2)&amp;MID(J269,10,2)&amp;MID(J269,13,2)&amp;MID(J269,16,2)&amp;MID(J269,19,2)&amp;MID(J269,22,2))&amp;IF(ISTEXT(K269),"  -s "&amp;Instructions!B$11&amp;" -IH"&amp;Instructions!B$10," -s " &amp;Instructions!B$11&amp; " -IH" &amp;Instructions!B$10),"")</f>
        <v/>
      </c>
    </row>
    <row r="270" spans="1:22" ht="15">
      <c r="A270" s="203"/>
      <c r="B270" s="204"/>
      <c r="C270" s="203"/>
      <c r="D270" s="203"/>
      <c r="E270" s="137"/>
      <c r="F270" s="137"/>
      <c r="G270" s="137"/>
      <c r="H270" s="137"/>
      <c r="I270" s="218"/>
      <c r="J270" s="26"/>
      <c r="K270" s="111"/>
      <c r="L270" s="92" t="s">
        <v>17</v>
      </c>
      <c r="M270" s="24" t="str">
        <f>IF(ISTEXT(A270),"raidcom add host_grp -port "&amp;A270&amp;IF(ISNUMBER(B270),"-"&amp;B270," ")&amp;" -host_grp_name "&amp; C270&amp;" -s "&amp;Instructions!B$11&amp;" -IH"&amp;Instructions!B$10,"")</f>
        <v/>
      </c>
      <c r="N270" s="24" t="str">
        <f t="shared" si="9"/>
        <v xml:space="preserve">raidcom add host_grp -port CL- -host_ mode  -s </v>
      </c>
      <c r="O270" s="24" t="str">
        <f>IF(ISNUMBER(#REF!),"raidcom add hba_wwn -port CL" &amp;  A270 &amp;  "-" &amp;B270&amp; "  -hba_wwn " &amp; IF(LEN(J270) =16,J270,LEFT(J270,2)&amp;MID(J270,4,2)&amp;MID(J270,7,2)&amp;MID(J270,10,2) &amp;MID(J270,13,2)&amp;MID(J270,16,2)&amp;MID(J270,19,2)&amp;MID(J270,22,2)),"")</f>
        <v/>
      </c>
      <c r="P270" s="24" t="str">
        <f>IF(ISNUMBER(#REF!),"raidcom set hba_wwn -port CL" &amp;  A270 &amp;  "-" &amp;B270&amp;IF(ISTEXT(K270)," -wwn_nickname "&amp;K270,""),"")</f>
        <v/>
      </c>
      <c r="Q270" s="24" t="str">
        <f>IF(ISTEXT(A270),"raidcom add hba_wwn -port "&amp;A270&amp;" "&amp;C270&amp;"  -hba_wwn "&amp;IF(LEN(J270)=16,J270,LEFT(J270,2)&amp;MID(J270,4,2)&amp;MID(J270,7,2)&amp;MID(J270,10,2)&amp;MID(J270,13,2)&amp;MID(J270,16,2)&amp;MID(J270,19,2)&amp;MID(J270,22,2))&amp;" -s " &amp;Instructions!B$11&amp; " -IH" &amp;Instructions!B$10,"")</f>
        <v/>
      </c>
      <c r="R270" s="24" t="str">
        <f>IF(ISTEXT(A270),"raidcom set hba_wwn -port "&amp;A270&amp;" "&amp;C270&amp;"  -hba_wwn "&amp;IF(LEN(J270)=16,J270,LEFT(J270,2)&amp;MID(J270,4,2)&amp;MID(J270,7,2)&amp;MID(J270,10,2)&amp;MID(J270,13,2)&amp;MID(J270,16,2)&amp;MID(J270,19,2)&amp;MID(J270,22,2))&amp;IF(ISTEXT(K270)," -wwn_nickname "&amp;K270&amp;" -s "&amp;Instructions!B$11&amp;" -IH"&amp;Instructions!B$10," -s " &amp;Instructions!B$11&amp; " -IH" &amp;Instructions!B$10),"")</f>
        <v/>
      </c>
      <c r="S270" s="136" t="str">
        <f>IF(ISTEXT(A270),"raidcom modify host_grp -port " &amp;A270&amp;"  "&amp; C270&amp;"  -host_mode "&amp;D270&amp;"  -host_mode_opt "&amp;LEFT(E270,2)&amp;" "&amp;LEFT(F270,2)&amp;" "&amp;LEFT(G270,2)&amp;" "&amp;LEFT(H270,2)&amp;" -s "&amp;Instructions!B$11&amp;" -IH"&amp;Instructions!B$10,"")</f>
        <v/>
      </c>
      <c r="T270" s="24" t="str">
        <f>IF(ISTEXT(A270),"raidcom delete host_grp -port "&amp;A270&amp;IF(ISTEXT(C270)," "&amp;C270,"-"&amp;B270)&amp;" -s "&amp;Instructions!B$11&amp;" -IH"&amp;Instructions!B$10,"")</f>
        <v/>
      </c>
      <c r="U270" s="139" t="str">
        <f>IF(ISTEXT(A270),"raidcom delete hba_wwn -port "&amp;A270&amp;"  -hba_wwn "&amp;IF(LEN(J270)=16,J270,LEFT(J270,2)&amp;MID(J270,4,2)&amp;MID(J270,7,2)&amp;MID(J270,10,2)&amp;MID(J270,13,2)&amp;MID(J270,16,2)&amp;MID(J270,19,2)&amp;MID(J270,22,2))&amp;" -s "&amp;Instructions!B$11&amp;" -IH"&amp;Instructions!B$10,"")</f>
        <v/>
      </c>
      <c r="V270" s="139" t="str">
        <f>IF(ISTEXT(A270),"raidcom reset hba_wwn -port "&amp;A270&amp;" "&amp;C270&amp;"  -hba_wwn "&amp;IF(LEN(J270)=16,J270,LEFT(J270,2)&amp;MID(J270,4,2)&amp;MID(J270,7,2)&amp;MID(J270,10,2)&amp;MID(J270,13,2)&amp;MID(J270,16,2)&amp;MID(J270,19,2)&amp;MID(J270,22,2))&amp;IF(ISTEXT(K270),"  -s "&amp;Instructions!B$11&amp;" -IH"&amp;Instructions!B$10," -s " &amp;Instructions!B$11&amp; " -IH" &amp;Instructions!B$10),"")</f>
        <v/>
      </c>
    </row>
    <row r="271" spans="1:22" ht="15">
      <c r="A271" s="203"/>
      <c r="B271" s="204"/>
      <c r="C271" s="203"/>
      <c r="D271" s="203"/>
      <c r="E271" s="137"/>
      <c r="F271" s="137"/>
      <c r="G271" s="137"/>
      <c r="H271" s="137"/>
      <c r="I271" s="218"/>
      <c r="J271" s="26"/>
      <c r="K271" s="111"/>
      <c r="L271" s="92" t="s">
        <v>17</v>
      </c>
      <c r="M271" s="24" t="str">
        <f>IF(ISTEXT(A271),"raidcom add host_grp -port "&amp;A271&amp;IF(ISNUMBER(B271),"-"&amp;B271," ")&amp;" -host_grp_name "&amp; C271&amp;" -s "&amp;Instructions!B$11&amp;" -IH"&amp;Instructions!B$10,"")</f>
        <v/>
      </c>
      <c r="N271" s="24" t="str">
        <f t="shared" si="9"/>
        <v xml:space="preserve">raidcom add host_grp -port CL- -host_ mode  -s </v>
      </c>
      <c r="O271" s="24" t="str">
        <f>IF(ISNUMBER(#REF!),"raidcom add hba_wwn -port CL" &amp;  A271 &amp;  "-" &amp;B271&amp; "  -hba_wwn " &amp; IF(LEN(J271) =16,J271,LEFT(J271,2)&amp;MID(J271,4,2)&amp;MID(J271,7,2)&amp;MID(J271,10,2) &amp;MID(J271,13,2)&amp;MID(J271,16,2)&amp;MID(J271,19,2)&amp;MID(J271,22,2)),"")</f>
        <v/>
      </c>
      <c r="P271" s="24" t="str">
        <f>IF(ISNUMBER(#REF!),"raidcom set hba_wwn -port CL" &amp;  A271 &amp;  "-" &amp;B271&amp;IF(ISTEXT(K271)," -wwn_nickname "&amp;K271,""),"")</f>
        <v/>
      </c>
      <c r="Q271" s="24" t="str">
        <f>IF(ISTEXT(A271),"raidcom add hba_wwn -port "&amp;A271&amp;" "&amp;C271&amp;"  -hba_wwn "&amp;IF(LEN(J271)=16,J271,LEFT(J271,2)&amp;MID(J271,4,2)&amp;MID(J271,7,2)&amp;MID(J271,10,2)&amp;MID(J271,13,2)&amp;MID(J271,16,2)&amp;MID(J271,19,2)&amp;MID(J271,22,2))&amp;" -s " &amp;Instructions!B$11&amp; " -IH" &amp;Instructions!B$10,"")</f>
        <v/>
      </c>
      <c r="R271" s="24" t="str">
        <f>IF(ISTEXT(A271),"raidcom set hba_wwn -port "&amp;A271&amp;" "&amp;C271&amp;"  -hba_wwn "&amp;IF(LEN(J271)=16,J271,LEFT(J271,2)&amp;MID(J271,4,2)&amp;MID(J271,7,2)&amp;MID(J271,10,2)&amp;MID(J271,13,2)&amp;MID(J271,16,2)&amp;MID(J271,19,2)&amp;MID(J271,22,2))&amp;IF(ISTEXT(K271)," -wwn_nickname "&amp;K271&amp;" -s "&amp;Instructions!B$11&amp;" -IH"&amp;Instructions!B$10," -s " &amp;Instructions!B$11&amp; " -IH" &amp;Instructions!B$10),"")</f>
        <v/>
      </c>
      <c r="S271" s="136" t="str">
        <f>IF(ISTEXT(A271),"raidcom modify host_grp -port " &amp;A271&amp;"  "&amp; C271&amp;"  -host_mode "&amp;D271&amp;"  -host_mode_opt "&amp;LEFT(E271,2)&amp;" "&amp;LEFT(F271,2)&amp;" "&amp;LEFT(G271,2)&amp;" "&amp;LEFT(H271,2)&amp;" -s "&amp;Instructions!B$11&amp;" -IH"&amp;Instructions!B$10,"")</f>
        <v/>
      </c>
      <c r="T271" s="24" t="str">
        <f>IF(ISTEXT(A271),"raidcom delete host_grp -port "&amp;A271&amp;IF(ISTEXT(C271)," "&amp;C271,"-"&amp;B271)&amp;" -s "&amp;Instructions!B$11&amp;" -IH"&amp;Instructions!B$10,"")</f>
        <v/>
      </c>
      <c r="U271" s="139" t="str">
        <f>IF(ISTEXT(A271),"raidcom delete hba_wwn -port "&amp;A271&amp;"  -hba_wwn "&amp;IF(LEN(J271)=16,J271,LEFT(J271,2)&amp;MID(J271,4,2)&amp;MID(J271,7,2)&amp;MID(J271,10,2)&amp;MID(J271,13,2)&amp;MID(J271,16,2)&amp;MID(J271,19,2)&amp;MID(J271,22,2))&amp;" -s "&amp;Instructions!B$11&amp;" -IH"&amp;Instructions!B$10,"")</f>
        <v/>
      </c>
      <c r="V271" s="139" t="str">
        <f>IF(ISTEXT(A271),"raidcom reset hba_wwn -port "&amp;A271&amp;" "&amp;C271&amp;"  -hba_wwn "&amp;IF(LEN(J271)=16,J271,LEFT(J271,2)&amp;MID(J271,4,2)&amp;MID(J271,7,2)&amp;MID(J271,10,2)&amp;MID(J271,13,2)&amp;MID(J271,16,2)&amp;MID(J271,19,2)&amp;MID(J271,22,2))&amp;IF(ISTEXT(K271),"  -s "&amp;Instructions!B$11&amp;" -IH"&amp;Instructions!B$10," -s " &amp;Instructions!B$11&amp; " -IH" &amp;Instructions!B$10),"")</f>
        <v/>
      </c>
    </row>
    <row r="272" spans="1:22" ht="15">
      <c r="A272" s="203"/>
      <c r="B272" s="204"/>
      <c r="C272" s="203"/>
      <c r="D272" s="203"/>
      <c r="E272" s="137"/>
      <c r="F272" s="137"/>
      <c r="G272" s="137"/>
      <c r="H272" s="137"/>
      <c r="I272" s="218"/>
      <c r="J272" s="26"/>
      <c r="K272" s="111"/>
      <c r="L272" s="92" t="s">
        <v>17</v>
      </c>
      <c r="M272" s="24" t="str">
        <f>IF(ISTEXT(A272),"raidcom add host_grp -port "&amp;A272&amp;IF(ISNUMBER(B272),"-"&amp;B272," ")&amp;" -host_grp_name "&amp; C272&amp;" -s "&amp;Instructions!B$11&amp;" -IH"&amp;Instructions!B$10,"")</f>
        <v/>
      </c>
      <c r="N272" s="24" t="str">
        <f t="shared" si="9"/>
        <v xml:space="preserve">raidcom add host_grp -port CL- -host_ mode  -s </v>
      </c>
      <c r="O272" s="24" t="str">
        <f>IF(ISNUMBER(#REF!),"raidcom add hba_wwn -port CL" &amp;  A272 &amp;  "-" &amp;B272&amp; "  -hba_wwn " &amp; IF(LEN(J272) =16,J272,LEFT(J272,2)&amp;MID(J272,4,2)&amp;MID(J272,7,2)&amp;MID(J272,10,2) &amp;MID(J272,13,2)&amp;MID(J272,16,2)&amp;MID(J272,19,2)&amp;MID(J272,22,2)),"")</f>
        <v/>
      </c>
      <c r="P272" s="24" t="str">
        <f>IF(ISNUMBER(#REF!),"raidcom set hba_wwn -port CL" &amp;  A272 &amp;  "-" &amp;B272&amp;IF(ISTEXT(K272)," -wwn_nickname "&amp;K272,""),"")</f>
        <v/>
      </c>
      <c r="Q272" s="24" t="str">
        <f>IF(ISTEXT(A272),"raidcom add hba_wwn -port "&amp;A272&amp;" "&amp;C272&amp;"  -hba_wwn "&amp;IF(LEN(J272)=16,J272,LEFT(J272,2)&amp;MID(J272,4,2)&amp;MID(J272,7,2)&amp;MID(J272,10,2)&amp;MID(J272,13,2)&amp;MID(J272,16,2)&amp;MID(J272,19,2)&amp;MID(J272,22,2))&amp;" -s " &amp;Instructions!B$11&amp; " -IH" &amp;Instructions!B$10,"")</f>
        <v/>
      </c>
      <c r="R272" s="24" t="str">
        <f>IF(ISTEXT(A272),"raidcom set hba_wwn -port "&amp;A272&amp;" "&amp;C272&amp;"  -hba_wwn "&amp;IF(LEN(J272)=16,J272,LEFT(J272,2)&amp;MID(J272,4,2)&amp;MID(J272,7,2)&amp;MID(J272,10,2)&amp;MID(J272,13,2)&amp;MID(J272,16,2)&amp;MID(J272,19,2)&amp;MID(J272,22,2))&amp;IF(ISTEXT(K272)," -wwn_nickname "&amp;K272&amp;" -s "&amp;Instructions!B$11&amp;" -IH"&amp;Instructions!B$10," -s " &amp;Instructions!B$11&amp; " -IH" &amp;Instructions!B$10),"")</f>
        <v/>
      </c>
      <c r="S272" s="136" t="str">
        <f>IF(ISTEXT(A272),"raidcom modify host_grp -port " &amp;A272&amp;"  "&amp; C272&amp;"  -host_mode "&amp;D272&amp;"  -host_mode_opt "&amp;LEFT(E272,2)&amp;" "&amp;LEFT(F272,2)&amp;" "&amp;LEFT(G272,2)&amp;" "&amp;LEFT(H272,2)&amp;" -s "&amp;Instructions!B$11&amp;" -IH"&amp;Instructions!B$10,"")</f>
        <v/>
      </c>
      <c r="T272" s="24" t="str">
        <f>IF(ISTEXT(A272),"raidcom delete host_grp -port "&amp;A272&amp;IF(ISTEXT(C272)," "&amp;C272,"-"&amp;B272)&amp;" -s "&amp;Instructions!B$11&amp;" -IH"&amp;Instructions!B$10,"")</f>
        <v/>
      </c>
      <c r="U272" s="139" t="str">
        <f>IF(ISTEXT(A272),"raidcom delete hba_wwn -port "&amp;A272&amp;"  -hba_wwn "&amp;IF(LEN(J272)=16,J272,LEFT(J272,2)&amp;MID(J272,4,2)&amp;MID(J272,7,2)&amp;MID(J272,10,2)&amp;MID(J272,13,2)&amp;MID(J272,16,2)&amp;MID(J272,19,2)&amp;MID(J272,22,2))&amp;" -s "&amp;Instructions!B$11&amp;" -IH"&amp;Instructions!B$10,"")</f>
        <v/>
      </c>
      <c r="V272" s="139" t="str">
        <f>IF(ISTEXT(A272),"raidcom reset hba_wwn -port "&amp;A272&amp;" "&amp;C272&amp;"  -hba_wwn "&amp;IF(LEN(J272)=16,J272,LEFT(J272,2)&amp;MID(J272,4,2)&amp;MID(J272,7,2)&amp;MID(J272,10,2)&amp;MID(J272,13,2)&amp;MID(J272,16,2)&amp;MID(J272,19,2)&amp;MID(J272,22,2))&amp;IF(ISTEXT(K272),"  -s "&amp;Instructions!B$11&amp;" -IH"&amp;Instructions!B$10," -s " &amp;Instructions!B$11&amp; " -IH" &amp;Instructions!B$10),"")</f>
        <v/>
      </c>
    </row>
    <row r="273" spans="1:22" ht="15">
      <c r="A273" s="203"/>
      <c r="B273" s="204"/>
      <c r="C273" s="203"/>
      <c r="D273" s="203"/>
      <c r="E273" s="137"/>
      <c r="F273" s="137"/>
      <c r="G273" s="137"/>
      <c r="H273" s="137"/>
      <c r="I273" s="218"/>
      <c r="J273" s="26"/>
      <c r="K273" s="111"/>
      <c r="L273" s="92" t="s">
        <v>17</v>
      </c>
      <c r="M273" s="24" t="str">
        <f>IF(ISTEXT(A273),"raidcom add host_grp -port "&amp;A273&amp;IF(ISNUMBER(B273),"-"&amp;B273," ")&amp;" -host_grp_name "&amp; C273&amp;" -s "&amp;Instructions!B$11&amp;" -IH"&amp;Instructions!B$10,"")</f>
        <v/>
      </c>
      <c r="N273" s="24" t="str">
        <f t="shared" si="9"/>
        <v xml:space="preserve">raidcom add host_grp -port CL- -host_ mode  -s </v>
      </c>
      <c r="O273" s="24" t="str">
        <f>IF(ISNUMBER(#REF!),"raidcom add hba_wwn -port CL" &amp;  A273 &amp;  "-" &amp;B273&amp; "  -hba_wwn " &amp; IF(LEN(J273) =16,J273,LEFT(J273,2)&amp;MID(J273,4,2)&amp;MID(J273,7,2)&amp;MID(J273,10,2) &amp;MID(J273,13,2)&amp;MID(J273,16,2)&amp;MID(J273,19,2)&amp;MID(J273,22,2)),"")</f>
        <v/>
      </c>
      <c r="P273" s="24" t="str">
        <f>IF(ISNUMBER(#REF!),"raidcom set hba_wwn -port CL" &amp;  A273 &amp;  "-" &amp;B273&amp;IF(ISTEXT(K273)," -wwn_nickname "&amp;K273,""),"")</f>
        <v/>
      </c>
      <c r="Q273" s="24" t="str">
        <f>IF(ISTEXT(A273),"raidcom add hba_wwn -port "&amp;A273&amp;" "&amp;C273&amp;"  -hba_wwn "&amp;IF(LEN(J273)=16,J273,LEFT(J273,2)&amp;MID(J273,4,2)&amp;MID(J273,7,2)&amp;MID(J273,10,2)&amp;MID(J273,13,2)&amp;MID(J273,16,2)&amp;MID(J273,19,2)&amp;MID(J273,22,2))&amp;" -s " &amp;Instructions!B$11&amp; " -IH" &amp;Instructions!B$10,"")</f>
        <v/>
      </c>
      <c r="R273" s="24" t="str">
        <f>IF(ISTEXT(A273),"raidcom set hba_wwn -port "&amp;A273&amp;" "&amp;C273&amp;"  -hba_wwn "&amp;IF(LEN(J273)=16,J273,LEFT(J273,2)&amp;MID(J273,4,2)&amp;MID(J273,7,2)&amp;MID(J273,10,2)&amp;MID(J273,13,2)&amp;MID(J273,16,2)&amp;MID(J273,19,2)&amp;MID(J273,22,2))&amp;IF(ISTEXT(K273)," -wwn_nickname "&amp;K273&amp;" -s "&amp;Instructions!B$11&amp;" -IH"&amp;Instructions!B$10," -s " &amp;Instructions!B$11&amp; " -IH" &amp;Instructions!B$10),"")</f>
        <v/>
      </c>
      <c r="S273" s="136" t="str">
        <f>IF(ISTEXT(A273),"raidcom modify host_grp -port " &amp;A273&amp;"  "&amp; C273&amp;"  -host_mode "&amp;D273&amp;"  -host_mode_opt "&amp;LEFT(E273,2)&amp;" "&amp;LEFT(F273,2)&amp;" "&amp;LEFT(G273,2)&amp;" "&amp;LEFT(H273,2)&amp;" -s "&amp;Instructions!B$11&amp;" -IH"&amp;Instructions!B$10,"")</f>
        <v/>
      </c>
      <c r="T273" s="24" t="str">
        <f>IF(ISTEXT(A273),"raidcom delete host_grp -port "&amp;A273&amp;IF(ISTEXT(C273)," "&amp;C273,"-"&amp;B273)&amp;" -s "&amp;Instructions!B$11&amp;" -IH"&amp;Instructions!B$10,"")</f>
        <v/>
      </c>
      <c r="U273" s="139" t="str">
        <f>IF(ISTEXT(A273),"raidcom delete hba_wwn -port "&amp;A273&amp;"  -hba_wwn "&amp;IF(LEN(J273)=16,J273,LEFT(J273,2)&amp;MID(J273,4,2)&amp;MID(J273,7,2)&amp;MID(J273,10,2)&amp;MID(J273,13,2)&amp;MID(J273,16,2)&amp;MID(J273,19,2)&amp;MID(J273,22,2))&amp;" -s "&amp;Instructions!B$11&amp;" -IH"&amp;Instructions!B$10,"")</f>
        <v/>
      </c>
      <c r="V273" s="139" t="str">
        <f>IF(ISTEXT(A273),"raidcom reset hba_wwn -port "&amp;A273&amp;" "&amp;C273&amp;"  -hba_wwn "&amp;IF(LEN(J273)=16,J273,LEFT(J273,2)&amp;MID(J273,4,2)&amp;MID(J273,7,2)&amp;MID(J273,10,2)&amp;MID(J273,13,2)&amp;MID(J273,16,2)&amp;MID(J273,19,2)&amp;MID(J273,22,2))&amp;IF(ISTEXT(K273),"  -s "&amp;Instructions!B$11&amp;" -IH"&amp;Instructions!B$10," -s " &amp;Instructions!B$11&amp; " -IH" &amp;Instructions!B$10),"")</f>
        <v/>
      </c>
    </row>
    <row r="274" spans="1:22" ht="15">
      <c r="A274" s="203"/>
      <c r="B274" s="204"/>
      <c r="C274" s="203"/>
      <c r="D274" s="203"/>
      <c r="E274" s="137"/>
      <c r="F274" s="137"/>
      <c r="G274" s="137"/>
      <c r="H274" s="137"/>
      <c r="I274" s="218"/>
      <c r="J274" s="26"/>
      <c r="K274" s="111"/>
      <c r="L274" s="92" t="s">
        <v>17</v>
      </c>
      <c r="M274" s="24" t="str">
        <f>IF(ISTEXT(A274),"raidcom add host_grp -port "&amp;A274&amp;IF(ISNUMBER(B274),"-"&amp;B274," ")&amp;" -host_grp_name "&amp; C274&amp;" -s "&amp;Instructions!B$11&amp;" -IH"&amp;Instructions!B$10,"")</f>
        <v/>
      </c>
      <c r="N274" s="24" t="str">
        <f t="shared" si="9"/>
        <v xml:space="preserve">raidcom add host_grp -port CL- -host_ mode  -s </v>
      </c>
      <c r="O274" s="24" t="str">
        <f>IF(ISNUMBER(#REF!),"raidcom add hba_wwn -port CL" &amp;  A274 &amp;  "-" &amp;B274&amp; "  -hba_wwn " &amp; IF(LEN(J274) =16,J274,LEFT(J274,2)&amp;MID(J274,4,2)&amp;MID(J274,7,2)&amp;MID(J274,10,2) &amp;MID(J274,13,2)&amp;MID(J274,16,2)&amp;MID(J274,19,2)&amp;MID(J274,22,2)),"")</f>
        <v/>
      </c>
      <c r="P274" s="24" t="str">
        <f>IF(ISNUMBER(#REF!),"raidcom set hba_wwn -port CL" &amp;  A274 &amp;  "-" &amp;B274&amp;IF(ISTEXT(K274)," -wwn_nickname "&amp;K274,""),"")</f>
        <v/>
      </c>
      <c r="Q274" s="24" t="str">
        <f>IF(ISTEXT(A274),"raidcom add hba_wwn -port "&amp;A274&amp;" "&amp;C274&amp;"  -hba_wwn "&amp;IF(LEN(J274)=16,J274,LEFT(J274,2)&amp;MID(J274,4,2)&amp;MID(J274,7,2)&amp;MID(J274,10,2)&amp;MID(J274,13,2)&amp;MID(J274,16,2)&amp;MID(J274,19,2)&amp;MID(J274,22,2))&amp;" -s " &amp;Instructions!B$11&amp; " -IH" &amp;Instructions!B$10,"")</f>
        <v/>
      </c>
      <c r="R274" s="24" t="str">
        <f>IF(ISTEXT(A274),"raidcom set hba_wwn -port "&amp;A274&amp;" "&amp;C274&amp;"  -hba_wwn "&amp;IF(LEN(J274)=16,J274,LEFT(J274,2)&amp;MID(J274,4,2)&amp;MID(J274,7,2)&amp;MID(J274,10,2)&amp;MID(J274,13,2)&amp;MID(J274,16,2)&amp;MID(J274,19,2)&amp;MID(J274,22,2))&amp;IF(ISTEXT(K274)," -wwn_nickname "&amp;K274&amp;" -s "&amp;Instructions!B$11&amp;" -IH"&amp;Instructions!B$10," -s " &amp;Instructions!B$11&amp; " -IH" &amp;Instructions!B$10),"")</f>
        <v/>
      </c>
      <c r="S274" s="136" t="str">
        <f>IF(ISTEXT(A274),"raidcom modify host_grp -port " &amp;A274&amp;"  "&amp; C274&amp;"  -host_mode "&amp;D274&amp;"  -host_mode_opt "&amp;LEFT(E274,2)&amp;" "&amp;LEFT(F274,2)&amp;" "&amp;LEFT(G274,2)&amp;" "&amp;LEFT(H274,2)&amp;" -s "&amp;Instructions!B$11&amp;" -IH"&amp;Instructions!B$10,"")</f>
        <v/>
      </c>
      <c r="T274" s="24" t="str">
        <f>IF(ISTEXT(A274),"raidcom delete host_grp -port "&amp;A274&amp;IF(ISTEXT(C274)," "&amp;C274,"-"&amp;B274)&amp;" -s "&amp;Instructions!B$11&amp;" -IH"&amp;Instructions!B$10,"")</f>
        <v/>
      </c>
      <c r="U274" s="139" t="str">
        <f>IF(ISTEXT(A274),"raidcom delete hba_wwn -port "&amp;A274&amp;"  -hba_wwn "&amp;IF(LEN(J274)=16,J274,LEFT(J274,2)&amp;MID(J274,4,2)&amp;MID(J274,7,2)&amp;MID(J274,10,2)&amp;MID(J274,13,2)&amp;MID(J274,16,2)&amp;MID(J274,19,2)&amp;MID(J274,22,2))&amp;" -s "&amp;Instructions!B$11&amp;" -IH"&amp;Instructions!B$10,"")</f>
        <v/>
      </c>
      <c r="V274" s="139" t="str">
        <f>IF(ISTEXT(A274),"raidcom reset hba_wwn -port "&amp;A274&amp;" "&amp;C274&amp;"  -hba_wwn "&amp;IF(LEN(J274)=16,J274,LEFT(J274,2)&amp;MID(J274,4,2)&amp;MID(J274,7,2)&amp;MID(J274,10,2)&amp;MID(J274,13,2)&amp;MID(J274,16,2)&amp;MID(J274,19,2)&amp;MID(J274,22,2))&amp;IF(ISTEXT(K274),"  -s "&amp;Instructions!B$11&amp;" -IH"&amp;Instructions!B$10," -s " &amp;Instructions!B$11&amp; " -IH" &amp;Instructions!B$10),"")</f>
        <v/>
      </c>
    </row>
    <row r="275" spans="1:22" ht="15">
      <c r="A275" s="203"/>
      <c r="B275" s="204"/>
      <c r="C275" s="203"/>
      <c r="D275" s="203"/>
      <c r="E275" s="137"/>
      <c r="F275" s="137"/>
      <c r="G275" s="137"/>
      <c r="H275" s="137"/>
      <c r="I275" s="218"/>
      <c r="J275" s="26"/>
      <c r="K275" s="111"/>
      <c r="L275" s="92" t="s">
        <v>17</v>
      </c>
      <c r="M275" s="24" t="str">
        <f>IF(ISTEXT(A275),"raidcom add host_grp -port "&amp;A275&amp;IF(ISNUMBER(B275),"-"&amp;B275," ")&amp;" -host_grp_name "&amp; C275&amp;" -s "&amp;Instructions!B$11&amp;" -IH"&amp;Instructions!B$10,"")</f>
        <v/>
      </c>
      <c r="N275" s="24" t="str">
        <f t="shared" si="9"/>
        <v xml:space="preserve">raidcom add host_grp -port CL- -host_ mode  -s </v>
      </c>
      <c r="O275" s="24" t="str">
        <f>IF(ISNUMBER(#REF!),"raidcom add hba_wwn -port CL" &amp;  A275 &amp;  "-" &amp;B275&amp; "  -hba_wwn " &amp; IF(LEN(J275) =16,J275,LEFT(J275,2)&amp;MID(J275,4,2)&amp;MID(J275,7,2)&amp;MID(J275,10,2) &amp;MID(J275,13,2)&amp;MID(J275,16,2)&amp;MID(J275,19,2)&amp;MID(J275,22,2)),"")</f>
        <v/>
      </c>
      <c r="P275" s="24" t="str">
        <f>IF(ISNUMBER(#REF!),"raidcom set hba_wwn -port CL" &amp;  A275 &amp;  "-" &amp;B275&amp;IF(ISTEXT(K275)," -wwn_nickname "&amp;K275,""),"")</f>
        <v/>
      </c>
      <c r="Q275" s="24" t="str">
        <f>IF(ISTEXT(A275),"raidcom add hba_wwn -port "&amp;A275&amp;" "&amp;C275&amp;"  -hba_wwn "&amp;IF(LEN(J275)=16,J275,LEFT(J275,2)&amp;MID(J275,4,2)&amp;MID(J275,7,2)&amp;MID(J275,10,2)&amp;MID(J275,13,2)&amp;MID(J275,16,2)&amp;MID(J275,19,2)&amp;MID(J275,22,2))&amp;" -s " &amp;Instructions!B$11&amp; " -IH" &amp;Instructions!B$10,"")</f>
        <v/>
      </c>
      <c r="R275" s="24" t="str">
        <f>IF(ISTEXT(A275),"raidcom set hba_wwn -port "&amp;A275&amp;" "&amp;C275&amp;"  -hba_wwn "&amp;IF(LEN(J275)=16,J275,LEFT(J275,2)&amp;MID(J275,4,2)&amp;MID(J275,7,2)&amp;MID(J275,10,2)&amp;MID(J275,13,2)&amp;MID(J275,16,2)&amp;MID(J275,19,2)&amp;MID(J275,22,2))&amp;IF(ISTEXT(K275)," -wwn_nickname "&amp;K275&amp;" -s "&amp;Instructions!B$11&amp;" -IH"&amp;Instructions!B$10," -s " &amp;Instructions!B$11&amp; " -IH" &amp;Instructions!B$10),"")</f>
        <v/>
      </c>
      <c r="S275" s="136" t="str">
        <f>IF(ISTEXT(A275),"raidcom modify host_grp -port " &amp;A275&amp;"  "&amp; C275&amp;"  -host_mode "&amp;D275&amp;"  -host_mode_opt "&amp;LEFT(E275,2)&amp;" "&amp;LEFT(F275,2)&amp;" "&amp;LEFT(G275,2)&amp;" "&amp;LEFT(H275,2)&amp;" -s "&amp;Instructions!B$11&amp;" -IH"&amp;Instructions!B$10,"")</f>
        <v/>
      </c>
      <c r="T275" s="24" t="str">
        <f>IF(ISTEXT(A275),"raidcom delete host_grp -port "&amp;A275&amp;IF(ISTEXT(C275)," "&amp;C275,"-"&amp;B275)&amp;" -s "&amp;Instructions!B$11&amp;" -IH"&amp;Instructions!B$10,"")</f>
        <v/>
      </c>
      <c r="U275" s="139" t="str">
        <f>IF(ISTEXT(A275),"raidcom delete hba_wwn -port "&amp;A275&amp;"  -hba_wwn "&amp;IF(LEN(J275)=16,J275,LEFT(J275,2)&amp;MID(J275,4,2)&amp;MID(J275,7,2)&amp;MID(J275,10,2)&amp;MID(J275,13,2)&amp;MID(J275,16,2)&amp;MID(J275,19,2)&amp;MID(J275,22,2))&amp;" -s "&amp;Instructions!B$11&amp;" -IH"&amp;Instructions!B$10,"")</f>
        <v/>
      </c>
      <c r="V275" s="139" t="str">
        <f>IF(ISTEXT(A275),"raidcom reset hba_wwn -port "&amp;A275&amp;" "&amp;C275&amp;"  -hba_wwn "&amp;IF(LEN(J275)=16,J275,LEFT(J275,2)&amp;MID(J275,4,2)&amp;MID(J275,7,2)&amp;MID(J275,10,2)&amp;MID(J275,13,2)&amp;MID(J275,16,2)&amp;MID(J275,19,2)&amp;MID(J275,22,2))&amp;IF(ISTEXT(K275),"  -s "&amp;Instructions!B$11&amp;" -IH"&amp;Instructions!B$10," -s " &amp;Instructions!B$11&amp; " -IH" &amp;Instructions!B$10),"")</f>
        <v/>
      </c>
    </row>
    <row r="276" spans="1:22" ht="15">
      <c r="A276" s="203"/>
      <c r="B276" s="204"/>
      <c r="C276" s="203"/>
      <c r="D276" s="203"/>
      <c r="E276" s="137"/>
      <c r="F276" s="137"/>
      <c r="G276" s="137"/>
      <c r="H276" s="137"/>
      <c r="I276" s="218"/>
      <c r="J276" s="26"/>
      <c r="K276" s="111"/>
      <c r="L276" s="92" t="s">
        <v>17</v>
      </c>
      <c r="M276" s="24" t="str">
        <f>IF(ISTEXT(A276),"raidcom add host_grp -port "&amp;A276&amp;IF(ISNUMBER(B276),"-"&amp;B276," ")&amp;" -host_grp_name "&amp; C276&amp;" -s "&amp;Instructions!B$11&amp;" -IH"&amp;Instructions!B$10,"")</f>
        <v/>
      </c>
      <c r="N276" s="24" t="str">
        <f t="shared" si="9"/>
        <v xml:space="preserve">raidcom add host_grp -port CL- -host_ mode  -s </v>
      </c>
      <c r="O276" s="24" t="str">
        <f>IF(ISNUMBER(#REF!),"raidcom add hba_wwn -port CL" &amp;  A276 &amp;  "-" &amp;B276&amp; "  -hba_wwn " &amp; IF(LEN(J276) =16,J276,LEFT(J276,2)&amp;MID(J276,4,2)&amp;MID(J276,7,2)&amp;MID(J276,10,2) &amp;MID(J276,13,2)&amp;MID(J276,16,2)&amp;MID(J276,19,2)&amp;MID(J276,22,2)),"")</f>
        <v/>
      </c>
      <c r="P276" s="24" t="str">
        <f>IF(ISNUMBER(#REF!),"raidcom set hba_wwn -port CL" &amp;  A276 &amp;  "-" &amp;B276&amp;IF(ISTEXT(K276)," -wwn_nickname "&amp;K276,""),"")</f>
        <v/>
      </c>
      <c r="Q276" s="24" t="str">
        <f>IF(ISTEXT(A276),"raidcom add hba_wwn -port "&amp;A276&amp;" "&amp;C276&amp;"  -hba_wwn "&amp;IF(LEN(J276)=16,J276,LEFT(J276,2)&amp;MID(J276,4,2)&amp;MID(J276,7,2)&amp;MID(J276,10,2)&amp;MID(J276,13,2)&amp;MID(J276,16,2)&amp;MID(J276,19,2)&amp;MID(J276,22,2))&amp;" -s " &amp;Instructions!B$11&amp; " -IH" &amp;Instructions!B$10,"")</f>
        <v/>
      </c>
      <c r="R276" s="24" t="str">
        <f>IF(ISTEXT(A276),"raidcom set hba_wwn -port "&amp;A276&amp;" "&amp;C276&amp;"  -hba_wwn "&amp;IF(LEN(J276)=16,J276,LEFT(J276,2)&amp;MID(J276,4,2)&amp;MID(J276,7,2)&amp;MID(J276,10,2)&amp;MID(J276,13,2)&amp;MID(J276,16,2)&amp;MID(J276,19,2)&amp;MID(J276,22,2))&amp;IF(ISTEXT(K276)," -wwn_nickname "&amp;K276&amp;" -s "&amp;Instructions!B$11&amp;" -IH"&amp;Instructions!B$10," -s " &amp;Instructions!B$11&amp; " -IH" &amp;Instructions!B$10),"")</f>
        <v/>
      </c>
      <c r="S276" s="136" t="str">
        <f>IF(ISTEXT(A276),"raidcom modify host_grp -port " &amp;A276&amp;"  "&amp; C276&amp;"  -host_mode "&amp;D276&amp;"  -host_mode_opt "&amp;LEFT(E276,2)&amp;" "&amp;LEFT(F276,2)&amp;" "&amp;LEFT(G276,2)&amp;" "&amp;LEFT(H276,2)&amp;" -s "&amp;Instructions!B$11&amp;" -IH"&amp;Instructions!B$10,"")</f>
        <v/>
      </c>
      <c r="T276" s="24" t="str">
        <f>IF(ISTEXT(A276),"raidcom delete host_grp -port "&amp;A276&amp;IF(ISTEXT(C276)," "&amp;C276,"-"&amp;B276)&amp;" -s "&amp;Instructions!B$11&amp;" -IH"&amp;Instructions!B$10,"")</f>
        <v/>
      </c>
      <c r="U276" s="139" t="str">
        <f>IF(ISTEXT(A276),"raidcom delete hba_wwn -port "&amp;A276&amp;"  -hba_wwn "&amp;IF(LEN(J276)=16,J276,LEFT(J276,2)&amp;MID(J276,4,2)&amp;MID(J276,7,2)&amp;MID(J276,10,2)&amp;MID(J276,13,2)&amp;MID(J276,16,2)&amp;MID(J276,19,2)&amp;MID(J276,22,2))&amp;" -s "&amp;Instructions!B$11&amp;" -IH"&amp;Instructions!B$10,"")</f>
        <v/>
      </c>
      <c r="V276" s="139" t="str">
        <f>IF(ISTEXT(A276),"raidcom reset hba_wwn -port "&amp;A276&amp;" "&amp;C276&amp;"  -hba_wwn "&amp;IF(LEN(J276)=16,J276,LEFT(J276,2)&amp;MID(J276,4,2)&amp;MID(J276,7,2)&amp;MID(J276,10,2)&amp;MID(J276,13,2)&amp;MID(J276,16,2)&amp;MID(J276,19,2)&amp;MID(J276,22,2))&amp;IF(ISTEXT(K276),"  -s "&amp;Instructions!B$11&amp;" -IH"&amp;Instructions!B$10," -s " &amp;Instructions!B$11&amp; " -IH" &amp;Instructions!B$10),"")</f>
        <v/>
      </c>
    </row>
    <row r="277" spans="1:22" ht="15">
      <c r="A277" s="203"/>
      <c r="B277" s="204"/>
      <c r="C277" s="203"/>
      <c r="D277" s="203"/>
      <c r="E277" s="137"/>
      <c r="F277" s="137"/>
      <c r="G277" s="137"/>
      <c r="H277" s="137"/>
      <c r="I277" s="218"/>
      <c r="J277" s="26"/>
      <c r="K277" s="111"/>
      <c r="L277" s="92" t="s">
        <v>17</v>
      </c>
      <c r="M277" s="24" t="str">
        <f>IF(ISTEXT(A277),"raidcom add host_grp -port "&amp;A277&amp;IF(ISNUMBER(B277),"-"&amp;B277," ")&amp;" -host_grp_name "&amp; C277&amp;" -s "&amp;Instructions!B$11&amp;" -IH"&amp;Instructions!B$10,"")</f>
        <v/>
      </c>
      <c r="N277" s="24" t="str">
        <f t="shared" si="9"/>
        <v xml:space="preserve">raidcom add host_grp -port CL- -host_ mode  -s </v>
      </c>
      <c r="O277" s="24" t="str">
        <f>IF(ISNUMBER(#REF!),"raidcom add hba_wwn -port CL" &amp;  A277 &amp;  "-" &amp;B277&amp; "  -hba_wwn " &amp; IF(LEN(J277) =16,J277,LEFT(J277,2)&amp;MID(J277,4,2)&amp;MID(J277,7,2)&amp;MID(J277,10,2) &amp;MID(J277,13,2)&amp;MID(J277,16,2)&amp;MID(J277,19,2)&amp;MID(J277,22,2)),"")</f>
        <v/>
      </c>
      <c r="P277" s="24" t="str">
        <f>IF(ISNUMBER(#REF!),"raidcom set hba_wwn -port CL" &amp;  A277 &amp;  "-" &amp;B277&amp;IF(ISTEXT(K277)," -wwn_nickname "&amp;K277,""),"")</f>
        <v/>
      </c>
      <c r="Q277" s="24" t="str">
        <f>IF(ISTEXT(A277),"raidcom add hba_wwn -port "&amp;A277&amp;" "&amp;C277&amp;"  -hba_wwn "&amp;IF(LEN(J277)=16,J277,LEFT(J277,2)&amp;MID(J277,4,2)&amp;MID(J277,7,2)&amp;MID(J277,10,2)&amp;MID(J277,13,2)&amp;MID(J277,16,2)&amp;MID(J277,19,2)&amp;MID(J277,22,2))&amp;" -s " &amp;Instructions!B$11&amp; " -IH" &amp;Instructions!B$10,"")</f>
        <v/>
      </c>
      <c r="R277" s="24" t="str">
        <f>IF(ISTEXT(A277),"raidcom set hba_wwn -port "&amp;A277&amp;" "&amp;C277&amp;"  -hba_wwn "&amp;IF(LEN(J277)=16,J277,LEFT(J277,2)&amp;MID(J277,4,2)&amp;MID(J277,7,2)&amp;MID(J277,10,2)&amp;MID(J277,13,2)&amp;MID(J277,16,2)&amp;MID(J277,19,2)&amp;MID(J277,22,2))&amp;IF(ISTEXT(K277)," -wwn_nickname "&amp;K277&amp;" -s "&amp;Instructions!B$11&amp;" -IH"&amp;Instructions!B$10," -s " &amp;Instructions!B$11&amp; " -IH" &amp;Instructions!B$10),"")</f>
        <v/>
      </c>
      <c r="S277" s="136" t="str">
        <f>IF(ISTEXT(A277),"raidcom modify host_grp -port " &amp;A277&amp;"  "&amp; C277&amp;"  -host_mode "&amp;D277&amp;"  -host_mode_opt "&amp;LEFT(E277,2)&amp;" "&amp;LEFT(F277,2)&amp;" "&amp;LEFT(G277,2)&amp;" "&amp;LEFT(H277,2)&amp;" -s "&amp;Instructions!B$11&amp;" -IH"&amp;Instructions!B$10,"")</f>
        <v/>
      </c>
      <c r="T277" s="24" t="str">
        <f>IF(ISTEXT(A277),"raidcom delete host_grp -port "&amp;A277&amp;IF(ISTEXT(C277)," "&amp;C277,"-"&amp;B277)&amp;" -s "&amp;Instructions!B$11&amp;" -IH"&amp;Instructions!B$10,"")</f>
        <v/>
      </c>
      <c r="U277" s="139" t="str">
        <f>IF(ISTEXT(A277),"raidcom delete hba_wwn -port "&amp;A277&amp;"  -hba_wwn "&amp;IF(LEN(J277)=16,J277,LEFT(J277,2)&amp;MID(J277,4,2)&amp;MID(J277,7,2)&amp;MID(J277,10,2)&amp;MID(J277,13,2)&amp;MID(J277,16,2)&amp;MID(J277,19,2)&amp;MID(J277,22,2))&amp;" -s "&amp;Instructions!B$11&amp;" -IH"&amp;Instructions!B$10,"")</f>
        <v/>
      </c>
      <c r="V277" s="139" t="str">
        <f>IF(ISTEXT(A277),"raidcom reset hba_wwn -port "&amp;A277&amp;" "&amp;C277&amp;"  -hba_wwn "&amp;IF(LEN(J277)=16,J277,LEFT(J277,2)&amp;MID(J277,4,2)&amp;MID(J277,7,2)&amp;MID(J277,10,2)&amp;MID(J277,13,2)&amp;MID(J277,16,2)&amp;MID(J277,19,2)&amp;MID(J277,22,2))&amp;IF(ISTEXT(K277),"  -s "&amp;Instructions!B$11&amp;" -IH"&amp;Instructions!B$10," -s " &amp;Instructions!B$11&amp; " -IH" &amp;Instructions!B$10),"")</f>
        <v/>
      </c>
    </row>
    <row r="278" spans="1:22" ht="15">
      <c r="A278" s="203"/>
      <c r="B278" s="204"/>
      <c r="C278" s="203"/>
      <c r="D278" s="203"/>
      <c r="E278" s="137"/>
      <c r="F278" s="137"/>
      <c r="G278" s="137"/>
      <c r="H278" s="137"/>
      <c r="I278" s="218"/>
      <c r="J278" s="26"/>
      <c r="K278" s="111"/>
      <c r="L278" s="92" t="s">
        <v>17</v>
      </c>
      <c r="M278" s="24" t="str">
        <f>IF(ISTEXT(A278),"raidcom add host_grp -port "&amp;A278&amp;IF(ISNUMBER(B278),"-"&amp;B278," ")&amp;" -host_grp_name "&amp; C278&amp;" -s "&amp;Instructions!B$11&amp;" -IH"&amp;Instructions!B$10,"")</f>
        <v/>
      </c>
      <c r="N278" s="24" t="str">
        <f t="shared" si="9"/>
        <v xml:space="preserve">raidcom add host_grp -port CL- -host_ mode  -s </v>
      </c>
      <c r="O278" s="24" t="str">
        <f>IF(ISNUMBER(#REF!),"raidcom add hba_wwn -port CL" &amp;  A278 &amp;  "-" &amp;B278&amp; "  -hba_wwn " &amp; IF(LEN(J278) =16,J278,LEFT(J278,2)&amp;MID(J278,4,2)&amp;MID(J278,7,2)&amp;MID(J278,10,2) &amp;MID(J278,13,2)&amp;MID(J278,16,2)&amp;MID(J278,19,2)&amp;MID(J278,22,2)),"")</f>
        <v/>
      </c>
      <c r="P278" s="24" t="str">
        <f>IF(ISNUMBER(#REF!),"raidcom set hba_wwn -port CL" &amp;  A278 &amp;  "-" &amp;B278&amp;IF(ISTEXT(K278)," -wwn_nickname "&amp;K278,""),"")</f>
        <v/>
      </c>
      <c r="Q278" s="24" t="str">
        <f>IF(ISTEXT(A278),"raidcom add hba_wwn -port "&amp;A278&amp;" "&amp;C278&amp;"  -hba_wwn "&amp;IF(LEN(J278)=16,J278,LEFT(J278,2)&amp;MID(J278,4,2)&amp;MID(J278,7,2)&amp;MID(J278,10,2)&amp;MID(J278,13,2)&amp;MID(J278,16,2)&amp;MID(J278,19,2)&amp;MID(J278,22,2))&amp;" -s " &amp;Instructions!B$11&amp; " -IH" &amp;Instructions!B$10,"")</f>
        <v/>
      </c>
      <c r="R278" s="24" t="str">
        <f>IF(ISTEXT(A278),"raidcom set hba_wwn -port "&amp;A278&amp;" "&amp;C278&amp;"  -hba_wwn "&amp;IF(LEN(J278)=16,J278,LEFT(J278,2)&amp;MID(J278,4,2)&amp;MID(J278,7,2)&amp;MID(J278,10,2)&amp;MID(J278,13,2)&amp;MID(J278,16,2)&amp;MID(J278,19,2)&amp;MID(J278,22,2))&amp;IF(ISTEXT(K278)," -wwn_nickname "&amp;K278&amp;" -s "&amp;Instructions!B$11&amp;" -IH"&amp;Instructions!B$10," -s " &amp;Instructions!B$11&amp; " -IH" &amp;Instructions!B$10),"")</f>
        <v/>
      </c>
      <c r="S278" s="136" t="str">
        <f>IF(ISTEXT(A278),"raidcom modify host_grp -port " &amp;A278&amp;"  "&amp; C278&amp;"  -host_mode "&amp;D278&amp;"  -host_mode_opt "&amp;LEFT(E278,2)&amp;" "&amp;LEFT(F278,2)&amp;" "&amp;LEFT(G278,2)&amp;" "&amp;LEFT(H278,2)&amp;" -s "&amp;Instructions!B$11&amp;" -IH"&amp;Instructions!B$10,"")</f>
        <v/>
      </c>
      <c r="T278" s="24" t="str">
        <f>IF(ISTEXT(A278),"raidcom delete host_grp -port "&amp;A278&amp;IF(ISTEXT(C278)," "&amp;C278,"-"&amp;B278)&amp;" -s "&amp;Instructions!B$11&amp;" -IH"&amp;Instructions!B$10,"")</f>
        <v/>
      </c>
      <c r="U278" s="139" t="str">
        <f>IF(ISTEXT(A278),"raidcom delete hba_wwn -port "&amp;A278&amp;"  -hba_wwn "&amp;IF(LEN(J278)=16,J278,LEFT(J278,2)&amp;MID(J278,4,2)&amp;MID(J278,7,2)&amp;MID(J278,10,2)&amp;MID(J278,13,2)&amp;MID(J278,16,2)&amp;MID(J278,19,2)&amp;MID(J278,22,2))&amp;" -s "&amp;Instructions!B$11&amp;" -IH"&amp;Instructions!B$10,"")</f>
        <v/>
      </c>
      <c r="V278" s="139" t="str">
        <f>IF(ISTEXT(A278),"raidcom reset hba_wwn -port "&amp;A278&amp;" "&amp;C278&amp;"  -hba_wwn "&amp;IF(LEN(J278)=16,J278,LEFT(J278,2)&amp;MID(J278,4,2)&amp;MID(J278,7,2)&amp;MID(J278,10,2)&amp;MID(J278,13,2)&amp;MID(J278,16,2)&amp;MID(J278,19,2)&amp;MID(J278,22,2))&amp;IF(ISTEXT(K278),"  -s "&amp;Instructions!B$11&amp;" -IH"&amp;Instructions!B$10," -s " &amp;Instructions!B$11&amp; " -IH" &amp;Instructions!B$10),"")</f>
        <v/>
      </c>
    </row>
    <row r="279" spans="1:22" ht="15">
      <c r="A279" s="203"/>
      <c r="B279" s="204"/>
      <c r="C279" s="203"/>
      <c r="D279" s="203"/>
      <c r="E279" s="137"/>
      <c r="F279" s="137"/>
      <c r="G279" s="137"/>
      <c r="H279" s="137"/>
      <c r="I279" s="218"/>
      <c r="J279" s="26"/>
      <c r="K279" s="111"/>
      <c r="L279" s="92" t="s">
        <v>17</v>
      </c>
      <c r="M279" s="24" t="str">
        <f>IF(ISTEXT(A279),"raidcom add host_grp -port "&amp;A279&amp;IF(ISNUMBER(B279),"-"&amp;B279," ")&amp;" -host_grp_name "&amp; C279&amp;" -s "&amp;Instructions!B$11&amp;" -IH"&amp;Instructions!B$10,"")</f>
        <v/>
      </c>
      <c r="N279" s="24" t="str">
        <f t="shared" si="9"/>
        <v xml:space="preserve">raidcom add host_grp -port CL- -host_ mode  -s </v>
      </c>
      <c r="O279" s="24" t="str">
        <f>IF(ISNUMBER(#REF!),"raidcom add hba_wwn -port CL" &amp;  A279 &amp;  "-" &amp;B279&amp; "  -hba_wwn " &amp; IF(LEN(J279) =16,J279,LEFT(J279,2)&amp;MID(J279,4,2)&amp;MID(J279,7,2)&amp;MID(J279,10,2) &amp;MID(J279,13,2)&amp;MID(J279,16,2)&amp;MID(J279,19,2)&amp;MID(J279,22,2)),"")</f>
        <v/>
      </c>
      <c r="P279" s="24" t="str">
        <f>IF(ISNUMBER(#REF!),"raidcom set hba_wwn -port CL" &amp;  A279 &amp;  "-" &amp;B279&amp;IF(ISTEXT(K279)," -wwn_nickname "&amp;K279,""),"")</f>
        <v/>
      </c>
      <c r="Q279" s="24" t="str">
        <f>IF(ISTEXT(A279),"raidcom add hba_wwn -port "&amp;A279&amp;" "&amp;C279&amp;"  -hba_wwn "&amp;IF(LEN(J279)=16,J279,LEFT(J279,2)&amp;MID(J279,4,2)&amp;MID(J279,7,2)&amp;MID(J279,10,2)&amp;MID(J279,13,2)&amp;MID(J279,16,2)&amp;MID(J279,19,2)&amp;MID(J279,22,2))&amp;" -s " &amp;Instructions!B$11&amp; " -IH" &amp;Instructions!B$10,"")</f>
        <v/>
      </c>
      <c r="R279" s="24" t="str">
        <f>IF(ISTEXT(A279),"raidcom set hba_wwn -port "&amp;A279&amp;" "&amp;C279&amp;"  -hba_wwn "&amp;IF(LEN(J279)=16,J279,LEFT(J279,2)&amp;MID(J279,4,2)&amp;MID(J279,7,2)&amp;MID(J279,10,2)&amp;MID(J279,13,2)&amp;MID(J279,16,2)&amp;MID(J279,19,2)&amp;MID(J279,22,2))&amp;IF(ISTEXT(K279)," -wwn_nickname "&amp;K279&amp;" -s "&amp;Instructions!B$11&amp;" -IH"&amp;Instructions!B$10," -s " &amp;Instructions!B$11&amp; " -IH" &amp;Instructions!B$10),"")</f>
        <v/>
      </c>
      <c r="S279" s="136" t="str">
        <f>IF(ISTEXT(A279),"raidcom modify host_grp -port " &amp;A279&amp;"  "&amp; C279&amp;"  -host_mode "&amp;D279&amp;"  -host_mode_opt "&amp;LEFT(E279,2)&amp;" "&amp;LEFT(F279,2)&amp;" "&amp;LEFT(G279,2)&amp;" "&amp;LEFT(H279,2)&amp;" -s "&amp;Instructions!B$11&amp;" -IH"&amp;Instructions!B$10,"")</f>
        <v/>
      </c>
      <c r="T279" s="24" t="str">
        <f>IF(ISTEXT(A279),"raidcom delete host_grp -port "&amp;A279&amp;IF(ISTEXT(C279)," "&amp;C279,"-"&amp;B279)&amp;" -s "&amp;Instructions!B$11&amp;" -IH"&amp;Instructions!B$10,"")</f>
        <v/>
      </c>
      <c r="U279" s="139" t="str">
        <f>IF(ISTEXT(A279),"raidcom delete hba_wwn -port "&amp;A279&amp;"  -hba_wwn "&amp;IF(LEN(J279)=16,J279,LEFT(J279,2)&amp;MID(J279,4,2)&amp;MID(J279,7,2)&amp;MID(J279,10,2)&amp;MID(J279,13,2)&amp;MID(J279,16,2)&amp;MID(J279,19,2)&amp;MID(J279,22,2))&amp;" -s "&amp;Instructions!B$11&amp;" -IH"&amp;Instructions!B$10,"")</f>
        <v/>
      </c>
      <c r="V279" s="139" t="str">
        <f>IF(ISTEXT(A279),"raidcom reset hba_wwn -port "&amp;A279&amp;" "&amp;C279&amp;"  -hba_wwn "&amp;IF(LEN(J279)=16,J279,LEFT(J279,2)&amp;MID(J279,4,2)&amp;MID(J279,7,2)&amp;MID(J279,10,2)&amp;MID(J279,13,2)&amp;MID(J279,16,2)&amp;MID(J279,19,2)&amp;MID(J279,22,2))&amp;IF(ISTEXT(K279),"  -s "&amp;Instructions!B$11&amp;" -IH"&amp;Instructions!B$10," -s " &amp;Instructions!B$11&amp; " -IH" &amp;Instructions!B$10),"")</f>
        <v/>
      </c>
    </row>
    <row r="280" spans="1:22" ht="15">
      <c r="A280" s="203"/>
      <c r="B280" s="204"/>
      <c r="C280" s="203"/>
      <c r="D280" s="203"/>
      <c r="E280" s="137"/>
      <c r="F280" s="137"/>
      <c r="G280" s="137"/>
      <c r="H280" s="137"/>
      <c r="I280" s="218"/>
      <c r="J280" s="26"/>
      <c r="K280" s="111"/>
      <c r="L280" s="92" t="s">
        <v>17</v>
      </c>
      <c r="M280" s="24" t="str">
        <f>IF(ISTEXT(A280),"raidcom add host_grp -port "&amp;A280&amp;IF(ISNUMBER(B280),"-"&amp;B280," ")&amp;" -host_grp_name "&amp; C280&amp;" -s "&amp;Instructions!B$11&amp;" -IH"&amp;Instructions!B$10,"")</f>
        <v/>
      </c>
      <c r="N280" s="24" t="str">
        <f t="shared" si="9"/>
        <v xml:space="preserve">raidcom add host_grp -port CL- -host_ mode  -s </v>
      </c>
      <c r="O280" s="24" t="str">
        <f>IF(ISNUMBER(#REF!),"raidcom add hba_wwn -port CL" &amp;  A280 &amp;  "-" &amp;B280&amp; "  -hba_wwn " &amp; IF(LEN(J280) =16,J280,LEFT(J280,2)&amp;MID(J280,4,2)&amp;MID(J280,7,2)&amp;MID(J280,10,2) &amp;MID(J280,13,2)&amp;MID(J280,16,2)&amp;MID(J280,19,2)&amp;MID(J280,22,2)),"")</f>
        <v/>
      </c>
      <c r="P280" s="24" t="str">
        <f>IF(ISNUMBER(#REF!),"raidcom set hba_wwn -port CL" &amp;  A280 &amp;  "-" &amp;B280&amp;IF(ISTEXT(K280)," -wwn_nickname "&amp;K280,""),"")</f>
        <v/>
      </c>
      <c r="Q280" s="24" t="str">
        <f>IF(ISTEXT(A280),"raidcom add hba_wwn -port "&amp;A280&amp;" "&amp;C280&amp;"  -hba_wwn "&amp;IF(LEN(J280)=16,J280,LEFT(J280,2)&amp;MID(J280,4,2)&amp;MID(J280,7,2)&amp;MID(J280,10,2)&amp;MID(J280,13,2)&amp;MID(J280,16,2)&amp;MID(J280,19,2)&amp;MID(J280,22,2))&amp;" -s " &amp;Instructions!B$11&amp; " -IH" &amp;Instructions!B$10,"")</f>
        <v/>
      </c>
      <c r="R280" s="24" t="str">
        <f>IF(ISTEXT(A280),"raidcom set hba_wwn -port "&amp;A280&amp;" "&amp;C280&amp;"  -hba_wwn "&amp;IF(LEN(J280)=16,J280,LEFT(J280,2)&amp;MID(J280,4,2)&amp;MID(J280,7,2)&amp;MID(J280,10,2)&amp;MID(J280,13,2)&amp;MID(J280,16,2)&amp;MID(J280,19,2)&amp;MID(J280,22,2))&amp;IF(ISTEXT(K280)," -wwn_nickname "&amp;K280&amp;" -s "&amp;Instructions!B$11&amp;" -IH"&amp;Instructions!B$10," -s " &amp;Instructions!B$11&amp; " -IH" &amp;Instructions!B$10),"")</f>
        <v/>
      </c>
      <c r="S280" s="136" t="str">
        <f>IF(ISTEXT(A280),"raidcom modify host_grp -port " &amp;A280&amp;"  "&amp; C280&amp;"  -host_mode "&amp;D280&amp;"  -host_mode_opt "&amp;LEFT(E280,2)&amp;" "&amp;LEFT(F280,2)&amp;" "&amp;LEFT(G280,2)&amp;" "&amp;LEFT(H280,2)&amp;" -s "&amp;Instructions!B$11&amp;" -IH"&amp;Instructions!B$10,"")</f>
        <v/>
      </c>
      <c r="T280" s="24" t="str">
        <f>IF(ISTEXT(A280),"raidcom delete host_grp -port "&amp;A280&amp;IF(ISTEXT(C280)," "&amp;C280,"-"&amp;B280)&amp;" -s "&amp;Instructions!B$11&amp;" -IH"&amp;Instructions!B$10,"")</f>
        <v/>
      </c>
      <c r="U280" s="139" t="str">
        <f>IF(ISTEXT(A280),"raidcom delete hba_wwn -port "&amp;A280&amp;"  -hba_wwn "&amp;IF(LEN(J280)=16,J280,LEFT(J280,2)&amp;MID(J280,4,2)&amp;MID(J280,7,2)&amp;MID(J280,10,2)&amp;MID(J280,13,2)&amp;MID(J280,16,2)&amp;MID(J280,19,2)&amp;MID(J280,22,2))&amp;" -s "&amp;Instructions!B$11&amp;" -IH"&amp;Instructions!B$10,"")</f>
        <v/>
      </c>
      <c r="V280" s="139" t="str">
        <f>IF(ISTEXT(A280),"raidcom reset hba_wwn -port "&amp;A280&amp;" "&amp;C280&amp;"  -hba_wwn "&amp;IF(LEN(J280)=16,J280,LEFT(J280,2)&amp;MID(J280,4,2)&amp;MID(J280,7,2)&amp;MID(J280,10,2)&amp;MID(J280,13,2)&amp;MID(J280,16,2)&amp;MID(J280,19,2)&amp;MID(J280,22,2))&amp;IF(ISTEXT(K280),"  -s "&amp;Instructions!B$11&amp;" -IH"&amp;Instructions!B$10," -s " &amp;Instructions!B$11&amp; " -IH" &amp;Instructions!B$10),"")</f>
        <v/>
      </c>
    </row>
    <row r="281" spans="1:22" ht="15">
      <c r="A281" s="203"/>
      <c r="B281" s="204"/>
      <c r="C281" s="203"/>
      <c r="D281" s="203"/>
      <c r="E281" s="137"/>
      <c r="F281" s="137"/>
      <c r="G281" s="137"/>
      <c r="H281" s="137"/>
      <c r="I281" s="218"/>
      <c r="J281" s="26"/>
      <c r="K281" s="111"/>
      <c r="L281" s="92" t="s">
        <v>17</v>
      </c>
      <c r="M281" s="24" t="str">
        <f>IF(ISTEXT(A281),"raidcom add host_grp -port "&amp;A281&amp;IF(ISNUMBER(B281),"-"&amp;B281," ")&amp;" -host_grp_name "&amp; C281&amp;" -s "&amp;Instructions!B$11&amp;" -IH"&amp;Instructions!B$10,"")</f>
        <v/>
      </c>
      <c r="N281" s="24" t="str">
        <f t="shared" si="9"/>
        <v xml:space="preserve">raidcom add host_grp -port CL- -host_ mode  -s </v>
      </c>
      <c r="O281" s="24" t="str">
        <f>IF(ISNUMBER(#REF!),"raidcom add hba_wwn -port CL" &amp;  A281 &amp;  "-" &amp;B281&amp; "  -hba_wwn " &amp; IF(LEN(J281) =16,J281,LEFT(J281,2)&amp;MID(J281,4,2)&amp;MID(J281,7,2)&amp;MID(J281,10,2) &amp;MID(J281,13,2)&amp;MID(J281,16,2)&amp;MID(J281,19,2)&amp;MID(J281,22,2)),"")</f>
        <v/>
      </c>
      <c r="P281" s="24" t="str">
        <f>IF(ISNUMBER(#REF!),"raidcom set hba_wwn -port CL" &amp;  A281 &amp;  "-" &amp;B281&amp;IF(ISTEXT(K281)," -wwn_nickname "&amp;K281,""),"")</f>
        <v/>
      </c>
      <c r="Q281" s="24" t="str">
        <f>IF(ISTEXT(A281),"raidcom add hba_wwn -port "&amp;A281&amp;" "&amp;C281&amp;"  -hba_wwn "&amp;IF(LEN(J281)=16,J281,LEFT(J281,2)&amp;MID(J281,4,2)&amp;MID(J281,7,2)&amp;MID(J281,10,2)&amp;MID(J281,13,2)&amp;MID(J281,16,2)&amp;MID(J281,19,2)&amp;MID(J281,22,2))&amp;" -s " &amp;Instructions!B$11&amp; " -IH" &amp;Instructions!B$10,"")</f>
        <v/>
      </c>
      <c r="R281" s="24" t="str">
        <f>IF(ISTEXT(A281),"raidcom set hba_wwn -port "&amp;A281&amp;" "&amp;C281&amp;"  -hba_wwn "&amp;IF(LEN(J281)=16,J281,LEFT(J281,2)&amp;MID(J281,4,2)&amp;MID(J281,7,2)&amp;MID(J281,10,2)&amp;MID(J281,13,2)&amp;MID(J281,16,2)&amp;MID(J281,19,2)&amp;MID(J281,22,2))&amp;IF(ISTEXT(K281)," -wwn_nickname "&amp;K281&amp;" -s "&amp;Instructions!B$11&amp;" -IH"&amp;Instructions!B$10," -s " &amp;Instructions!B$11&amp; " -IH" &amp;Instructions!B$10),"")</f>
        <v/>
      </c>
      <c r="S281" s="136" t="str">
        <f>IF(ISTEXT(A281),"raidcom modify host_grp -port " &amp;A281&amp;"  "&amp; C281&amp;"  -host_mode "&amp;D281&amp;"  -host_mode_opt "&amp;LEFT(E281,2)&amp;" "&amp;LEFT(F281,2)&amp;" "&amp;LEFT(G281,2)&amp;" "&amp;LEFT(H281,2)&amp;" -s "&amp;Instructions!B$11&amp;" -IH"&amp;Instructions!B$10,"")</f>
        <v/>
      </c>
      <c r="T281" s="24" t="str">
        <f>IF(ISTEXT(A281),"raidcom delete host_grp -port "&amp;A281&amp;IF(ISTEXT(C281)," "&amp;C281,"-"&amp;B281)&amp;" -s "&amp;Instructions!B$11&amp;" -IH"&amp;Instructions!B$10,"")</f>
        <v/>
      </c>
      <c r="U281" s="139" t="str">
        <f>IF(ISTEXT(A281),"raidcom delete hba_wwn -port "&amp;A281&amp;"  -hba_wwn "&amp;IF(LEN(J281)=16,J281,LEFT(J281,2)&amp;MID(J281,4,2)&amp;MID(J281,7,2)&amp;MID(J281,10,2)&amp;MID(J281,13,2)&amp;MID(J281,16,2)&amp;MID(J281,19,2)&amp;MID(J281,22,2))&amp;" -s "&amp;Instructions!B$11&amp;" -IH"&amp;Instructions!B$10,"")</f>
        <v/>
      </c>
      <c r="V281" s="139" t="str">
        <f>IF(ISTEXT(A281),"raidcom reset hba_wwn -port "&amp;A281&amp;" "&amp;C281&amp;"  -hba_wwn "&amp;IF(LEN(J281)=16,J281,LEFT(J281,2)&amp;MID(J281,4,2)&amp;MID(J281,7,2)&amp;MID(J281,10,2)&amp;MID(J281,13,2)&amp;MID(J281,16,2)&amp;MID(J281,19,2)&amp;MID(J281,22,2))&amp;IF(ISTEXT(K281),"  -s "&amp;Instructions!B$11&amp;" -IH"&amp;Instructions!B$10," -s " &amp;Instructions!B$11&amp; " -IH" &amp;Instructions!B$10),"")</f>
        <v/>
      </c>
    </row>
    <row r="282" spans="1:22" ht="15">
      <c r="A282" s="203"/>
      <c r="B282" s="204"/>
      <c r="C282" s="203"/>
      <c r="D282" s="203"/>
      <c r="E282" s="137"/>
      <c r="F282" s="137"/>
      <c r="G282" s="137"/>
      <c r="H282" s="137"/>
      <c r="I282" s="218"/>
      <c r="J282" s="26"/>
      <c r="K282" s="111"/>
      <c r="L282" s="92" t="s">
        <v>17</v>
      </c>
      <c r="M282" s="24" t="str">
        <f>IF(ISTEXT(A282),"raidcom add host_grp -port "&amp;A282&amp;IF(ISNUMBER(B282),"-"&amp;B282," ")&amp;" -host_grp_name "&amp; C282&amp;" -s "&amp;Instructions!B$11&amp;" -IH"&amp;Instructions!B$10,"")</f>
        <v/>
      </c>
      <c r="N282" s="24" t="str">
        <f t="shared" si="9"/>
        <v xml:space="preserve">raidcom add host_grp -port CL- -host_ mode  -s </v>
      </c>
      <c r="O282" s="24" t="str">
        <f>IF(ISNUMBER(#REF!),"raidcom add hba_wwn -port CL" &amp;  A282 &amp;  "-" &amp;B282&amp; "  -hba_wwn " &amp; IF(LEN(J282) =16,J282,LEFT(J282,2)&amp;MID(J282,4,2)&amp;MID(J282,7,2)&amp;MID(J282,10,2) &amp;MID(J282,13,2)&amp;MID(J282,16,2)&amp;MID(J282,19,2)&amp;MID(J282,22,2)),"")</f>
        <v/>
      </c>
      <c r="P282" s="24" t="str">
        <f>IF(ISNUMBER(#REF!),"raidcom set hba_wwn -port CL" &amp;  A282 &amp;  "-" &amp;B282&amp;IF(ISTEXT(K282)," -wwn_nickname "&amp;K282,""),"")</f>
        <v/>
      </c>
      <c r="Q282" s="24" t="str">
        <f>IF(ISTEXT(A282),"raidcom add hba_wwn -port "&amp;A282&amp;" "&amp;C282&amp;"  -hba_wwn "&amp;IF(LEN(J282)=16,J282,LEFT(J282,2)&amp;MID(J282,4,2)&amp;MID(J282,7,2)&amp;MID(J282,10,2)&amp;MID(J282,13,2)&amp;MID(J282,16,2)&amp;MID(J282,19,2)&amp;MID(J282,22,2))&amp;" -s " &amp;Instructions!B$11&amp; " -IH" &amp;Instructions!B$10,"")</f>
        <v/>
      </c>
      <c r="R282" s="24" t="str">
        <f>IF(ISTEXT(A282),"raidcom set hba_wwn -port "&amp;A282&amp;" "&amp;C282&amp;"  -hba_wwn "&amp;IF(LEN(J282)=16,J282,LEFT(J282,2)&amp;MID(J282,4,2)&amp;MID(J282,7,2)&amp;MID(J282,10,2)&amp;MID(J282,13,2)&amp;MID(J282,16,2)&amp;MID(J282,19,2)&amp;MID(J282,22,2))&amp;IF(ISTEXT(K282)," -wwn_nickname "&amp;K282&amp;" -s "&amp;Instructions!B$11&amp;" -IH"&amp;Instructions!B$10," -s " &amp;Instructions!B$11&amp; " -IH" &amp;Instructions!B$10),"")</f>
        <v/>
      </c>
      <c r="S282" s="136" t="str">
        <f>IF(ISTEXT(A282),"raidcom modify host_grp -port " &amp;A282&amp;"  "&amp; C282&amp;"  -host_mode "&amp;D282&amp;"  -host_mode_opt "&amp;LEFT(E282,2)&amp;" "&amp;LEFT(F282,2)&amp;" "&amp;LEFT(G282,2)&amp;" "&amp;LEFT(H282,2)&amp;" -s "&amp;Instructions!B$11&amp;" -IH"&amp;Instructions!B$10,"")</f>
        <v/>
      </c>
      <c r="T282" s="24" t="str">
        <f>IF(ISTEXT(A282),"raidcom delete host_grp -port "&amp;A282&amp;IF(ISTEXT(C282)," "&amp;C282,"-"&amp;B282)&amp;" -s "&amp;Instructions!B$11&amp;" -IH"&amp;Instructions!B$10,"")</f>
        <v/>
      </c>
      <c r="U282" s="139" t="str">
        <f>IF(ISTEXT(A282),"raidcom delete hba_wwn -port "&amp;A282&amp;"  -hba_wwn "&amp;IF(LEN(J282)=16,J282,LEFT(J282,2)&amp;MID(J282,4,2)&amp;MID(J282,7,2)&amp;MID(J282,10,2)&amp;MID(J282,13,2)&amp;MID(J282,16,2)&amp;MID(J282,19,2)&amp;MID(J282,22,2))&amp;" -s "&amp;Instructions!B$11&amp;" -IH"&amp;Instructions!B$10,"")</f>
        <v/>
      </c>
      <c r="V282" s="139" t="str">
        <f>IF(ISTEXT(A282),"raidcom reset hba_wwn -port "&amp;A282&amp;" "&amp;C282&amp;"  -hba_wwn "&amp;IF(LEN(J282)=16,J282,LEFT(J282,2)&amp;MID(J282,4,2)&amp;MID(J282,7,2)&amp;MID(J282,10,2)&amp;MID(J282,13,2)&amp;MID(J282,16,2)&amp;MID(J282,19,2)&amp;MID(J282,22,2))&amp;IF(ISTEXT(K282),"  -s "&amp;Instructions!B$11&amp;" -IH"&amp;Instructions!B$10," -s " &amp;Instructions!B$11&amp; " -IH" &amp;Instructions!B$10),"")</f>
        <v/>
      </c>
    </row>
    <row r="283" spans="1:22" ht="15">
      <c r="A283" s="203"/>
      <c r="B283" s="204"/>
      <c r="C283" s="203"/>
      <c r="D283" s="203"/>
      <c r="E283" s="137"/>
      <c r="F283" s="137"/>
      <c r="G283" s="137"/>
      <c r="H283" s="137"/>
      <c r="I283" s="218"/>
      <c r="J283" s="26"/>
      <c r="K283" s="111"/>
      <c r="L283" s="92" t="s">
        <v>17</v>
      </c>
      <c r="M283" s="24" t="str">
        <f>IF(ISTEXT(A283),"raidcom add host_grp -port "&amp;A283&amp;IF(ISNUMBER(B283),"-"&amp;B283," ")&amp;" -host_grp_name "&amp; C283&amp;" -s "&amp;Instructions!B$11&amp;" -IH"&amp;Instructions!B$10,"")</f>
        <v/>
      </c>
      <c r="N283" s="24" t="str">
        <f t="shared" si="9"/>
        <v xml:space="preserve">raidcom add host_grp -port CL- -host_ mode  -s </v>
      </c>
      <c r="O283" s="24" t="str">
        <f>IF(ISNUMBER(#REF!),"raidcom add hba_wwn -port CL" &amp;  A283 &amp;  "-" &amp;B283&amp; "  -hba_wwn " &amp; IF(LEN(J283) =16,J283,LEFT(J283,2)&amp;MID(J283,4,2)&amp;MID(J283,7,2)&amp;MID(J283,10,2) &amp;MID(J283,13,2)&amp;MID(J283,16,2)&amp;MID(J283,19,2)&amp;MID(J283,22,2)),"")</f>
        <v/>
      </c>
      <c r="P283" s="24" t="str">
        <f>IF(ISNUMBER(#REF!),"raidcom set hba_wwn -port CL" &amp;  A283 &amp;  "-" &amp;B283&amp;IF(ISTEXT(K283)," -wwn_nickname "&amp;K283,""),"")</f>
        <v/>
      </c>
      <c r="Q283" s="24" t="str">
        <f>IF(ISTEXT(A283),"raidcom add hba_wwn -port "&amp;A283&amp;" "&amp;C283&amp;"  -hba_wwn "&amp;IF(LEN(J283)=16,J283,LEFT(J283,2)&amp;MID(J283,4,2)&amp;MID(J283,7,2)&amp;MID(J283,10,2)&amp;MID(J283,13,2)&amp;MID(J283,16,2)&amp;MID(J283,19,2)&amp;MID(J283,22,2))&amp;" -s " &amp;Instructions!B$11&amp; " -IH" &amp;Instructions!B$10,"")</f>
        <v/>
      </c>
      <c r="R283" s="24" t="str">
        <f>IF(ISTEXT(A283),"raidcom set hba_wwn -port "&amp;A283&amp;" "&amp;C283&amp;"  -hba_wwn "&amp;IF(LEN(J283)=16,J283,LEFT(J283,2)&amp;MID(J283,4,2)&amp;MID(J283,7,2)&amp;MID(J283,10,2)&amp;MID(J283,13,2)&amp;MID(J283,16,2)&amp;MID(J283,19,2)&amp;MID(J283,22,2))&amp;IF(ISTEXT(K283)," -wwn_nickname "&amp;K283&amp;" -s "&amp;Instructions!B$11&amp;" -IH"&amp;Instructions!B$10," -s " &amp;Instructions!B$11&amp; " -IH" &amp;Instructions!B$10),"")</f>
        <v/>
      </c>
      <c r="S283" s="136" t="str">
        <f>IF(ISTEXT(A283),"raidcom modify host_grp -port " &amp;A283&amp;"  "&amp; C283&amp;"  -host_mode "&amp;D283&amp;"  -host_mode_opt "&amp;LEFT(E283,2)&amp;" "&amp;LEFT(F283,2)&amp;" "&amp;LEFT(G283,2)&amp;" "&amp;LEFT(H283,2)&amp;" -s "&amp;Instructions!B$11&amp;" -IH"&amp;Instructions!B$10,"")</f>
        <v/>
      </c>
      <c r="T283" s="24" t="str">
        <f>IF(ISTEXT(A283),"raidcom delete host_grp -port "&amp;A283&amp;IF(ISTEXT(C283)," "&amp;C283,"-"&amp;B283)&amp;" -s "&amp;Instructions!B$11&amp;" -IH"&amp;Instructions!B$10,"")</f>
        <v/>
      </c>
      <c r="U283" s="139" t="str">
        <f>IF(ISTEXT(A283),"raidcom delete hba_wwn -port "&amp;A283&amp;"  -hba_wwn "&amp;IF(LEN(J283)=16,J283,LEFT(J283,2)&amp;MID(J283,4,2)&amp;MID(J283,7,2)&amp;MID(J283,10,2)&amp;MID(J283,13,2)&amp;MID(J283,16,2)&amp;MID(J283,19,2)&amp;MID(J283,22,2))&amp;" -s "&amp;Instructions!B$11&amp;" -IH"&amp;Instructions!B$10,"")</f>
        <v/>
      </c>
      <c r="V283" s="139" t="str">
        <f>IF(ISTEXT(A283),"raidcom reset hba_wwn -port "&amp;A283&amp;" "&amp;C283&amp;"  -hba_wwn "&amp;IF(LEN(J283)=16,J283,LEFT(J283,2)&amp;MID(J283,4,2)&amp;MID(J283,7,2)&amp;MID(J283,10,2)&amp;MID(J283,13,2)&amp;MID(J283,16,2)&amp;MID(J283,19,2)&amp;MID(J283,22,2))&amp;IF(ISTEXT(K283),"  -s "&amp;Instructions!B$11&amp;" -IH"&amp;Instructions!B$10," -s " &amp;Instructions!B$11&amp; " -IH" &amp;Instructions!B$10),"")</f>
        <v/>
      </c>
    </row>
    <row r="284" spans="1:22" ht="15">
      <c r="A284" s="203"/>
      <c r="B284" s="204"/>
      <c r="C284" s="203"/>
      <c r="D284" s="203"/>
      <c r="E284" s="137"/>
      <c r="F284" s="137"/>
      <c r="G284" s="137"/>
      <c r="H284" s="137"/>
      <c r="I284" s="218"/>
      <c r="J284" s="26"/>
      <c r="K284" s="111"/>
      <c r="L284" s="92" t="s">
        <v>17</v>
      </c>
      <c r="M284" s="24" t="str">
        <f>IF(ISTEXT(A284),"raidcom add host_grp -port "&amp;A284&amp;IF(ISNUMBER(B284),"-"&amp;B284," ")&amp;" -host_grp_name "&amp; C284&amp;" -s "&amp;Instructions!B$11&amp;" -IH"&amp;Instructions!B$10,"")</f>
        <v/>
      </c>
      <c r="N284" s="24" t="str">
        <f t="shared" si="9"/>
        <v xml:space="preserve">raidcom add host_grp -port CL- -host_ mode  -s </v>
      </c>
      <c r="O284" s="24" t="str">
        <f>IF(ISNUMBER(#REF!),"raidcom add hba_wwn -port CL" &amp;  A284 &amp;  "-" &amp;B284&amp; "  -hba_wwn " &amp; IF(LEN(J284) =16,J284,LEFT(J284,2)&amp;MID(J284,4,2)&amp;MID(J284,7,2)&amp;MID(J284,10,2) &amp;MID(J284,13,2)&amp;MID(J284,16,2)&amp;MID(J284,19,2)&amp;MID(J284,22,2)),"")</f>
        <v/>
      </c>
      <c r="P284" s="24" t="str">
        <f>IF(ISNUMBER(#REF!),"raidcom set hba_wwn -port CL" &amp;  A284 &amp;  "-" &amp;B284&amp;IF(ISTEXT(K284)," -wwn_nickname "&amp;K284,""),"")</f>
        <v/>
      </c>
      <c r="Q284" s="24" t="str">
        <f>IF(ISTEXT(A284),"raidcom add hba_wwn -port "&amp;A284&amp;" "&amp;C284&amp;"  -hba_wwn "&amp;IF(LEN(J284)=16,J284,LEFT(J284,2)&amp;MID(J284,4,2)&amp;MID(J284,7,2)&amp;MID(J284,10,2)&amp;MID(J284,13,2)&amp;MID(J284,16,2)&amp;MID(J284,19,2)&amp;MID(J284,22,2))&amp;" -s " &amp;Instructions!B$11&amp; " -IH" &amp;Instructions!B$10,"")</f>
        <v/>
      </c>
      <c r="R284" s="24" t="str">
        <f>IF(ISTEXT(A284),"raidcom set hba_wwn -port "&amp;A284&amp;" "&amp;C284&amp;"  -hba_wwn "&amp;IF(LEN(J284)=16,J284,LEFT(J284,2)&amp;MID(J284,4,2)&amp;MID(J284,7,2)&amp;MID(J284,10,2)&amp;MID(J284,13,2)&amp;MID(J284,16,2)&amp;MID(J284,19,2)&amp;MID(J284,22,2))&amp;IF(ISTEXT(K284)," -wwn_nickname "&amp;K284&amp;" -s "&amp;Instructions!B$11&amp;" -IH"&amp;Instructions!B$10," -s " &amp;Instructions!B$11&amp; " -IH" &amp;Instructions!B$10),"")</f>
        <v/>
      </c>
      <c r="S284" s="136" t="str">
        <f>IF(ISTEXT(A284),"raidcom modify host_grp -port " &amp;A284&amp;"  "&amp; C284&amp;"  -host_mode "&amp;D284&amp;"  -host_mode_opt "&amp;LEFT(E284,2)&amp;" "&amp;LEFT(F284,2)&amp;" "&amp;LEFT(G284,2)&amp;" "&amp;LEFT(H284,2)&amp;" -s "&amp;Instructions!B$11&amp;" -IH"&amp;Instructions!B$10,"")</f>
        <v/>
      </c>
      <c r="T284" s="24" t="str">
        <f>IF(ISTEXT(A284),"raidcom delete host_grp -port "&amp;A284&amp;IF(ISTEXT(C284)," "&amp;C284,"-"&amp;B284)&amp;" -s "&amp;Instructions!B$11&amp;" -IH"&amp;Instructions!B$10,"")</f>
        <v/>
      </c>
      <c r="U284" s="139" t="str">
        <f>IF(ISTEXT(A284),"raidcom delete hba_wwn -port "&amp;A284&amp;"  -hba_wwn "&amp;IF(LEN(J284)=16,J284,LEFT(J284,2)&amp;MID(J284,4,2)&amp;MID(J284,7,2)&amp;MID(J284,10,2)&amp;MID(J284,13,2)&amp;MID(J284,16,2)&amp;MID(J284,19,2)&amp;MID(J284,22,2))&amp;" -s "&amp;Instructions!B$11&amp;" -IH"&amp;Instructions!B$10,"")</f>
        <v/>
      </c>
      <c r="V284" s="139" t="str">
        <f>IF(ISTEXT(A284),"raidcom reset hba_wwn -port "&amp;A284&amp;" "&amp;C284&amp;"  -hba_wwn "&amp;IF(LEN(J284)=16,J284,LEFT(J284,2)&amp;MID(J284,4,2)&amp;MID(J284,7,2)&amp;MID(J284,10,2)&amp;MID(J284,13,2)&amp;MID(J284,16,2)&amp;MID(J284,19,2)&amp;MID(J284,22,2))&amp;IF(ISTEXT(K284),"  -s "&amp;Instructions!B$11&amp;" -IH"&amp;Instructions!B$10," -s " &amp;Instructions!B$11&amp; " -IH" &amp;Instructions!B$10),"")</f>
        <v/>
      </c>
    </row>
    <row r="285" spans="1:22" ht="15">
      <c r="A285" s="203"/>
      <c r="B285" s="204"/>
      <c r="C285" s="203"/>
      <c r="D285" s="203"/>
      <c r="E285" s="137"/>
      <c r="F285" s="137"/>
      <c r="G285" s="137"/>
      <c r="H285" s="137"/>
      <c r="I285" s="218"/>
      <c r="J285" s="26"/>
      <c r="K285" s="111"/>
      <c r="L285" s="92" t="s">
        <v>17</v>
      </c>
      <c r="M285" s="24" t="str">
        <f>IF(ISTEXT(A285),"raidcom add host_grp -port "&amp;A285&amp;IF(ISNUMBER(B285),"-"&amp;B285," ")&amp;" -host_grp_name "&amp; C285&amp;" -s "&amp;Instructions!B$11&amp;" -IH"&amp;Instructions!B$10,"")</f>
        <v/>
      </c>
      <c r="N285" s="24" t="str">
        <f t="shared" si="9"/>
        <v xml:space="preserve">raidcom add host_grp -port CL- -host_ mode  -s </v>
      </c>
      <c r="O285" s="24" t="str">
        <f>IF(ISNUMBER(#REF!),"raidcom add hba_wwn -port CL" &amp;  A285 &amp;  "-" &amp;B285&amp; "  -hba_wwn " &amp; IF(LEN(J285) =16,J285,LEFT(J285,2)&amp;MID(J285,4,2)&amp;MID(J285,7,2)&amp;MID(J285,10,2) &amp;MID(J285,13,2)&amp;MID(J285,16,2)&amp;MID(J285,19,2)&amp;MID(J285,22,2)),"")</f>
        <v/>
      </c>
      <c r="P285" s="24" t="str">
        <f>IF(ISNUMBER(#REF!),"raidcom set hba_wwn -port CL" &amp;  A285 &amp;  "-" &amp;B285&amp;IF(ISTEXT(K285)," -wwn_nickname "&amp;K285,""),"")</f>
        <v/>
      </c>
      <c r="Q285" s="24" t="str">
        <f>IF(ISTEXT(A285),"raidcom add hba_wwn -port "&amp;A285&amp;" "&amp;C285&amp;"  -hba_wwn "&amp;IF(LEN(J285)=16,J285,LEFT(J285,2)&amp;MID(J285,4,2)&amp;MID(J285,7,2)&amp;MID(J285,10,2)&amp;MID(J285,13,2)&amp;MID(J285,16,2)&amp;MID(J285,19,2)&amp;MID(J285,22,2))&amp;" -s " &amp;Instructions!B$11&amp; " -IH" &amp;Instructions!B$10,"")</f>
        <v/>
      </c>
      <c r="R285" s="24" t="str">
        <f>IF(ISTEXT(A285),"raidcom set hba_wwn -port "&amp;A285&amp;" "&amp;C285&amp;"  -hba_wwn "&amp;IF(LEN(J285)=16,J285,LEFT(J285,2)&amp;MID(J285,4,2)&amp;MID(J285,7,2)&amp;MID(J285,10,2)&amp;MID(J285,13,2)&amp;MID(J285,16,2)&amp;MID(J285,19,2)&amp;MID(J285,22,2))&amp;IF(ISTEXT(K285)," -wwn_nickname "&amp;K285&amp;" -s "&amp;Instructions!B$11&amp;" -IH"&amp;Instructions!B$10," -s " &amp;Instructions!B$11&amp; " -IH" &amp;Instructions!B$10),"")</f>
        <v/>
      </c>
      <c r="S285" s="136" t="str">
        <f>IF(ISTEXT(A285),"raidcom modify host_grp -port " &amp;A285&amp;"  "&amp; C285&amp;"  -host_mode "&amp;D285&amp;"  -host_mode_opt "&amp;LEFT(E285,2)&amp;" "&amp;LEFT(F285,2)&amp;" "&amp;LEFT(G285,2)&amp;" "&amp;LEFT(H285,2)&amp;" -s "&amp;Instructions!B$11&amp;" -IH"&amp;Instructions!B$10,"")</f>
        <v/>
      </c>
      <c r="T285" s="24" t="str">
        <f>IF(ISTEXT(A285),"raidcom delete host_grp -port "&amp;A285&amp;IF(ISTEXT(C285)," "&amp;C285,"-"&amp;B285)&amp;" -s "&amp;Instructions!B$11&amp;" -IH"&amp;Instructions!B$10,"")</f>
        <v/>
      </c>
      <c r="U285" s="139" t="str">
        <f>IF(ISTEXT(A285),"raidcom delete hba_wwn -port "&amp;A285&amp;"  -hba_wwn "&amp;IF(LEN(J285)=16,J285,LEFT(J285,2)&amp;MID(J285,4,2)&amp;MID(J285,7,2)&amp;MID(J285,10,2)&amp;MID(J285,13,2)&amp;MID(J285,16,2)&amp;MID(J285,19,2)&amp;MID(J285,22,2))&amp;" -s "&amp;Instructions!B$11&amp;" -IH"&amp;Instructions!B$10,"")</f>
        <v/>
      </c>
      <c r="V285" s="139" t="str">
        <f>IF(ISTEXT(A285),"raidcom reset hba_wwn -port "&amp;A285&amp;" "&amp;C285&amp;"  -hba_wwn "&amp;IF(LEN(J285)=16,J285,LEFT(J285,2)&amp;MID(J285,4,2)&amp;MID(J285,7,2)&amp;MID(J285,10,2)&amp;MID(J285,13,2)&amp;MID(J285,16,2)&amp;MID(J285,19,2)&amp;MID(J285,22,2))&amp;IF(ISTEXT(K285),"  -s "&amp;Instructions!B$11&amp;" -IH"&amp;Instructions!B$10," -s " &amp;Instructions!B$11&amp; " -IH" &amp;Instructions!B$10),"")</f>
        <v/>
      </c>
    </row>
    <row r="286" spans="1:22" ht="15">
      <c r="A286" s="203"/>
      <c r="B286" s="204"/>
      <c r="C286" s="203"/>
      <c r="D286" s="203"/>
      <c r="E286" s="137"/>
      <c r="F286" s="137"/>
      <c r="G286" s="137"/>
      <c r="H286" s="137"/>
      <c r="I286" s="218"/>
      <c r="J286" s="26"/>
      <c r="K286" s="111"/>
      <c r="L286" s="92" t="s">
        <v>17</v>
      </c>
      <c r="M286" s="24" t="str">
        <f>IF(ISTEXT(A286),"raidcom add host_grp -port "&amp;A286&amp;IF(ISNUMBER(B286),"-"&amp;B286," ")&amp;" -host_grp_name "&amp; C286&amp;" -s "&amp;Instructions!B$11&amp;" -IH"&amp;Instructions!B$10,"")</f>
        <v/>
      </c>
      <c r="N286" s="24" t="str">
        <f t="shared" si="9"/>
        <v xml:space="preserve">raidcom add host_grp -port CL- -host_ mode  -s </v>
      </c>
      <c r="O286" s="24" t="str">
        <f>IF(ISNUMBER(#REF!),"raidcom add hba_wwn -port CL" &amp;  A286 &amp;  "-" &amp;B286&amp; "  -hba_wwn " &amp; IF(LEN(J286) =16,J286,LEFT(J286,2)&amp;MID(J286,4,2)&amp;MID(J286,7,2)&amp;MID(J286,10,2) &amp;MID(J286,13,2)&amp;MID(J286,16,2)&amp;MID(J286,19,2)&amp;MID(J286,22,2)),"")</f>
        <v/>
      </c>
      <c r="P286" s="24" t="str">
        <f>IF(ISNUMBER(#REF!),"raidcom set hba_wwn -port CL" &amp;  A286 &amp;  "-" &amp;B286&amp;IF(ISTEXT(K286)," -wwn_nickname "&amp;K286,""),"")</f>
        <v/>
      </c>
      <c r="Q286" s="24" t="str">
        <f>IF(ISTEXT(A286),"raidcom add hba_wwn -port "&amp;A286&amp;" "&amp;C286&amp;"  -hba_wwn "&amp;IF(LEN(J286)=16,J286,LEFT(J286,2)&amp;MID(J286,4,2)&amp;MID(J286,7,2)&amp;MID(J286,10,2)&amp;MID(J286,13,2)&amp;MID(J286,16,2)&amp;MID(J286,19,2)&amp;MID(J286,22,2))&amp;" -s " &amp;Instructions!B$11&amp; " -IH" &amp;Instructions!B$10,"")</f>
        <v/>
      </c>
      <c r="R286" s="24" t="str">
        <f>IF(ISTEXT(A286),"raidcom set hba_wwn -port "&amp;A286&amp;" "&amp;C286&amp;"  -hba_wwn "&amp;IF(LEN(J286)=16,J286,LEFT(J286,2)&amp;MID(J286,4,2)&amp;MID(J286,7,2)&amp;MID(J286,10,2)&amp;MID(J286,13,2)&amp;MID(J286,16,2)&amp;MID(J286,19,2)&amp;MID(J286,22,2))&amp;IF(ISTEXT(K286)," -wwn_nickname "&amp;K286&amp;" -s "&amp;Instructions!B$11&amp;" -IH"&amp;Instructions!B$10," -s " &amp;Instructions!B$11&amp; " -IH" &amp;Instructions!B$10),"")</f>
        <v/>
      </c>
      <c r="S286" s="136" t="str">
        <f>IF(ISTEXT(A286),"raidcom modify host_grp -port " &amp;A286&amp;"  "&amp; C286&amp;"  -host_mode "&amp;D286&amp;"  -host_mode_opt "&amp;LEFT(E286,2)&amp;" "&amp;LEFT(F286,2)&amp;" "&amp;LEFT(G286,2)&amp;" "&amp;LEFT(H286,2)&amp;" -s "&amp;Instructions!B$11&amp;" -IH"&amp;Instructions!B$10,"")</f>
        <v/>
      </c>
      <c r="T286" s="24" t="str">
        <f>IF(ISTEXT(A286),"raidcom delete host_grp -port "&amp;A286&amp;IF(ISTEXT(C286)," "&amp;C286,"-"&amp;B286)&amp;" -s "&amp;Instructions!B$11&amp;" -IH"&amp;Instructions!B$10,"")</f>
        <v/>
      </c>
      <c r="U286" s="139" t="str">
        <f>IF(ISTEXT(A286),"raidcom delete hba_wwn -port "&amp;A286&amp;"  -hba_wwn "&amp;IF(LEN(J286)=16,J286,LEFT(J286,2)&amp;MID(J286,4,2)&amp;MID(J286,7,2)&amp;MID(J286,10,2)&amp;MID(J286,13,2)&amp;MID(J286,16,2)&amp;MID(J286,19,2)&amp;MID(J286,22,2))&amp;" -s "&amp;Instructions!B$11&amp;" -IH"&amp;Instructions!B$10,"")</f>
        <v/>
      </c>
      <c r="V286" s="139" t="str">
        <f>IF(ISTEXT(A286),"raidcom reset hba_wwn -port "&amp;A286&amp;" "&amp;C286&amp;"  -hba_wwn "&amp;IF(LEN(J286)=16,J286,LEFT(J286,2)&amp;MID(J286,4,2)&amp;MID(J286,7,2)&amp;MID(J286,10,2)&amp;MID(J286,13,2)&amp;MID(J286,16,2)&amp;MID(J286,19,2)&amp;MID(J286,22,2))&amp;IF(ISTEXT(K286),"  -s "&amp;Instructions!B$11&amp;" -IH"&amp;Instructions!B$10," -s " &amp;Instructions!B$11&amp; " -IH" &amp;Instructions!B$10),"")</f>
        <v/>
      </c>
    </row>
    <row r="287" spans="1:22" ht="15">
      <c r="A287" s="203"/>
      <c r="B287" s="204"/>
      <c r="C287" s="203"/>
      <c r="D287" s="203"/>
      <c r="E287" s="137"/>
      <c r="F287" s="137"/>
      <c r="G287" s="137"/>
      <c r="H287" s="137"/>
      <c r="I287" s="218"/>
      <c r="J287" s="26"/>
      <c r="K287" s="111"/>
      <c r="L287" s="92" t="s">
        <v>17</v>
      </c>
      <c r="M287" s="24" t="str">
        <f>IF(ISTEXT(A287),"raidcom add host_grp -port "&amp;A287&amp;IF(ISNUMBER(B287),"-"&amp;B287," ")&amp;" -host_grp_name "&amp; C287&amp;" -s "&amp;Instructions!B$11&amp;" -IH"&amp;Instructions!B$10,"")</f>
        <v/>
      </c>
      <c r="N287" s="24" t="str">
        <f t="shared" si="9"/>
        <v xml:space="preserve">raidcom add host_grp -port CL- -host_ mode  -s </v>
      </c>
      <c r="O287" s="24" t="str">
        <f>IF(ISNUMBER(#REF!),"raidcom add hba_wwn -port CL" &amp;  A287 &amp;  "-" &amp;B287&amp; "  -hba_wwn " &amp; IF(LEN(J287) =16,J287,LEFT(J287,2)&amp;MID(J287,4,2)&amp;MID(J287,7,2)&amp;MID(J287,10,2) &amp;MID(J287,13,2)&amp;MID(J287,16,2)&amp;MID(J287,19,2)&amp;MID(J287,22,2)),"")</f>
        <v/>
      </c>
      <c r="P287" s="24" t="str">
        <f>IF(ISNUMBER(#REF!),"raidcom set hba_wwn -port CL" &amp;  A287 &amp;  "-" &amp;B287&amp;IF(ISTEXT(K287)," -wwn_nickname "&amp;K287,""),"")</f>
        <v/>
      </c>
      <c r="Q287" s="24" t="str">
        <f>IF(ISTEXT(A287),"raidcom add hba_wwn -port "&amp;A287&amp;" "&amp;C287&amp;"  -hba_wwn "&amp;IF(LEN(J287)=16,J287,LEFT(J287,2)&amp;MID(J287,4,2)&amp;MID(J287,7,2)&amp;MID(J287,10,2)&amp;MID(J287,13,2)&amp;MID(J287,16,2)&amp;MID(J287,19,2)&amp;MID(J287,22,2))&amp;" -s " &amp;Instructions!B$11&amp; " -IH" &amp;Instructions!B$10,"")</f>
        <v/>
      </c>
      <c r="R287" s="24" t="str">
        <f>IF(ISTEXT(A287),"raidcom set hba_wwn -port "&amp;A287&amp;" "&amp;C287&amp;"  -hba_wwn "&amp;IF(LEN(J287)=16,J287,LEFT(J287,2)&amp;MID(J287,4,2)&amp;MID(J287,7,2)&amp;MID(J287,10,2)&amp;MID(J287,13,2)&amp;MID(J287,16,2)&amp;MID(J287,19,2)&amp;MID(J287,22,2))&amp;IF(ISTEXT(K287)," -wwn_nickname "&amp;K287&amp;" -s "&amp;Instructions!B$11&amp;" -IH"&amp;Instructions!B$10," -s " &amp;Instructions!B$11&amp; " -IH" &amp;Instructions!B$10),"")</f>
        <v/>
      </c>
      <c r="S287" s="136" t="str">
        <f>IF(ISTEXT(A287),"raidcom modify host_grp -port " &amp;A287&amp;"  "&amp; C287&amp;"  -host_mode "&amp;D287&amp;"  -host_mode_opt "&amp;LEFT(E287,2)&amp;" "&amp;LEFT(F287,2)&amp;" "&amp;LEFT(G287,2)&amp;" "&amp;LEFT(H287,2)&amp;" -s "&amp;Instructions!B$11&amp;" -IH"&amp;Instructions!B$10,"")</f>
        <v/>
      </c>
      <c r="T287" s="24" t="str">
        <f>IF(ISTEXT(A287),"raidcom delete host_grp -port "&amp;A287&amp;IF(ISTEXT(C287)," "&amp;C287,"-"&amp;B287)&amp;" -s "&amp;Instructions!B$11&amp;" -IH"&amp;Instructions!B$10,"")</f>
        <v/>
      </c>
      <c r="U287" s="139" t="str">
        <f>IF(ISTEXT(A287),"raidcom delete hba_wwn -port "&amp;A287&amp;"  -hba_wwn "&amp;IF(LEN(J287)=16,J287,LEFT(J287,2)&amp;MID(J287,4,2)&amp;MID(J287,7,2)&amp;MID(J287,10,2)&amp;MID(J287,13,2)&amp;MID(J287,16,2)&amp;MID(J287,19,2)&amp;MID(J287,22,2))&amp;" -s "&amp;Instructions!B$11&amp;" -IH"&amp;Instructions!B$10,"")</f>
        <v/>
      </c>
      <c r="V287" s="139" t="str">
        <f>IF(ISTEXT(A287),"raidcom reset hba_wwn -port "&amp;A287&amp;" "&amp;C287&amp;"  -hba_wwn "&amp;IF(LEN(J287)=16,J287,LEFT(J287,2)&amp;MID(J287,4,2)&amp;MID(J287,7,2)&amp;MID(J287,10,2)&amp;MID(J287,13,2)&amp;MID(J287,16,2)&amp;MID(J287,19,2)&amp;MID(J287,22,2))&amp;IF(ISTEXT(K287),"  -s "&amp;Instructions!B$11&amp;" -IH"&amp;Instructions!B$10," -s " &amp;Instructions!B$11&amp; " -IH" &amp;Instructions!B$10),"")</f>
        <v/>
      </c>
    </row>
    <row r="288" spans="1:22" ht="15">
      <c r="A288" s="203"/>
      <c r="B288" s="204"/>
      <c r="C288" s="203"/>
      <c r="D288" s="203"/>
      <c r="E288" s="137"/>
      <c r="F288" s="137"/>
      <c r="G288" s="137"/>
      <c r="H288" s="137"/>
      <c r="I288" s="218"/>
      <c r="J288" s="26"/>
      <c r="K288" s="111"/>
      <c r="L288" s="92" t="s">
        <v>17</v>
      </c>
      <c r="M288" s="24" t="str">
        <f>IF(ISTEXT(A288),"raidcom add host_grp -port "&amp;A288&amp;IF(ISNUMBER(B288),"-"&amp;B288," ")&amp;" -host_grp_name "&amp; C288&amp;" -s "&amp;Instructions!B$11&amp;" -IH"&amp;Instructions!B$10,"")</f>
        <v/>
      </c>
      <c r="N288" s="24" t="str">
        <f t="shared" si="9"/>
        <v xml:space="preserve">raidcom add host_grp -port CL- -host_ mode  -s </v>
      </c>
      <c r="O288" s="24" t="str">
        <f>IF(ISNUMBER(#REF!),"raidcom add hba_wwn -port CL" &amp;  A288 &amp;  "-" &amp;B288&amp; "  -hba_wwn " &amp; IF(LEN(J288) =16,J288,LEFT(J288,2)&amp;MID(J288,4,2)&amp;MID(J288,7,2)&amp;MID(J288,10,2) &amp;MID(J288,13,2)&amp;MID(J288,16,2)&amp;MID(J288,19,2)&amp;MID(J288,22,2)),"")</f>
        <v/>
      </c>
      <c r="P288" s="24" t="str">
        <f>IF(ISNUMBER(#REF!),"raidcom set hba_wwn -port CL" &amp;  A288 &amp;  "-" &amp;B288&amp;IF(ISTEXT(K288)," -wwn_nickname "&amp;K288,""),"")</f>
        <v/>
      </c>
      <c r="Q288" s="24" t="str">
        <f>IF(ISTEXT(A288),"raidcom add hba_wwn -port "&amp;A288&amp;" "&amp;C288&amp;"  -hba_wwn "&amp;IF(LEN(J288)=16,J288,LEFT(J288,2)&amp;MID(J288,4,2)&amp;MID(J288,7,2)&amp;MID(J288,10,2)&amp;MID(J288,13,2)&amp;MID(J288,16,2)&amp;MID(J288,19,2)&amp;MID(J288,22,2))&amp;" -s " &amp;Instructions!B$11&amp; " -IH" &amp;Instructions!B$10,"")</f>
        <v/>
      </c>
      <c r="R288" s="24" t="str">
        <f>IF(ISTEXT(A288),"raidcom set hba_wwn -port "&amp;A288&amp;" "&amp;C288&amp;"  -hba_wwn "&amp;IF(LEN(J288)=16,J288,LEFT(J288,2)&amp;MID(J288,4,2)&amp;MID(J288,7,2)&amp;MID(J288,10,2)&amp;MID(J288,13,2)&amp;MID(J288,16,2)&amp;MID(J288,19,2)&amp;MID(J288,22,2))&amp;IF(ISTEXT(K288)," -wwn_nickname "&amp;K288&amp;" -s "&amp;Instructions!B$11&amp;" -IH"&amp;Instructions!B$10," -s " &amp;Instructions!B$11&amp; " -IH" &amp;Instructions!B$10),"")</f>
        <v/>
      </c>
      <c r="S288" s="136" t="str">
        <f>IF(ISTEXT(A288),"raidcom modify host_grp -port " &amp;A288&amp;"  "&amp; C288&amp;"  -host_mode "&amp;D288&amp;"  -host_mode_opt "&amp;LEFT(E288,2)&amp;" "&amp;LEFT(F288,2)&amp;" "&amp;LEFT(G288,2)&amp;" "&amp;LEFT(H288,2)&amp;" -s "&amp;Instructions!B$11&amp;" -IH"&amp;Instructions!B$10,"")</f>
        <v/>
      </c>
      <c r="T288" s="24" t="str">
        <f>IF(ISTEXT(A288),"raidcom delete host_grp -port "&amp;A288&amp;IF(ISTEXT(C288)," "&amp;C288,"-"&amp;B288)&amp;" -s "&amp;Instructions!B$11&amp;" -IH"&amp;Instructions!B$10,"")</f>
        <v/>
      </c>
      <c r="U288" s="139" t="str">
        <f>IF(ISTEXT(A288),"raidcom delete hba_wwn -port "&amp;A288&amp;"  -hba_wwn "&amp;IF(LEN(J288)=16,J288,LEFT(J288,2)&amp;MID(J288,4,2)&amp;MID(J288,7,2)&amp;MID(J288,10,2)&amp;MID(J288,13,2)&amp;MID(J288,16,2)&amp;MID(J288,19,2)&amp;MID(J288,22,2))&amp;" -s "&amp;Instructions!B$11&amp;" -IH"&amp;Instructions!B$10,"")</f>
        <v/>
      </c>
      <c r="V288" s="139" t="str">
        <f>IF(ISTEXT(A288),"raidcom reset hba_wwn -port "&amp;A288&amp;" "&amp;C288&amp;"  -hba_wwn "&amp;IF(LEN(J288)=16,J288,LEFT(J288,2)&amp;MID(J288,4,2)&amp;MID(J288,7,2)&amp;MID(J288,10,2)&amp;MID(J288,13,2)&amp;MID(J288,16,2)&amp;MID(J288,19,2)&amp;MID(J288,22,2))&amp;IF(ISTEXT(K288),"  -s "&amp;Instructions!B$11&amp;" -IH"&amp;Instructions!B$10," -s " &amp;Instructions!B$11&amp; " -IH" &amp;Instructions!B$10),"")</f>
        <v/>
      </c>
    </row>
    <row r="289" spans="1:22" ht="15">
      <c r="A289" s="203"/>
      <c r="B289" s="204"/>
      <c r="C289" s="203"/>
      <c r="D289" s="203"/>
      <c r="E289" s="137"/>
      <c r="F289" s="137"/>
      <c r="G289" s="137"/>
      <c r="H289" s="137"/>
      <c r="I289" s="218"/>
      <c r="J289" s="26"/>
      <c r="K289" s="111"/>
      <c r="L289" s="92" t="s">
        <v>17</v>
      </c>
      <c r="M289" s="24" t="str">
        <f>IF(ISTEXT(A289),"raidcom add host_grp -port "&amp;A289&amp;IF(ISNUMBER(B289),"-"&amp;B289," ")&amp;" -host_grp_name "&amp; C289&amp;" -s "&amp;Instructions!B$11&amp;" -IH"&amp;Instructions!B$10,"")</f>
        <v/>
      </c>
      <c r="N289" s="24" t="str">
        <f t="shared" si="9"/>
        <v xml:space="preserve">raidcom add host_grp -port CL- -host_ mode  -s </v>
      </c>
      <c r="O289" s="24" t="str">
        <f>IF(ISNUMBER(#REF!),"raidcom add hba_wwn -port CL" &amp;  A289 &amp;  "-" &amp;B289&amp; "  -hba_wwn " &amp; IF(LEN(J289) =16,J289,LEFT(J289,2)&amp;MID(J289,4,2)&amp;MID(J289,7,2)&amp;MID(J289,10,2) &amp;MID(J289,13,2)&amp;MID(J289,16,2)&amp;MID(J289,19,2)&amp;MID(J289,22,2)),"")</f>
        <v/>
      </c>
      <c r="P289" s="24" t="str">
        <f>IF(ISNUMBER(#REF!),"raidcom set hba_wwn -port CL" &amp;  A289 &amp;  "-" &amp;B289&amp;IF(ISTEXT(K289)," -wwn_nickname "&amp;K289,""),"")</f>
        <v/>
      </c>
      <c r="Q289" s="24" t="str">
        <f>IF(ISTEXT(A289),"raidcom add hba_wwn -port "&amp;A289&amp;" "&amp;C289&amp;"  -hba_wwn "&amp;IF(LEN(J289)=16,J289,LEFT(J289,2)&amp;MID(J289,4,2)&amp;MID(J289,7,2)&amp;MID(J289,10,2)&amp;MID(J289,13,2)&amp;MID(J289,16,2)&amp;MID(J289,19,2)&amp;MID(J289,22,2))&amp;" -s " &amp;Instructions!B$11&amp; " -IH" &amp;Instructions!B$10,"")</f>
        <v/>
      </c>
      <c r="R289" s="24" t="str">
        <f>IF(ISTEXT(A289),"raidcom set hba_wwn -port "&amp;A289&amp;" "&amp;C289&amp;"  -hba_wwn "&amp;IF(LEN(J289)=16,J289,LEFT(J289,2)&amp;MID(J289,4,2)&amp;MID(J289,7,2)&amp;MID(J289,10,2)&amp;MID(J289,13,2)&amp;MID(J289,16,2)&amp;MID(J289,19,2)&amp;MID(J289,22,2))&amp;IF(ISTEXT(K289)," -wwn_nickname "&amp;K289&amp;" -s "&amp;Instructions!B$11&amp;" -IH"&amp;Instructions!B$10," -s " &amp;Instructions!B$11&amp; " -IH" &amp;Instructions!B$10),"")</f>
        <v/>
      </c>
      <c r="S289" s="136" t="str">
        <f>IF(ISTEXT(A289),"raidcom modify host_grp -port " &amp;A289&amp;"  "&amp; C289&amp;"  -host_mode "&amp;D289&amp;"  -host_mode_opt "&amp;LEFT(E289,2)&amp;" "&amp;LEFT(F289,2)&amp;" "&amp;LEFT(G289,2)&amp;" "&amp;LEFT(H289,2)&amp;" -s "&amp;Instructions!B$11&amp;" -IH"&amp;Instructions!B$10,"")</f>
        <v/>
      </c>
      <c r="T289" s="24" t="str">
        <f>IF(ISTEXT(A289),"raidcom delete host_grp -port "&amp;A289&amp;IF(ISTEXT(C289)," "&amp;C289,"-"&amp;B289)&amp;" -s "&amp;Instructions!B$11&amp;" -IH"&amp;Instructions!B$10,"")</f>
        <v/>
      </c>
      <c r="U289" s="139" t="str">
        <f>IF(ISTEXT(A289),"raidcom delete hba_wwn -port "&amp;A289&amp;"  -hba_wwn "&amp;IF(LEN(J289)=16,J289,LEFT(J289,2)&amp;MID(J289,4,2)&amp;MID(J289,7,2)&amp;MID(J289,10,2)&amp;MID(J289,13,2)&amp;MID(J289,16,2)&amp;MID(J289,19,2)&amp;MID(J289,22,2))&amp;" -s "&amp;Instructions!B$11&amp;" -IH"&amp;Instructions!B$10,"")</f>
        <v/>
      </c>
      <c r="V289" s="139" t="str">
        <f>IF(ISTEXT(A289),"raidcom reset hba_wwn -port "&amp;A289&amp;" "&amp;C289&amp;"  -hba_wwn "&amp;IF(LEN(J289)=16,J289,LEFT(J289,2)&amp;MID(J289,4,2)&amp;MID(J289,7,2)&amp;MID(J289,10,2)&amp;MID(J289,13,2)&amp;MID(J289,16,2)&amp;MID(J289,19,2)&amp;MID(J289,22,2))&amp;IF(ISTEXT(K289),"  -s "&amp;Instructions!B$11&amp;" -IH"&amp;Instructions!B$10," -s " &amp;Instructions!B$11&amp; " -IH" &amp;Instructions!B$10),"")</f>
        <v/>
      </c>
    </row>
    <row r="290" spans="1:22" ht="15">
      <c r="A290" s="203"/>
      <c r="B290" s="204"/>
      <c r="C290" s="203"/>
      <c r="D290" s="203"/>
      <c r="E290" s="137"/>
      <c r="F290" s="137"/>
      <c r="G290" s="137"/>
      <c r="H290" s="137"/>
      <c r="I290" s="218"/>
      <c r="J290" s="26"/>
      <c r="K290" s="111"/>
      <c r="L290" s="92" t="s">
        <v>17</v>
      </c>
      <c r="M290" s="24" t="str">
        <f>IF(ISTEXT(A290),"raidcom add host_grp -port "&amp;A290&amp;IF(ISNUMBER(B290),"-"&amp;B290," ")&amp;" -host_grp_name "&amp; C290&amp;" -s "&amp;Instructions!B$11&amp;" -IH"&amp;Instructions!B$10,"")</f>
        <v/>
      </c>
      <c r="N290" s="24" t="str">
        <f t="shared" si="9"/>
        <v xml:space="preserve">raidcom add host_grp -port CL- -host_ mode  -s </v>
      </c>
      <c r="O290" s="24" t="str">
        <f>IF(ISNUMBER(#REF!),"raidcom add hba_wwn -port CL" &amp;  A290 &amp;  "-" &amp;B290&amp; "  -hba_wwn " &amp; IF(LEN(J290) =16,J290,LEFT(J290,2)&amp;MID(J290,4,2)&amp;MID(J290,7,2)&amp;MID(J290,10,2) &amp;MID(J290,13,2)&amp;MID(J290,16,2)&amp;MID(J290,19,2)&amp;MID(J290,22,2)),"")</f>
        <v/>
      </c>
      <c r="P290" s="24" t="str">
        <f>IF(ISNUMBER(#REF!),"raidcom set hba_wwn -port CL" &amp;  A290 &amp;  "-" &amp;B290&amp;IF(ISTEXT(K290)," -wwn_nickname "&amp;K290,""),"")</f>
        <v/>
      </c>
      <c r="Q290" s="24" t="str">
        <f>IF(ISTEXT(A290),"raidcom add hba_wwn -port "&amp;A290&amp;" "&amp;C290&amp;"  -hba_wwn "&amp;IF(LEN(J290)=16,J290,LEFT(J290,2)&amp;MID(J290,4,2)&amp;MID(J290,7,2)&amp;MID(J290,10,2)&amp;MID(J290,13,2)&amp;MID(J290,16,2)&amp;MID(J290,19,2)&amp;MID(J290,22,2))&amp;" -s " &amp;Instructions!B$11&amp; " -IH" &amp;Instructions!B$10,"")</f>
        <v/>
      </c>
      <c r="R290" s="24" t="str">
        <f>IF(ISTEXT(A290),"raidcom set hba_wwn -port "&amp;A290&amp;" "&amp;C290&amp;"  -hba_wwn "&amp;IF(LEN(J290)=16,J290,LEFT(J290,2)&amp;MID(J290,4,2)&amp;MID(J290,7,2)&amp;MID(J290,10,2)&amp;MID(J290,13,2)&amp;MID(J290,16,2)&amp;MID(J290,19,2)&amp;MID(J290,22,2))&amp;IF(ISTEXT(K290)," -wwn_nickname "&amp;K290&amp;" -s "&amp;Instructions!B$11&amp;" -IH"&amp;Instructions!B$10," -s " &amp;Instructions!B$11&amp; " -IH" &amp;Instructions!B$10),"")</f>
        <v/>
      </c>
      <c r="S290" s="136" t="str">
        <f>IF(ISTEXT(A290),"raidcom modify host_grp -port " &amp;A290&amp;"  "&amp; C290&amp;"  -host_mode "&amp;D290&amp;"  -host_mode_opt "&amp;LEFT(E290,2)&amp;" "&amp;LEFT(F290,2)&amp;" "&amp;LEFT(G290,2)&amp;" "&amp;LEFT(H290,2)&amp;" -s "&amp;Instructions!B$11&amp;" -IH"&amp;Instructions!B$10,"")</f>
        <v/>
      </c>
      <c r="T290" s="24" t="str">
        <f>IF(ISTEXT(A290),"raidcom delete host_grp -port "&amp;A290&amp;IF(ISTEXT(C290)," "&amp;C290,"-"&amp;B290)&amp;" -s "&amp;Instructions!B$11&amp;" -IH"&amp;Instructions!B$10,"")</f>
        <v/>
      </c>
      <c r="U290" s="139" t="str">
        <f>IF(ISTEXT(A290),"raidcom delete hba_wwn -port "&amp;A290&amp;"  -hba_wwn "&amp;IF(LEN(J290)=16,J290,LEFT(J290,2)&amp;MID(J290,4,2)&amp;MID(J290,7,2)&amp;MID(J290,10,2)&amp;MID(J290,13,2)&amp;MID(J290,16,2)&amp;MID(J290,19,2)&amp;MID(J290,22,2))&amp;" -s "&amp;Instructions!B$11&amp;" -IH"&amp;Instructions!B$10,"")</f>
        <v/>
      </c>
      <c r="V290" s="139" t="str">
        <f>IF(ISTEXT(A290),"raidcom reset hba_wwn -port "&amp;A290&amp;" "&amp;C290&amp;"  -hba_wwn "&amp;IF(LEN(J290)=16,J290,LEFT(J290,2)&amp;MID(J290,4,2)&amp;MID(J290,7,2)&amp;MID(J290,10,2)&amp;MID(J290,13,2)&amp;MID(J290,16,2)&amp;MID(J290,19,2)&amp;MID(J290,22,2))&amp;IF(ISTEXT(K290),"  -s "&amp;Instructions!B$11&amp;" -IH"&amp;Instructions!B$10," -s " &amp;Instructions!B$11&amp; " -IH" &amp;Instructions!B$10),"")</f>
        <v/>
      </c>
    </row>
    <row r="291" spans="1:22" ht="15">
      <c r="A291" s="203"/>
      <c r="B291" s="204"/>
      <c r="C291" s="203"/>
      <c r="D291" s="203"/>
      <c r="E291" s="137"/>
      <c r="F291" s="137"/>
      <c r="G291" s="137"/>
      <c r="H291" s="137"/>
      <c r="I291" s="218"/>
      <c r="J291" s="26"/>
      <c r="K291" s="111"/>
      <c r="L291" s="92" t="s">
        <v>17</v>
      </c>
      <c r="M291" s="24" t="str">
        <f>IF(ISTEXT(A291),"raidcom add host_grp -port "&amp;A291&amp;IF(ISNUMBER(B291),"-"&amp;B291," ")&amp;" -host_grp_name "&amp; C291&amp;" -s "&amp;Instructions!B$11&amp;" -IH"&amp;Instructions!B$10,"")</f>
        <v/>
      </c>
      <c r="N291" s="24" t="str">
        <f t="shared" si="9"/>
        <v xml:space="preserve">raidcom add host_grp -port CL- -host_ mode  -s </v>
      </c>
      <c r="O291" s="24" t="str">
        <f>IF(ISNUMBER(#REF!),"raidcom add hba_wwn -port CL" &amp;  A291 &amp;  "-" &amp;B291&amp; "  -hba_wwn " &amp; IF(LEN(J291) =16,J291,LEFT(J291,2)&amp;MID(J291,4,2)&amp;MID(J291,7,2)&amp;MID(J291,10,2) &amp;MID(J291,13,2)&amp;MID(J291,16,2)&amp;MID(J291,19,2)&amp;MID(J291,22,2)),"")</f>
        <v/>
      </c>
      <c r="P291" s="24" t="str">
        <f>IF(ISNUMBER(#REF!),"raidcom set hba_wwn -port CL" &amp;  A291 &amp;  "-" &amp;B291&amp;IF(ISTEXT(K291)," -wwn_nickname "&amp;K291,""),"")</f>
        <v/>
      </c>
      <c r="Q291" s="24" t="str">
        <f>IF(ISTEXT(A291),"raidcom add hba_wwn -port "&amp;A291&amp;" "&amp;C291&amp;"  -hba_wwn "&amp;IF(LEN(J291)=16,J291,LEFT(J291,2)&amp;MID(J291,4,2)&amp;MID(J291,7,2)&amp;MID(J291,10,2)&amp;MID(J291,13,2)&amp;MID(J291,16,2)&amp;MID(J291,19,2)&amp;MID(J291,22,2))&amp;" -s " &amp;Instructions!B$11&amp; " -IH" &amp;Instructions!B$10,"")</f>
        <v/>
      </c>
      <c r="R291" s="24" t="str">
        <f>IF(ISTEXT(A291),"raidcom set hba_wwn -port "&amp;A291&amp;" "&amp;C291&amp;"  -hba_wwn "&amp;IF(LEN(J291)=16,J291,LEFT(J291,2)&amp;MID(J291,4,2)&amp;MID(J291,7,2)&amp;MID(J291,10,2)&amp;MID(J291,13,2)&amp;MID(J291,16,2)&amp;MID(J291,19,2)&amp;MID(J291,22,2))&amp;IF(ISTEXT(K291)," -wwn_nickname "&amp;K291&amp;" -s "&amp;Instructions!B$11&amp;" -IH"&amp;Instructions!B$10," -s " &amp;Instructions!B$11&amp; " -IH" &amp;Instructions!B$10),"")</f>
        <v/>
      </c>
      <c r="S291" s="136" t="str">
        <f>IF(ISTEXT(A291),"raidcom modify host_grp -port " &amp;A291&amp;"  "&amp; C291&amp;"  -host_mode "&amp;D291&amp;"  -host_mode_opt "&amp;LEFT(E291,2)&amp;" "&amp;LEFT(F291,2)&amp;" "&amp;LEFT(G291,2)&amp;" "&amp;LEFT(H291,2)&amp;" -s "&amp;Instructions!B$11&amp;" -IH"&amp;Instructions!B$10,"")</f>
        <v/>
      </c>
      <c r="T291" s="24" t="str">
        <f>IF(ISTEXT(A291),"raidcom delete host_grp -port "&amp;A291&amp;IF(ISTEXT(C291)," "&amp;C291,"-"&amp;B291)&amp;" -s "&amp;Instructions!B$11&amp;" -IH"&amp;Instructions!B$10,"")</f>
        <v/>
      </c>
      <c r="U291" s="139" t="str">
        <f>IF(ISTEXT(A291),"raidcom delete hba_wwn -port "&amp;A291&amp;"  -hba_wwn "&amp;IF(LEN(J291)=16,J291,LEFT(J291,2)&amp;MID(J291,4,2)&amp;MID(J291,7,2)&amp;MID(J291,10,2)&amp;MID(J291,13,2)&amp;MID(J291,16,2)&amp;MID(J291,19,2)&amp;MID(J291,22,2))&amp;" -s "&amp;Instructions!B$11&amp;" -IH"&amp;Instructions!B$10,"")</f>
        <v/>
      </c>
      <c r="V291" s="139" t="str">
        <f>IF(ISTEXT(A291),"raidcom reset hba_wwn -port "&amp;A291&amp;" "&amp;C291&amp;"  -hba_wwn "&amp;IF(LEN(J291)=16,J291,LEFT(J291,2)&amp;MID(J291,4,2)&amp;MID(J291,7,2)&amp;MID(J291,10,2)&amp;MID(J291,13,2)&amp;MID(J291,16,2)&amp;MID(J291,19,2)&amp;MID(J291,22,2))&amp;IF(ISTEXT(K291),"  -s "&amp;Instructions!B$11&amp;" -IH"&amp;Instructions!B$10," -s " &amp;Instructions!B$11&amp; " -IH" &amp;Instructions!B$10),"")</f>
        <v/>
      </c>
    </row>
    <row r="292" spans="1:22" ht="15">
      <c r="A292" s="203"/>
      <c r="B292" s="204"/>
      <c r="C292" s="203"/>
      <c r="D292" s="203"/>
      <c r="E292" s="137"/>
      <c r="F292" s="137"/>
      <c r="G292" s="137"/>
      <c r="H292" s="137"/>
      <c r="I292" s="218"/>
      <c r="J292" s="26"/>
      <c r="K292" s="111"/>
      <c r="L292" s="92" t="s">
        <v>17</v>
      </c>
      <c r="M292" s="24" t="str">
        <f>IF(ISTEXT(A292),"raidcom add host_grp -port "&amp;A292&amp;IF(ISNUMBER(B292),"-"&amp;B292," ")&amp;" -host_grp_name "&amp; C292&amp;" -s "&amp;Instructions!B$11&amp;" -IH"&amp;Instructions!B$10,"")</f>
        <v/>
      </c>
      <c r="N292" s="24" t="str">
        <f t="shared" si="9"/>
        <v xml:space="preserve">raidcom add host_grp -port CL- -host_ mode  -s </v>
      </c>
      <c r="O292" s="24" t="str">
        <f>IF(ISNUMBER(#REF!),"raidcom add hba_wwn -port CL" &amp;  A292 &amp;  "-" &amp;B292&amp; "  -hba_wwn " &amp; IF(LEN(J292) =16,J292,LEFT(J292,2)&amp;MID(J292,4,2)&amp;MID(J292,7,2)&amp;MID(J292,10,2) &amp;MID(J292,13,2)&amp;MID(J292,16,2)&amp;MID(J292,19,2)&amp;MID(J292,22,2)),"")</f>
        <v/>
      </c>
      <c r="P292" s="24" t="str">
        <f>IF(ISNUMBER(#REF!),"raidcom set hba_wwn -port CL" &amp;  A292 &amp;  "-" &amp;B292&amp;IF(ISTEXT(K292)," -wwn_nickname "&amp;K292,""),"")</f>
        <v/>
      </c>
      <c r="Q292" s="24" t="str">
        <f>IF(ISTEXT(A292),"raidcom add hba_wwn -port "&amp;A292&amp;" "&amp;C292&amp;"  -hba_wwn "&amp;IF(LEN(J292)=16,J292,LEFT(J292,2)&amp;MID(J292,4,2)&amp;MID(J292,7,2)&amp;MID(J292,10,2)&amp;MID(J292,13,2)&amp;MID(J292,16,2)&amp;MID(J292,19,2)&amp;MID(J292,22,2))&amp;" -s " &amp;Instructions!B$11&amp; " -IH" &amp;Instructions!B$10,"")</f>
        <v/>
      </c>
      <c r="R292" s="24" t="str">
        <f>IF(ISTEXT(A292),"raidcom set hba_wwn -port "&amp;A292&amp;" "&amp;C292&amp;"  -hba_wwn "&amp;IF(LEN(J292)=16,J292,LEFT(J292,2)&amp;MID(J292,4,2)&amp;MID(J292,7,2)&amp;MID(J292,10,2)&amp;MID(J292,13,2)&amp;MID(J292,16,2)&amp;MID(J292,19,2)&amp;MID(J292,22,2))&amp;IF(ISTEXT(K292)," -wwn_nickname "&amp;K292&amp;" -s "&amp;Instructions!B$11&amp;" -IH"&amp;Instructions!B$10," -s " &amp;Instructions!B$11&amp; " -IH" &amp;Instructions!B$10),"")</f>
        <v/>
      </c>
      <c r="S292" s="136" t="str">
        <f>IF(ISTEXT(A292),"raidcom modify host_grp -port " &amp;A292&amp;"  "&amp; C292&amp;"  -host_mode "&amp;D292&amp;"  -host_mode_opt "&amp;LEFT(E292,2)&amp;" "&amp;LEFT(F292,2)&amp;" "&amp;LEFT(G292,2)&amp;" "&amp;LEFT(H292,2)&amp;" -s "&amp;Instructions!B$11&amp;" -IH"&amp;Instructions!B$10,"")</f>
        <v/>
      </c>
      <c r="T292" s="24" t="str">
        <f>IF(ISTEXT(A292),"raidcom delete host_grp -port "&amp;A292&amp;IF(ISTEXT(C292)," "&amp;C292,"-"&amp;B292)&amp;" -s "&amp;Instructions!B$11&amp;" -IH"&amp;Instructions!B$10,"")</f>
        <v/>
      </c>
      <c r="U292" s="139" t="str">
        <f>IF(ISTEXT(A292),"raidcom delete hba_wwn -port "&amp;A292&amp;"  -hba_wwn "&amp;IF(LEN(J292)=16,J292,LEFT(J292,2)&amp;MID(J292,4,2)&amp;MID(J292,7,2)&amp;MID(J292,10,2)&amp;MID(J292,13,2)&amp;MID(J292,16,2)&amp;MID(J292,19,2)&amp;MID(J292,22,2))&amp;" -s "&amp;Instructions!B$11&amp;" -IH"&amp;Instructions!B$10,"")</f>
        <v/>
      </c>
      <c r="V292" s="139" t="str">
        <f>IF(ISTEXT(A292),"raidcom reset hba_wwn -port "&amp;A292&amp;" "&amp;C292&amp;"  -hba_wwn "&amp;IF(LEN(J292)=16,J292,LEFT(J292,2)&amp;MID(J292,4,2)&amp;MID(J292,7,2)&amp;MID(J292,10,2)&amp;MID(J292,13,2)&amp;MID(J292,16,2)&amp;MID(J292,19,2)&amp;MID(J292,22,2))&amp;IF(ISTEXT(K292),"  -s "&amp;Instructions!B$11&amp;" -IH"&amp;Instructions!B$10," -s " &amp;Instructions!B$11&amp; " -IH" &amp;Instructions!B$10),"")</f>
        <v/>
      </c>
    </row>
    <row r="293" spans="1:22" ht="15">
      <c r="A293" s="203"/>
      <c r="B293" s="204"/>
      <c r="C293" s="203"/>
      <c r="D293" s="203"/>
      <c r="E293" s="137"/>
      <c r="F293" s="137"/>
      <c r="G293" s="137"/>
      <c r="H293" s="137"/>
      <c r="I293" s="218"/>
      <c r="J293" s="26"/>
      <c r="K293" s="111"/>
      <c r="L293" s="92" t="s">
        <v>17</v>
      </c>
      <c r="M293" s="24" t="str">
        <f>IF(ISTEXT(A293),"raidcom add host_grp -port "&amp;A293&amp;IF(ISNUMBER(B293),"-"&amp;B293," ")&amp;" -host_grp_name "&amp; C293&amp;" -s "&amp;Instructions!B$11&amp;" -IH"&amp;Instructions!B$10,"")</f>
        <v/>
      </c>
      <c r="N293" s="24" t="str">
        <f t="shared" si="9"/>
        <v xml:space="preserve">raidcom add host_grp -port CL- -host_ mode  -s </v>
      </c>
      <c r="O293" s="24" t="str">
        <f>IF(ISNUMBER(#REF!),"raidcom add hba_wwn -port CL" &amp;  A293 &amp;  "-" &amp;B293&amp; "  -hba_wwn " &amp; IF(LEN(J293) =16,J293,LEFT(J293,2)&amp;MID(J293,4,2)&amp;MID(J293,7,2)&amp;MID(J293,10,2) &amp;MID(J293,13,2)&amp;MID(J293,16,2)&amp;MID(J293,19,2)&amp;MID(J293,22,2)),"")</f>
        <v/>
      </c>
      <c r="P293" s="24" t="str">
        <f>IF(ISNUMBER(#REF!),"raidcom set hba_wwn -port CL" &amp;  A293 &amp;  "-" &amp;B293&amp;IF(ISTEXT(K293)," -wwn_nickname "&amp;K293,""),"")</f>
        <v/>
      </c>
      <c r="Q293" s="24" t="str">
        <f>IF(ISTEXT(A293),"raidcom add hba_wwn -port "&amp;A293&amp;" "&amp;C293&amp;"  -hba_wwn "&amp;IF(LEN(J293)=16,J293,LEFT(J293,2)&amp;MID(J293,4,2)&amp;MID(J293,7,2)&amp;MID(J293,10,2)&amp;MID(J293,13,2)&amp;MID(J293,16,2)&amp;MID(J293,19,2)&amp;MID(J293,22,2))&amp;" -s " &amp;Instructions!B$11&amp; " -IH" &amp;Instructions!B$10,"")</f>
        <v/>
      </c>
      <c r="R293" s="24" t="str">
        <f>IF(ISTEXT(A293),"raidcom set hba_wwn -port "&amp;A293&amp;" "&amp;C293&amp;"  -hba_wwn "&amp;IF(LEN(J293)=16,J293,LEFT(J293,2)&amp;MID(J293,4,2)&amp;MID(J293,7,2)&amp;MID(J293,10,2)&amp;MID(J293,13,2)&amp;MID(J293,16,2)&amp;MID(J293,19,2)&amp;MID(J293,22,2))&amp;IF(ISTEXT(K293)," -wwn_nickname "&amp;K293&amp;" -s "&amp;Instructions!B$11&amp;" -IH"&amp;Instructions!B$10," -s " &amp;Instructions!B$11&amp; " -IH" &amp;Instructions!B$10),"")</f>
        <v/>
      </c>
      <c r="S293" s="136" t="str">
        <f>IF(ISTEXT(A293),"raidcom modify host_grp -port " &amp;A293&amp;"  "&amp; C293&amp;"  -host_mode "&amp;D293&amp;"  -host_mode_opt "&amp;LEFT(E293,2)&amp;" "&amp;LEFT(F293,2)&amp;" "&amp;LEFT(G293,2)&amp;" "&amp;LEFT(H293,2)&amp;" -s "&amp;Instructions!B$11&amp;" -IH"&amp;Instructions!B$10,"")</f>
        <v/>
      </c>
      <c r="T293" s="24" t="str">
        <f>IF(ISTEXT(A293),"raidcom delete host_grp -port "&amp;A293&amp;IF(ISTEXT(C293)," "&amp;C293,"-"&amp;B293)&amp;" -s "&amp;Instructions!B$11&amp;" -IH"&amp;Instructions!B$10,"")</f>
        <v/>
      </c>
      <c r="U293" s="139" t="str">
        <f>IF(ISTEXT(A293),"raidcom delete hba_wwn -port "&amp;A293&amp;"  -hba_wwn "&amp;IF(LEN(J293)=16,J293,LEFT(J293,2)&amp;MID(J293,4,2)&amp;MID(J293,7,2)&amp;MID(J293,10,2)&amp;MID(J293,13,2)&amp;MID(J293,16,2)&amp;MID(J293,19,2)&amp;MID(J293,22,2))&amp;" -s "&amp;Instructions!B$11&amp;" -IH"&amp;Instructions!B$10,"")</f>
        <v/>
      </c>
      <c r="V293" s="139" t="str">
        <f>IF(ISTEXT(A293),"raidcom reset hba_wwn -port "&amp;A293&amp;" "&amp;C293&amp;"  -hba_wwn "&amp;IF(LEN(J293)=16,J293,LEFT(J293,2)&amp;MID(J293,4,2)&amp;MID(J293,7,2)&amp;MID(J293,10,2)&amp;MID(J293,13,2)&amp;MID(J293,16,2)&amp;MID(J293,19,2)&amp;MID(J293,22,2))&amp;IF(ISTEXT(K293),"  -s "&amp;Instructions!B$11&amp;" -IH"&amp;Instructions!B$10," -s " &amp;Instructions!B$11&amp; " -IH" &amp;Instructions!B$10),"")</f>
        <v/>
      </c>
    </row>
    <row r="294" spans="1:22" ht="15">
      <c r="A294" s="203"/>
      <c r="B294" s="204"/>
      <c r="C294" s="203"/>
      <c r="D294" s="203"/>
      <c r="E294" s="137"/>
      <c r="F294" s="137"/>
      <c r="G294" s="137"/>
      <c r="H294" s="137"/>
      <c r="I294" s="218"/>
      <c r="J294" s="26"/>
      <c r="K294" s="111"/>
      <c r="L294" s="92" t="s">
        <v>17</v>
      </c>
      <c r="M294" s="24" t="str">
        <f>IF(ISTEXT(A294),"raidcom add host_grp -port "&amp;A294&amp;IF(ISNUMBER(B294),"-"&amp;B294," ")&amp;" -host_grp_name "&amp; C294&amp;" -s "&amp;Instructions!B$11&amp;" -IH"&amp;Instructions!B$10,"")</f>
        <v/>
      </c>
      <c r="N294" s="24" t="str">
        <f t="shared" si="9"/>
        <v xml:space="preserve">raidcom add host_grp -port CL- -host_ mode  -s </v>
      </c>
      <c r="O294" s="24" t="str">
        <f>IF(ISNUMBER(#REF!),"raidcom add hba_wwn -port CL" &amp;  A294 &amp;  "-" &amp;B294&amp; "  -hba_wwn " &amp; IF(LEN(J294) =16,J294,LEFT(J294,2)&amp;MID(J294,4,2)&amp;MID(J294,7,2)&amp;MID(J294,10,2) &amp;MID(J294,13,2)&amp;MID(J294,16,2)&amp;MID(J294,19,2)&amp;MID(J294,22,2)),"")</f>
        <v/>
      </c>
      <c r="P294" s="24" t="str">
        <f>IF(ISNUMBER(#REF!),"raidcom set hba_wwn -port CL" &amp;  A294 &amp;  "-" &amp;B294&amp;IF(ISTEXT(K294)," -wwn_nickname "&amp;K294,""),"")</f>
        <v/>
      </c>
      <c r="Q294" s="24" t="str">
        <f>IF(ISTEXT(A294),"raidcom add hba_wwn -port "&amp;A294&amp;" "&amp;C294&amp;"  -hba_wwn "&amp;IF(LEN(J294)=16,J294,LEFT(J294,2)&amp;MID(J294,4,2)&amp;MID(J294,7,2)&amp;MID(J294,10,2)&amp;MID(J294,13,2)&amp;MID(J294,16,2)&amp;MID(J294,19,2)&amp;MID(J294,22,2))&amp;" -s " &amp;Instructions!B$11&amp; " -IH" &amp;Instructions!B$10,"")</f>
        <v/>
      </c>
      <c r="R294" s="24" t="str">
        <f>IF(ISTEXT(A294),"raidcom set hba_wwn -port "&amp;A294&amp;" "&amp;C294&amp;"  -hba_wwn "&amp;IF(LEN(J294)=16,J294,LEFT(J294,2)&amp;MID(J294,4,2)&amp;MID(J294,7,2)&amp;MID(J294,10,2)&amp;MID(J294,13,2)&amp;MID(J294,16,2)&amp;MID(J294,19,2)&amp;MID(J294,22,2))&amp;IF(ISTEXT(K294)," -wwn_nickname "&amp;K294&amp;" -s "&amp;Instructions!B$11&amp;" -IH"&amp;Instructions!B$10," -s " &amp;Instructions!B$11&amp; " -IH" &amp;Instructions!B$10),"")</f>
        <v/>
      </c>
      <c r="S294" s="136" t="str">
        <f>IF(ISTEXT(A294),"raidcom modify host_grp -port " &amp;A294&amp;"  "&amp; C294&amp;"  -host_mode "&amp;D294&amp;"  -host_mode_opt "&amp;LEFT(E294,2)&amp;" "&amp;LEFT(F294,2)&amp;" "&amp;LEFT(G294,2)&amp;" "&amp;LEFT(H294,2)&amp;" -s "&amp;Instructions!B$11&amp;" -IH"&amp;Instructions!B$10,"")</f>
        <v/>
      </c>
      <c r="T294" s="24" t="str">
        <f>IF(ISTEXT(A294),"raidcom delete host_grp -port "&amp;A294&amp;IF(ISTEXT(C294)," "&amp;C294,"-"&amp;B294)&amp;" -s "&amp;Instructions!B$11&amp;" -IH"&amp;Instructions!B$10,"")</f>
        <v/>
      </c>
      <c r="U294" s="139" t="str">
        <f>IF(ISTEXT(A294),"raidcom delete hba_wwn -port "&amp;A294&amp;"  -hba_wwn "&amp;IF(LEN(J294)=16,J294,LEFT(J294,2)&amp;MID(J294,4,2)&amp;MID(J294,7,2)&amp;MID(J294,10,2)&amp;MID(J294,13,2)&amp;MID(J294,16,2)&amp;MID(J294,19,2)&amp;MID(J294,22,2))&amp;" -s "&amp;Instructions!B$11&amp;" -IH"&amp;Instructions!B$10,"")</f>
        <v/>
      </c>
      <c r="V294" s="139" t="str">
        <f>IF(ISTEXT(A294),"raidcom reset hba_wwn -port "&amp;A294&amp;" "&amp;C294&amp;"  -hba_wwn "&amp;IF(LEN(J294)=16,J294,LEFT(J294,2)&amp;MID(J294,4,2)&amp;MID(J294,7,2)&amp;MID(J294,10,2)&amp;MID(J294,13,2)&amp;MID(J294,16,2)&amp;MID(J294,19,2)&amp;MID(J294,22,2))&amp;IF(ISTEXT(K294),"  -s "&amp;Instructions!B$11&amp;" -IH"&amp;Instructions!B$10," -s " &amp;Instructions!B$11&amp; " -IH" &amp;Instructions!B$10),"")</f>
        <v/>
      </c>
    </row>
  </sheetData>
  <autoFilter ref="A3:AC294"/>
  <mergeCells count="3">
    <mergeCell ref="A2:K2"/>
    <mergeCell ref="A1:K1"/>
    <mergeCell ref="T1:V1"/>
  </mergeCells>
  <conditionalFormatting sqref="L4:L294">
    <cfRule type="cellIs" dxfId="29" priority="1" operator="equal">
      <formula>"N"</formula>
    </cfRule>
    <cfRule type="cellIs" dxfId="28" priority="2" operator="equal">
      <formula>"Y"</formula>
    </cfRule>
  </conditionalFormatting>
  <dataValidations count="10">
    <dataValidation type="list" allowBlank="1" showInputMessage="1" showErrorMessage="1" sqref="L4:L294">
      <formula1>YN</formula1>
    </dataValidation>
    <dataValidation type="textLength" allowBlank="1" showInputMessage="1" showErrorMessage="1" errorTitle="WWN format" error="WWN must be either 16 characters or 23 characters with colons separating the octets." promptTitle="Input WWN" prompt="Input WWN in standard format or separated with colons  as shown_x000a_10:00:00:00:C9:74:AF:3A" sqref="J4:J294">
      <formula1>16</formula1>
      <formula2>23</formula2>
    </dataValidation>
    <dataValidation type="whole" allowBlank="1" showInputMessage="1" showErrorMessage="1" errorTitle="Host Group Number" error="Host Group Number should be 1-25" promptTitle="Host Group Number" prompt="Host Group Number must be from 0-255" sqref="B4:B294">
      <formula1>0</formula1>
      <formula2>255</formula2>
    </dataValidation>
    <dataValidation type="textLength" allowBlank="1" showInputMessage="1" showErrorMessage="1" promptTitle="Host Group Name" prompt="Specify a HOST group name._x000a_Up to 64 characters can be set by CCI. If more than 64 characters_x000a_are set, commands that specify host group name by Storage_x000a_Navigator cannot be executed." sqref="C4:C294">
      <formula1>1</formula1>
      <formula2>63</formula2>
    </dataValidation>
    <dataValidation type="list" allowBlank="1" showInputMessage="1" showErrorMessage="1" promptTitle="Host Mode" prompt="Specify a host mode. The string that can be specified are listed in the drop box." sqref="D4:D294">
      <formula1>HOSTMODE</formula1>
    </dataValidation>
    <dataValidation type="list" allowBlank="1" showInputMessage="1" showErrorMessage="1" promptTitle="Host Mode Options" prompt="Host mode option.  This parameter is used when setting the option bits for the host mode option.  See drop down list for options." sqref="E4:H294">
      <formula1>HOSTMODEOPT</formula1>
    </dataValidation>
    <dataValidation type="list" allowBlank="1" showInputMessage="1" showErrorMessage="1" promptTitle="Primary External Port" prompt="Specifies a Port number. Specifies the port number whose_x000a_attribute is External. For example: CL1-A_x000a_" sqref="A4:A294">
      <formula1>PORTS</formula1>
    </dataValidation>
    <dataValidation allowBlank="1" showInputMessage="1" showErrorMessage="1" promptTitle="WWN Nickname" prompt="Specifies a nickname to be assigned to the WWN of a specific port._x000a_Up to 32 characters can be set by CCI. Up to 64 characters can be_x000a_set by Hitachi Storage Navigator._x000a_You cannot specify the same nickname to another WWN in the same_x000a_port." sqref="K4:K294"/>
    <dataValidation type="list" allowBlank="1" showInputMessage="1" showErrorMessage="1" promptTitle="HBA Position" prompt="HBA Position - Used at some sites to define the WWN Nickname in case of multiple HBAs on one host." sqref="I8:I294">
      <formula1>HBAPOS</formula1>
    </dataValidation>
    <dataValidation type="list" allowBlank="1" showInputMessage="1" promptTitle="HBA Position" prompt="HBA Position - Used at some sites to define the WWN Nickname in case of multiple HBAs on one host." sqref="I4:I7">
      <formula1>HBAPOS</formula1>
    </dataValidation>
  </dataValidations>
  <pageMargins left="0.7" right="0.7" top="0.75" bottom="0.75" header="0.3" footer="0.3"/>
  <pageSetup orientation="portrait" verticalDpi="0"/>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enableFormatConditionsCalculation="0">
    <tabColor rgb="FF008000"/>
  </sheetPr>
  <dimension ref="A1:AB507"/>
  <sheetViews>
    <sheetView workbookViewId="0">
      <pane ySplit="3" topLeftCell="A4" activePane="bottomLeft" state="frozen"/>
      <selection activeCell="A4" sqref="A4"/>
      <selection pane="bottomLeft" activeCell="A4" sqref="A4:G200"/>
    </sheetView>
  </sheetViews>
  <sheetFormatPr baseColWidth="10" defaultColWidth="8.83203125" defaultRowHeight="14" x14ac:dyDescent="0"/>
  <cols>
    <col min="1" max="1" width="7.83203125" style="6" customWidth="1"/>
    <col min="2" max="2" width="18.6640625" style="6" customWidth="1"/>
    <col min="3" max="3" width="15.6640625" style="8" customWidth="1"/>
    <col min="4" max="4" width="10" style="8" customWidth="1"/>
    <col min="5" max="5" width="12.83203125" style="6" customWidth="1"/>
    <col min="6" max="6" width="9.5" style="6" customWidth="1"/>
    <col min="7" max="8" width="8.83203125" style="8"/>
    <col min="9" max="9" width="63.5" customWidth="1"/>
    <col min="10" max="10" width="69" customWidth="1"/>
    <col min="11" max="11" width="13.5" customWidth="1"/>
    <col min="12" max="12" width="0" hidden="1" customWidth="1"/>
    <col min="13" max="13" width="11.6640625" hidden="1" customWidth="1"/>
    <col min="14" max="14" width="0" hidden="1" customWidth="1"/>
  </cols>
  <sheetData>
    <row r="1" spans="1:28" ht="36" customHeight="1" thickBot="1">
      <c r="A1" s="325" t="s">
        <v>294</v>
      </c>
      <c r="B1" s="325"/>
      <c r="C1" s="325"/>
      <c r="D1" s="325"/>
      <c r="E1" s="325"/>
      <c r="F1" s="325"/>
      <c r="G1" s="325"/>
      <c r="H1" s="325"/>
    </row>
    <row r="2" spans="1:28" s="8" customFormat="1" ht="15" thickTop="1">
      <c r="A2" s="324"/>
      <c r="B2" s="324"/>
      <c r="C2" s="324"/>
      <c r="D2" s="324"/>
      <c r="E2" s="324"/>
      <c r="F2" s="324"/>
      <c r="G2" s="69"/>
      <c r="H2" s="69"/>
      <c r="I2" s="69"/>
      <c r="J2" s="69"/>
      <c r="K2" s="64"/>
      <c r="L2" s="64"/>
      <c r="M2" s="64"/>
      <c r="N2" s="64"/>
      <c r="O2" s="64"/>
      <c r="P2" s="64"/>
      <c r="Q2" s="64"/>
      <c r="R2" s="64"/>
      <c r="S2" s="64"/>
      <c r="AB2" s="27" t="s">
        <v>31</v>
      </c>
    </row>
    <row r="3" spans="1:28" ht="84">
      <c r="A3" s="5" t="s">
        <v>18</v>
      </c>
      <c r="B3" s="7" t="s">
        <v>228</v>
      </c>
      <c r="C3" s="22" t="s">
        <v>229</v>
      </c>
      <c r="D3" s="7" t="s">
        <v>225</v>
      </c>
      <c r="E3" s="7" t="s">
        <v>226</v>
      </c>
      <c r="F3" s="7" t="s">
        <v>227</v>
      </c>
      <c r="G3" s="7" t="s">
        <v>1518</v>
      </c>
      <c r="H3" s="7" t="s">
        <v>27</v>
      </c>
      <c r="I3" s="25" t="s">
        <v>23</v>
      </c>
      <c r="J3" s="143" t="s">
        <v>26</v>
      </c>
    </row>
    <row r="4" spans="1:28" ht="15">
      <c r="A4" s="20" t="s">
        <v>151</v>
      </c>
      <c r="B4" s="29"/>
      <c r="C4" s="20" t="s">
        <v>1539</v>
      </c>
      <c r="D4" s="204" t="str">
        <f t="shared" ref="D4:D67" si="0">IF(ISNUMBER(E4),MID(DEC2HEX(E4,4),1,2)&amp;":"&amp;MID(DEC2HEX(E4,4),3,4),"")</f>
        <v>80:01</v>
      </c>
      <c r="E4" s="204">
        <v>32769</v>
      </c>
      <c r="F4" s="29"/>
      <c r="G4" s="201" t="s">
        <v>1521</v>
      </c>
      <c r="H4" s="92" t="s">
        <v>17</v>
      </c>
      <c r="I4" s="24" t="str">
        <f>IF(A4="","","raidcom add lun -port "&amp;A4&amp;IF(ISBLANK(C4),"-"&amp;B4," "&amp;C4)&amp;" -ldev_id "&amp;IF(G4="D",E4,D4)&amp;" "&amp;IF(ISNUMBER(F4),"-lun_id "&amp;F4&amp;" -s "&amp;Instructions!B$11&amp;" -IH"&amp;Instructions!B$10," -s "&amp;Instructions!B$11&amp;" -IH"&amp;Instructions!B$10))</f>
        <v>raidcom add lun -port CL1-E YKDIMS3 -ldev_id 32769  -s 53958 -IH99</v>
      </c>
      <c r="J4" s="139" t="str">
        <f>IF(A4="","","raidcom delete lun -port "&amp;A4&amp;IF(ISBLANK(C4),"-"&amp;B4," "&amp;C4)&amp;" -ldev_id "&amp;IF(G4="D",E4,D4)&amp;" "&amp;IF(ISNUMBER(F4),"-lun_id "&amp;F4&amp;" -s "&amp;Instructions!B$11&amp;" -IH"&amp;Instructions!B$10," -s "&amp;Instructions!B$11&amp;" -IH"&amp;Instructions!B$10))</f>
        <v>raidcom delete lun -port CL1-E YKDIMS3 -ldev_id 32769  -s 53958 -IH99</v>
      </c>
    </row>
    <row r="5" spans="1:28" ht="15">
      <c r="A5" s="20" t="s">
        <v>112</v>
      </c>
      <c r="B5" s="29"/>
      <c r="C5" s="20" t="s">
        <v>1539</v>
      </c>
      <c r="D5" s="204" t="str">
        <f t="shared" si="0"/>
        <v>80:01</v>
      </c>
      <c r="E5" s="204">
        <v>32769</v>
      </c>
      <c r="F5" s="29"/>
      <c r="G5" s="202" t="s">
        <v>1521</v>
      </c>
      <c r="H5" s="92" t="s">
        <v>17</v>
      </c>
      <c r="I5" s="24" t="str">
        <f>IF(A5="","","raidcom add lun -port "&amp;A5&amp;IF(ISBLANK(C5),"-"&amp;B5," "&amp;C5)&amp;" -ldev_id "&amp;IF(G5="D",E5,D5)&amp;" "&amp;IF(ISNUMBER(F5),"-lun_id "&amp;F5&amp;" -s "&amp;Instructions!B$11&amp;" -IH"&amp;Instructions!B$10," -s "&amp;Instructions!B$11&amp;" -IH"&amp;Instructions!B$10))</f>
        <v>raidcom add lun -port CL2-E YKDIMS3 -ldev_id 32769  -s 53958 -IH99</v>
      </c>
      <c r="J5" s="139" t="str">
        <f>IF(A5="","","raidcom delete lun -port "&amp;A5&amp;IF(ISBLANK(C5),"-"&amp;B5," "&amp;C5)&amp;" -ldev_id "&amp;IF(G5="D",E5,D5)&amp;" "&amp;IF(ISNUMBER(F5),"-lun_id "&amp;F5&amp;" -s "&amp;Instructions!B$11&amp;" -IH"&amp;Instructions!B$10," -s "&amp;Instructions!B$11&amp;" -IH"&amp;Instructions!B$10))</f>
        <v>raidcom delete lun -port CL2-E YKDIMS3 -ldev_id 32769  -s 53958 -IH99</v>
      </c>
    </row>
    <row r="6" spans="1:28" ht="15">
      <c r="A6" s="20" t="s">
        <v>155</v>
      </c>
      <c r="B6" s="29"/>
      <c r="C6" s="20" t="s">
        <v>1545</v>
      </c>
      <c r="D6" s="204" t="str">
        <f t="shared" si="0"/>
        <v>80:02</v>
      </c>
      <c r="E6" s="204">
        <v>32770</v>
      </c>
      <c r="F6" s="29"/>
      <c r="G6" s="202" t="s">
        <v>1521</v>
      </c>
      <c r="H6" s="92" t="s">
        <v>17</v>
      </c>
      <c r="I6" s="24" t="str">
        <f>IF(A6="","","raidcom add lun -port "&amp;A6&amp;IF(ISBLANK(C6),"-"&amp;B6," "&amp;C6)&amp;" -ldev_id "&amp;IF(G6="D",E6,D6)&amp;" "&amp;IF(ISNUMBER(F6),"-lun_id "&amp;F6&amp;" -s "&amp;Instructions!B$11&amp;" -IH"&amp;Instructions!B$10," -s "&amp;Instructions!B$11&amp;" -IH"&amp;Instructions!B$10))</f>
        <v>raidcom add lun -port CL1-F BACKUP1 -ldev_id 32770  -s 53958 -IH99</v>
      </c>
      <c r="J6" s="139" t="str">
        <f>IF(A6="","","raidcom delete lun -port "&amp;A6&amp;IF(ISBLANK(C6),"-"&amp;B6," "&amp;C6)&amp;" -ldev_id "&amp;IF(G6="D",E6,D6)&amp;" "&amp;IF(ISNUMBER(F6),"-lun_id "&amp;F6&amp;" -s "&amp;Instructions!B$11&amp;" -IH"&amp;Instructions!B$10," -s "&amp;Instructions!B$11&amp;" -IH"&amp;Instructions!B$10))</f>
        <v>raidcom delete lun -port CL1-F BACKUP1 -ldev_id 32770  -s 53958 -IH99</v>
      </c>
    </row>
    <row r="7" spans="1:28" ht="15">
      <c r="A7" s="20" t="s">
        <v>116</v>
      </c>
      <c r="B7" s="29"/>
      <c r="C7" s="20" t="s">
        <v>1545</v>
      </c>
      <c r="D7" s="204" t="str">
        <f t="shared" si="0"/>
        <v>80:02</v>
      </c>
      <c r="E7" s="204">
        <v>32770</v>
      </c>
      <c r="F7" s="29"/>
      <c r="G7" s="202" t="s">
        <v>1521</v>
      </c>
      <c r="H7" s="92" t="s">
        <v>17</v>
      </c>
      <c r="I7" s="24" t="str">
        <f>IF(A7="","","raidcom add lun -port "&amp;A7&amp;IF(ISBLANK(C7),"-"&amp;B7," "&amp;C7)&amp;" -ldev_id "&amp;IF(G7="D",E7,D7)&amp;" "&amp;IF(ISNUMBER(F7),"-lun_id "&amp;F7&amp;" -s "&amp;Instructions!B$11&amp;" -IH"&amp;Instructions!B$10," -s "&amp;Instructions!B$11&amp;" -IH"&amp;Instructions!B$10))</f>
        <v>raidcom add lun -port CL2-F BACKUP1 -ldev_id 32770  -s 53958 -IH99</v>
      </c>
      <c r="J7" s="139" t="str">
        <f>IF(A7="","","raidcom delete lun -port "&amp;A7&amp;IF(ISBLANK(C7),"-"&amp;B7," "&amp;C7)&amp;" -ldev_id "&amp;IF(G7="D",E7,D7)&amp;" "&amp;IF(ISNUMBER(F7),"-lun_id "&amp;F7&amp;" -s "&amp;Instructions!B$11&amp;" -IH"&amp;Instructions!B$10," -s "&amp;Instructions!B$11&amp;" -IH"&amp;Instructions!B$10))</f>
        <v>raidcom delete lun -port CL2-F BACKUP1 -ldev_id 32770  -s 53958 -IH99</v>
      </c>
    </row>
    <row r="8" spans="1:28" ht="15">
      <c r="A8" s="203" t="s">
        <v>146</v>
      </c>
      <c r="B8" s="29"/>
      <c r="C8" s="203" t="s">
        <v>1660</v>
      </c>
      <c r="D8" s="204" t="str">
        <f t="shared" si="0"/>
        <v>80:03</v>
      </c>
      <c r="E8" s="204">
        <v>32771</v>
      </c>
      <c r="F8" s="29"/>
      <c r="G8" s="202" t="s">
        <v>1521</v>
      </c>
      <c r="H8" s="92" t="s">
        <v>17</v>
      </c>
      <c r="I8" s="24" t="str">
        <f>IF(A8="","","raidcom add lun -port "&amp;A8&amp;IF(ISBLANK(C8),"-"&amp;B8," "&amp;C8)&amp;" -ldev_id "&amp;IF(G8="D",E8,D8)&amp;" "&amp;IF(ISNUMBER(F8),"-lun_id "&amp;F8&amp;" -s "&amp;Instructions!B$11&amp;" -IH"&amp;Instructions!B$10," -s "&amp;Instructions!B$11&amp;" -IH"&amp;Instructions!B$10))</f>
        <v>raidcom add lun -port CL7-G Y1F2P4E0 -ldev_id 32771  -s 53958 -IH99</v>
      </c>
      <c r="J8" s="139" t="str">
        <f>IF(A8="","","raidcom delete lun -port "&amp;A8&amp;IF(ISBLANK(C8),"-"&amp;B8," "&amp;C8)&amp;" -ldev_id "&amp;IF(G8="D",E8,D8)&amp;" "&amp;IF(ISNUMBER(F8),"-lun_id "&amp;F8&amp;" -s "&amp;Instructions!B$11&amp;" -IH"&amp;Instructions!B$10," -s "&amp;Instructions!B$11&amp;" -IH"&amp;Instructions!B$10))</f>
        <v>raidcom delete lun -port CL7-G Y1F2P4E0 -ldev_id 32771  -s 53958 -IH99</v>
      </c>
    </row>
    <row r="9" spans="1:28" ht="15">
      <c r="A9" s="203" t="s">
        <v>146</v>
      </c>
      <c r="B9" s="29"/>
      <c r="C9" s="203" t="s">
        <v>1660</v>
      </c>
      <c r="D9" s="204" t="str">
        <f t="shared" si="0"/>
        <v>80:04</v>
      </c>
      <c r="E9" s="204">
        <v>32772</v>
      </c>
      <c r="F9" s="29"/>
      <c r="G9" s="202" t="s">
        <v>1521</v>
      </c>
      <c r="H9" s="92" t="s">
        <v>17</v>
      </c>
      <c r="I9" s="24" t="str">
        <f>IF(A9="","","raidcom add lun -port "&amp;A9&amp;IF(ISBLANK(C9),"-"&amp;B9," "&amp;C9)&amp;" -ldev_id "&amp;IF(G9="D",E9,D9)&amp;" "&amp;IF(ISNUMBER(F9),"-lun_id "&amp;F9&amp;" -s "&amp;Instructions!B$11&amp;" -IH"&amp;Instructions!B$10," -s "&amp;Instructions!B$11&amp;" -IH"&amp;Instructions!B$10))</f>
        <v>raidcom add lun -port CL7-G Y1F2P4E0 -ldev_id 32772  -s 53958 -IH99</v>
      </c>
      <c r="J9" s="139" t="str">
        <f>IF(A9="","","raidcom delete lun -port "&amp;A9&amp;IF(ISBLANK(C9),"-"&amp;B9," "&amp;C9)&amp;" -ldev_id "&amp;IF(G9="D",E9,D9)&amp;" "&amp;IF(ISNUMBER(F9),"-lun_id "&amp;F9&amp;" -s "&amp;Instructions!B$11&amp;" -IH"&amp;Instructions!B$10," -s "&amp;Instructions!B$11&amp;" -IH"&amp;Instructions!B$10))</f>
        <v>raidcom delete lun -port CL7-G Y1F2P4E0 -ldev_id 32772  -s 53958 -IH99</v>
      </c>
    </row>
    <row r="10" spans="1:28" ht="15">
      <c r="A10" s="203" t="s">
        <v>146</v>
      </c>
      <c r="B10" s="29"/>
      <c r="C10" s="203" t="s">
        <v>1660</v>
      </c>
      <c r="D10" s="204" t="str">
        <f t="shared" si="0"/>
        <v>80:05</v>
      </c>
      <c r="E10" s="204">
        <v>32773</v>
      </c>
      <c r="F10" s="29"/>
      <c r="G10" s="202" t="s">
        <v>1521</v>
      </c>
      <c r="H10" s="92" t="s">
        <v>17</v>
      </c>
      <c r="I10" s="24" t="str">
        <f>IF(A10="","","raidcom add lun -port "&amp;A10&amp;IF(ISBLANK(C10),"-"&amp;B10," "&amp;C10)&amp;" -ldev_id "&amp;IF(G10="D",E10,D10)&amp;" "&amp;IF(ISNUMBER(F10),"-lun_id "&amp;F10&amp;" -s "&amp;Instructions!B$11&amp;" -IH"&amp;Instructions!B$10," -s "&amp;Instructions!B$11&amp;" -IH"&amp;Instructions!B$10))</f>
        <v>raidcom add lun -port CL7-G Y1F2P4E0 -ldev_id 32773  -s 53958 -IH99</v>
      </c>
      <c r="J10" s="139" t="str">
        <f>IF(A10="","","raidcom delete lun -port "&amp;A10&amp;IF(ISBLANK(C10),"-"&amp;B10," "&amp;C10)&amp;" -ldev_id "&amp;IF(G10="D",E10,D10)&amp;" "&amp;IF(ISNUMBER(F10),"-lun_id "&amp;F10&amp;" -s "&amp;Instructions!B$11&amp;" -IH"&amp;Instructions!B$10," -s "&amp;Instructions!B$11&amp;" -IH"&amp;Instructions!B$10))</f>
        <v>raidcom delete lun -port CL7-G Y1F2P4E0 -ldev_id 32773  -s 53958 -IH99</v>
      </c>
    </row>
    <row r="11" spans="1:28" ht="15">
      <c r="A11" s="203" t="s">
        <v>146</v>
      </c>
      <c r="B11" s="29"/>
      <c r="C11" s="203" t="s">
        <v>1660</v>
      </c>
      <c r="D11" s="204" t="str">
        <f t="shared" si="0"/>
        <v>80:06</v>
      </c>
      <c r="E11" s="204">
        <v>32774</v>
      </c>
      <c r="F11" s="29"/>
      <c r="G11" s="202" t="s">
        <v>1521</v>
      </c>
      <c r="H11" s="92" t="s">
        <v>17</v>
      </c>
      <c r="I11" s="24" t="str">
        <f>IF(A11="","","raidcom add lun -port "&amp;A11&amp;IF(ISBLANK(C11),"-"&amp;B11," "&amp;C11)&amp;" -ldev_id "&amp;IF(G11="D",E11,D11)&amp;" "&amp;IF(ISNUMBER(F11),"-lun_id "&amp;F11&amp;" -s "&amp;Instructions!B$11&amp;" -IH"&amp;Instructions!B$10," -s "&amp;Instructions!B$11&amp;" -IH"&amp;Instructions!B$10))</f>
        <v>raidcom add lun -port CL7-G Y1F2P4E0 -ldev_id 32774  -s 53958 -IH99</v>
      </c>
      <c r="J11" s="139" t="str">
        <f>IF(A11="","","raidcom delete lun -port "&amp;A11&amp;IF(ISBLANK(C11),"-"&amp;B11," "&amp;C11)&amp;" -ldev_id "&amp;IF(G11="D",E11,D11)&amp;" "&amp;IF(ISNUMBER(F11),"-lun_id "&amp;F11&amp;" -s "&amp;Instructions!B$11&amp;" -IH"&amp;Instructions!B$10," -s "&amp;Instructions!B$11&amp;" -IH"&amp;Instructions!B$10))</f>
        <v>raidcom delete lun -port CL7-G Y1F2P4E0 -ldev_id 32774  -s 53958 -IH99</v>
      </c>
    </row>
    <row r="12" spans="1:28" ht="15">
      <c r="A12" s="203" t="s">
        <v>146</v>
      </c>
      <c r="B12" s="29"/>
      <c r="C12" s="203" t="s">
        <v>1660</v>
      </c>
      <c r="D12" s="204" t="str">
        <f t="shared" si="0"/>
        <v>80:07</v>
      </c>
      <c r="E12" s="204">
        <v>32775</v>
      </c>
      <c r="F12" s="29"/>
      <c r="G12" s="202" t="s">
        <v>1521</v>
      </c>
      <c r="H12" s="92" t="s">
        <v>17</v>
      </c>
      <c r="I12" s="24" t="str">
        <f>IF(A12="","","raidcom add lun -port "&amp;A12&amp;IF(ISBLANK(C12),"-"&amp;B12," "&amp;C12)&amp;" -ldev_id "&amp;IF(G12="D",E12,D12)&amp;" "&amp;IF(ISNUMBER(F12),"-lun_id "&amp;F12&amp;" -s "&amp;Instructions!B$11&amp;" -IH"&amp;Instructions!B$10," -s "&amp;Instructions!B$11&amp;" -IH"&amp;Instructions!B$10))</f>
        <v>raidcom add lun -port CL7-G Y1F2P4E0 -ldev_id 32775  -s 53958 -IH99</v>
      </c>
      <c r="J12" s="139" t="str">
        <f>IF(A12="","","raidcom delete lun -port "&amp;A12&amp;IF(ISBLANK(C12),"-"&amp;B12," "&amp;C12)&amp;" -ldev_id "&amp;IF(G12="D",E12,D12)&amp;" "&amp;IF(ISNUMBER(F12),"-lun_id "&amp;F12&amp;" -s "&amp;Instructions!B$11&amp;" -IH"&amp;Instructions!B$10," -s "&amp;Instructions!B$11&amp;" -IH"&amp;Instructions!B$10))</f>
        <v>raidcom delete lun -port CL7-G Y1F2P4E0 -ldev_id 32775  -s 53958 -IH99</v>
      </c>
    </row>
    <row r="13" spans="1:28" ht="15">
      <c r="A13" s="203" t="s">
        <v>146</v>
      </c>
      <c r="B13" s="204"/>
      <c r="C13" s="203" t="s">
        <v>1660</v>
      </c>
      <c r="D13" s="204" t="str">
        <f t="shared" si="0"/>
        <v>80:08</v>
      </c>
      <c r="E13" s="204">
        <v>32776</v>
      </c>
      <c r="F13" s="204"/>
      <c r="G13" s="202" t="s">
        <v>1521</v>
      </c>
      <c r="H13" s="92" t="s">
        <v>17</v>
      </c>
      <c r="I13" s="24" t="str">
        <f>IF(A13="","","raidcom add lun -port "&amp;A13&amp;IF(ISBLANK(C13),"-"&amp;B13," "&amp;C13)&amp;" -ldev_id "&amp;IF(G13="D",E13,D13)&amp;" "&amp;IF(ISNUMBER(F13),"-lun_id "&amp;F13&amp;" -s "&amp;Instructions!B$11&amp;" -IH"&amp;Instructions!B$10," -s "&amp;Instructions!B$11&amp;" -IH"&amp;Instructions!B$10))</f>
        <v>raidcom add lun -port CL7-G Y1F2P4E0 -ldev_id 32776  -s 53958 -IH99</v>
      </c>
      <c r="J13" s="139" t="str">
        <f>IF(A13="","","raidcom delete lun -port "&amp;A13&amp;IF(ISBLANK(C13),"-"&amp;B13," "&amp;C13)&amp;" -ldev_id "&amp;IF(G13="D",E13,D13)&amp;" "&amp;IF(ISNUMBER(F13),"-lun_id "&amp;F13&amp;" -s "&amp;Instructions!B$11&amp;" -IH"&amp;Instructions!B$10," -s "&amp;Instructions!B$11&amp;" -IH"&amp;Instructions!B$10))</f>
        <v>raidcom delete lun -port CL7-G Y1F2P4E0 -ldev_id 32776  -s 53958 -IH99</v>
      </c>
    </row>
    <row r="14" spans="1:28" ht="15">
      <c r="A14" s="203" t="s">
        <v>146</v>
      </c>
      <c r="B14" s="204"/>
      <c r="C14" s="203" t="s">
        <v>1660</v>
      </c>
      <c r="D14" s="204" t="str">
        <f t="shared" si="0"/>
        <v>80:09</v>
      </c>
      <c r="E14" s="204">
        <v>32777</v>
      </c>
      <c r="F14" s="204"/>
      <c r="G14" s="202" t="s">
        <v>1521</v>
      </c>
      <c r="H14" s="92" t="s">
        <v>17</v>
      </c>
      <c r="I14" s="24" t="str">
        <f>IF(A14="","","raidcom add lun -port "&amp;A14&amp;IF(ISBLANK(C14),"-"&amp;B14," "&amp;C14)&amp;" -ldev_id "&amp;IF(G14="D",E14,D14)&amp;" "&amp;IF(ISNUMBER(F14),"-lun_id "&amp;F14&amp;" -s "&amp;Instructions!B$11&amp;" -IH"&amp;Instructions!B$10," -s "&amp;Instructions!B$11&amp;" -IH"&amp;Instructions!B$10))</f>
        <v>raidcom add lun -port CL7-G Y1F2P4E0 -ldev_id 32777  -s 53958 -IH99</v>
      </c>
      <c r="J14" s="139" t="str">
        <f>IF(A14="","","raidcom delete lun -port "&amp;A14&amp;IF(ISBLANK(C14),"-"&amp;B14," "&amp;C14)&amp;" -ldev_id "&amp;IF(G14="D",E14,D14)&amp;" "&amp;IF(ISNUMBER(F14),"-lun_id "&amp;F14&amp;" -s "&amp;Instructions!B$11&amp;" -IH"&amp;Instructions!B$10," -s "&amp;Instructions!B$11&amp;" -IH"&amp;Instructions!B$10))</f>
        <v>raidcom delete lun -port CL7-G Y1F2P4E0 -ldev_id 32777  -s 53958 -IH99</v>
      </c>
    </row>
    <row r="15" spans="1:28" ht="15">
      <c r="A15" s="203" t="s">
        <v>146</v>
      </c>
      <c r="B15" s="204"/>
      <c r="C15" s="203" t="s">
        <v>1660</v>
      </c>
      <c r="D15" s="204" t="str">
        <f t="shared" si="0"/>
        <v>80:0A</v>
      </c>
      <c r="E15" s="204">
        <v>32778</v>
      </c>
      <c r="F15" s="204"/>
      <c r="G15" s="202" t="s">
        <v>1521</v>
      </c>
      <c r="H15" s="92" t="s">
        <v>17</v>
      </c>
      <c r="I15" s="24" t="str">
        <f>IF(A15="","","raidcom add lun -port "&amp;A15&amp;IF(ISBLANK(C15),"-"&amp;B15," "&amp;C15)&amp;" -ldev_id "&amp;IF(G15="D",E15,D15)&amp;" "&amp;IF(ISNUMBER(F15),"-lun_id "&amp;F15&amp;" -s "&amp;Instructions!B$11&amp;" -IH"&amp;Instructions!B$10," -s "&amp;Instructions!B$11&amp;" -IH"&amp;Instructions!B$10))</f>
        <v>raidcom add lun -port CL7-G Y1F2P4E0 -ldev_id 32778  -s 53958 -IH99</v>
      </c>
      <c r="J15" s="139" t="str">
        <f>IF(A15="","","raidcom delete lun -port "&amp;A15&amp;IF(ISBLANK(C15),"-"&amp;B15," "&amp;C15)&amp;" -ldev_id "&amp;IF(G15="D",E15,D15)&amp;" "&amp;IF(ISNUMBER(F15),"-lun_id "&amp;F15&amp;" -s "&amp;Instructions!B$11&amp;" -IH"&amp;Instructions!B$10," -s "&amp;Instructions!B$11&amp;" -IH"&amp;Instructions!B$10))</f>
        <v>raidcom delete lun -port CL7-G Y1F2P4E0 -ldev_id 32778  -s 53958 -IH99</v>
      </c>
    </row>
    <row r="16" spans="1:28" ht="15">
      <c r="A16" s="203" t="s">
        <v>146</v>
      </c>
      <c r="B16" s="204"/>
      <c r="C16" s="203" t="s">
        <v>1660</v>
      </c>
      <c r="D16" s="204" t="str">
        <f t="shared" si="0"/>
        <v>80:0B</v>
      </c>
      <c r="E16" s="204">
        <v>32779</v>
      </c>
      <c r="F16" s="204"/>
      <c r="G16" s="202" t="s">
        <v>1521</v>
      </c>
      <c r="H16" s="92" t="s">
        <v>17</v>
      </c>
      <c r="I16" s="24" t="str">
        <f>IF(A16="","","raidcom add lun -port "&amp;A16&amp;IF(ISBLANK(C16),"-"&amp;B16," "&amp;C16)&amp;" -ldev_id "&amp;IF(G16="D",E16,D16)&amp;" "&amp;IF(ISNUMBER(F16),"-lun_id "&amp;F16&amp;" -s "&amp;Instructions!B$11&amp;" -IH"&amp;Instructions!B$10," -s "&amp;Instructions!B$11&amp;" -IH"&amp;Instructions!B$10))</f>
        <v>raidcom add lun -port CL7-G Y1F2P4E0 -ldev_id 32779  -s 53958 -IH99</v>
      </c>
      <c r="J16" s="139" t="str">
        <f>IF(A16="","","raidcom delete lun -port "&amp;A16&amp;IF(ISBLANK(C16),"-"&amp;B16," "&amp;C16)&amp;" -ldev_id "&amp;IF(G16="D",E16,D16)&amp;" "&amp;IF(ISNUMBER(F16),"-lun_id "&amp;F16&amp;" -s "&amp;Instructions!B$11&amp;" -IH"&amp;Instructions!B$10," -s "&amp;Instructions!B$11&amp;" -IH"&amp;Instructions!B$10))</f>
        <v>raidcom delete lun -port CL7-G Y1F2P4E0 -ldev_id 32779  -s 53958 -IH99</v>
      </c>
    </row>
    <row r="17" spans="1:10" ht="15">
      <c r="A17" s="203" t="s">
        <v>146</v>
      </c>
      <c r="B17" s="204"/>
      <c r="C17" s="203" t="s">
        <v>1660</v>
      </c>
      <c r="D17" s="204" t="str">
        <f t="shared" si="0"/>
        <v>80:0C</v>
      </c>
      <c r="E17" s="204">
        <v>32780</v>
      </c>
      <c r="F17" s="204"/>
      <c r="G17" s="202" t="s">
        <v>1521</v>
      </c>
      <c r="H17" s="92" t="s">
        <v>17</v>
      </c>
      <c r="I17" s="24" t="str">
        <f>IF(A17="","","raidcom add lun -port "&amp;A17&amp;IF(ISBLANK(C17),"-"&amp;B17," "&amp;C17)&amp;" -ldev_id "&amp;IF(G17="D",E17,D17)&amp;" "&amp;IF(ISNUMBER(F17),"-lun_id "&amp;F17&amp;" -s "&amp;Instructions!B$11&amp;" -IH"&amp;Instructions!B$10," -s "&amp;Instructions!B$11&amp;" -IH"&amp;Instructions!B$10))</f>
        <v>raidcom add lun -port CL7-G Y1F2P4E0 -ldev_id 32780  -s 53958 -IH99</v>
      </c>
      <c r="J17" s="139" t="str">
        <f>IF(A17="","","raidcom delete lun -port "&amp;A17&amp;IF(ISBLANK(C17),"-"&amp;B17," "&amp;C17)&amp;" -ldev_id "&amp;IF(G17="D",E17,D17)&amp;" "&amp;IF(ISNUMBER(F17),"-lun_id "&amp;F17&amp;" -s "&amp;Instructions!B$11&amp;" -IH"&amp;Instructions!B$10," -s "&amp;Instructions!B$11&amp;" -IH"&amp;Instructions!B$10))</f>
        <v>raidcom delete lun -port CL7-G Y1F2P4E0 -ldev_id 32780  -s 53958 -IH99</v>
      </c>
    </row>
    <row r="18" spans="1:10" ht="15">
      <c r="A18" s="203" t="s">
        <v>146</v>
      </c>
      <c r="B18" s="204"/>
      <c r="C18" s="203" t="s">
        <v>1660</v>
      </c>
      <c r="D18" s="204" t="str">
        <f t="shared" si="0"/>
        <v>80:0D</v>
      </c>
      <c r="E18" s="204">
        <v>32781</v>
      </c>
      <c r="F18" s="204"/>
      <c r="G18" s="202" t="s">
        <v>1521</v>
      </c>
      <c r="H18" s="92" t="s">
        <v>17</v>
      </c>
      <c r="I18" s="24" t="str">
        <f>IF(A18="","","raidcom add lun -port "&amp;A18&amp;IF(ISBLANK(C18),"-"&amp;B18," "&amp;C18)&amp;" -ldev_id "&amp;IF(G18="D",E18,D18)&amp;" "&amp;IF(ISNUMBER(F18),"-lun_id "&amp;F18&amp;" -s "&amp;Instructions!B$11&amp;" -IH"&amp;Instructions!B$10," -s "&amp;Instructions!B$11&amp;" -IH"&amp;Instructions!B$10))</f>
        <v>raidcom add lun -port CL7-G Y1F2P4E0 -ldev_id 32781  -s 53958 -IH99</v>
      </c>
      <c r="J18" s="139" t="str">
        <f>IF(A18="","","raidcom delete lun -port "&amp;A18&amp;IF(ISBLANK(C18),"-"&amp;B18," "&amp;C18)&amp;" -ldev_id "&amp;IF(G18="D",E18,D18)&amp;" "&amp;IF(ISNUMBER(F18),"-lun_id "&amp;F18&amp;" -s "&amp;Instructions!B$11&amp;" -IH"&amp;Instructions!B$10," -s "&amp;Instructions!B$11&amp;" -IH"&amp;Instructions!B$10))</f>
        <v>raidcom delete lun -port CL7-G Y1F2P4E0 -ldev_id 32781  -s 53958 -IH99</v>
      </c>
    </row>
    <row r="19" spans="1:10" ht="15">
      <c r="A19" s="203" t="s">
        <v>146</v>
      </c>
      <c r="B19" s="204"/>
      <c r="C19" s="203" t="s">
        <v>1660</v>
      </c>
      <c r="D19" s="204" t="str">
        <f t="shared" si="0"/>
        <v>80:0E</v>
      </c>
      <c r="E19" s="204">
        <v>32782</v>
      </c>
      <c r="F19" s="204"/>
      <c r="G19" s="202" t="s">
        <v>1521</v>
      </c>
      <c r="H19" s="92" t="s">
        <v>17</v>
      </c>
      <c r="I19" s="24" t="str">
        <f>IF(A19="","","raidcom add lun -port "&amp;A19&amp;IF(ISBLANK(C19),"-"&amp;B19," "&amp;C19)&amp;" -ldev_id "&amp;IF(G19="D",E19,D19)&amp;" "&amp;IF(ISNUMBER(F19),"-lun_id "&amp;F19&amp;" -s "&amp;Instructions!B$11&amp;" -IH"&amp;Instructions!B$10," -s "&amp;Instructions!B$11&amp;" -IH"&amp;Instructions!B$10))</f>
        <v>raidcom add lun -port CL7-G Y1F2P4E0 -ldev_id 32782  -s 53958 -IH99</v>
      </c>
      <c r="J19" s="139" t="str">
        <f>IF(A19="","","raidcom delete lun -port "&amp;A19&amp;IF(ISBLANK(C19),"-"&amp;B19," "&amp;C19)&amp;" -ldev_id "&amp;IF(G19="D",E19,D19)&amp;" "&amp;IF(ISNUMBER(F19),"-lun_id "&amp;F19&amp;" -s "&amp;Instructions!B$11&amp;" -IH"&amp;Instructions!B$10," -s "&amp;Instructions!B$11&amp;" -IH"&amp;Instructions!B$10))</f>
        <v>raidcom delete lun -port CL7-G Y1F2P4E0 -ldev_id 32782  -s 53958 -IH99</v>
      </c>
    </row>
    <row r="20" spans="1:10" ht="15">
      <c r="A20" s="203" t="s">
        <v>146</v>
      </c>
      <c r="B20" s="204"/>
      <c r="C20" s="203" t="s">
        <v>1660</v>
      </c>
      <c r="D20" s="204" t="str">
        <f t="shared" si="0"/>
        <v>80:0F</v>
      </c>
      <c r="E20" s="204">
        <v>32783</v>
      </c>
      <c r="F20" s="204"/>
      <c r="G20" s="202" t="s">
        <v>1521</v>
      </c>
      <c r="H20" s="92" t="s">
        <v>17</v>
      </c>
      <c r="I20" s="24" t="str">
        <f>IF(A20="","","raidcom add lun -port "&amp;A20&amp;IF(ISBLANK(C20),"-"&amp;B20," "&amp;C20)&amp;" -ldev_id "&amp;IF(G20="D",E20,D20)&amp;" "&amp;IF(ISNUMBER(F20),"-lun_id "&amp;F20&amp;" -s "&amp;Instructions!B$11&amp;" -IH"&amp;Instructions!B$10," -s "&amp;Instructions!B$11&amp;" -IH"&amp;Instructions!B$10))</f>
        <v>raidcom add lun -port CL7-G Y1F2P4E0 -ldev_id 32783  -s 53958 -IH99</v>
      </c>
      <c r="J20" s="139" t="str">
        <f>IF(A20="","","raidcom delete lun -port "&amp;A20&amp;IF(ISBLANK(C20),"-"&amp;B20," "&amp;C20)&amp;" -ldev_id "&amp;IF(G20="D",E20,D20)&amp;" "&amp;IF(ISNUMBER(F20),"-lun_id "&amp;F20&amp;" -s "&amp;Instructions!B$11&amp;" -IH"&amp;Instructions!B$10," -s "&amp;Instructions!B$11&amp;" -IH"&amp;Instructions!B$10))</f>
        <v>raidcom delete lun -port CL7-G Y1F2P4E0 -ldev_id 32783  -s 53958 -IH99</v>
      </c>
    </row>
    <row r="21" spans="1:10" ht="15">
      <c r="A21" s="203" t="s">
        <v>146</v>
      </c>
      <c r="B21" s="204"/>
      <c r="C21" s="203" t="s">
        <v>1660</v>
      </c>
      <c r="D21" s="204" t="str">
        <f t="shared" si="0"/>
        <v>80:10</v>
      </c>
      <c r="E21" s="204">
        <v>32784</v>
      </c>
      <c r="F21" s="204"/>
      <c r="G21" s="202" t="s">
        <v>1521</v>
      </c>
      <c r="H21" s="92" t="s">
        <v>17</v>
      </c>
      <c r="I21" s="24" t="str">
        <f>IF(A21="","","raidcom add lun -port "&amp;A21&amp;IF(ISBLANK(C21),"-"&amp;B21," "&amp;C21)&amp;" -ldev_id "&amp;IF(G21="D",E21,D21)&amp;" "&amp;IF(ISNUMBER(F21),"-lun_id "&amp;F21&amp;" -s "&amp;Instructions!B$11&amp;" -IH"&amp;Instructions!B$10," -s "&amp;Instructions!B$11&amp;" -IH"&amp;Instructions!B$10))</f>
        <v>raidcom add lun -port CL7-G Y1F2P4E0 -ldev_id 32784  -s 53958 -IH99</v>
      </c>
      <c r="J21" s="139" t="str">
        <f>IF(A21="","","raidcom delete lun -port "&amp;A21&amp;IF(ISBLANK(C21),"-"&amp;B21," "&amp;C21)&amp;" -ldev_id "&amp;IF(G21="D",E21,D21)&amp;" "&amp;IF(ISNUMBER(F21),"-lun_id "&amp;F21&amp;" -s "&amp;Instructions!B$11&amp;" -IH"&amp;Instructions!B$10," -s "&amp;Instructions!B$11&amp;" -IH"&amp;Instructions!B$10))</f>
        <v>raidcom delete lun -port CL7-G Y1F2P4E0 -ldev_id 32784  -s 53958 -IH99</v>
      </c>
    </row>
    <row r="22" spans="1:10" ht="15">
      <c r="A22" s="203" t="s">
        <v>146</v>
      </c>
      <c r="B22" s="204"/>
      <c r="C22" s="203" t="s">
        <v>1660</v>
      </c>
      <c r="D22" s="204" t="str">
        <f t="shared" si="0"/>
        <v>80:11</v>
      </c>
      <c r="E22" s="204">
        <v>32785</v>
      </c>
      <c r="F22" s="204"/>
      <c r="G22" s="202" t="s">
        <v>1521</v>
      </c>
      <c r="H22" s="92" t="s">
        <v>17</v>
      </c>
      <c r="I22" s="24" t="str">
        <f>IF(A22="","","raidcom add lun -port "&amp;A22&amp;IF(ISBLANK(C22),"-"&amp;B22," "&amp;C22)&amp;" -ldev_id "&amp;IF(G22="D",E22,D22)&amp;" "&amp;IF(ISNUMBER(F22),"-lun_id "&amp;F22&amp;" -s "&amp;Instructions!B$11&amp;" -IH"&amp;Instructions!B$10," -s "&amp;Instructions!B$11&amp;" -IH"&amp;Instructions!B$10))</f>
        <v>raidcom add lun -port CL7-G Y1F2P4E0 -ldev_id 32785  -s 53958 -IH99</v>
      </c>
      <c r="J22" s="139" t="str">
        <f>IF(A22="","","raidcom delete lun -port "&amp;A22&amp;IF(ISBLANK(C22),"-"&amp;B22," "&amp;C22)&amp;" -ldev_id "&amp;IF(G22="D",E22,D22)&amp;" "&amp;IF(ISNUMBER(F22),"-lun_id "&amp;F22&amp;" -s "&amp;Instructions!B$11&amp;" -IH"&amp;Instructions!B$10," -s "&amp;Instructions!B$11&amp;" -IH"&amp;Instructions!B$10))</f>
        <v>raidcom delete lun -port CL7-G Y1F2P4E0 -ldev_id 32785  -s 53958 -IH99</v>
      </c>
    </row>
    <row r="23" spans="1:10" ht="15">
      <c r="A23" s="203" t="s">
        <v>146</v>
      </c>
      <c r="B23" s="204"/>
      <c r="C23" s="203" t="s">
        <v>1660</v>
      </c>
      <c r="D23" s="204" t="str">
        <f t="shared" si="0"/>
        <v>80:12</v>
      </c>
      <c r="E23" s="204">
        <v>32786</v>
      </c>
      <c r="F23" s="204"/>
      <c r="G23" s="202" t="s">
        <v>1521</v>
      </c>
      <c r="H23" s="92" t="s">
        <v>17</v>
      </c>
      <c r="I23" s="24" t="str">
        <f>IF(A23="","","raidcom add lun -port "&amp;A23&amp;IF(ISBLANK(C23),"-"&amp;B23," "&amp;C23)&amp;" -ldev_id "&amp;IF(G23="D",E23,D23)&amp;" "&amp;IF(ISNUMBER(F23),"-lun_id "&amp;F23&amp;" -s "&amp;Instructions!B$11&amp;" -IH"&amp;Instructions!B$10," -s "&amp;Instructions!B$11&amp;" -IH"&amp;Instructions!B$10))</f>
        <v>raidcom add lun -port CL7-G Y1F2P4E0 -ldev_id 32786  -s 53958 -IH99</v>
      </c>
      <c r="J23" s="139" t="str">
        <f>IF(A23="","","raidcom delete lun -port "&amp;A23&amp;IF(ISBLANK(C23),"-"&amp;B23," "&amp;C23)&amp;" -ldev_id "&amp;IF(G23="D",E23,D23)&amp;" "&amp;IF(ISNUMBER(F23),"-lun_id "&amp;F23&amp;" -s "&amp;Instructions!B$11&amp;" -IH"&amp;Instructions!B$10," -s "&amp;Instructions!B$11&amp;" -IH"&amp;Instructions!B$10))</f>
        <v>raidcom delete lun -port CL7-G Y1F2P4E0 -ldev_id 32786  -s 53958 -IH99</v>
      </c>
    </row>
    <row r="24" spans="1:10" ht="15">
      <c r="A24" s="203" t="s">
        <v>146</v>
      </c>
      <c r="B24" s="204"/>
      <c r="C24" s="203" t="s">
        <v>1660</v>
      </c>
      <c r="D24" s="204" t="str">
        <f t="shared" si="0"/>
        <v>80:13</v>
      </c>
      <c r="E24" s="204">
        <v>32787</v>
      </c>
      <c r="F24" s="204"/>
      <c r="G24" s="202" t="s">
        <v>1521</v>
      </c>
      <c r="H24" s="92" t="s">
        <v>17</v>
      </c>
      <c r="I24" s="24" t="str">
        <f>IF(A24="","","raidcom add lun -port "&amp;A24&amp;IF(ISBLANK(C24),"-"&amp;B24," "&amp;C24)&amp;" -ldev_id "&amp;IF(G24="D",E24,D24)&amp;" "&amp;IF(ISNUMBER(F24),"-lun_id "&amp;F24&amp;" -s "&amp;Instructions!B$11&amp;" -IH"&amp;Instructions!B$10," -s "&amp;Instructions!B$11&amp;" -IH"&amp;Instructions!B$10))</f>
        <v>raidcom add lun -port CL7-G Y1F2P4E0 -ldev_id 32787  -s 53958 -IH99</v>
      </c>
      <c r="J24" s="139" t="str">
        <f>IF(A24="","","raidcom delete lun -port "&amp;A24&amp;IF(ISBLANK(C24),"-"&amp;B24," "&amp;C24)&amp;" -ldev_id "&amp;IF(G24="D",E24,D24)&amp;" "&amp;IF(ISNUMBER(F24),"-lun_id "&amp;F24&amp;" -s "&amp;Instructions!B$11&amp;" -IH"&amp;Instructions!B$10," -s "&amp;Instructions!B$11&amp;" -IH"&amp;Instructions!B$10))</f>
        <v>raidcom delete lun -port CL7-G Y1F2P4E0 -ldev_id 32787  -s 53958 -IH99</v>
      </c>
    </row>
    <row r="25" spans="1:10" ht="15">
      <c r="A25" s="203" t="s">
        <v>146</v>
      </c>
      <c r="B25" s="204"/>
      <c r="C25" s="203" t="s">
        <v>1660</v>
      </c>
      <c r="D25" s="204" t="str">
        <f t="shared" si="0"/>
        <v>80:14</v>
      </c>
      <c r="E25" s="204">
        <v>32788</v>
      </c>
      <c r="F25" s="204"/>
      <c r="G25" s="202" t="s">
        <v>1521</v>
      </c>
      <c r="H25" s="92" t="s">
        <v>17</v>
      </c>
      <c r="I25" s="24" t="str">
        <f>IF(A25="","","raidcom add lun -port "&amp;A25&amp;IF(ISBLANK(C25),"-"&amp;B25," "&amp;C25)&amp;" -ldev_id "&amp;IF(G25="D",E25,D25)&amp;" "&amp;IF(ISNUMBER(F25),"-lun_id "&amp;F25&amp;" -s "&amp;Instructions!B$11&amp;" -IH"&amp;Instructions!B$10," -s "&amp;Instructions!B$11&amp;" -IH"&amp;Instructions!B$10))</f>
        <v>raidcom add lun -port CL7-G Y1F2P4E0 -ldev_id 32788  -s 53958 -IH99</v>
      </c>
      <c r="J25" s="139" t="str">
        <f>IF(A25="","","raidcom delete lun -port "&amp;A25&amp;IF(ISBLANK(C25),"-"&amp;B25," "&amp;C25)&amp;" -ldev_id "&amp;IF(G25="D",E25,D25)&amp;" "&amp;IF(ISNUMBER(F25),"-lun_id "&amp;F25&amp;" -s "&amp;Instructions!B$11&amp;" -IH"&amp;Instructions!B$10," -s "&amp;Instructions!B$11&amp;" -IH"&amp;Instructions!B$10))</f>
        <v>raidcom delete lun -port CL7-G Y1F2P4E0 -ldev_id 32788  -s 53958 -IH99</v>
      </c>
    </row>
    <row r="26" spans="1:10" ht="15">
      <c r="A26" s="203" t="s">
        <v>146</v>
      </c>
      <c r="B26" s="204"/>
      <c r="C26" s="203" t="s">
        <v>1660</v>
      </c>
      <c r="D26" s="204" t="str">
        <f t="shared" si="0"/>
        <v>80:15</v>
      </c>
      <c r="E26" s="204">
        <v>32789</v>
      </c>
      <c r="F26" s="204"/>
      <c r="G26" s="202" t="s">
        <v>1521</v>
      </c>
      <c r="H26" s="92" t="s">
        <v>17</v>
      </c>
      <c r="I26" s="24" t="str">
        <f>IF(A26="","","raidcom add lun -port "&amp;A26&amp;IF(ISBLANK(C26),"-"&amp;B26," "&amp;C26)&amp;" -ldev_id "&amp;IF(G26="D",E26,D26)&amp;" "&amp;IF(ISNUMBER(F26),"-lun_id "&amp;F26&amp;" -s "&amp;Instructions!B$11&amp;" -IH"&amp;Instructions!B$10," -s "&amp;Instructions!B$11&amp;" -IH"&amp;Instructions!B$10))</f>
        <v>raidcom add lun -port CL7-G Y1F2P4E0 -ldev_id 32789  -s 53958 -IH99</v>
      </c>
      <c r="J26" s="139" t="str">
        <f>IF(A26="","","raidcom delete lun -port "&amp;A26&amp;IF(ISBLANK(C26),"-"&amp;B26," "&amp;C26)&amp;" -ldev_id "&amp;IF(G26="D",E26,D26)&amp;" "&amp;IF(ISNUMBER(F26),"-lun_id "&amp;F26&amp;" -s "&amp;Instructions!B$11&amp;" -IH"&amp;Instructions!B$10," -s "&amp;Instructions!B$11&amp;" -IH"&amp;Instructions!B$10))</f>
        <v>raidcom delete lun -port CL7-G Y1F2P4E0 -ldev_id 32789  -s 53958 -IH99</v>
      </c>
    </row>
    <row r="27" spans="1:10" ht="15">
      <c r="A27" s="203" t="s">
        <v>146</v>
      </c>
      <c r="B27" s="204"/>
      <c r="C27" s="203" t="s">
        <v>1660</v>
      </c>
      <c r="D27" s="204" t="str">
        <f t="shared" si="0"/>
        <v>80:16</v>
      </c>
      <c r="E27" s="204">
        <v>32790</v>
      </c>
      <c r="F27" s="204"/>
      <c r="G27" s="202" t="s">
        <v>1521</v>
      </c>
      <c r="H27" s="92" t="s">
        <v>17</v>
      </c>
      <c r="I27" s="24" t="str">
        <f>IF(A27="","","raidcom add lun -port "&amp;A27&amp;IF(ISBLANK(C27),"-"&amp;B27," "&amp;C27)&amp;" -ldev_id "&amp;IF(G27="D",E27,D27)&amp;" "&amp;IF(ISNUMBER(F27),"-lun_id "&amp;F27&amp;" -s "&amp;Instructions!B$11&amp;" -IH"&amp;Instructions!B$10," -s "&amp;Instructions!B$11&amp;" -IH"&amp;Instructions!B$10))</f>
        <v>raidcom add lun -port CL7-G Y1F2P4E0 -ldev_id 32790  -s 53958 -IH99</v>
      </c>
      <c r="J27" s="139" t="str">
        <f>IF(A27="","","raidcom delete lun -port "&amp;A27&amp;IF(ISBLANK(C27),"-"&amp;B27," "&amp;C27)&amp;" -ldev_id "&amp;IF(G27="D",E27,D27)&amp;" "&amp;IF(ISNUMBER(F27),"-lun_id "&amp;F27&amp;" -s "&amp;Instructions!B$11&amp;" -IH"&amp;Instructions!B$10," -s "&amp;Instructions!B$11&amp;" -IH"&amp;Instructions!B$10))</f>
        <v>raidcom delete lun -port CL7-G Y1F2P4E0 -ldev_id 32790  -s 53958 -IH99</v>
      </c>
    </row>
    <row r="28" spans="1:10" ht="15">
      <c r="A28" s="203" t="s">
        <v>146</v>
      </c>
      <c r="B28" s="204"/>
      <c r="C28" s="203" t="s">
        <v>1660</v>
      </c>
      <c r="D28" s="204" t="str">
        <f t="shared" si="0"/>
        <v>80:17</v>
      </c>
      <c r="E28" s="204">
        <v>32791</v>
      </c>
      <c r="F28" s="204"/>
      <c r="G28" s="202" t="s">
        <v>1521</v>
      </c>
      <c r="H28" s="92" t="s">
        <v>17</v>
      </c>
      <c r="I28" s="24" t="str">
        <f>IF(A28="","","raidcom add lun -port "&amp;A28&amp;IF(ISBLANK(C28),"-"&amp;B28," "&amp;C28)&amp;" -ldev_id "&amp;IF(G28="D",E28,D28)&amp;" "&amp;IF(ISNUMBER(F28),"-lun_id "&amp;F28&amp;" -s "&amp;Instructions!B$11&amp;" -IH"&amp;Instructions!B$10," -s "&amp;Instructions!B$11&amp;" -IH"&amp;Instructions!B$10))</f>
        <v>raidcom add lun -port CL7-G Y1F2P4E0 -ldev_id 32791  -s 53958 -IH99</v>
      </c>
      <c r="J28" s="139" t="str">
        <f>IF(A28="","","raidcom delete lun -port "&amp;A28&amp;IF(ISBLANK(C28),"-"&amp;B28," "&amp;C28)&amp;" -ldev_id "&amp;IF(G28="D",E28,D28)&amp;" "&amp;IF(ISNUMBER(F28),"-lun_id "&amp;F28&amp;" -s "&amp;Instructions!B$11&amp;" -IH"&amp;Instructions!B$10," -s "&amp;Instructions!B$11&amp;" -IH"&amp;Instructions!B$10))</f>
        <v>raidcom delete lun -port CL7-G Y1F2P4E0 -ldev_id 32791  -s 53958 -IH99</v>
      </c>
    </row>
    <row r="29" spans="1:10" ht="15">
      <c r="A29" s="203" t="s">
        <v>146</v>
      </c>
      <c r="B29" s="204"/>
      <c r="C29" s="203" t="s">
        <v>1660</v>
      </c>
      <c r="D29" s="204" t="str">
        <f t="shared" si="0"/>
        <v>80:18</v>
      </c>
      <c r="E29" s="204">
        <v>32792</v>
      </c>
      <c r="F29" s="204"/>
      <c r="G29" s="202" t="s">
        <v>1521</v>
      </c>
      <c r="H29" s="92" t="s">
        <v>17</v>
      </c>
      <c r="I29" s="24" t="str">
        <f>IF(A29="","","raidcom add lun -port "&amp;A29&amp;IF(ISBLANK(C29),"-"&amp;B29," "&amp;C29)&amp;" -ldev_id "&amp;IF(G29="D",E29,D29)&amp;" "&amp;IF(ISNUMBER(F29),"-lun_id "&amp;F29&amp;" -s "&amp;Instructions!B$11&amp;" -IH"&amp;Instructions!B$10," -s "&amp;Instructions!B$11&amp;" -IH"&amp;Instructions!B$10))</f>
        <v>raidcom add lun -port CL7-G Y1F2P4E0 -ldev_id 32792  -s 53958 -IH99</v>
      </c>
      <c r="J29" s="139" t="str">
        <f>IF(A29="","","raidcom delete lun -port "&amp;A29&amp;IF(ISBLANK(C29),"-"&amp;B29," "&amp;C29)&amp;" -ldev_id "&amp;IF(G29="D",E29,D29)&amp;" "&amp;IF(ISNUMBER(F29),"-lun_id "&amp;F29&amp;" -s "&amp;Instructions!B$11&amp;" -IH"&amp;Instructions!B$10," -s "&amp;Instructions!B$11&amp;" -IH"&amp;Instructions!B$10))</f>
        <v>raidcom delete lun -port CL7-G Y1F2P4E0 -ldev_id 32792  -s 53958 -IH99</v>
      </c>
    </row>
    <row r="30" spans="1:10" ht="15">
      <c r="A30" s="203" t="s">
        <v>146</v>
      </c>
      <c r="B30" s="204"/>
      <c r="C30" s="203" t="s">
        <v>1660</v>
      </c>
      <c r="D30" s="204" t="str">
        <f t="shared" si="0"/>
        <v>80:19</v>
      </c>
      <c r="E30" s="204">
        <v>32793</v>
      </c>
      <c r="F30" s="204"/>
      <c r="G30" s="202" t="s">
        <v>1521</v>
      </c>
      <c r="H30" s="92" t="s">
        <v>17</v>
      </c>
      <c r="I30" s="24" t="str">
        <f>IF(A30="","","raidcom add lun -port "&amp;A30&amp;IF(ISBLANK(C30),"-"&amp;B30," "&amp;C30)&amp;" -ldev_id "&amp;IF(G30="D",E30,D30)&amp;" "&amp;IF(ISNUMBER(F30),"-lun_id "&amp;F30&amp;" -s "&amp;Instructions!B$11&amp;" -IH"&amp;Instructions!B$10," -s "&amp;Instructions!B$11&amp;" -IH"&amp;Instructions!B$10))</f>
        <v>raidcom add lun -port CL7-G Y1F2P4E0 -ldev_id 32793  -s 53958 -IH99</v>
      </c>
      <c r="J30" s="139" t="str">
        <f>IF(A30="","","raidcom delete lun -port "&amp;A30&amp;IF(ISBLANK(C30),"-"&amp;B30," "&amp;C30)&amp;" -ldev_id "&amp;IF(G30="D",E30,D30)&amp;" "&amp;IF(ISNUMBER(F30),"-lun_id "&amp;F30&amp;" -s "&amp;Instructions!B$11&amp;" -IH"&amp;Instructions!B$10," -s "&amp;Instructions!B$11&amp;" -IH"&amp;Instructions!B$10))</f>
        <v>raidcom delete lun -port CL7-G Y1F2P4E0 -ldev_id 32793  -s 53958 -IH99</v>
      </c>
    </row>
    <row r="31" spans="1:10" ht="15">
      <c r="A31" s="203" t="s">
        <v>146</v>
      </c>
      <c r="B31" s="204"/>
      <c r="C31" s="203" t="s">
        <v>1660</v>
      </c>
      <c r="D31" s="204" t="str">
        <f t="shared" si="0"/>
        <v>80:1A</v>
      </c>
      <c r="E31" s="204">
        <v>32794</v>
      </c>
      <c r="F31" s="204"/>
      <c r="G31" s="202" t="s">
        <v>1521</v>
      </c>
      <c r="H31" s="92" t="s">
        <v>17</v>
      </c>
      <c r="I31" s="24" t="str">
        <f>IF(A31="","","raidcom add lun -port "&amp;A31&amp;IF(ISBLANK(C31),"-"&amp;B31," "&amp;C31)&amp;" -ldev_id "&amp;IF(G31="D",E31,D31)&amp;" "&amp;IF(ISNUMBER(F31),"-lun_id "&amp;F31&amp;" -s "&amp;Instructions!B$11&amp;" -IH"&amp;Instructions!B$10," -s "&amp;Instructions!B$11&amp;" -IH"&amp;Instructions!B$10))</f>
        <v>raidcom add lun -port CL7-G Y1F2P4E0 -ldev_id 32794  -s 53958 -IH99</v>
      </c>
      <c r="J31" s="139" t="str">
        <f>IF(A31="","","raidcom delete lun -port "&amp;A31&amp;IF(ISBLANK(C31),"-"&amp;B31," "&amp;C31)&amp;" -ldev_id "&amp;IF(G31="D",E31,D31)&amp;" "&amp;IF(ISNUMBER(F31),"-lun_id "&amp;F31&amp;" -s "&amp;Instructions!B$11&amp;" -IH"&amp;Instructions!B$10," -s "&amp;Instructions!B$11&amp;" -IH"&amp;Instructions!B$10))</f>
        <v>raidcom delete lun -port CL7-G Y1F2P4E0 -ldev_id 32794  -s 53958 -IH99</v>
      </c>
    </row>
    <row r="32" spans="1:10" ht="15">
      <c r="A32" s="203" t="s">
        <v>146</v>
      </c>
      <c r="B32" s="204"/>
      <c r="C32" s="203" t="s">
        <v>1660</v>
      </c>
      <c r="D32" s="204" t="str">
        <f t="shared" si="0"/>
        <v>80:1B</v>
      </c>
      <c r="E32" s="204">
        <v>32795</v>
      </c>
      <c r="F32" s="204"/>
      <c r="G32" s="202" t="s">
        <v>1521</v>
      </c>
      <c r="H32" s="92" t="s">
        <v>17</v>
      </c>
      <c r="I32" s="24" t="str">
        <f>IF(A32="","","raidcom add lun -port "&amp;A32&amp;IF(ISBLANK(C32),"-"&amp;B32," "&amp;C32)&amp;" -ldev_id "&amp;IF(G32="D",E32,D32)&amp;" "&amp;IF(ISNUMBER(F32),"-lun_id "&amp;F32&amp;" -s "&amp;Instructions!B$11&amp;" -IH"&amp;Instructions!B$10," -s "&amp;Instructions!B$11&amp;" -IH"&amp;Instructions!B$10))</f>
        <v>raidcom add lun -port CL7-G Y1F2P4E0 -ldev_id 32795  -s 53958 -IH99</v>
      </c>
      <c r="J32" s="139" t="str">
        <f>IF(A32="","","raidcom delete lun -port "&amp;A32&amp;IF(ISBLANK(C32),"-"&amp;B32," "&amp;C32)&amp;" -ldev_id "&amp;IF(G32="D",E32,D32)&amp;" "&amp;IF(ISNUMBER(F32),"-lun_id "&amp;F32&amp;" -s "&amp;Instructions!B$11&amp;" -IH"&amp;Instructions!B$10," -s "&amp;Instructions!B$11&amp;" -IH"&amp;Instructions!B$10))</f>
        <v>raidcom delete lun -port CL7-G Y1F2P4E0 -ldev_id 32795  -s 53958 -IH99</v>
      </c>
    </row>
    <row r="33" spans="1:12" ht="15">
      <c r="A33" s="203" t="s">
        <v>146</v>
      </c>
      <c r="B33" s="204"/>
      <c r="C33" s="203" t="s">
        <v>1660</v>
      </c>
      <c r="D33" s="204" t="str">
        <f t="shared" si="0"/>
        <v>80:1C</v>
      </c>
      <c r="E33" s="204">
        <v>32796</v>
      </c>
      <c r="F33" s="204"/>
      <c r="G33" s="202" t="s">
        <v>1521</v>
      </c>
      <c r="H33" s="92" t="s">
        <v>17</v>
      </c>
      <c r="I33" s="24" t="str">
        <f>IF(A33="","","raidcom add lun -port "&amp;A33&amp;IF(ISBLANK(C33),"-"&amp;B33," "&amp;C33)&amp;" -ldev_id "&amp;IF(G33="D",E33,D33)&amp;" "&amp;IF(ISNUMBER(F33),"-lun_id "&amp;F33&amp;" -s "&amp;Instructions!B$11&amp;" -IH"&amp;Instructions!B$10," -s "&amp;Instructions!B$11&amp;" -IH"&amp;Instructions!B$10))</f>
        <v>raidcom add lun -port CL7-G Y1F2P4E0 -ldev_id 32796  -s 53958 -IH99</v>
      </c>
      <c r="J33" s="139" t="str">
        <f>IF(A33="","","raidcom delete lun -port "&amp;A33&amp;IF(ISBLANK(C33),"-"&amp;B33," "&amp;C33)&amp;" -ldev_id "&amp;IF(G33="D",E33,D33)&amp;" "&amp;IF(ISNUMBER(F33),"-lun_id "&amp;F33&amp;" -s "&amp;Instructions!B$11&amp;" -IH"&amp;Instructions!B$10," -s "&amp;Instructions!B$11&amp;" -IH"&amp;Instructions!B$10))</f>
        <v>raidcom delete lun -port CL7-G Y1F2P4E0 -ldev_id 32796  -s 53958 -IH99</v>
      </c>
    </row>
    <row r="34" spans="1:12" ht="15">
      <c r="A34" s="203" t="s">
        <v>146</v>
      </c>
      <c r="B34" s="204"/>
      <c r="C34" s="203" t="s">
        <v>1660</v>
      </c>
      <c r="D34" s="204" t="str">
        <f t="shared" si="0"/>
        <v>80:1D</v>
      </c>
      <c r="E34" s="204">
        <v>32797</v>
      </c>
      <c r="F34" s="204"/>
      <c r="G34" s="202" t="s">
        <v>1521</v>
      </c>
      <c r="H34" s="92" t="s">
        <v>17</v>
      </c>
      <c r="I34" s="24" t="str">
        <f>IF(A34="","","raidcom add lun -port "&amp;A34&amp;IF(ISBLANK(C34),"-"&amp;B34," "&amp;C34)&amp;" -ldev_id "&amp;IF(G34="D",E34,D34)&amp;" "&amp;IF(ISNUMBER(F34),"-lun_id "&amp;F34&amp;" -s "&amp;Instructions!B$11&amp;" -IH"&amp;Instructions!B$10," -s "&amp;Instructions!B$11&amp;" -IH"&amp;Instructions!B$10))</f>
        <v>raidcom add lun -port CL7-G Y1F2P4E0 -ldev_id 32797  -s 53958 -IH99</v>
      </c>
      <c r="J34" s="139" t="str">
        <f>IF(A34="","","raidcom delete lun -port "&amp;A34&amp;IF(ISBLANK(C34),"-"&amp;B34," "&amp;C34)&amp;" -ldev_id "&amp;IF(G34="D",E34,D34)&amp;" "&amp;IF(ISNUMBER(F34),"-lun_id "&amp;F34&amp;" -s "&amp;Instructions!B$11&amp;" -IH"&amp;Instructions!B$10," -s "&amp;Instructions!B$11&amp;" -IH"&amp;Instructions!B$10))</f>
        <v>raidcom delete lun -port CL7-G Y1F2P4E0 -ldev_id 32797  -s 53958 -IH99</v>
      </c>
    </row>
    <row r="35" spans="1:12" ht="15">
      <c r="A35" s="203" t="s">
        <v>146</v>
      </c>
      <c r="B35" s="204"/>
      <c r="C35" s="203" t="s">
        <v>1660</v>
      </c>
      <c r="D35" s="204" t="str">
        <f t="shared" si="0"/>
        <v>80:1E</v>
      </c>
      <c r="E35" s="204">
        <v>32798</v>
      </c>
      <c r="F35" s="204"/>
      <c r="G35" s="202" t="s">
        <v>1521</v>
      </c>
      <c r="H35" s="92" t="s">
        <v>17</v>
      </c>
      <c r="I35" s="24" t="str">
        <f>IF(A35="","","raidcom add lun -port "&amp;A35&amp;IF(ISBLANK(C35),"-"&amp;B35," "&amp;C35)&amp;" -ldev_id "&amp;IF(G35="D",E35,D35)&amp;" "&amp;IF(ISNUMBER(F35),"-lun_id "&amp;F35&amp;" -s "&amp;Instructions!B$11&amp;" -IH"&amp;Instructions!B$10," -s "&amp;Instructions!B$11&amp;" -IH"&amp;Instructions!B$10))</f>
        <v>raidcom add lun -port CL7-G Y1F2P4E0 -ldev_id 32798  -s 53958 -IH99</v>
      </c>
      <c r="J35" s="139" t="str">
        <f>IF(A35="","","raidcom delete lun -port "&amp;A35&amp;IF(ISBLANK(C35),"-"&amp;B35," "&amp;C35)&amp;" -ldev_id "&amp;IF(G35="D",E35,D35)&amp;" "&amp;IF(ISNUMBER(F35),"-lun_id "&amp;F35&amp;" -s "&amp;Instructions!B$11&amp;" -IH"&amp;Instructions!B$10," -s "&amp;Instructions!B$11&amp;" -IH"&amp;Instructions!B$10))</f>
        <v>raidcom delete lun -port CL7-G Y1F2P4E0 -ldev_id 32798  -s 53958 -IH99</v>
      </c>
    </row>
    <row r="36" spans="1:12" ht="15">
      <c r="A36" s="203" t="s">
        <v>146</v>
      </c>
      <c r="B36" s="204"/>
      <c r="C36" s="203" t="s">
        <v>1660</v>
      </c>
      <c r="D36" s="204" t="str">
        <f t="shared" si="0"/>
        <v>80:1F</v>
      </c>
      <c r="E36" s="204">
        <v>32799</v>
      </c>
      <c r="F36" s="204"/>
      <c r="G36" s="202" t="s">
        <v>1521</v>
      </c>
      <c r="H36" s="92" t="s">
        <v>17</v>
      </c>
      <c r="I36" s="24" t="str">
        <f>IF(A36="","","raidcom add lun -port "&amp;A36&amp;IF(ISBLANK(C36),"-"&amp;B36," "&amp;C36)&amp;" -ldev_id "&amp;IF(G36="D",E36,D36)&amp;" "&amp;IF(ISNUMBER(F36),"-lun_id "&amp;F36&amp;" -s "&amp;Instructions!B$11&amp;" -IH"&amp;Instructions!B$10," -s "&amp;Instructions!B$11&amp;" -IH"&amp;Instructions!B$10))</f>
        <v>raidcom add lun -port CL7-G Y1F2P4E0 -ldev_id 32799  -s 53958 -IH99</v>
      </c>
      <c r="J36" s="139" t="str">
        <f>IF(A36="","","raidcom delete lun -port "&amp;A36&amp;IF(ISBLANK(C36),"-"&amp;B36," "&amp;C36)&amp;" -ldev_id "&amp;IF(G36="D",E36,D36)&amp;" "&amp;IF(ISNUMBER(F36),"-lun_id "&amp;F36&amp;" -s "&amp;Instructions!B$11&amp;" -IH"&amp;Instructions!B$10," -s "&amp;Instructions!B$11&amp;" -IH"&amp;Instructions!B$10))</f>
        <v>raidcom delete lun -port CL7-G Y1F2P4E0 -ldev_id 32799  -s 53958 -IH99</v>
      </c>
    </row>
    <row r="37" spans="1:12" ht="15">
      <c r="A37" s="203" t="s">
        <v>146</v>
      </c>
      <c r="B37" s="204"/>
      <c r="C37" s="203" t="s">
        <v>1660</v>
      </c>
      <c r="D37" s="204" t="str">
        <f t="shared" si="0"/>
        <v>80:20</v>
      </c>
      <c r="E37" s="204">
        <v>32800</v>
      </c>
      <c r="F37" s="204"/>
      <c r="G37" s="202" t="s">
        <v>1521</v>
      </c>
      <c r="H37" s="92" t="s">
        <v>17</v>
      </c>
      <c r="I37" s="24" t="str">
        <f>IF(A37="","","raidcom add lun -port "&amp;A37&amp;IF(ISBLANK(C37),"-"&amp;B37," "&amp;C37)&amp;" -ldev_id "&amp;IF(G37="D",E37,D37)&amp;" "&amp;IF(ISNUMBER(F37),"-lun_id "&amp;F37&amp;" -s "&amp;Instructions!B$11&amp;" -IH"&amp;Instructions!B$10," -s "&amp;Instructions!B$11&amp;" -IH"&amp;Instructions!B$10))</f>
        <v>raidcom add lun -port CL7-G Y1F2P4E0 -ldev_id 32800  -s 53958 -IH99</v>
      </c>
      <c r="J37" s="139" t="str">
        <f>IF(A37="","","raidcom delete lun -port "&amp;A37&amp;IF(ISBLANK(C37),"-"&amp;B37," "&amp;C37)&amp;" -ldev_id "&amp;IF(G37="D",E37,D37)&amp;" "&amp;IF(ISNUMBER(F37),"-lun_id "&amp;F37&amp;" -s "&amp;Instructions!B$11&amp;" -IH"&amp;Instructions!B$10," -s "&amp;Instructions!B$11&amp;" -IH"&amp;Instructions!B$10))</f>
        <v>raidcom delete lun -port CL7-G Y1F2P4E0 -ldev_id 32800  -s 53958 -IH99</v>
      </c>
    </row>
    <row r="38" spans="1:12" ht="15">
      <c r="A38" s="203" t="s">
        <v>146</v>
      </c>
      <c r="B38" s="204"/>
      <c r="C38" s="203" t="s">
        <v>1660</v>
      </c>
      <c r="D38" s="204" t="str">
        <f t="shared" si="0"/>
        <v>80:21</v>
      </c>
      <c r="E38" s="204">
        <v>32801</v>
      </c>
      <c r="F38" s="204"/>
      <c r="G38" s="202" t="s">
        <v>1521</v>
      </c>
      <c r="H38" s="92" t="s">
        <v>17</v>
      </c>
      <c r="I38" s="24" t="str">
        <f>IF(A38="","","raidcom add lun -port "&amp;A38&amp;IF(ISBLANK(C38),"-"&amp;B38," "&amp;C38)&amp;" -ldev_id "&amp;IF(G38="D",E38,D38)&amp;" "&amp;IF(ISNUMBER(F38),"-lun_id "&amp;F38&amp;" -s "&amp;Instructions!B$11&amp;" -IH"&amp;Instructions!B$10," -s "&amp;Instructions!B$11&amp;" -IH"&amp;Instructions!B$10))</f>
        <v>raidcom add lun -port CL7-G Y1F2P4E0 -ldev_id 32801  -s 53958 -IH99</v>
      </c>
      <c r="J38" s="139" t="str">
        <f>IF(A38="","","raidcom delete lun -port "&amp;A38&amp;IF(ISBLANK(C38),"-"&amp;B38," "&amp;C38)&amp;" -ldev_id "&amp;IF(G38="D",E38,D38)&amp;" "&amp;IF(ISNUMBER(F38),"-lun_id "&amp;F38&amp;" -s "&amp;Instructions!B$11&amp;" -IH"&amp;Instructions!B$10," -s "&amp;Instructions!B$11&amp;" -IH"&amp;Instructions!B$10))</f>
        <v>raidcom delete lun -port CL7-G Y1F2P4E0 -ldev_id 32801  -s 53958 -IH99</v>
      </c>
    </row>
    <row r="39" spans="1:12" ht="15">
      <c r="A39" s="203" t="s">
        <v>146</v>
      </c>
      <c r="B39" s="204"/>
      <c r="C39" s="203" t="s">
        <v>1660</v>
      </c>
      <c r="D39" s="204" t="str">
        <f t="shared" si="0"/>
        <v>80:22</v>
      </c>
      <c r="E39" s="204">
        <v>32802</v>
      </c>
      <c r="F39" s="204"/>
      <c r="G39" s="202" t="s">
        <v>1521</v>
      </c>
      <c r="H39" s="92" t="s">
        <v>17</v>
      </c>
      <c r="I39" s="24" t="str">
        <f>IF(A39="","","raidcom add lun -port "&amp;A39&amp;IF(ISBLANK(C39),"-"&amp;B39," "&amp;C39)&amp;" -ldev_id "&amp;IF(G39="D",E39,D39)&amp;" "&amp;IF(ISNUMBER(F39),"-lun_id "&amp;F39&amp;" -s "&amp;Instructions!B$11&amp;" -IH"&amp;Instructions!B$10," -s "&amp;Instructions!B$11&amp;" -IH"&amp;Instructions!B$10))</f>
        <v>raidcom add lun -port CL7-G Y1F2P4E0 -ldev_id 32802  -s 53958 -IH99</v>
      </c>
      <c r="J39" s="139" t="str">
        <f>IF(A39="","","raidcom delete lun -port "&amp;A39&amp;IF(ISBLANK(C39),"-"&amp;B39," "&amp;C39)&amp;" -ldev_id "&amp;IF(G39="D",E39,D39)&amp;" "&amp;IF(ISNUMBER(F39),"-lun_id "&amp;F39&amp;" -s "&amp;Instructions!B$11&amp;" -IH"&amp;Instructions!B$10," -s "&amp;Instructions!B$11&amp;" -IH"&amp;Instructions!B$10))</f>
        <v>raidcom delete lun -port CL7-G Y1F2P4E0 -ldev_id 32802  -s 53958 -IH99</v>
      </c>
      <c r="K39" s="8"/>
      <c r="L39" s="8"/>
    </row>
    <row r="40" spans="1:12" ht="15">
      <c r="A40" s="203" t="s">
        <v>146</v>
      </c>
      <c r="B40" s="204"/>
      <c r="C40" s="203" t="s">
        <v>1660</v>
      </c>
      <c r="D40" s="204" t="str">
        <f t="shared" si="0"/>
        <v>80:23</v>
      </c>
      <c r="E40" s="204">
        <v>32803</v>
      </c>
      <c r="F40" s="204"/>
      <c r="G40" s="202" t="s">
        <v>1521</v>
      </c>
      <c r="H40" s="92" t="s">
        <v>17</v>
      </c>
      <c r="I40" s="24" t="str">
        <f>IF(A40="","","raidcom add lun -port "&amp;A40&amp;IF(ISBLANK(C40),"-"&amp;B40," "&amp;C40)&amp;" -ldev_id "&amp;IF(G40="D",E40,D40)&amp;" "&amp;IF(ISNUMBER(F40),"-lun_id "&amp;F40&amp;" -s "&amp;Instructions!B$11&amp;" -IH"&amp;Instructions!B$10," -s "&amp;Instructions!B$11&amp;" -IH"&amp;Instructions!B$10))</f>
        <v>raidcom add lun -port CL7-G Y1F2P4E0 -ldev_id 32803  -s 53958 -IH99</v>
      </c>
      <c r="J40" s="139" t="str">
        <f>IF(A40="","","raidcom delete lun -port "&amp;A40&amp;IF(ISBLANK(C40),"-"&amp;B40," "&amp;C40)&amp;" -ldev_id "&amp;IF(G40="D",E40,D40)&amp;" "&amp;IF(ISNUMBER(F40),"-lun_id "&amp;F40&amp;" -s "&amp;Instructions!B$11&amp;" -IH"&amp;Instructions!B$10," -s "&amp;Instructions!B$11&amp;" -IH"&amp;Instructions!B$10))</f>
        <v>raidcom delete lun -port CL7-G Y1F2P4E0 -ldev_id 32803  -s 53958 -IH99</v>
      </c>
      <c r="K40" s="8"/>
      <c r="L40" s="8"/>
    </row>
    <row r="41" spans="1:12" ht="15">
      <c r="A41" s="203" t="s">
        <v>1471</v>
      </c>
      <c r="B41" s="204"/>
      <c r="C41" s="203" t="s">
        <v>1660</v>
      </c>
      <c r="D41" s="204" t="str">
        <f t="shared" si="0"/>
        <v>80:03</v>
      </c>
      <c r="E41" s="204">
        <v>32771</v>
      </c>
      <c r="F41" s="204"/>
      <c r="G41" s="202" t="s">
        <v>1521</v>
      </c>
      <c r="H41" s="92" t="s">
        <v>17</v>
      </c>
      <c r="I41" s="24" t="str">
        <f>IF(A41="","","raidcom add lun -port "&amp;A41&amp;IF(ISBLANK(C41),"-"&amp;B41," "&amp;C41)&amp;" -ldev_id "&amp;IF(G41="D",E41,D41)&amp;" "&amp;IF(ISNUMBER(F41),"-lun_id "&amp;F41&amp;" -s "&amp;Instructions!B$11&amp;" -IH"&amp;Instructions!B$10," -s "&amp;Instructions!B$11&amp;" -IH"&amp;Instructions!B$10))</f>
        <v>raidcom add lun -port CL8-G Y1F2P4E0 -ldev_id 32771  -s 53958 -IH99</v>
      </c>
      <c r="J41" s="139" t="str">
        <f>IF(A41="","","raidcom delete lun -port "&amp;A41&amp;IF(ISBLANK(C41),"-"&amp;B41," "&amp;C41)&amp;" -ldev_id "&amp;IF(G41="D",E41,D41)&amp;" "&amp;IF(ISNUMBER(F41),"-lun_id "&amp;F41&amp;" -s "&amp;Instructions!B$11&amp;" -IH"&amp;Instructions!B$10," -s "&amp;Instructions!B$11&amp;" -IH"&amp;Instructions!B$10))</f>
        <v>raidcom delete lun -port CL8-G Y1F2P4E0 -ldev_id 32771  -s 53958 -IH99</v>
      </c>
      <c r="K41" s="8"/>
      <c r="L41" s="8"/>
    </row>
    <row r="42" spans="1:12" ht="15">
      <c r="A42" s="203" t="s">
        <v>1471</v>
      </c>
      <c r="B42" s="29"/>
      <c r="C42" s="203" t="s">
        <v>1660</v>
      </c>
      <c r="D42" s="204" t="str">
        <f t="shared" si="0"/>
        <v>80:04</v>
      </c>
      <c r="E42" s="204">
        <v>32772</v>
      </c>
      <c r="F42" s="29"/>
      <c r="G42" s="202" t="s">
        <v>1521</v>
      </c>
      <c r="H42" s="92" t="s">
        <v>17</v>
      </c>
      <c r="I42" s="24" t="str">
        <f>IF(A42="","","raidcom add lun -port "&amp;A42&amp;IF(ISBLANK(C42),"-"&amp;B42," "&amp;C42)&amp;" -ldev_id "&amp;IF(G42="D",E42,D42)&amp;" "&amp;IF(ISNUMBER(F42),"-lun_id "&amp;F42&amp;" -s "&amp;Instructions!B$11&amp;" -IH"&amp;Instructions!B$10," -s "&amp;Instructions!B$11&amp;" -IH"&amp;Instructions!B$10))</f>
        <v>raidcom add lun -port CL8-G Y1F2P4E0 -ldev_id 32772  -s 53958 -IH99</v>
      </c>
      <c r="J42" s="139" t="str">
        <f>IF(A42="","","raidcom delete lun -port "&amp;A42&amp;IF(ISBLANK(C42),"-"&amp;B42," "&amp;C42)&amp;" -ldev_id "&amp;IF(G42="D",E42,D42)&amp;" "&amp;IF(ISNUMBER(F42),"-lun_id "&amp;F42&amp;" -s "&amp;Instructions!B$11&amp;" -IH"&amp;Instructions!B$10," -s "&amp;Instructions!B$11&amp;" -IH"&amp;Instructions!B$10))</f>
        <v>raidcom delete lun -port CL8-G Y1F2P4E0 -ldev_id 32772  -s 53958 -IH99</v>
      </c>
      <c r="K42" s="8"/>
      <c r="L42" s="8"/>
    </row>
    <row r="43" spans="1:12" ht="15">
      <c r="A43" s="203" t="s">
        <v>1471</v>
      </c>
      <c r="B43" s="29"/>
      <c r="C43" s="203" t="s">
        <v>1660</v>
      </c>
      <c r="D43" s="204" t="str">
        <f t="shared" si="0"/>
        <v>80:05</v>
      </c>
      <c r="E43" s="204">
        <v>32773</v>
      </c>
      <c r="F43" s="29"/>
      <c r="G43" s="202" t="s">
        <v>1521</v>
      </c>
      <c r="H43" s="92" t="s">
        <v>17</v>
      </c>
      <c r="I43" s="24" t="str">
        <f>IF(A43="","","raidcom add lun -port "&amp;A43&amp;IF(ISBLANK(C43),"-"&amp;B43," "&amp;C43)&amp;" -ldev_id "&amp;IF(G43="D",E43,D43)&amp;" "&amp;IF(ISNUMBER(F43),"-lun_id "&amp;F43&amp;" -s "&amp;Instructions!B$11&amp;" -IH"&amp;Instructions!B$10," -s "&amp;Instructions!B$11&amp;" -IH"&amp;Instructions!B$10))</f>
        <v>raidcom add lun -port CL8-G Y1F2P4E0 -ldev_id 32773  -s 53958 -IH99</v>
      </c>
      <c r="J43" s="139" t="str">
        <f>IF(A43="","","raidcom delete lun -port "&amp;A43&amp;IF(ISBLANK(C43),"-"&amp;B43," "&amp;C43)&amp;" -ldev_id "&amp;IF(G43="D",E43,D43)&amp;" "&amp;IF(ISNUMBER(F43),"-lun_id "&amp;F43&amp;" -s "&amp;Instructions!B$11&amp;" -IH"&amp;Instructions!B$10," -s "&amp;Instructions!B$11&amp;" -IH"&amp;Instructions!B$10))</f>
        <v>raidcom delete lun -port CL8-G Y1F2P4E0 -ldev_id 32773  -s 53958 -IH99</v>
      </c>
      <c r="K43" s="8"/>
      <c r="L43" s="8"/>
    </row>
    <row r="44" spans="1:12" ht="15">
      <c r="A44" s="203" t="s">
        <v>1471</v>
      </c>
      <c r="B44" s="29"/>
      <c r="C44" s="203" t="s">
        <v>1660</v>
      </c>
      <c r="D44" s="204" t="str">
        <f t="shared" si="0"/>
        <v>80:06</v>
      </c>
      <c r="E44" s="204">
        <v>32774</v>
      </c>
      <c r="F44" s="29"/>
      <c r="G44" s="202" t="s">
        <v>1521</v>
      </c>
      <c r="H44" s="92" t="s">
        <v>17</v>
      </c>
      <c r="I44" s="24" t="str">
        <f>IF(A44="","","raidcom add lun -port "&amp;A44&amp;IF(ISBLANK(C44),"-"&amp;B44," "&amp;C44)&amp;" -ldev_id "&amp;IF(G44="D",E44,D44)&amp;" "&amp;IF(ISNUMBER(F44),"-lun_id "&amp;F44&amp;" -s "&amp;Instructions!B$11&amp;" -IH"&amp;Instructions!B$10," -s "&amp;Instructions!B$11&amp;" -IH"&amp;Instructions!B$10))</f>
        <v>raidcom add lun -port CL8-G Y1F2P4E0 -ldev_id 32774  -s 53958 -IH99</v>
      </c>
      <c r="J44" s="139" t="str">
        <f>IF(A44="","","raidcom delete lun -port "&amp;A44&amp;IF(ISBLANK(C44),"-"&amp;B44," "&amp;C44)&amp;" -ldev_id "&amp;IF(G44="D",E44,D44)&amp;" "&amp;IF(ISNUMBER(F44),"-lun_id "&amp;F44&amp;" -s "&amp;Instructions!B$11&amp;" -IH"&amp;Instructions!B$10," -s "&amp;Instructions!B$11&amp;" -IH"&amp;Instructions!B$10))</f>
        <v>raidcom delete lun -port CL8-G Y1F2P4E0 -ldev_id 32774  -s 53958 -IH99</v>
      </c>
      <c r="K44" s="8"/>
      <c r="L44" s="8"/>
    </row>
    <row r="45" spans="1:12" ht="15">
      <c r="A45" s="203" t="s">
        <v>1471</v>
      </c>
      <c r="B45" s="29"/>
      <c r="C45" s="203" t="s">
        <v>1660</v>
      </c>
      <c r="D45" s="204" t="str">
        <f t="shared" si="0"/>
        <v>80:07</v>
      </c>
      <c r="E45" s="204">
        <v>32775</v>
      </c>
      <c r="F45" s="29"/>
      <c r="G45" s="202" t="s">
        <v>1521</v>
      </c>
      <c r="H45" s="92" t="s">
        <v>17</v>
      </c>
      <c r="I45" s="24" t="str">
        <f>IF(A45="","","raidcom add lun -port "&amp;A45&amp;IF(ISBLANK(C45),"-"&amp;B45," "&amp;C45)&amp;" -ldev_id "&amp;IF(G45="D",E45,D45)&amp;" "&amp;IF(ISNUMBER(F45),"-lun_id "&amp;F45&amp;" -s "&amp;Instructions!B$11&amp;" -IH"&amp;Instructions!B$10," -s "&amp;Instructions!B$11&amp;" -IH"&amp;Instructions!B$10))</f>
        <v>raidcom add lun -port CL8-G Y1F2P4E0 -ldev_id 32775  -s 53958 -IH99</v>
      </c>
      <c r="J45" s="139" t="str">
        <f>IF(A45="","","raidcom delete lun -port "&amp;A45&amp;IF(ISBLANK(C45),"-"&amp;B45," "&amp;C45)&amp;" -ldev_id "&amp;IF(G45="D",E45,D45)&amp;" "&amp;IF(ISNUMBER(F45),"-lun_id "&amp;F45&amp;" -s "&amp;Instructions!B$11&amp;" -IH"&amp;Instructions!B$10," -s "&amp;Instructions!B$11&amp;" -IH"&amp;Instructions!B$10))</f>
        <v>raidcom delete lun -port CL8-G Y1F2P4E0 -ldev_id 32775  -s 53958 -IH99</v>
      </c>
      <c r="K45" s="8"/>
      <c r="L45" s="8"/>
    </row>
    <row r="46" spans="1:12" ht="15">
      <c r="A46" s="203" t="s">
        <v>1471</v>
      </c>
      <c r="B46" s="29"/>
      <c r="C46" s="203" t="s">
        <v>1660</v>
      </c>
      <c r="D46" s="204" t="str">
        <f t="shared" si="0"/>
        <v>80:08</v>
      </c>
      <c r="E46" s="204">
        <v>32776</v>
      </c>
      <c r="F46" s="29"/>
      <c r="G46" s="202" t="s">
        <v>1521</v>
      </c>
      <c r="H46" s="92" t="s">
        <v>17</v>
      </c>
      <c r="I46" s="24" t="str">
        <f>IF(A46="","","raidcom add lun -port "&amp;A46&amp;IF(ISBLANK(C46),"-"&amp;B46," "&amp;C46)&amp;" -ldev_id "&amp;IF(G46="D",E46,D46)&amp;" "&amp;IF(ISNUMBER(F46),"-lun_id "&amp;F46&amp;" -s "&amp;Instructions!B$11&amp;" -IH"&amp;Instructions!B$10," -s "&amp;Instructions!B$11&amp;" -IH"&amp;Instructions!B$10))</f>
        <v>raidcom add lun -port CL8-G Y1F2P4E0 -ldev_id 32776  -s 53958 -IH99</v>
      </c>
      <c r="J46" s="139" t="str">
        <f>IF(A46="","","raidcom delete lun -port "&amp;A46&amp;IF(ISBLANK(C46),"-"&amp;B46," "&amp;C46)&amp;" -ldev_id "&amp;IF(G46="D",E46,D46)&amp;" "&amp;IF(ISNUMBER(F46),"-lun_id "&amp;F46&amp;" -s "&amp;Instructions!B$11&amp;" -IH"&amp;Instructions!B$10," -s "&amp;Instructions!B$11&amp;" -IH"&amp;Instructions!B$10))</f>
        <v>raidcom delete lun -port CL8-G Y1F2P4E0 -ldev_id 32776  -s 53958 -IH99</v>
      </c>
      <c r="K46" s="8"/>
      <c r="L46" s="8"/>
    </row>
    <row r="47" spans="1:12" ht="15">
      <c r="A47" s="203" t="s">
        <v>1471</v>
      </c>
      <c r="B47" s="29"/>
      <c r="C47" s="203" t="s">
        <v>1660</v>
      </c>
      <c r="D47" s="204" t="str">
        <f t="shared" si="0"/>
        <v>80:09</v>
      </c>
      <c r="E47" s="204">
        <v>32777</v>
      </c>
      <c r="F47" s="29"/>
      <c r="G47" s="202" t="s">
        <v>1521</v>
      </c>
      <c r="H47" s="92" t="s">
        <v>17</v>
      </c>
      <c r="I47" s="24" t="str">
        <f>IF(A47="","","raidcom add lun -port "&amp;A47&amp;IF(ISBLANK(C47),"-"&amp;B47," "&amp;C47)&amp;" -ldev_id "&amp;IF(G47="D",E47,D47)&amp;" "&amp;IF(ISNUMBER(F47),"-lun_id "&amp;F47&amp;" -s "&amp;Instructions!B$11&amp;" -IH"&amp;Instructions!B$10," -s "&amp;Instructions!B$11&amp;" -IH"&amp;Instructions!B$10))</f>
        <v>raidcom add lun -port CL8-G Y1F2P4E0 -ldev_id 32777  -s 53958 -IH99</v>
      </c>
      <c r="J47" s="139" t="str">
        <f>IF(A47="","","raidcom delete lun -port "&amp;A47&amp;IF(ISBLANK(C47),"-"&amp;B47," "&amp;C47)&amp;" -ldev_id "&amp;IF(G47="D",E47,D47)&amp;" "&amp;IF(ISNUMBER(F47),"-lun_id "&amp;F47&amp;" -s "&amp;Instructions!B$11&amp;" -IH"&amp;Instructions!B$10," -s "&amp;Instructions!B$11&amp;" -IH"&amp;Instructions!B$10))</f>
        <v>raidcom delete lun -port CL8-G Y1F2P4E0 -ldev_id 32777  -s 53958 -IH99</v>
      </c>
    </row>
    <row r="48" spans="1:12" ht="15">
      <c r="A48" s="203" t="s">
        <v>1471</v>
      </c>
      <c r="B48" s="29"/>
      <c r="C48" s="203" t="s">
        <v>1660</v>
      </c>
      <c r="D48" s="204" t="str">
        <f t="shared" si="0"/>
        <v>80:0A</v>
      </c>
      <c r="E48" s="204">
        <v>32778</v>
      </c>
      <c r="F48" s="29"/>
      <c r="G48" s="202" t="s">
        <v>1521</v>
      </c>
      <c r="H48" s="92" t="s">
        <v>17</v>
      </c>
      <c r="I48" s="24" t="str">
        <f>IF(A48="","","raidcom add lun -port "&amp;A48&amp;IF(ISBLANK(C48),"-"&amp;B48," "&amp;C48)&amp;" -ldev_id "&amp;IF(G48="D",E48,D48)&amp;" "&amp;IF(ISNUMBER(F48),"-lun_id "&amp;F48&amp;" -s "&amp;Instructions!B$11&amp;" -IH"&amp;Instructions!B$10," -s "&amp;Instructions!B$11&amp;" -IH"&amp;Instructions!B$10))</f>
        <v>raidcom add lun -port CL8-G Y1F2P4E0 -ldev_id 32778  -s 53958 -IH99</v>
      </c>
      <c r="J48" s="139" t="str">
        <f>IF(A48="","","raidcom delete lun -port "&amp;A48&amp;IF(ISBLANK(C48),"-"&amp;B48," "&amp;C48)&amp;" -ldev_id "&amp;IF(G48="D",E48,D48)&amp;" "&amp;IF(ISNUMBER(F48),"-lun_id "&amp;F48&amp;" -s "&amp;Instructions!B$11&amp;" -IH"&amp;Instructions!B$10," -s "&amp;Instructions!B$11&amp;" -IH"&amp;Instructions!B$10))</f>
        <v>raidcom delete lun -port CL8-G Y1F2P4E0 -ldev_id 32778  -s 53958 -IH99</v>
      </c>
    </row>
    <row r="49" spans="1:10" ht="15">
      <c r="A49" s="203" t="s">
        <v>1471</v>
      </c>
      <c r="B49" s="29"/>
      <c r="C49" s="203" t="s">
        <v>1660</v>
      </c>
      <c r="D49" s="204" t="str">
        <f t="shared" si="0"/>
        <v>80:0B</v>
      </c>
      <c r="E49" s="204">
        <v>32779</v>
      </c>
      <c r="F49" s="29"/>
      <c r="G49" s="202" t="s">
        <v>1521</v>
      </c>
      <c r="H49" s="92" t="s">
        <v>17</v>
      </c>
      <c r="I49" s="24" t="str">
        <f>IF(A49="","","raidcom add lun -port "&amp;A49&amp;IF(ISBLANK(C49),"-"&amp;B49," "&amp;C49)&amp;" -ldev_id "&amp;IF(G49="D",E49,D49)&amp;" "&amp;IF(ISNUMBER(F49),"-lun_id "&amp;F49&amp;" -s "&amp;Instructions!B$11&amp;" -IH"&amp;Instructions!B$10," -s "&amp;Instructions!B$11&amp;" -IH"&amp;Instructions!B$10))</f>
        <v>raidcom add lun -port CL8-G Y1F2P4E0 -ldev_id 32779  -s 53958 -IH99</v>
      </c>
      <c r="J49" s="139" t="str">
        <f>IF(A49="","","raidcom delete lun -port "&amp;A49&amp;IF(ISBLANK(C49),"-"&amp;B49," "&amp;C49)&amp;" -ldev_id "&amp;IF(G49="D",E49,D49)&amp;" "&amp;IF(ISNUMBER(F49),"-lun_id "&amp;F49&amp;" -s "&amp;Instructions!B$11&amp;" -IH"&amp;Instructions!B$10," -s "&amp;Instructions!B$11&amp;" -IH"&amp;Instructions!B$10))</f>
        <v>raidcom delete lun -port CL8-G Y1F2P4E0 -ldev_id 32779  -s 53958 -IH99</v>
      </c>
    </row>
    <row r="50" spans="1:10" ht="15">
      <c r="A50" s="203" t="s">
        <v>1471</v>
      </c>
      <c r="B50" s="29"/>
      <c r="C50" s="203" t="s">
        <v>1660</v>
      </c>
      <c r="D50" s="204" t="str">
        <f t="shared" si="0"/>
        <v>80:0C</v>
      </c>
      <c r="E50" s="204">
        <v>32780</v>
      </c>
      <c r="F50" s="29"/>
      <c r="G50" s="202" t="s">
        <v>1521</v>
      </c>
      <c r="H50" s="92" t="s">
        <v>17</v>
      </c>
      <c r="I50" s="24" t="str">
        <f>IF(A50="","","raidcom add lun -port "&amp;A50&amp;IF(ISBLANK(C50),"-"&amp;B50," "&amp;C50)&amp;" -ldev_id "&amp;IF(G50="D",E50,D50)&amp;" "&amp;IF(ISNUMBER(F50),"-lun_id "&amp;F50&amp;" -s "&amp;Instructions!B$11&amp;" -IH"&amp;Instructions!B$10," -s "&amp;Instructions!B$11&amp;" -IH"&amp;Instructions!B$10))</f>
        <v>raidcom add lun -port CL8-G Y1F2P4E0 -ldev_id 32780  -s 53958 -IH99</v>
      </c>
      <c r="J50" s="139" t="str">
        <f>IF(A50="","","raidcom delete lun -port "&amp;A50&amp;IF(ISBLANK(C50),"-"&amp;B50," "&amp;C50)&amp;" -ldev_id "&amp;IF(G50="D",E50,D50)&amp;" "&amp;IF(ISNUMBER(F50),"-lun_id "&amp;F50&amp;" -s "&amp;Instructions!B$11&amp;" -IH"&amp;Instructions!B$10," -s "&amp;Instructions!B$11&amp;" -IH"&amp;Instructions!B$10))</f>
        <v>raidcom delete lun -port CL8-G Y1F2P4E0 -ldev_id 32780  -s 53958 -IH99</v>
      </c>
    </row>
    <row r="51" spans="1:10" ht="15">
      <c r="A51" s="203" t="s">
        <v>1471</v>
      </c>
      <c r="B51" s="29"/>
      <c r="C51" s="203" t="s">
        <v>1660</v>
      </c>
      <c r="D51" s="204" t="str">
        <f t="shared" si="0"/>
        <v>80:0D</v>
      </c>
      <c r="E51" s="204">
        <v>32781</v>
      </c>
      <c r="F51" s="29"/>
      <c r="G51" s="202" t="s">
        <v>1521</v>
      </c>
      <c r="H51" s="92" t="s">
        <v>17</v>
      </c>
      <c r="I51" s="24" t="str">
        <f>IF(A51="","","raidcom add lun -port "&amp;A51&amp;IF(ISBLANK(C51),"-"&amp;B51," "&amp;C51)&amp;" -ldev_id "&amp;IF(G51="D",E51,D51)&amp;" "&amp;IF(ISNUMBER(F51),"-lun_id "&amp;F51&amp;" -s "&amp;Instructions!B$11&amp;" -IH"&amp;Instructions!B$10," -s "&amp;Instructions!B$11&amp;" -IH"&amp;Instructions!B$10))</f>
        <v>raidcom add lun -port CL8-G Y1F2P4E0 -ldev_id 32781  -s 53958 -IH99</v>
      </c>
      <c r="J51" s="139" t="str">
        <f>IF(A51="","","raidcom delete lun -port "&amp;A51&amp;IF(ISBLANK(C51),"-"&amp;B51," "&amp;C51)&amp;" -ldev_id "&amp;IF(G51="D",E51,D51)&amp;" "&amp;IF(ISNUMBER(F51),"-lun_id "&amp;F51&amp;" -s "&amp;Instructions!B$11&amp;" -IH"&amp;Instructions!B$10," -s "&amp;Instructions!B$11&amp;" -IH"&amp;Instructions!B$10))</f>
        <v>raidcom delete lun -port CL8-G Y1F2P4E0 -ldev_id 32781  -s 53958 -IH99</v>
      </c>
    </row>
    <row r="52" spans="1:10" s="8" customFormat="1" ht="15">
      <c r="A52" s="203" t="s">
        <v>1471</v>
      </c>
      <c r="B52" s="29"/>
      <c r="C52" s="203" t="s">
        <v>1660</v>
      </c>
      <c r="D52" s="204" t="str">
        <f t="shared" si="0"/>
        <v>80:0E</v>
      </c>
      <c r="E52" s="204">
        <v>32782</v>
      </c>
      <c r="F52" s="29"/>
      <c r="G52" s="202" t="s">
        <v>1521</v>
      </c>
      <c r="H52" s="92" t="s">
        <v>17</v>
      </c>
      <c r="I52" s="24" t="str">
        <f>IF(A52="","","raidcom add lun -port "&amp;A52&amp;IF(ISBLANK(C52),"-"&amp;B52," "&amp;C52)&amp;" -ldev_id "&amp;IF(G52="D",E52,D52)&amp;" "&amp;IF(ISNUMBER(F52),"-lun_id "&amp;F52&amp;" -s "&amp;Instructions!B$11&amp;" -IH"&amp;Instructions!B$10," -s "&amp;Instructions!B$11&amp;" -IH"&amp;Instructions!B$10))</f>
        <v>raidcom add lun -port CL8-G Y1F2P4E0 -ldev_id 32782  -s 53958 -IH99</v>
      </c>
      <c r="J52" s="139" t="str">
        <f>IF(A52="","","raidcom delete lun -port "&amp;A52&amp;IF(ISBLANK(C52),"-"&amp;B52," "&amp;C52)&amp;" -ldev_id "&amp;IF(G52="D",E52,D52)&amp;" "&amp;IF(ISNUMBER(F52),"-lun_id "&amp;F52&amp;" -s "&amp;Instructions!B$11&amp;" -IH"&amp;Instructions!B$10," -s "&amp;Instructions!B$11&amp;" -IH"&amp;Instructions!B$10))</f>
        <v>raidcom delete lun -port CL8-G Y1F2P4E0 -ldev_id 32782  -s 53958 -IH99</v>
      </c>
    </row>
    <row r="53" spans="1:10" s="8" customFormat="1" ht="15">
      <c r="A53" s="203" t="s">
        <v>1471</v>
      </c>
      <c r="B53" s="29"/>
      <c r="C53" s="203" t="s">
        <v>1660</v>
      </c>
      <c r="D53" s="204" t="str">
        <f t="shared" si="0"/>
        <v>80:0F</v>
      </c>
      <c r="E53" s="204">
        <v>32783</v>
      </c>
      <c r="F53" s="29"/>
      <c r="G53" s="202" t="s">
        <v>1521</v>
      </c>
      <c r="H53" s="92" t="s">
        <v>17</v>
      </c>
      <c r="I53" s="24" t="str">
        <f>IF(A53="","","raidcom add lun -port "&amp;A53&amp;IF(ISBLANK(C53),"-"&amp;B53," "&amp;C53)&amp;" -ldev_id "&amp;IF(G53="D",E53,D53)&amp;" "&amp;IF(ISNUMBER(F53),"-lun_id "&amp;F53&amp;" -s "&amp;Instructions!B$11&amp;" -IH"&amp;Instructions!B$10," -s "&amp;Instructions!B$11&amp;" -IH"&amp;Instructions!B$10))</f>
        <v>raidcom add lun -port CL8-G Y1F2P4E0 -ldev_id 32783  -s 53958 -IH99</v>
      </c>
      <c r="J53" s="139" t="str">
        <f>IF(A53="","","raidcom delete lun -port "&amp;A53&amp;IF(ISBLANK(C53),"-"&amp;B53," "&amp;C53)&amp;" -ldev_id "&amp;IF(G53="D",E53,D53)&amp;" "&amp;IF(ISNUMBER(F53),"-lun_id "&amp;F53&amp;" -s "&amp;Instructions!B$11&amp;" -IH"&amp;Instructions!B$10," -s "&amp;Instructions!B$11&amp;" -IH"&amp;Instructions!B$10))</f>
        <v>raidcom delete lun -port CL8-G Y1F2P4E0 -ldev_id 32783  -s 53958 -IH99</v>
      </c>
    </row>
    <row r="54" spans="1:10" s="8" customFormat="1" ht="15">
      <c r="A54" s="203" t="s">
        <v>1471</v>
      </c>
      <c r="B54" s="29"/>
      <c r="C54" s="203" t="s">
        <v>1660</v>
      </c>
      <c r="D54" s="204" t="str">
        <f t="shared" si="0"/>
        <v>80:10</v>
      </c>
      <c r="E54" s="204">
        <v>32784</v>
      </c>
      <c r="F54" s="29"/>
      <c r="G54" s="202" t="s">
        <v>1521</v>
      </c>
      <c r="H54" s="92" t="s">
        <v>17</v>
      </c>
      <c r="I54" s="24" t="str">
        <f>IF(A54="","","raidcom add lun -port "&amp;A54&amp;IF(ISBLANK(C54),"-"&amp;B54," "&amp;C54)&amp;" -ldev_id "&amp;IF(G54="D",E54,D54)&amp;" "&amp;IF(ISNUMBER(F54),"-lun_id "&amp;F54&amp;" -s "&amp;Instructions!B$11&amp;" -IH"&amp;Instructions!B$10," -s "&amp;Instructions!B$11&amp;" -IH"&amp;Instructions!B$10))</f>
        <v>raidcom add lun -port CL8-G Y1F2P4E0 -ldev_id 32784  -s 53958 -IH99</v>
      </c>
      <c r="J54" s="139" t="str">
        <f>IF(A54="","","raidcom delete lun -port "&amp;A54&amp;IF(ISBLANK(C54),"-"&amp;B54," "&amp;C54)&amp;" -ldev_id "&amp;IF(G54="D",E54,D54)&amp;" "&amp;IF(ISNUMBER(F54),"-lun_id "&amp;F54&amp;" -s "&amp;Instructions!B$11&amp;" -IH"&amp;Instructions!B$10," -s "&amp;Instructions!B$11&amp;" -IH"&amp;Instructions!B$10))</f>
        <v>raidcom delete lun -port CL8-G Y1F2P4E0 -ldev_id 32784  -s 53958 -IH99</v>
      </c>
    </row>
    <row r="55" spans="1:10" s="8" customFormat="1" ht="15">
      <c r="A55" s="203" t="s">
        <v>1471</v>
      </c>
      <c r="B55" s="29"/>
      <c r="C55" s="203" t="s">
        <v>1660</v>
      </c>
      <c r="D55" s="204" t="str">
        <f t="shared" si="0"/>
        <v>80:11</v>
      </c>
      <c r="E55" s="204">
        <v>32785</v>
      </c>
      <c r="F55" s="29"/>
      <c r="G55" s="202" t="s">
        <v>1521</v>
      </c>
      <c r="H55" s="92" t="s">
        <v>17</v>
      </c>
      <c r="I55" s="24" t="str">
        <f>IF(A55="","","raidcom add lun -port "&amp;A55&amp;IF(ISBLANK(C55),"-"&amp;B55," "&amp;C55)&amp;" -ldev_id "&amp;IF(G55="D",E55,D55)&amp;" "&amp;IF(ISNUMBER(F55),"-lun_id "&amp;F55&amp;" -s "&amp;Instructions!B$11&amp;" -IH"&amp;Instructions!B$10," -s "&amp;Instructions!B$11&amp;" -IH"&amp;Instructions!B$10))</f>
        <v>raidcom add lun -port CL8-G Y1F2P4E0 -ldev_id 32785  -s 53958 -IH99</v>
      </c>
      <c r="J55" s="139" t="str">
        <f>IF(A55="","","raidcom delete lun -port "&amp;A55&amp;IF(ISBLANK(C55),"-"&amp;B55," "&amp;C55)&amp;" -ldev_id "&amp;IF(G55="D",E55,D55)&amp;" "&amp;IF(ISNUMBER(F55),"-lun_id "&amp;F55&amp;" -s "&amp;Instructions!B$11&amp;" -IH"&amp;Instructions!B$10," -s "&amp;Instructions!B$11&amp;" -IH"&amp;Instructions!B$10))</f>
        <v>raidcom delete lun -port CL8-G Y1F2P4E0 -ldev_id 32785  -s 53958 -IH99</v>
      </c>
    </row>
    <row r="56" spans="1:10" s="8" customFormat="1" ht="15">
      <c r="A56" s="203" t="s">
        <v>1471</v>
      </c>
      <c r="B56" s="29"/>
      <c r="C56" s="203" t="s">
        <v>1660</v>
      </c>
      <c r="D56" s="204" t="str">
        <f t="shared" si="0"/>
        <v>80:12</v>
      </c>
      <c r="E56" s="204">
        <v>32786</v>
      </c>
      <c r="F56" s="29"/>
      <c r="G56" s="202" t="s">
        <v>1521</v>
      </c>
      <c r="H56" s="92" t="s">
        <v>17</v>
      </c>
      <c r="I56" s="24" t="str">
        <f>IF(A56="","","raidcom add lun -port "&amp;A56&amp;IF(ISBLANK(C56),"-"&amp;B56," "&amp;C56)&amp;" -ldev_id "&amp;IF(G56="D",E56,D56)&amp;" "&amp;IF(ISNUMBER(F56),"-lun_id "&amp;F56&amp;" -s "&amp;Instructions!B$11&amp;" -IH"&amp;Instructions!B$10," -s "&amp;Instructions!B$11&amp;" -IH"&amp;Instructions!B$10))</f>
        <v>raidcom add lun -port CL8-G Y1F2P4E0 -ldev_id 32786  -s 53958 -IH99</v>
      </c>
      <c r="J56" s="139" t="str">
        <f>IF(A56="","","raidcom delete lun -port "&amp;A56&amp;IF(ISBLANK(C56),"-"&amp;B56," "&amp;C56)&amp;" -ldev_id "&amp;IF(G56="D",E56,D56)&amp;" "&amp;IF(ISNUMBER(F56),"-lun_id "&amp;F56&amp;" -s "&amp;Instructions!B$11&amp;" -IH"&amp;Instructions!B$10," -s "&amp;Instructions!B$11&amp;" -IH"&amp;Instructions!B$10))</f>
        <v>raidcom delete lun -port CL8-G Y1F2P4E0 -ldev_id 32786  -s 53958 -IH99</v>
      </c>
    </row>
    <row r="57" spans="1:10" s="8" customFormat="1" ht="15">
      <c r="A57" s="203" t="s">
        <v>1471</v>
      </c>
      <c r="B57" s="29"/>
      <c r="C57" s="203" t="s">
        <v>1660</v>
      </c>
      <c r="D57" s="204" t="str">
        <f t="shared" si="0"/>
        <v>80:13</v>
      </c>
      <c r="E57" s="204">
        <v>32787</v>
      </c>
      <c r="F57" s="29"/>
      <c r="G57" s="202" t="s">
        <v>1521</v>
      </c>
      <c r="H57" s="92" t="s">
        <v>17</v>
      </c>
      <c r="I57" s="24" t="str">
        <f>IF(A57="","","raidcom add lun -port "&amp;A57&amp;IF(ISBLANK(C57),"-"&amp;B57," "&amp;C57)&amp;" -ldev_id "&amp;IF(G57="D",E57,D57)&amp;" "&amp;IF(ISNUMBER(F57),"-lun_id "&amp;F57&amp;" -s "&amp;Instructions!B$11&amp;" -IH"&amp;Instructions!B$10," -s "&amp;Instructions!B$11&amp;" -IH"&amp;Instructions!B$10))</f>
        <v>raidcom add lun -port CL8-G Y1F2P4E0 -ldev_id 32787  -s 53958 -IH99</v>
      </c>
      <c r="J57" s="139" t="str">
        <f>IF(A57="","","raidcom delete lun -port "&amp;A57&amp;IF(ISBLANK(C57),"-"&amp;B57," "&amp;C57)&amp;" -ldev_id "&amp;IF(G57="D",E57,D57)&amp;" "&amp;IF(ISNUMBER(F57),"-lun_id "&amp;F57&amp;" -s "&amp;Instructions!B$11&amp;" -IH"&amp;Instructions!B$10," -s "&amp;Instructions!B$11&amp;" -IH"&amp;Instructions!B$10))</f>
        <v>raidcom delete lun -port CL8-G Y1F2P4E0 -ldev_id 32787  -s 53958 -IH99</v>
      </c>
    </row>
    <row r="58" spans="1:10" s="8" customFormat="1" ht="15">
      <c r="A58" s="203" t="s">
        <v>1471</v>
      </c>
      <c r="B58" s="29"/>
      <c r="C58" s="203" t="s">
        <v>1660</v>
      </c>
      <c r="D58" s="204" t="str">
        <f t="shared" si="0"/>
        <v>80:14</v>
      </c>
      <c r="E58" s="204">
        <v>32788</v>
      </c>
      <c r="F58" s="29"/>
      <c r="G58" s="202" t="s">
        <v>1521</v>
      </c>
      <c r="H58" s="92" t="s">
        <v>17</v>
      </c>
      <c r="I58" s="24" t="str">
        <f>IF(A58="","","raidcom add lun -port "&amp;A58&amp;IF(ISBLANK(C58),"-"&amp;B58," "&amp;C58)&amp;" -ldev_id "&amp;IF(G58="D",E58,D58)&amp;" "&amp;IF(ISNUMBER(F58),"-lun_id "&amp;F58&amp;" -s "&amp;Instructions!B$11&amp;" -IH"&amp;Instructions!B$10," -s "&amp;Instructions!B$11&amp;" -IH"&amp;Instructions!B$10))</f>
        <v>raidcom add lun -port CL8-G Y1F2P4E0 -ldev_id 32788  -s 53958 -IH99</v>
      </c>
      <c r="J58" s="139" t="str">
        <f>IF(A58="","","raidcom delete lun -port "&amp;A58&amp;IF(ISBLANK(C58),"-"&amp;B58," "&amp;C58)&amp;" -ldev_id "&amp;IF(G58="D",E58,D58)&amp;" "&amp;IF(ISNUMBER(F58),"-lun_id "&amp;F58&amp;" -s "&amp;Instructions!B$11&amp;" -IH"&amp;Instructions!B$10," -s "&amp;Instructions!B$11&amp;" -IH"&amp;Instructions!B$10))</f>
        <v>raidcom delete lun -port CL8-G Y1F2P4E0 -ldev_id 32788  -s 53958 -IH99</v>
      </c>
    </row>
    <row r="59" spans="1:10" s="8" customFormat="1" ht="15">
      <c r="A59" s="203" t="s">
        <v>1471</v>
      </c>
      <c r="B59" s="29"/>
      <c r="C59" s="203" t="s">
        <v>1660</v>
      </c>
      <c r="D59" s="204" t="str">
        <f t="shared" si="0"/>
        <v>80:15</v>
      </c>
      <c r="E59" s="204">
        <v>32789</v>
      </c>
      <c r="F59" s="29"/>
      <c r="G59" s="202" t="s">
        <v>1521</v>
      </c>
      <c r="H59" s="92" t="s">
        <v>17</v>
      </c>
      <c r="I59" s="24" t="str">
        <f>IF(A59="","","raidcom add lun -port "&amp;A59&amp;IF(ISBLANK(C59),"-"&amp;B59," "&amp;C59)&amp;" -ldev_id "&amp;IF(G59="D",E59,D59)&amp;" "&amp;IF(ISNUMBER(F59),"-lun_id "&amp;F59&amp;" -s "&amp;Instructions!B$11&amp;" -IH"&amp;Instructions!B$10," -s "&amp;Instructions!B$11&amp;" -IH"&amp;Instructions!B$10))</f>
        <v>raidcom add lun -port CL8-G Y1F2P4E0 -ldev_id 32789  -s 53958 -IH99</v>
      </c>
      <c r="J59" s="139" t="str">
        <f>IF(A59="","","raidcom delete lun -port "&amp;A59&amp;IF(ISBLANK(C59),"-"&amp;B59," "&amp;C59)&amp;" -ldev_id "&amp;IF(G59="D",E59,D59)&amp;" "&amp;IF(ISNUMBER(F59),"-lun_id "&amp;F59&amp;" -s "&amp;Instructions!B$11&amp;" -IH"&amp;Instructions!B$10," -s "&amp;Instructions!B$11&amp;" -IH"&amp;Instructions!B$10))</f>
        <v>raidcom delete lun -port CL8-G Y1F2P4E0 -ldev_id 32789  -s 53958 -IH99</v>
      </c>
    </row>
    <row r="60" spans="1:10" s="8" customFormat="1" ht="15">
      <c r="A60" s="203" t="s">
        <v>1471</v>
      </c>
      <c r="B60" s="29"/>
      <c r="C60" s="203" t="s">
        <v>1660</v>
      </c>
      <c r="D60" s="204" t="str">
        <f t="shared" si="0"/>
        <v>80:16</v>
      </c>
      <c r="E60" s="204">
        <v>32790</v>
      </c>
      <c r="F60" s="29"/>
      <c r="G60" s="202" t="s">
        <v>1521</v>
      </c>
      <c r="H60" s="92" t="s">
        <v>17</v>
      </c>
      <c r="I60" s="24" t="str">
        <f>IF(A60="","","raidcom add lun -port "&amp;A60&amp;IF(ISBLANK(C60),"-"&amp;B60," "&amp;C60)&amp;" -ldev_id "&amp;IF(G60="D",E60,D60)&amp;" "&amp;IF(ISNUMBER(F60),"-lun_id "&amp;F60&amp;" -s "&amp;Instructions!B$11&amp;" -IH"&amp;Instructions!B$10," -s "&amp;Instructions!B$11&amp;" -IH"&amp;Instructions!B$10))</f>
        <v>raidcom add lun -port CL8-G Y1F2P4E0 -ldev_id 32790  -s 53958 -IH99</v>
      </c>
      <c r="J60" s="139" t="str">
        <f>IF(A60="","","raidcom delete lun -port "&amp;A60&amp;IF(ISBLANK(C60),"-"&amp;B60," "&amp;C60)&amp;" -ldev_id "&amp;IF(G60="D",E60,D60)&amp;" "&amp;IF(ISNUMBER(F60),"-lun_id "&amp;F60&amp;" -s "&amp;Instructions!B$11&amp;" -IH"&amp;Instructions!B$10," -s "&amp;Instructions!B$11&amp;" -IH"&amp;Instructions!B$10))</f>
        <v>raidcom delete lun -port CL8-G Y1F2P4E0 -ldev_id 32790  -s 53958 -IH99</v>
      </c>
    </row>
    <row r="61" spans="1:10" s="8" customFormat="1" ht="15">
      <c r="A61" s="203" t="s">
        <v>1471</v>
      </c>
      <c r="B61" s="29"/>
      <c r="C61" s="203" t="s">
        <v>1660</v>
      </c>
      <c r="D61" s="204" t="str">
        <f t="shared" si="0"/>
        <v>80:17</v>
      </c>
      <c r="E61" s="204">
        <v>32791</v>
      </c>
      <c r="F61" s="29"/>
      <c r="G61" s="202" t="s">
        <v>1521</v>
      </c>
      <c r="H61" s="92" t="s">
        <v>17</v>
      </c>
      <c r="I61" s="24" t="str">
        <f>IF(A61="","","raidcom add lun -port "&amp;A61&amp;IF(ISBLANK(C61),"-"&amp;B61," "&amp;C61)&amp;" -ldev_id "&amp;IF(G61="D",E61,D61)&amp;" "&amp;IF(ISNUMBER(F61),"-lun_id "&amp;F61&amp;" -s "&amp;Instructions!B$11&amp;" -IH"&amp;Instructions!B$10," -s "&amp;Instructions!B$11&amp;" -IH"&amp;Instructions!B$10))</f>
        <v>raidcom add lun -port CL8-G Y1F2P4E0 -ldev_id 32791  -s 53958 -IH99</v>
      </c>
      <c r="J61" s="139" t="str">
        <f>IF(A61="","","raidcom delete lun -port "&amp;A61&amp;IF(ISBLANK(C61),"-"&amp;B61," "&amp;C61)&amp;" -ldev_id "&amp;IF(G61="D",E61,D61)&amp;" "&amp;IF(ISNUMBER(F61),"-lun_id "&amp;F61&amp;" -s "&amp;Instructions!B$11&amp;" -IH"&amp;Instructions!B$10," -s "&amp;Instructions!B$11&amp;" -IH"&amp;Instructions!B$10))</f>
        <v>raidcom delete lun -port CL8-G Y1F2P4E0 -ldev_id 32791  -s 53958 -IH99</v>
      </c>
    </row>
    <row r="62" spans="1:10" s="8" customFormat="1" ht="15">
      <c r="A62" s="203" t="s">
        <v>1471</v>
      </c>
      <c r="B62" s="29"/>
      <c r="C62" s="203" t="s">
        <v>1660</v>
      </c>
      <c r="D62" s="204" t="str">
        <f t="shared" si="0"/>
        <v>80:18</v>
      </c>
      <c r="E62" s="204">
        <v>32792</v>
      </c>
      <c r="F62" s="29"/>
      <c r="G62" s="202" t="s">
        <v>1521</v>
      </c>
      <c r="H62" s="92" t="s">
        <v>17</v>
      </c>
      <c r="I62" s="24" t="str">
        <f>IF(A62="","","raidcom add lun -port "&amp;A62&amp;IF(ISBLANK(C62),"-"&amp;B62," "&amp;C62)&amp;" -ldev_id "&amp;IF(G62="D",E62,D62)&amp;" "&amp;IF(ISNUMBER(F62),"-lun_id "&amp;F62&amp;" -s "&amp;Instructions!B$11&amp;" -IH"&amp;Instructions!B$10," -s "&amp;Instructions!B$11&amp;" -IH"&amp;Instructions!B$10))</f>
        <v>raidcom add lun -port CL8-G Y1F2P4E0 -ldev_id 32792  -s 53958 -IH99</v>
      </c>
      <c r="J62" s="139" t="str">
        <f>IF(A62="","","raidcom delete lun -port "&amp;A62&amp;IF(ISBLANK(C62),"-"&amp;B62," "&amp;C62)&amp;" -ldev_id "&amp;IF(G62="D",E62,D62)&amp;" "&amp;IF(ISNUMBER(F62),"-lun_id "&amp;F62&amp;" -s "&amp;Instructions!B$11&amp;" -IH"&amp;Instructions!B$10," -s "&amp;Instructions!B$11&amp;" -IH"&amp;Instructions!B$10))</f>
        <v>raidcom delete lun -port CL8-G Y1F2P4E0 -ldev_id 32792  -s 53958 -IH99</v>
      </c>
    </row>
    <row r="63" spans="1:10" s="8" customFormat="1" ht="15">
      <c r="A63" s="203" t="s">
        <v>1471</v>
      </c>
      <c r="B63" s="29"/>
      <c r="C63" s="203" t="s">
        <v>1660</v>
      </c>
      <c r="D63" s="204" t="str">
        <f t="shared" si="0"/>
        <v>80:19</v>
      </c>
      <c r="E63" s="204">
        <v>32793</v>
      </c>
      <c r="F63" s="29"/>
      <c r="G63" s="202" t="s">
        <v>1521</v>
      </c>
      <c r="H63" s="92" t="s">
        <v>17</v>
      </c>
      <c r="I63" s="24" t="str">
        <f>IF(A63="","","raidcom add lun -port "&amp;A63&amp;IF(ISBLANK(C63),"-"&amp;B63," "&amp;C63)&amp;" -ldev_id "&amp;IF(G63="D",E63,D63)&amp;" "&amp;IF(ISNUMBER(F63),"-lun_id "&amp;F63&amp;" -s "&amp;Instructions!B$11&amp;" -IH"&amp;Instructions!B$10," -s "&amp;Instructions!B$11&amp;" -IH"&amp;Instructions!B$10))</f>
        <v>raidcom add lun -port CL8-G Y1F2P4E0 -ldev_id 32793  -s 53958 -IH99</v>
      </c>
      <c r="J63" s="139" t="str">
        <f>IF(A63="","","raidcom delete lun -port "&amp;A63&amp;IF(ISBLANK(C63),"-"&amp;B63," "&amp;C63)&amp;" -ldev_id "&amp;IF(G63="D",E63,D63)&amp;" "&amp;IF(ISNUMBER(F63),"-lun_id "&amp;F63&amp;" -s "&amp;Instructions!B$11&amp;" -IH"&amp;Instructions!B$10," -s "&amp;Instructions!B$11&amp;" -IH"&amp;Instructions!B$10))</f>
        <v>raidcom delete lun -port CL8-G Y1F2P4E0 -ldev_id 32793  -s 53958 -IH99</v>
      </c>
    </row>
    <row r="64" spans="1:10" s="8" customFormat="1" ht="15">
      <c r="A64" s="203" t="s">
        <v>1471</v>
      </c>
      <c r="B64" s="29"/>
      <c r="C64" s="203" t="s">
        <v>1660</v>
      </c>
      <c r="D64" s="204" t="str">
        <f t="shared" si="0"/>
        <v>80:1A</v>
      </c>
      <c r="E64" s="204">
        <v>32794</v>
      </c>
      <c r="F64" s="29"/>
      <c r="G64" s="202" t="s">
        <v>1521</v>
      </c>
      <c r="H64" s="92" t="s">
        <v>17</v>
      </c>
      <c r="I64" s="24" t="str">
        <f>IF(A64="","","raidcom add lun -port "&amp;A64&amp;IF(ISBLANK(C64),"-"&amp;B64," "&amp;C64)&amp;" -ldev_id "&amp;IF(G64="D",E64,D64)&amp;" "&amp;IF(ISNUMBER(F64),"-lun_id "&amp;F64&amp;" -s "&amp;Instructions!B$11&amp;" -IH"&amp;Instructions!B$10," -s "&amp;Instructions!B$11&amp;" -IH"&amp;Instructions!B$10))</f>
        <v>raidcom add lun -port CL8-G Y1F2P4E0 -ldev_id 32794  -s 53958 -IH99</v>
      </c>
      <c r="J64" s="139" t="str">
        <f>IF(A64="","","raidcom delete lun -port "&amp;A64&amp;IF(ISBLANK(C64),"-"&amp;B64," "&amp;C64)&amp;" -ldev_id "&amp;IF(G64="D",E64,D64)&amp;" "&amp;IF(ISNUMBER(F64),"-lun_id "&amp;F64&amp;" -s "&amp;Instructions!B$11&amp;" -IH"&amp;Instructions!B$10," -s "&amp;Instructions!B$11&amp;" -IH"&amp;Instructions!B$10))</f>
        <v>raidcom delete lun -port CL8-G Y1F2P4E0 -ldev_id 32794  -s 53958 -IH99</v>
      </c>
    </row>
    <row r="65" spans="1:10" s="8" customFormat="1" ht="15">
      <c r="A65" s="203" t="s">
        <v>1471</v>
      </c>
      <c r="B65" s="29"/>
      <c r="C65" s="203" t="s">
        <v>1660</v>
      </c>
      <c r="D65" s="204" t="str">
        <f t="shared" si="0"/>
        <v>80:1B</v>
      </c>
      <c r="E65" s="204">
        <v>32795</v>
      </c>
      <c r="F65" s="29"/>
      <c r="G65" s="202" t="s">
        <v>1521</v>
      </c>
      <c r="H65" s="92" t="s">
        <v>17</v>
      </c>
      <c r="I65" s="24" t="str">
        <f>IF(A65="","","raidcom add lun -port "&amp;A65&amp;IF(ISBLANK(C65),"-"&amp;B65," "&amp;C65)&amp;" -ldev_id "&amp;IF(G65="D",E65,D65)&amp;" "&amp;IF(ISNUMBER(F65),"-lun_id "&amp;F65&amp;" -s "&amp;Instructions!B$11&amp;" -IH"&amp;Instructions!B$10," -s "&amp;Instructions!B$11&amp;" -IH"&amp;Instructions!B$10))</f>
        <v>raidcom add lun -port CL8-G Y1F2P4E0 -ldev_id 32795  -s 53958 -IH99</v>
      </c>
      <c r="J65" s="139" t="str">
        <f>IF(A65="","","raidcom delete lun -port "&amp;A65&amp;IF(ISBLANK(C65),"-"&amp;B65," "&amp;C65)&amp;" -ldev_id "&amp;IF(G65="D",E65,D65)&amp;" "&amp;IF(ISNUMBER(F65),"-lun_id "&amp;F65&amp;" -s "&amp;Instructions!B$11&amp;" -IH"&amp;Instructions!B$10," -s "&amp;Instructions!B$11&amp;" -IH"&amp;Instructions!B$10))</f>
        <v>raidcom delete lun -port CL8-G Y1F2P4E0 -ldev_id 32795  -s 53958 -IH99</v>
      </c>
    </row>
    <row r="66" spans="1:10" s="8" customFormat="1" ht="15">
      <c r="A66" s="203" t="s">
        <v>1471</v>
      </c>
      <c r="B66" s="29"/>
      <c r="C66" s="203" t="s">
        <v>1660</v>
      </c>
      <c r="D66" s="204" t="str">
        <f t="shared" si="0"/>
        <v>80:1C</v>
      </c>
      <c r="E66" s="204">
        <v>32796</v>
      </c>
      <c r="F66" s="29"/>
      <c r="G66" s="202" t="s">
        <v>1521</v>
      </c>
      <c r="H66" s="92" t="s">
        <v>17</v>
      </c>
      <c r="I66" s="24" t="str">
        <f>IF(A66="","","raidcom add lun -port "&amp;A66&amp;IF(ISBLANK(C66),"-"&amp;B66," "&amp;C66)&amp;" -ldev_id "&amp;IF(G66="D",E66,D66)&amp;" "&amp;IF(ISNUMBER(F66),"-lun_id "&amp;F66&amp;" -s "&amp;Instructions!B$11&amp;" -IH"&amp;Instructions!B$10," -s "&amp;Instructions!B$11&amp;" -IH"&amp;Instructions!B$10))</f>
        <v>raidcom add lun -port CL8-G Y1F2P4E0 -ldev_id 32796  -s 53958 -IH99</v>
      </c>
      <c r="J66" s="139" t="str">
        <f>IF(A66="","","raidcom delete lun -port "&amp;A66&amp;IF(ISBLANK(C66),"-"&amp;B66," "&amp;C66)&amp;" -ldev_id "&amp;IF(G66="D",E66,D66)&amp;" "&amp;IF(ISNUMBER(F66),"-lun_id "&amp;F66&amp;" -s "&amp;Instructions!B$11&amp;" -IH"&amp;Instructions!B$10," -s "&amp;Instructions!B$11&amp;" -IH"&amp;Instructions!B$10))</f>
        <v>raidcom delete lun -port CL8-G Y1F2P4E0 -ldev_id 32796  -s 53958 -IH99</v>
      </c>
    </row>
    <row r="67" spans="1:10" s="8" customFormat="1" ht="15">
      <c r="A67" s="203" t="s">
        <v>1471</v>
      </c>
      <c r="B67" s="29"/>
      <c r="C67" s="203" t="s">
        <v>1660</v>
      </c>
      <c r="D67" s="204" t="str">
        <f t="shared" si="0"/>
        <v>80:1D</v>
      </c>
      <c r="E67" s="204">
        <v>32797</v>
      </c>
      <c r="F67" s="29"/>
      <c r="G67" s="202" t="s">
        <v>1521</v>
      </c>
      <c r="H67" s="92" t="s">
        <v>17</v>
      </c>
      <c r="I67" s="24" t="str">
        <f>IF(A67="","","raidcom add lun -port "&amp;A67&amp;IF(ISBLANK(C67),"-"&amp;B67," "&amp;C67)&amp;" -ldev_id "&amp;IF(G67="D",E67,D67)&amp;" "&amp;IF(ISNUMBER(F67),"-lun_id "&amp;F67&amp;" -s "&amp;Instructions!B$11&amp;" -IH"&amp;Instructions!B$10," -s "&amp;Instructions!B$11&amp;" -IH"&amp;Instructions!B$10))</f>
        <v>raidcom add lun -port CL8-G Y1F2P4E0 -ldev_id 32797  -s 53958 -IH99</v>
      </c>
      <c r="J67" s="139" t="str">
        <f>IF(A67="","","raidcom delete lun -port "&amp;A67&amp;IF(ISBLANK(C67),"-"&amp;B67," "&amp;C67)&amp;" -ldev_id "&amp;IF(G67="D",E67,D67)&amp;" "&amp;IF(ISNUMBER(F67),"-lun_id "&amp;F67&amp;" -s "&amp;Instructions!B$11&amp;" -IH"&amp;Instructions!B$10," -s "&amp;Instructions!B$11&amp;" -IH"&amp;Instructions!B$10))</f>
        <v>raidcom delete lun -port CL8-G Y1F2P4E0 -ldev_id 32797  -s 53958 -IH99</v>
      </c>
    </row>
    <row r="68" spans="1:10" s="8" customFormat="1" ht="15">
      <c r="A68" s="203" t="s">
        <v>1471</v>
      </c>
      <c r="B68" s="29"/>
      <c r="C68" s="203" t="s">
        <v>1660</v>
      </c>
      <c r="D68" s="204" t="str">
        <f t="shared" ref="D68:D73" si="1">IF(ISNUMBER(E68),MID(DEC2HEX(E68,4),1,2)&amp;":"&amp;MID(DEC2HEX(E68,4),3,4),"")</f>
        <v>80:1E</v>
      </c>
      <c r="E68" s="204">
        <v>32798</v>
      </c>
      <c r="F68" s="29"/>
      <c r="G68" s="202" t="s">
        <v>1521</v>
      </c>
      <c r="H68" s="92" t="s">
        <v>17</v>
      </c>
      <c r="I68" s="24" t="str">
        <f>IF(A68="","","raidcom add lun -port "&amp;A68&amp;IF(ISBLANK(C68),"-"&amp;B68," "&amp;C68)&amp;" -ldev_id "&amp;IF(G68="D",E68,D68)&amp;" "&amp;IF(ISNUMBER(F68),"-lun_id "&amp;F68&amp;" -s "&amp;Instructions!B$11&amp;" -IH"&amp;Instructions!B$10," -s "&amp;Instructions!B$11&amp;" -IH"&amp;Instructions!B$10))</f>
        <v>raidcom add lun -port CL8-G Y1F2P4E0 -ldev_id 32798  -s 53958 -IH99</v>
      </c>
      <c r="J68" s="139" t="str">
        <f>IF(A68="","","raidcom delete lun -port "&amp;A68&amp;IF(ISBLANK(C68),"-"&amp;B68," "&amp;C68)&amp;" -ldev_id "&amp;IF(G68="D",E68,D68)&amp;" "&amp;IF(ISNUMBER(F68),"-lun_id "&amp;F68&amp;" -s "&amp;Instructions!B$11&amp;" -IH"&amp;Instructions!B$10," -s "&amp;Instructions!B$11&amp;" -IH"&amp;Instructions!B$10))</f>
        <v>raidcom delete lun -port CL8-G Y1F2P4E0 -ldev_id 32798  -s 53958 -IH99</v>
      </c>
    </row>
    <row r="69" spans="1:10" s="8" customFormat="1" ht="15">
      <c r="A69" s="203" t="s">
        <v>1471</v>
      </c>
      <c r="B69" s="29"/>
      <c r="C69" s="203" t="s">
        <v>1660</v>
      </c>
      <c r="D69" s="204" t="str">
        <f t="shared" si="1"/>
        <v>80:1F</v>
      </c>
      <c r="E69" s="204">
        <v>32799</v>
      </c>
      <c r="F69" s="29"/>
      <c r="G69" s="202" t="s">
        <v>1521</v>
      </c>
      <c r="H69" s="92" t="s">
        <v>17</v>
      </c>
      <c r="I69" s="24" t="str">
        <f>IF(A69="","","raidcom add lun -port "&amp;A69&amp;IF(ISBLANK(C69),"-"&amp;B69," "&amp;C69)&amp;" -ldev_id "&amp;IF(G69="D",E69,D69)&amp;" "&amp;IF(ISNUMBER(F69),"-lun_id "&amp;F69&amp;" -s "&amp;Instructions!B$11&amp;" -IH"&amp;Instructions!B$10," -s "&amp;Instructions!B$11&amp;" -IH"&amp;Instructions!B$10))</f>
        <v>raidcom add lun -port CL8-G Y1F2P4E0 -ldev_id 32799  -s 53958 -IH99</v>
      </c>
      <c r="J69" s="139" t="str">
        <f>IF(A69="","","raidcom delete lun -port "&amp;A69&amp;IF(ISBLANK(C69),"-"&amp;B69," "&amp;C69)&amp;" -ldev_id "&amp;IF(G69="D",E69,D69)&amp;" "&amp;IF(ISNUMBER(F69),"-lun_id "&amp;F69&amp;" -s "&amp;Instructions!B$11&amp;" -IH"&amp;Instructions!B$10," -s "&amp;Instructions!B$11&amp;" -IH"&amp;Instructions!B$10))</f>
        <v>raidcom delete lun -port CL8-G Y1F2P4E0 -ldev_id 32799  -s 53958 -IH99</v>
      </c>
    </row>
    <row r="70" spans="1:10" s="8" customFormat="1" ht="15">
      <c r="A70" s="203" t="s">
        <v>1471</v>
      </c>
      <c r="B70" s="29"/>
      <c r="C70" s="203" t="s">
        <v>1660</v>
      </c>
      <c r="D70" s="204" t="str">
        <f t="shared" si="1"/>
        <v>80:20</v>
      </c>
      <c r="E70" s="204">
        <v>32800</v>
      </c>
      <c r="F70" s="29"/>
      <c r="G70" s="202" t="s">
        <v>1521</v>
      </c>
      <c r="H70" s="92" t="s">
        <v>17</v>
      </c>
      <c r="I70" s="24" t="str">
        <f>IF(A70="","","raidcom add lun -port "&amp;A70&amp;IF(ISBLANK(C70),"-"&amp;B70," "&amp;C70)&amp;" -ldev_id "&amp;IF(G70="D",E70,D70)&amp;" "&amp;IF(ISNUMBER(F70),"-lun_id "&amp;F70&amp;" -s "&amp;Instructions!B$11&amp;" -IH"&amp;Instructions!B$10," -s "&amp;Instructions!B$11&amp;" -IH"&amp;Instructions!B$10))</f>
        <v>raidcom add lun -port CL8-G Y1F2P4E0 -ldev_id 32800  -s 53958 -IH99</v>
      </c>
      <c r="J70" s="139" t="str">
        <f>IF(A70="","","raidcom delete lun -port "&amp;A70&amp;IF(ISBLANK(C70),"-"&amp;B70," "&amp;C70)&amp;" -ldev_id "&amp;IF(G70="D",E70,D70)&amp;" "&amp;IF(ISNUMBER(F70),"-lun_id "&amp;F70&amp;" -s "&amp;Instructions!B$11&amp;" -IH"&amp;Instructions!B$10," -s "&amp;Instructions!B$11&amp;" -IH"&amp;Instructions!B$10))</f>
        <v>raidcom delete lun -port CL8-G Y1F2P4E0 -ldev_id 32800  -s 53958 -IH99</v>
      </c>
    </row>
    <row r="71" spans="1:10" s="8" customFormat="1" ht="15">
      <c r="A71" s="203" t="s">
        <v>1471</v>
      </c>
      <c r="B71" s="29"/>
      <c r="C71" s="203" t="s">
        <v>1660</v>
      </c>
      <c r="D71" s="204" t="str">
        <f t="shared" si="1"/>
        <v>80:21</v>
      </c>
      <c r="E71" s="204">
        <v>32801</v>
      </c>
      <c r="F71" s="29"/>
      <c r="G71" s="202" t="s">
        <v>1521</v>
      </c>
      <c r="H71" s="92" t="s">
        <v>17</v>
      </c>
      <c r="I71" s="24" t="str">
        <f>IF(A71="","","raidcom add lun -port "&amp;A71&amp;IF(ISBLANK(C71),"-"&amp;B71," "&amp;C71)&amp;" -ldev_id "&amp;IF(G71="D",E71,D71)&amp;" "&amp;IF(ISNUMBER(F71),"-lun_id "&amp;F71&amp;" -s "&amp;Instructions!B$11&amp;" -IH"&amp;Instructions!B$10," -s "&amp;Instructions!B$11&amp;" -IH"&amp;Instructions!B$10))</f>
        <v>raidcom add lun -port CL8-G Y1F2P4E0 -ldev_id 32801  -s 53958 -IH99</v>
      </c>
      <c r="J71" s="139" t="str">
        <f>IF(A71="","","raidcom delete lun -port "&amp;A71&amp;IF(ISBLANK(C71),"-"&amp;B71," "&amp;C71)&amp;" -ldev_id "&amp;IF(G71="D",E71,D71)&amp;" "&amp;IF(ISNUMBER(F71),"-lun_id "&amp;F71&amp;" -s "&amp;Instructions!B$11&amp;" -IH"&amp;Instructions!B$10," -s "&amp;Instructions!B$11&amp;" -IH"&amp;Instructions!B$10))</f>
        <v>raidcom delete lun -port CL8-G Y1F2P4E0 -ldev_id 32801  -s 53958 -IH99</v>
      </c>
    </row>
    <row r="72" spans="1:10" s="8" customFormat="1" ht="15">
      <c r="A72" s="203" t="s">
        <v>1471</v>
      </c>
      <c r="B72" s="29"/>
      <c r="C72" s="203" t="s">
        <v>1660</v>
      </c>
      <c r="D72" s="204" t="str">
        <f t="shared" si="1"/>
        <v>80:22</v>
      </c>
      <c r="E72" s="204">
        <v>32802</v>
      </c>
      <c r="F72" s="29"/>
      <c r="G72" s="202" t="s">
        <v>1521</v>
      </c>
      <c r="H72" s="92" t="s">
        <v>17</v>
      </c>
      <c r="I72" s="24" t="str">
        <f>IF(A72="","","raidcom add lun -port "&amp;A72&amp;IF(ISBLANK(C72),"-"&amp;B72," "&amp;C72)&amp;" -ldev_id "&amp;IF(G72="D",E72,D72)&amp;" "&amp;IF(ISNUMBER(F72),"-lun_id "&amp;F72&amp;" -s "&amp;Instructions!B$11&amp;" -IH"&amp;Instructions!B$10," -s "&amp;Instructions!B$11&amp;" -IH"&amp;Instructions!B$10))</f>
        <v>raidcom add lun -port CL8-G Y1F2P4E0 -ldev_id 32802  -s 53958 -IH99</v>
      </c>
      <c r="J72" s="139" t="str">
        <f>IF(A72="","","raidcom delete lun -port "&amp;A72&amp;IF(ISBLANK(C72),"-"&amp;B72," "&amp;C72)&amp;" -ldev_id "&amp;IF(G72="D",E72,D72)&amp;" "&amp;IF(ISNUMBER(F72),"-lun_id "&amp;F72&amp;" -s "&amp;Instructions!B$11&amp;" -IH"&amp;Instructions!B$10," -s "&amp;Instructions!B$11&amp;" -IH"&amp;Instructions!B$10))</f>
        <v>raidcom delete lun -port CL8-G Y1F2P4E0 -ldev_id 32802  -s 53958 -IH99</v>
      </c>
    </row>
    <row r="73" spans="1:10" s="8" customFormat="1" ht="15">
      <c r="A73" s="203" t="s">
        <v>1471</v>
      </c>
      <c r="B73" s="29"/>
      <c r="C73" s="203" t="s">
        <v>1660</v>
      </c>
      <c r="D73" s="204" t="str">
        <f t="shared" si="1"/>
        <v>80:23</v>
      </c>
      <c r="E73" s="204">
        <v>32803</v>
      </c>
      <c r="F73" s="29"/>
      <c r="G73" s="202" t="s">
        <v>1521</v>
      </c>
      <c r="H73" s="92" t="s">
        <v>17</v>
      </c>
      <c r="I73" s="24" t="str">
        <f>IF(A73="","","raidcom add lun -port "&amp;A73&amp;IF(ISBLANK(C73),"-"&amp;B73," "&amp;C73)&amp;" -ldev_id "&amp;IF(G73="D",E73,D73)&amp;" "&amp;IF(ISNUMBER(F73),"-lun_id "&amp;F73&amp;" -s "&amp;Instructions!B$11&amp;" -IH"&amp;Instructions!B$10," -s "&amp;Instructions!B$11&amp;" -IH"&amp;Instructions!B$10))</f>
        <v>raidcom add lun -port CL8-G Y1F2P4E0 -ldev_id 32803  -s 53958 -IH99</v>
      </c>
      <c r="J73" s="139" t="str">
        <f>IF(A73="","","raidcom delete lun -port "&amp;A73&amp;IF(ISBLANK(C73),"-"&amp;B73," "&amp;C73)&amp;" -ldev_id "&amp;IF(G73="D",E73,D73)&amp;" "&amp;IF(ISNUMBER(F73),"-lun_id "&amp;F73&amp;" -s "&amp;Instructions!B$11&amp;" -IH"&amp;Instructions!B$10," -s "&amp;Instructions!B$11&amp;" -IH"&amp;Instructions!B$10))</f>
        <v>raidcom delete lun -port CL8-G Y1F2P4E0 -ldev_id 32803  -s 53958 -IH99</v>
      </c>
    </row>
    <row r="74" spans="1:10" s="8" customFormat="1" ht="15">
      <c r="A74" s="203" t="s">
        <v>143</v>
      </c>
      <c r="B74" s="29"/>
      <c r="C74" s="203" t="s">
        <v>1662</v>
      </c>
      <c r="D74" s="204" t="str">
        <f>IF(ISNUMBER(E74),MID(DEC2HEX(E74,4),1,2)&amp;":"&amp;MID(DEC2HEX(E74,4),3,4),"")</f>
        <v>80:24</v>
      </c>
      <c r="E74" s="204">
        <v>32804</v>
      </c>
      <c r="F74" s="29"/>
      <c r="G74" s="202" t="s">
        <v>1521</v>
      </c>
      <c r="H74" s="92" t="s">
        <v>0</v>
      </c>
      <c r="I74" s="24" t="str">
        <f>IF(A74="","","raidcom add lun -port "&amp;A74&amp;IF(ISBLANK(C74),"-"&amp;B74," "&amp;C74)&amp;" -ldev_id "&amp;IF(G74="D",E74,D74)&amp;" "&amp;IF(ISNUMBER(F74),"-lun_id "&amp;F74&amp;" -s "&amp;Instructions!B$11&amp;" -IH"&amp;Instructions!B$10," -s "&amp;Instructions!B$11&amp;" -IH"&amp;Instructions!B$10))</f>
        <v>raidcom add lun -port CL1-G Y1F3P3E0 -ldev_id 32804  -s 53958 -IH99</v>
      </c>
      <c r="J74" s="139" t="str">
        <f>IF(A74="","","raidcom delete lun -port "&amp;A74&amp;IF(ISBLANK(C74),"-"&amp;B74," "&amp;C74)&amp;" -ldev_id "&amp;IF(G74="D",E74,D74)&amp;" "&amp;IF(ISNUMBER(F74),"-lun_id "&amp;F74&amp;" -s "&amp;Instructions!B$11&amp;" -IH"&amp;Instructions!B$10," -s "&amp;Instructions!B$11&amp;" -IH"&amp;Instructions!B$10))</f>
        <v>raidcom delete lun -port CL1-G Y1F3P3E0 -ldev_id 32804  -s 53958 -IH99</v>
      </c>
    </row>
    <row r="75" spans="1:10" s="8" customFormat="1" ht="15">
      <c r="A75" s="203" t="s">
        <v>143</v>
      </c>
      <c r="B75" s="29"/>
      <c r="C75" s="203" t="s">
        <v>1662</v>
      </c>
      <c r="D75" s="204" t="str">
        <f t="shared" ref="D75:D138" si="2">IF(ISNUMBER(E75),MID(DEC2HEX(E75,4),1,2)&amp;":"&amp;MID(DEC2HEX(E75,4),3,4),"")</f>
        <v>80:25</v>
      </c>
      <c r="E75" s="204">
        <v>32805</v>
      </c>
      <c r="F75" s="29"/>
      <c r="G75" s="202" t="s">
        <v>1521</v>
      </c>
      <c r="H75" s="92" t="s">
        <v>0</v>
      </c>
      <c r="I75" s="24" t="str">
        <f>IF(A75="","","raidcom add lun -port "&amp;A75&amp;IF(ISBLANK(C75),"-"&amp;B75," "&amp;C75)&amp;" -ldev_id "&amp;IF(G75="D",E75,D75)&amp;" "&amp;IF(ISNUMBER(F75),"-lun_id "&amp;F75&amp;" -s "&amp;Instructions!B$11&amp;" -IH"&amp;Instructions!B$10," -s "&amp;Instructions!B$11&amp;" -IH"&amp;Instructions!B$10))</f>
        <v>raidcom add lun -port CL1-G Y1F3P3E0 -ldev_id 32805  -s 53958 -IH99</v>
      </c>
      <c r="J75" s="139" t="str">
        <f>IF(A75="","","raidcom delete lun -port "&amp;A75&amp;IF(ISBLANK(C75),"-"&amp;B75," "&amp;C75)&amp;" -ldev_id "&amp;IF(G75="D",E75,D75)&amp;" "&amp;IF(ISNUMBER(F75),"-lun_id "&amp;F75&amp;" -s "&amp;Instructions!B$11&amp;" -IH"&amp;Instructions!B$10," -s "&amp;Instructions!B$11&amp;" -IH"&amp;Instructions!B$10))</f>
        <v>raidcom delete lun -port CL1-G Y1F3P3E0 -ldev_id 32805  -s 53958 -IH99</v>
      </c>
    </row>
    <row r="76" spans="1:10" s="8" customFormat="1" ht="15">
      <c r="A76" s="203" t="s">
        <v>143</v>
      </c>
      <c r="B76" s="29"/>
      <c r="C76" s="203" t="s">
        <v>1662</v>
      </c>
      <c r="D76" s="204" t="str">
        <f t="shared" si="2"/>
        <v>80:26</v>
      </c>
      <c r="E76" s="204">
        <v>32806</v>
      </c>
      <c r="F76" s="29"/>
      <c r="G76" s="202" t="s">
        <v>1521</v>
      </c>
      <c r="H76" s="92" t="s">
        <v>0</v>
      </c>
      <c r="I76" s="24" t="str">
        <f>IF(A76="","","raidcom add lun -port "&amp;A76&amp;IF(ISBLANK(C76),"-"&amp;B76," "&amp;C76)&amp;" -ldev_id "&amp;IF(G76="D",E76,D76)&amp;" "&amp;IF(ISNUMBER(F76),"-lun_id "&amp;F76&amp;" -s "&amp;Instructions!B$11&amp;" -IH"&amp;Instructions!B$10," -s "&amp;Instructions!B$11&amp;" -IH"&amp;Instructions!B$10))</f>
        <v>raidcom add lun -port CL1-G Y1F3P3E0 -ldev_id 32806  -s 53958 -IH99</v>
      </c>
      <c r="J76" s="139" t="str">
        <f>IF(A76="","","raidcom delete lun -port "&amp;A76&amp;IF(ISBLANK(C76),"-"&amp;B76," "&amp;C76)&amp;" -ldev_id "&amp;IF(G76="D",E76,D76)&amp;" "&amp;IF(ISNUMBER(F76),"-lun_id "&amp;F76&amp;" -s "&amp;Instructions!B$11&amp;" -IH"&amp;Instructions!B$10," -s "&amp;Instructions!B$11&amp;" -IH"&amp;Instructions!B$10))</f>
        <v>raidcom delete lun -port CL1-G Y1F3P3E0 -ldev_id 32806  -s 53958 -IH99</v>
      </c>
    </row>
    <row r="77" spans="1:10" s="8" customFormat="1" ht="15">
      <c r="A77" s="203" t="s">
        <v>143</v>
      </c>
      <c r="B77" s="29"/>
      <c r="C77" s="203" t="s">
        <v>1662</v>
      </c>
      <c r="D77" s="204" t="str">
        <f t="shared" si="2"/>
        <v>80:27</v>
      </c>
      <c r="E77" s="204">
        <v>32807</v>
      </c>
      <c r="F77" s="29"/>
      <c r="G77" s="202" t="s">
        <v>1521</v>
      </c>
      <c r="H77" s="92" t="s">
        <v>0</v>
      </c>
      <c r="I77" s="24" t="str">
        <f>IF(A77="","","raidcom add lun -port "&amp;A77&amp;IF(ISBLANK(C77),"-"&amp;B77," "&amp;C77)&amp;" -ldev_id "&amp;IF(G77="D",E77,D77)&amp;" "&amp;IF(ISNUMBER(F77),"-lun_id "&amp;F77&amp;" -s "&amp;Instructions!B$11&amp;" -IH"&amp;Instructions!B$10," -s "&amp;Instructions!B$11&amp;" -IH"&amp;Instructions!B$10))</f>
        <v>raidcom add lun -port CL1-G Y1F3P3E0 -ldev_id 32807  -s 53958 -IH99</v>
      </c>
      <c r="J77" s="139" t="str">
        <f>IF(A77="","","raidcom delete lun -port "&amp;A77&amp;IF(ISBLANK(C77),"-"&amp;B77," "&amp;C77)&amp;" -ldev_id "&amp;IF(G77="D",E77,D77)&amp;" "&amp;IF(ISNUMBER(F77),"-lun_id "&amp;F77&amp;" -s "&amp;Instructions!B$11&amp;" -IH"&amp;Instructions!B$10," -s "&amp;Instructions!B$11&amp;" -IH"&amp;Instructions!B$10))</f>
        <v>raidcom delete lun -port CL1-G Y1F3P3E0 -ldev_id 32807  -s 53958 -IH99</v>
      </c>
    </row>
    <row r="78" spans="1:10" s="8" customFormat="1" ht="15">
      <c r="A78" s="203" t="s">
        <v>143</v>
      </c>
      <c r="B78" s="29"/>
      <c r="C78" s="203" t="s">
        <v>1662</v>
      </c>
      <c r="D78" s="204" t="str">
        <f t="shared" si="2"/>
        <v>80:28</v>
      </c>
      <c r="E78" s="204">
        <v>32808</v>
      </c>
      <c r="F78" s="29"/>
      <c r="G78" s="202" t="s">
        <v>1521</v>
      </c>
      <c r="H78" s="92" t="s">
        <v>0</v>
      </c>
      <c r="I78" s="24" t="str">
        <f>IF(A78="","","raidcom add lun -port "&amp;A78&amp;IF(ISBLANK(C78),"-"&amp;B78," "&amp;C78)&amp;" -ldev_id "&amp;IF(G78="D",E78,D78)&amp;" "&amp;IF(ISNUMBER(F78),"-lun_id "&amp;F78&amp;" -s "&amp;Instructions!B$11&amp;" -IH"&amp;Instructions!B$10," -s "&amp;Instructions!B$11&amp;" -IH"&amp;Instructions!B$10))</f>
        <v>raidcom add lun -port CL1-G Y1F3P3E0 -ldev_id 32808  -s 53958 -IH99</v>
      </c>
      <c r="J78" s="139" t="str">
        <f>IF(A78="","","raidcom delete lun -port "&amp;A78&amp;IF(ISBLANK(C78),"-"&amp;B78," "&amp;C78)&amp;" -ldev_id "&amp;IF(G78="D",E78,D78)&amp;" "&amp;IF(ISNUMBER(F78),"-lun_id "&amp;F78&amp;" -s "&amp;Instructions!B$11&amp;" -IH"&amp;Instructions!B$10," -s "&amp;Instructions!B$11&amp;" -IH"&amp;Instructions!B$10))</f>
        <v>raidcom delete lun -port CL1-G Y1F3P3E0 -ldev_id 32808  -s 53958 -IH99</v>
      </c>
    </row>
    <row r="79" spans="1:10" s="8" customFormat="1" ht="15">
      <c r="A79" s="203" t="s">
        <v>143</v>
      </c>
      <c r="B79" s="29"/>
      <c r="C79" s="203" t="s">
        <v>1662</v>
      </c>
      <c r="D79" s="204" t="str">
        <f t="shared" si="2"/>
        <v>80:29</v>
      </c>
      <c r="E79" s="204">
        <v>32809</v>
      </c>
      <c r="F79" s="29"/>
      <c r="G79" s="202" t="s">
        <v>1521</v>
      </c>
      <c r="H79" s="92" t="s">
        <v>0</v>
      </c>
      <c r="I79" s="24" t="str">
        <f>IF(A79="","","raidcom add lun -port "&amp;A79&amp;IF(ISBLANK(C79),"-"&amp;B79," "&amp;C79)&amp;" -ldev_id "&amp;IF(G79="D",E79,D79)&amp;" "&amp;IF(ISNUMBER(F79),"-lun_id "&amp;F79&amp;" -s "&amp;Instructions!B$11&amp;" -IH"&amp;Instructions!B$10," -s "&amp;Instructions!B$11&amp;" -IH"&amp;Instructions!B$10))</f>
        <v>raidcom add lun -port CL1-G Y1F3P3E0 -ldev_id 32809  -s 53958 -IH99</v>
      </c>
      <c r="J79" s="139" t="str">
        <f>IF(A79="","","raidcom delete lun -port "&amp;A79&amp;IF(ISBLANK(C79),"-"&amp;B79," "&amp;C79)&amp;" -ldev_id "&amp;IF(G79="D",E79,D79)&amp;" "&amp;IF(ISNUMBER(F79),"-lun_id "&amp;F79&amp;" -s "&amp;Instructions!B$11&amp;" -IH"&amp;Instructions!B$10," -s "&amp;Instructions!B$11&amp;" -IH"&amp;Instructions!B$10))</f>
        <v>raidcom delete lun -port CL1-G Y1F3P3E0 -ldev_id 32809  -s 53958 -IH99</v>
      </c>
    </row>
    <row r="80" spans="1:10" s="8" customFormat="1" ht="15">
      <c r="A80" s="203" t="s">
        <v>143</v>
      </c>
      <c r="B80" s="29"/>
      <c r="C80" s="203" t="s">
        <v>1662</v>
      </c>
      <c r="D80" s="204" t="str">
        <f t="shared" si="2"/>
        <v>80:2A</v>
      </c>
      <c r="E80" s="204">
        <v>32810</v>
      </c>
      <c r="F80" s="29"/>
      <c r="G80" s="202" t="s">
        <v>1521</v>
      </c>
      <c r="H80" s="92" t="s">
        <v>0</v>
      </c>
      <c r="I80" s="24" t="str">
        <f>IF(A80="","","raidcom add lun -port "&amp;A80&amp;IF(ISBLANK(C80),"-"&amp;B80," "&amp;C80)&amp;" -ldev_id "&amp;IF(G80="D",E80,D80)&amp;" "&amp;IF(ISNUMBER(F80),"-lun_id "&amp;F80&amp;" -s "&amp;Instructions!B$11&amp;" -IH"&amp;Instructions!B$10," -s "&amp;Instructions!B$11&amp;" -IH"&amp;Instructions!B$10))</f>
        <v>raidcom add lun -port CL1-G Y1F3P3E0 -ldev_id 32810  -s 53958 -IH99</v>
      </c>
      <c r="J80" s="139" t="str">
        <f>IF(A80="","","raidcom delete lun -port "&amp;A80&amp;IF(ISBLANK(C80),"-"&amp;B80," "&amp;C80)&amp;" -ldev_id "&amp;IF(G80="D",E80,D80)&amp;" "&amp;IF(ISNUMBER(F80),"-lun_id "&amp;F80&amp;" -s "&amp;Instructions!B$11&amp;" -IH"&amp;Instructions!B$10," -s "&amp;Instructions!B$11&amp;" -IH"&amp;Instructions!B$10))</f>
        <v>raidcom delete lun -port CL1-G Y1F3P3E0 -ldev_id 32810  -s 53958 -IH99</v>
      </c>
    </row>
    <row r="81" spans="1:10" s="8" customFormat="1" ht="15">
      <c r="A81" s="203" t="s">
        <v>143</v>
      </c>
      <c r="B81" s="29"/>
      <c r="C81" s="203" t="s">
        <v>1662</v>
      </c>
      <c r="D81" s="204" t="str">
        <f t="shared" si="2"/>
        <v>80:2B</v>
      </c>
      <c r="E81" s="204">
        <v>32811</v>
      </c>
      <c r="F81" s="29"/>
      <c r="G81" s="202" t="s">
        <v>1521</v>
      </c>
      <c r="H81" s="92" t="s">
        <v>0</v>
      </c>
      <c r="I81" s="24" t="str">
        <f>IF(A81="","","raidcom add lun -port "&amp;A81&amp;IF(ISBLANK(C81),"-"&amp;B81," "&amp;C81)&amp;" -ldev_id "&amp;IF(G81="D",E81,D81)&amp;" "&amp;IF(ISNUMBER(F81),"-lun_id "&amp;F81&amp;" -s "&amp;Instructions!B$11&amp;" -IH"&amp;Instructions!B$10," -s "&amp;Instructions!B$11&amp;" -IH"&amp;Instructions!B$10))</f>
        <v>raidcom add lun -port CL1-G Y1F3P3E0 -ldev_id 32811  -s 53958 -IH99</v>
      </c>
      <c r="J81" s="139" t="str">
        <f>IF(A81="","","raidcom delete lun -port "&amp;A81&amp;IF(ISBLANK(C81),"-"&amp;B81," "&amp;C81)&amp;" -ldev_id "&amp;IF(G81="D",E81,D81)&amp;" "&amp;IF(ISNUMBER(F81),"-lun_id "&amp;F81&amp;" -s "&amp;Instructions!B$11&amp;" -IH"&amp;Instructions!B$10," -s "&amp;Instructions!B$11&amp;" -IH"&amp;Instructions!B$10))</f>
        <v>raidcom delete lun -port CL1-G Y1F3P3E0 -ldev_id 32811  -s 53958 -IH99</v>
      </c>
    </row>
    <row r="82" spans="1:10" s="8" customFormat="1" ht="15">
      <c r="A82" s="203" t="s">
        <v>1468</v>
      </c>
      <c r="B82" s="29"/>
      <c r="C82" s="203" t="s">
        <v>1662</v>
      </c>
      <c r="D82" s="204" t="str">
        <f t="shared" si="2"/>
        <v>80:24</v>
      </c>
      <c r="E82" s="204">
        <v>32804</v>
      </c>
      <c r="F82" s="29"/>
      <c r="G82" s="202" t="s">
        <v>1521</v>
      </c>
      <c r="H82" s="92" t="s">
        <v>0</v>
      </c>
      <c r="I82" s="24" t="str">
        <f>IF(A82="","","raidcom add lun -port "&amp;A82&amp;IF(ISBLANK(C82),"-"&amp;B82," "&amp;C82)&amp;" -ldev_id "&amp;IF(G82="D",E82,D82)&amp;" "&amp;IF(ISNUMBER(F82),"-lun_id "&amp;F82&amp;" -s "&amp;Instructions!B$11&amp;" -IH"&amp;Instructions!B$10," -s "&amp;Instructions!B$11&amp;" -IH"&amp;Instructions!B$10))</f>
        <v>raidcom add lun -port CL2-G Y1F3P3E0 -ldev_id 32804  -s 53958 -IH99</v>
      </c>
      <c r="J82" s="139" t="str">
        <f>IF(A82="","","raidcom delete lun -port "&amp;A82&amp;IF(ISBLANK(C82),"-"&amp;B82," "&amp;C82)&amp;" -ldev_id "&amp;IF(G82="D",E82,D82)&amp;" "&amp;IF(ISNUMBER(F82),"-lun_id "&amp;F82&amp;" -s "&amp;Instructions!B$11&amp;" -IH"&amp;Instructions!B$10," -s "&amp;Instructions!B$11&amp;" -IH"&amp;Instructions!B$10))</f>
        <v>raidcom delete lun -port CL2-G Y1F3P3E0 -ldev_id 32804  -s 53958 -IH99</v>
      </c>
    </row>
    <row r="83" spans="1:10" s="8" customFormat="1" ht="15">
      <c r="A83" s="203" t="s">
        <v>1468</v>
      </c>
      <c r="B83" s="29"/>
      <c r="C83" s="203" t="s">
        <v>1662</v>
      </c>
      <c r="D83" s="204" t="str">
        <f t="shared" si="2"/>
        <v>80:25</v>
      </c>
      <c r="E83" s="204">
        <v>32805</v>
      </c>
      <c r="F83" s="29"/>
      <c r="G83" s="202" t="s">
        <v>1521</v>
      </c>
      <c r="H83" s="92" t="s">
        <v>0</v>
      </c>
      <c r="I83" s="24" t="str">
        <f>IF(A83="","","raidcom add lun -port "&amp;A83&amp;IF(ISBLANK(C83),"-"&amp;B83," "&amp;C83)&amp;" -ldev_id "&amp;IF(G83="D",E83,D83)&amp;" "&amp;IF(ISNUMBER(F83),"-lun_id "&amp;F83&amp;" -s "&amp;Instructions!B$11&amp;" -IH"&amp;Instructions!B$10," -s "&amp;Instructions!B$11&amp;" -IH"&amp;Instructions!B$10))</f>
        <v>raidcom add lun -port CL2-G Y1F3P3E0 -ldev_id 32805  -s 53958 -IH99</v>
      </c>
      <c r="J83" s="139" t="str">
        <f>IF(A83="","","raidcom delete lun -port "&amp;A83&amp;IF(ISBLANK(C83),"-"&amp;B83," "&amp;C83)&amp;" -ldev_id "&amp;IF(G83="D",E83,D83)&amp;" "&amp;IF(ISNUMBER(F83),"-lun_id "&amp;F83&amp;" -s "&amp;Instructions!B$11&amp;" -IH"&amp;Instructions!B$10," -s "&amp;Instructions!B$11&amp;" -IH"&amp;Instructions!B$10))</f>
        <v>raidcom delete lun -port CL2-G Y1F3P3E0 -ldev_id 32805  -s 53958 -IH99</v>
      </c>
    </row>
    <row r="84" spans="1:10" s="8" customFormat="1" ht="15">
      <c r="A84" s="203" t="s">
        <v>1468</v>
      </c>
      <c r="B84" s="29"/>
      <c r="C84" s="203" t="s">
        <v>1662</v>
      </c>
      <c r="D84" s="204" t="str">
        <f t="shared" si="2"/>
        <v>80:26</v>
      </c>
      <c r="E84" s="204">
        <v>32806</v>
      </c>
      <c r="F84" s="29"/>
      <c r="G84" s="202" t="s">
        <v>1521</v>
      </c>
      <c r="H84" s="92" t="s">
        <v>0</v>
      </c>
      <c r="I84" s="24" t="str">
        <f>IF(A84="","","raidcom add lun -port "&amp;A84&amp;IF(ISBLANK(C84),"-"&amp;B84," "&amp;C84)&amp;" -ldev_id "&amp;IF(G84="D",E84,D84)&amp;" "&amp;IF(ISNUMBER(F84),"-lun_id "&amp;F84&amp;" -s "&amp;Instructions!B$11&amp;" -IH"&amp;Instructions!B$10," -s "&amp;Instructions!B$11&amp;" -IH"&amp;Instructions!B$10))</f>
        <v>raidcom add lun -port CL2-G Y1F3P3E0 -ldev_id 32806  -s 53958 -IH99</v>
      </c>
      <c r="J84" s="139" t="str">
        <f>IF(A84="","","raidcom delete lun -port "&amp;A84&amp;IF(ISBLANK(C84),"-"&amp;B84," "&amp;C84)&amp;" -ldev_id "&amp;IF(G84="D",E84,D84)&amp;" "&amp;IF(ISNUMBER(F84),"-lun_id "&amp;F84&amp;" -s "&amp;Instructions!B$11&amp;" -IH"&amp;Instructions!B$10," -s "&amp;Instructions!B$11&amp;" -IH"&amp;Instructions!B$10))</f>
        <v>raidcom delete lun -port CL2-G Y1F3P3E0 -ldev_id 32806  -s 53958 -IH99</v>
      </c>
    </row>
    <row r="85" spans="1:10" s="8" customFormat="1" ht="15">
      <c r="A85" s="203" t="s">
        <v>1468</v>
      </c>
      <c r="B85" s="29"/>
      <c r="C85" s="203" t="s">
        <v>1662</v>
      </c>
      <c r="D85" s="204" t="str">
        <f t="shared" si="2"/>
        <v>80:27</v>
      </c>
      <c r="E85" s="204">
        <v>32807</v>
      </c>
      <c r="F85" s="29"/>
      <c r="G85" s="202" t="s">
        <v>1521</v>
      </c>
      <c r="H85" s="92" t="s">
        <v>0</v>
      </c>
      <c r="I85" s="24" t="str">
        <f>IF(A85="","","raidcom add lun -port "&amp;A85&amp;IF(ISBLANK(C85),"-"&amp;B85," "&amp;C85)&amp;" -ldev_id "&amp;IF(G85="D",E85,D85)&amp;" "&amp;IF(ISNUMBER(F85),"-lun_id "&amp;F85&amp;" -s "&amp;Instructions!B$11&amp;" -IH"&amp;Instructions!B$10," -s "&amp;Instructions!B$11&amp;" -IH"&amp;Instructions!B$10))</f>
        <v>raidcom add lun -port CL2-G Y1F3P3E0 -ldev_id 32807  -s 53958 -IH99</v>
      </c>
      <c r="J85" s="139" t="str">
        <f>IF(A85="","","raidcom delete lun -port "&amp;A85&amp;IF(ISBLANK(C85),"-"&amp;B85," "&amp;C85)&amp;" -ldev_id "&amp;IF(G85="D",E85,D85)&amp;" "&amp;IF(ISNUMBER(F85),"-lun_id "&amp;F85&amp;" -s "&amp;Instructions!B$11&amp;" -IH"&amp;Instructions!B$10," -s "&amp;Instructions!B$11&amp;" -IH"&amp;Instructions!B$10))</f>
        <v>raidcom delete lun -port CL2-G Y1F3P3E0 -ldev_id 32807  -s 53958 -IH99</v>
      </c>
    </row>
    <row r="86" spans="1:10" s="8" customFormat="1" ht="15">
      <c r="A86" s="203" t="s">
        <v>1468</v>
      </c>
      <c r="B86" s="29"/>
      <c r="C86" s="203" t="s">
        <v>1662</v>
      </c>
      <c r="D86" s="204" t="str">
        <f t="shared" si="2"/>
        <v>80:28</v>
      </c>
      <c r="E86" s="204">
        <v>32808</v>
      </c>
      <c r="F86" s="29"/>
      <c r="G86" s="202" t="s">
        <v>1521</v>
      </c>
      <c r="H86" s="92" t="s">
        <v>0</v>
      </c>
      <c r="I86" s="24" t="str">
        <f>IF(A86="","","raidcom add lun -port "&amp;A86&amp;IF(ISBLANK(C86),"-"&amp;B86," "&amp;C86)&amp;" -ldev_id "&amp;IF(G86="D",E86,D86)&amp;" "&amp;IF(ISNUMBER(F86),"-lun_id "&amp;F86&amp;" -s "&amp;Instructions!B$11&amp;" -IH"&amp;Instructions!B$10," -s "&amp;Instructions!B$11&amp;" -IH"&amp;Instructions!B$10))</f>
        <v>raidcom add lun -port CL2-G Y1F3P3E0 -ldev_id 32808  -s 53958 -IH99</v>
      </c>
      <c r="J86" s="139" t="str">
        <f>IF(A86="","","raidcom delete lun -port "&amp;A86&amp;IF(ISBLANK(C86),"-"&amp;B86," "&amp;C86)&amp;" -ldev_id "&amp;IF(G86="D",E86,D86)&amp;" "&amp;IF(ISNUMBER(F86),"-lun_id "&amp;F86&amp;" -s "&amp;Instructions!B$11&amp;" -IH"&amp;Instructions!B$10," -s "&amp;Instructions!B$11&amp;" -IH"&amp;Instructions!B$10))</f>
        <v>raidcom delete lun -port CL2-G Y1F3P3E0 -ldev_id 32808  -s 53958 -IH99</v>
      </c>
    </row>
    <row r="87" spans="1:10" s="8" customFormat="1" ht="15">
      <c r="A87" s="203" t="s">
        <v>1468</v>
      </c>
      <c r="B87" s="29"/>
      <c r="C87" s="203" t="s">
        <v>1662</v>
      </c>
      <c r="D87" s="204" t="str">
        <f t="shared" si="2"/>
        <v>80:29</v>
      </c>
      <c r="E87" s="204">
        <v>32809</v>
      </c>
      <c r="F87" s="29"/>
      <c r="G87" s="202" t="s">
        <v>1521</v>
      </c>
      <c r="H87" s="92" t="s">
        <v>0</v>
      </c>
      <c r="I87" s="24" t="str">
        <f>IF(A87="","","raidcom add lun -port "&amp;A87&amp;IF(ISBLANK(C87),"-"&amp;B87," "&amp;C87)&amp;" -ldev_id "&amp;IF(G87="D",E87,D87)&amp;" "&amp;IF(ISNUMBER(F87),"-lun_id "&amp;F87&amp;" -s "&amp;Instructions!B$11&amp;" -IH"&amp;Instructions!B$10," -s "&amp;Instructions!B$11&amp;" -IH"&amp;Instructions!B$10))</f>
        <v>raidcom add lun -port CL2-G Y1F3P3E0 -ldev_id 32809  -s 53958 -IH99</v>
      </c>
      <c r="J87" s="139" t="str">
        <f>IF(A87="","","raidcom delete lun -port "&amp;A87&amp;IF(ISBLANK(C87),"-"&amp;B87," "&amp;C87)&amp;" -ldev_id "&amp;IF(G87="D",E87,D87)&amp;" "&amp;IF(ISNUMBER(F87),"-lun_id "&amp;F87&amp;" -s "&amp;Instructions!B$11&amp;" -IH"&amp;Instructions!B$10," -s "&amp;Instructions!B$11&amp;" -IH"&amp;Instructions!B$10))</f>
        <v>raidcom delete lun -port CL2-G Y1F3P3E0 -ldev_id 32809  -s 53958 -IH99</v>
      </c>
    </row>
    <row r="88" spans="1:10" s="8" customFormat="1" ht="15">
      <c r="A88" s="203" t="s">
        <v>1468</v>
      </c>
      <c r="B88" s="29"/>
      <c r="C88" s="203" t="s">
        <v>1662</v>
      </c>
      <c r="D88" s="204" t="str">
        <f t="shared" si="2"/>
        <v>80:2A</v>
      </c>
      <c r="E88" s="204">
        <v>32810</v>
      </c>
      <c r="F88" s="29"/>
      <c r="G88" s="202" t="s">
        <v>1521</v>
      </c>
      <c r="H88" s="92" t="s">
        <v>0</v>
      </c>
      <c r="I88" s="24" t="str">
        <f>IF(A88="","","raidcom add lun -port "&amp;A88&amp;IF(ISBLANK(C88),"-"&amp;B88," "&amp;C88)&amp;" -ldev_id "&amp;IF(G88="D",E88,D88)&amp;" "&amp;IF(ISNUMBER(F88),"-lun_id "&amp;F88&amp;" -s "&amp;Instructions!B$11&amp;" -IH"&amp;Instructions!B$10," -s "&amp;Instructions!B$11&amp;" -IH"&amp;Instructions!B$10))</f>
        <v>raidcom add lun -port CL2-G Y1F3P3E0 -ldev_id 32810  -s 53958 -IH99</v>
      </c>
      <c r="J88" s="139" t="str">
        <f>IF(A88="","","raidcom delete lun -port "&amp;A88&amp;IF(ISBLANK(C88),"-"&amp;B88," "&amp;C88)&amp;" -ldev_id "&amp;IF(G88="D",E88,D88)&amp;" "&amp;IF(ISNUMBER(F88),"-lun_id "&amp;F88&amp;" -s "&amp;Instructions!B$11&amp;" -IH"&amp;Instructions!B$10," -s "&amp;Instructions!B$11&amp;" -IH"&amp;Instructions!B$10))</f>
        <v>raidcom delete lun -port CL2-G Y1F3P3E0 -ldev_id 32810  -s 53958 -IH99</v>
      </c>
    </row>
    <row r="89" spans="1:10" s="8" customFormat="1" ht="15">
      <c r="A89" s="203" t="s">
        <v>1468</v>
      </c>
      <c r="B89" s="29"/>
      <c r="C89" s="203" t="s">
        <v>1658</v>
      </c>
      <c r="D89" s="204" t="str">
        <f t="shared" si="2"/>
        <v>80:2B</v>
      </c>
      <c r="E89" s="204">
        <v>32811</v>
      </c>
      <c r="F89" s="29"/>
      <c r="G89" s="202" t="s">
        <v>1521</v>
      </c>
      <c r="H89" s="92" t="s">
        <v>0</v>
      </c>
      <c r="I89" s="24" t="str">
        <f>IF(A89="","","raidcom add lun -port "&amp;A89&amp;IF(ISBLANK(C89),"-"&amp;B89," "&amp;C89)&amp;" -ldev_id "&amp;IF(G89="D",E89,D89)&amp;" "&amp;IF(ISNUMBER(F89),"-lun_id "&amp;F89&amp;" -s "&amp;Instructions!B$11&amp;" -IH"&amp;Instructions!B$10," -s "&amp;Instructions!B$11&amp;" -IH"&amp;Instructions!B$10))</f>
        <v>raidcom add lun -port CL2-G Y1F2P1E0 -ldev_id 32811  -s 53958 -IH99</v>
      </c>
      <c r="J89" s="139" t="str">
        <f>IF(A89="","","raidcom delete lun -port "&amp;A89&amp;IF(ISBLANK(C89),"-"&amp;B89," "&amp;C89)&amp;" -ldev_id "&amp;IF(G89="D",E89,D89)&amp;" "&amp;IF(ISNUMBER(F89),"-lun_id "&amp;F89&amp;" -s "&amp;Instructions!B$11&amp;" -IH"&amp;Instructions!B$10," -s "&amp;Instructions!B$11&amp;" -IH"&amp;Instructions!B$10))</f>
        <v>raidcom delete lun -port CL2-G Y1F2P1E0 -ldev_id 32811  -s 53958 -IH99</v>
      </c>
    </row>
    <row r="90" spans="1:10" s="8" customFormat="1" ht="15">
      <c r="A90" s="203" t="s">
        <v>145</v>
      </c>
      <c r="B90" s="29"/>
      <c r="C90" s="203" t="s">
        <v>1658</v>
      </c>
      <c r="D90" s="204" t="str">
        <f t="shared" si="2"/>
        <v>80:2C</v>
      </c>
      <c r="E90" s="204">
        <v>32812</v>
      </c>
      <c r="F90" s="29"/>
      <c r="G90" s="202" t="s">
        <v>1521</v>
      </c>
      <c r="H90" s="92" t="s">
        <v>0</v>
      </c>
      <c r="I90" s="24" t="str">
        <f>IF(A90="","","raidcom add lun -port "&amp;A90&amp;IF(ISBLANK(C90),"-"&amp;B90," "&amp;C90)&amp;" -ldev_id "&amp;IF(G90="D",E90,D90)&amp;" "&amp;IF(ISNUMBER(F90),"-lun_id "&amp;F90&amp;" -s "&amp;Instructions!B$11&amp;" -IH"&amp;Instructions!B$10," -s "&amp;Instructions!B$11&amp;" -IH"&amp;Instructions!B$10))</f>
        <v>raidcom add lun -port CL5-G Y1F2P1E0 -ldev_id 32812  -s 53958 -IH99</v>
      </c>
      <c r="J90" s="139" t="str">
        <f>IF(A90="","","raidcom delete lun -port "&amp;A90&amp;IF(ISBLANK(C90),"-"&amp;B90," "&amp;C90)&amp;" -ldev_id "&amp;IF(G90="D",E90,D90)&amp;" "&amp;IF(ISNUMBER(F90),"-lun_id "&amp;F90&amp;" -s "&amp;Instructions!B$11&amp;" -IH"&amp;Instructions!B$10," -s "&amp;Instructions!B$11&amp;" -IH"&amp;Instructions!B$10))</f>
        <v>raidcom delete lun -port CL5-G Y1F2P1E0 -ldev_id 32812  -s 53958 -IH99</v>
      </c>
    </row>
    <row r="91" spans="1:10" s="8" customFormat="1" ht="15">
      <c r="A91" s="203" t="s">
        <v>145</v>
      </c>
      <c r="B91" s="29"/>
      <c r="C91" s="203" t="s">
        <v>1658</v>
      </c>
      <c r="D91" s="204" t="str">
        <f t="shared" si="2"/>
        <v>80:2D</v>
      </c>
      <c r="E91" s="204">
        <v>32813</v>
      </c>
      <c r="F91" s="29"/>
      <c r="G91" s="202" t="s">
        <v>1521</v>
      </c>
      <c r="H91" s="92" t="s">
        <v>0</v>
      </c>
      <c r="I91" s="24" t="str">
        <f>IF(A91="","","raidcom add lun -port "&amp;A91&amp;IF(ISBLANK(C91),"-"&amp;B91," "&amp;C91)&amp;" -ldev_id "&amp;IF(G91="D",E91,D91)&amp;" "&amp;IF(ISNUMBER(F91),"-lun_id "&amp;F91&amp;" -s "&amp;Instructions!B$11&amp;" -IH"&amp;Instructions!B$10," -s "&amp;Instructions!B$11&amp;" -IH"&amp;Instructions!B$10))</f>
        <v>raidcom add lun -port CL5-G Y1F2P1E0 -ldev_id 32813  -s 53958 -IH99</v>
      </c>
      <c r="J91" s="139" t="str">
        <f>IF(A91="","","raidcom delete lun -port "&amp;A91&amp;IF(ISBLANK(C91),"-"&amp;B91," "&amp;C91)&amp;" -ldev_id "&amp;IF(G91="D",E91,D91)&amp;" "&amp;IF(ISNUMBER(F91),"-lun_id "&amp;F91&amp;" -s "&amp;Instructions!B$11&amp;" -IH"&amp;Instructions!B$10," -s "&amp;Instructions!B$11&amp;" -IH"&amp;Instructions!B$10))</f>
        <v>raidcom delete lun -port CL5-G Y1F2P1E0 -ldev_id 32813  -s 53958 -IH99</v>
      </c>
    </row>
    <row r="92" spans="1:10" ht="15">
      <c r="A92" s="203" t="s">
        <v>145</v>
      </c>
      <c r="B92" s="29"/>
      <c r="C92" s="203" t="s">
        <v>1658</v>
      </c>
      <c r="D92" s="204" t="str">
        <f t="shared" si="2"/>
        <v>80:2E</v>
      </c>
      <c r="E92" s="204">
        <v>32814</v>
      </c>
      <c r="F92" s="29"/>
      <c r="G92" s="202" t="s">
        <v>1521</v>
      </c>
      <c r="H92" s="92" t="s">
        <v>0</v>
      </c>
      <c r="I92" s="24" t="str">
        <f>IF(A92="","","raidcom add lun -port "&amp;A92&amp;IF(ISBLANK(C92),"-"&amp;B92," "&amp;C92)&amp;" -ldev_id "&amp;IF(G92="D",E92,D92)&amp;" "&amp;IF(ISNUMBER(F92),"-lun_id "&amp;F92&amp;" -s "&amp;Instructions!B$11&amp;" -IH"&amp;Instructions!B$10," -s "&amp;Instructions!B$11&amp;" -IH"&amp;Instructions!B$10))</f>
        <v>raidcom add lun -port CL5-G Y1F2P1E0 -ldev_id 32814  -s 53958 -IH99</v>
      </c>
      <c r="J92" s="139" t="str">
        <f>IF(A92="","","raidcom delete lun -port "&amp;A92&amp;IF(ISBLANK(C92),"-"&amp;B92," "&amp;C92)&amp;" -ldev_id "&amp;IF(G92="D",E92,D92)&amp;" "&amp;IF(ISNUMBER(F92),"-lun_id "&amp;F92&amp;" -s "&amp;Instructions!B$11&amp;" -IH"&amp;Instructions!B$10," -s "&amp;Instructions!B$11&amp;" -IH"&amp;Instructions!B$10))</f>
        <v>raidcom delete lun -port CL5-G Y1F2P1E0 -ldev_id 32814  -s 53958 -IH99</v>
      </c>
    </row>
    <row r="93" spans="1:10" ht="15">
      <c r="A93" s="203" t="s">
        <v>145</v>
      </c>
      <c r="B93" s="29"/>
      <c r="C93" s="203" t="s">
        <v>1658</v>
      </c>
      <c r="D93" s="204" t="str">
        <f t="shared" si="2"/>
        <v>80:2F</v>
      </c>
      <c r="E93" s="204">
        <v>32815</v>
      </c>
      <c r="F93" s="29"/>
      <c r="G93" s="202" t="s">
        <v>1521</v>
      </c>
      <c r="H93" s="92" t="s">
        <v>0</v>
      </c>
      <c r="I93" s="24" t="str">
        <f>IF(A93="","","raidcom add lun -port "&amp;A93&amp;IF(ISBLANK(C93),"-"&amp;B93," "&amp;C93)&amp;" -ldev_id "&amp;IF(G93="D",E93,D93)&amp;" "&amp;IF(ISNUMBER(F93),"-lun_id "&amp;F93&amp;" -s "&amp;Instructions!B$11&amp;" -IH"&amp;Instructions!B$10," -s "&amp;Instructions!B$11&amp;" -IH"&amp;Instructions!B$10))</f>
        <v>raidcom add lun -port CL5-G Y1F2P1E0 -ldev_id 32815  -s 53958 -IH99</v>
      </c>
      <c r="J93" s="139" t="str">
        <f>IF(A93="","","raidcom delete lun -port "&amp;A93&amp;IF(ISBLANK(C93),"-"&amp;B93," "&amp;C93)&amp;" -ldev_id "&amp;IF(G93="D",E93,D93)&amp;" "&amp;IF(ISNUMBER(F93),"-lun_id "&amp;F93&amp;" -s "&amp;Instructions!B$11&amp;" -IH"&amp;Instructions!B$10," -s "&amp;Instructions!B$11&amp;" -IH"&amp;Instructions!B$10))</f>
        <v>raidcom delete lun -port CL5-G Y1F2P1E0 -ldev_id 32815  -s 53958 -IH99</v>
      </c>
    </row>
    <row r="94" spans="1:10" ht="15">
      <c r="A94" s="203" t="s">
        <v>145</v>
      </c>
      <c r="B94" s="29"/>
      <c r="C94" s="203" t="s">
        <v>1658</v>
      </c>
      <c r="D94" s="204" t="str">
        <f t="shared" si="2"/>
        <v>80:30</v>
      </c>
      <c r="E94" s="204">
        <v>32816</v>
      </c>
      <c r="F94" s="29"/>
      <c r="G94" s="202" t="s">
        <v>1521</v>
      </c>
      <c r="H94" s="92" t="s">
        <v>0</v>
      </c>
      <c r="I94" s="24" t="str">
        <f>IF(A94="","","raidcom add lun -port "&amp;A94&amp;IF(ISBLANK(C94),"-"&amp;B94," "&amp;C94)&amp;" -ldev_id "&amp;IF(G94="D",E94,D94)&amp;" "&amp;IF(ISNUMBER(F94),"-lun_id "&amp;F94&amp;" -s "&amp;Instructions!B$11&amp;" -IH"&amp;Instructions!B$10," -s "&amp;Instructions!B$11&amp;" -IH"&amp;Instructions!B$10))</f>
        <v>raidcom add lun -port CL5-G Y1F2P1E0 -ldev_id 32816  -s 53958 -IH99</v>
      </c>
      <c r="J94" s="139" t="str">
        <f>IF(A94="","","raidcom delete lun -port "&amp;A94&amp;IF(ISBLANK(C94),"-"&amp;B94," "&amp;C94)&amp;" -ldev_id "&amp;IF(G94="D",E94,D94)&amp;" "&amp;IF(ISNUMBER(F94),"-lun_id "&amp;F94&amp;" -s "&amp;Instructions!B$11&amp;" -IH"&amp;Instructions!B$10," -s "&amp;Instructions!B$11&amp;" -IH"&amp;Instructions!B$10))</f>
        <v>raidcom delete lun -port CL5-G Y1F2P1E0 -ldev_id 32816  -s 53958 -IH99</v>
      </c>
    </row>
    <row r="95" spans="1:10" ht="15">
      <c r="A95" s="203" t="s">
        <v>145</v>
      </c>
      <c r="B95" s="29"/>
      <c r="C95" s="203" t="s">
        <v>1658</v>
      </c>
      <c r="D95" s="204" t="str">
        <f t="shared" si="2"/>
        <v>80:31</v>
      </c>
      <c r="E95" s="204">
        <v>32817</v>
      </c>
      <c r="F95" s="29"/>
      <c r="G95" s="202" t="s">
        <v>1521</v>
      </c>
      <c r="H95" s="92" t="s">
        <v>0</v>
      </c>
      <c r="I95" s="24" t="str">
        <f>IF(A95="","","raidcom add lun -port "&amp;A95&amp;IF(ISBLANK(C95),"-"&amp;B95," "&amp;C95)&amp;" -ldev_id "&amp;IF(G95="D",E95,D95)&amp;" "&amp;IF(ISNUMBER(F95),"-lun_id "&amp;F95&amp;" -s "&amp;Instructions!B$11&amp;" -IH"&amp;Instructions!B$10," -s "&amp;Instructions!B$11&amp;" -IH"&amp;Instructions!B$10))</f>
        <v>raidcom add lun -port CL5-G Y1F2P1E0 -ldev_id 32817  -s 53958 -IH99</v>
      </c>
      <c r="J95" s="139" t="str">
        <f>IF(A95="","","raidcom delete lun -port "&amp;A95&amp;IF(ISBLANK(C95),"-"&amp;B95," "&amp;C95)&amp;" -ldev_id "&amp;IF(G95="D",E95,D95)&amp;" "&amp;IF(ISNUMBER(F95),"-lun_id "&amp;F95&amp;" -s "&amp;Instructions!B$11&amp;" -IH"&amp;Instructions!B$10," -s "&amp;Instructions!B$11&amp;" -IH"&amp;Instructions!B$10))</f>
        <v>raidcom delete lun -port CL5-G Y1F2P1E0 -ldev_id 32817  -s 53958 -IH99</v>
      </c>
    </row>
    <row r="96" spans="1:10" ht="15">
      <c r="A96" s="203" t="s">
        <v>145</v>
      </c>
      <c r="B96" s="29"/>
      <c r="C96" s="203" t="s">
        <v>1658</v>
      </c>
      <c r="D96" s="204" t="str">
        <f t="shared" si="2"/>
        <v>80:32</v>
      </c>
      <c r="E96" s="204">
        <v>32818</v>
      </c>
      <c r="F96" s="29"/>
      <c r="G96" s="202" t="s">
        <v>1521</v>
      </c>
      <c r="H96" s="92" t="s">
        <v>0</v>
      </c>
      <c r="I96" s="24" t="str">
        <f>IF(A96="","","raidcom add lun -port "&amp;A96&amp;IF(ISBLANK(C96),"-"&amp;B96," "&amp;C96)&amp;" -ldev_id "&amp;IF(G96="D",E96,D96)&amp;" "&amp;IF(ISNUMBER(F96),"-lun_id "&amp;F96&amp;" -s "&amp;Instructions!B$11&amp;" -IH"&amp;Instructions!B$10," -s "&amp;Instructions!B$11&amp;" -IH"&amp;Instructions!B$10))</f>
        <v>raidcom add lun -port CL5-G Y1F2P1E0 -ldev_id 32818  -s 53958 -IH99</v>
      </c>
      <c r="J96" s="139" t="str">
        <f>IF(A96="","","raidcom delete lun -port "&amp;A96&amp;IF(ISBLANK(C96),"-"&amp;B96," "&amp;C96)&amp;" -ldev_id "&amp;IF(G96="D",E96,D96)&amp;" "&amp;IF(ISNUMBER(F96),"-lun_id "&amp;F96&amp;" -s "&amp;Instructions!B$11&amp;" -IH"&amp;Instructions!B$10," -s "&amp;Instructions!B$11&amp;" -IH"&amp;Instructions!B$10))</f>
        <v>raidcom delete lun -port CL5-G Y1F2P1E0 -ldev_id 32818  -s 53958 -IH99</v>
      </c>
    </row>
    <row r="97" spans="1:10" ht="15">
      <c r="A97" s="203" t="s">
        <v>145</v>
      </c>
      <c r="B97" s="29"/>
      <c r="C97" s="203" t="s">
        <v>1658</v>
      </c>
      <c r="D97" s="204" t="str">
        <f t="shared" si="2"/>
        <v>80:33</v>
      </c>
      <c r="E97" s="204">
        <v>32819</v>
      </c>
      <c r="F97" s="29"/>
      <c r="G97" s="202" t="s">
        <v>1521</v>
      </c>
      <c r="H97" s="92" t="s">
        <v>0</v>
      </c>
      <c r="I97" s="24" t="str">
        <f>IF(A97="","","raidcom add lun -port "&amp;A97&amp;IF(ISBLANK(C97),"-"&amp;B97," "&amp;C97)&amp;" -ldev_id "&amp;IF(G97="D",E97,D97)&amp;" "&amp;IF(ISNUMBER(F97),"-lun_id "&amp;F97&amp;" -s "&amp;Instructions!B$11&amp;" -IH"&amp;Instructions!B$10," -s "&amp;Instructions!B$11&amp;" -IH"&amp;Instructions!B$10))</f>
        <v>raidcom add lun -port CL5-G Y1F2P1E0 -ldev_id 32819  -s 53958 -IH99</v>
      </c>
      <c r="J97" s="139" t="str">
        <f>IF(A97="","","raidcom delete lun -port "&amp;A97&amp;IF(ISBLANK(C97),"-"&amp;B97," "&amp;C97)&amp;" -ldev_id "&amp;IF(G97="D",E97,D97)&amp;" "&amp;IF(ISNUMBER(F97),"-lun_id "&amp;F97&amp;" -s "&amp;Instructions!B$11&amp;" -IH"&amp;Instructions!B$10," -s "&amp;Instructions!B$11&amp;" -IH"&amp;Instructions!B$10))</f>
        <v>raidcom delete lun -port CL5-G Y1F2P1E0 -ldev_id 32819  -s 53958 -IH99</v>
      </c>
    </row>
    <row r="98" spans="1:10" ht="15">
      <c r="A98" s="203" t="s">
        <v>145</v>
      </c>
      <c r="B98" s="29"/>
      <c r="C98" s="203" t="s">
        <v>1658</v>
      </c>
      <c r="D98" s="204" t="str">
        <f t="shared" si="2"/>
        <v>80:34</v>
      </c>
      <c r="E98" s="204">
        <v>32820</v>
      </c>
      <c r="F98" s="29"/>
      <c r="G98" s="202" t="s">
        <v>1521</v>
      </c>
      <c r="H98" s="92" t="s">
        <v>0</v>
      </c>
      <c r="I98" s="24" t="str">
        <f>IF(A98="","","raidcom add lun -port "&amp;A98&amp;IF(ISBLANK(C98),"-"&amp;B98," "&amp;C98)&amp;" -ldev_id "&amp;IF(G98="D",E98,D98)&amp;" "&amp;IF(ISNUMBER(F98),"-lun_id "&amp;F98&amp;" -s "&amp;Instructions!B$11&amp;" -IH"&amp;Instructions!B$10," -s "&amp;Instructions!B$11&amp;" -IH"&amp;Instructions!B$10))</f>
        <v>raidcom add lun -port CL5-G Y1F2P1E0 -ldev_id 32820  -s 53958 -IH99</v>
      </c>
      <c r="J98" s="139" t="str">
        <f>IF(A98="","","raidcom delete lun -port "&amp;A98&amp;IF(ISBLANK(C98),"-"&amp;B98," "&amp;C98)&amp;" -ldev_id "&amp;IF(G98="D",E98,D98)&amp;" "&amp;IF(ISNUMBER(F98),"-lun_id "&amp;F98&amp;" -s "&amp;Instructions!B$11&amp;" -IH"&amp;Instructions!B$10," -s "&amp;Instructions!B$11&amp;" -IH"&amp;Instructions!B$10))</f>
        <v>raidcom delete lun -port CL5-G Y1F2P1E0 -ldev_id 32820  -s 53958 -IH99</v>
      </c>
    </row>
    <row r="99" spans="1:10" ht="15">
      <c r="A99" s="203" t="s">
        <v>145</v>
      </c>
      <c r="B99" s="29"/>
      <c r="C99" s="203" t="s">
        <v>1658</v>
      </c>
      <c r="D99" s="204" t="str">
        <f t="shared" si="2"/>
        <v>80:35</v>
      </c>
      <c r="E99" s="204">
        <v>32821</v>
      </c>
      <c r="F99" s="29"/>
      <c r="G99" s="202" t="s">
        <v>1521</v>
      </c>
      <c r="H99" s="92" t="s">
        <v>0</v>
      </c>
      <c r="I99" s="24" t="str">
        <f>IF(A99="","","raidcom add lun -port "&amp;A99&amp;IF(ISBLANK(C99),"-"&amp;B99," "&amp;C99)&amp;" -ldev_id "&amp;IF(G99="D",E99,D99)&amp;" "&amp;IF(ISNUMBER(F99),"-lun_id "&amp;F99&amp;" -s "&amp;Instructions!B$11&amp;" -IH"&amp;Instructions!B$10," -s "&amp;Instructions!B$11&amp;" -IH"&amp;Instructions!B$10))</f>
        <v>raidcom add lun -port CL5-G Y1F2P1E0 -ldev_id 32821  -s 53958 -IH99</v>
      </c>
      <c r="J99" s="139" t="str">
        <f>IF(A99="","","raidcom delete lun -port "&amp;A99&amp;IF(ISBLANK(C99),"-"&amp;B99," "&amp;C99)&amp;" -ldev_id "&amp;IF(G99="D",E99,D99)&amp;" "&amp;IF(ISNUMBER(F99),"-lun_id "&amp;F99&amp;" -s "&amp;Instructions!B$11&amp;" -IH"&amp;Instructions!B$10," -s "&amp;Instructions!B$11&amp;" -IH"&amp;Instructions!B$10))</f>
        <v>raidcom delete lun -port CL5-G Y1F2P1E0 -ldev_id 32821  -s 53958 -IH99</v>
      </c>
    </row>
    <row r="100" spans="1:10" ht="15">
      <c r="A100" s="203" t="s">
        <v>145</v>
      </c>
      <c r="B100" s="29"/>
      <c r="C100" s="203" t="s">
        <v>1658</v>
      </c>
      <c r="D100" s="204" t="str">
        <f t="shared" si="2"/>
        <v>80:36</v>
      </c>
      <c r="E100" s="204">
        <v>32822</v>
      </c>
      <c r="F100" s="29"/>
      <c r="G100" s="202" t="s">
        <v>1521</v>
      </c>
      <c r="H100" s="92" t="s">
        <v>0</v>
      </c>
      <c r="I100" s="24" t="str">
        <f>IF(A100="","","raidcom add lun -port "&amp;A100&amp;IF(ISBLANK(C100),"-"&amp;B100," "&amp;C100)&amp;" -ldev_id "&amp;IF(G100="D",E100,D100)&amp;" "&amp;IF(ISNUMBER(F100),"-lun_id "&amp;F100&amp;" -s "&amp;Instructions!B$11&amp;" -IH"&amp;Instructions!B$10," -s "&amp;Instructions!B$11&amp;" -IH"&amp;Instructions!B$10))</f>
        <v>raidcom add lun -port CL5-G Y1F2P1E0 -ldev_id 32822  -s 53958 -IH99</v>
      </c>
      <c r="J100" s="139" t="str">
        <f>IF(A100="","","raidcom delete lun -port "&amp;A100&amp;IF(ISBLANK(C100),"-"&amp;B100," "&amp;C100)&amp;" -ldev_id "&amp;IF(G100="D",E100,D100)&amp;" "&amp;IF(ISNUMBER(F100),"-lun_id "&amp;F100&amp;" -s "&amp;Instructions!B$11&amp;" -IH"&amp;Instructions!B$10," -s "&amp;Instructions!B$11&amp;" -IH"&amp;Instructions!B$10))</f>
        <v>raidcom delete lun -port CL5-G Y1F2P1E0 -ldev_id 32822  -s 53958 -IH99</v>
      </c>
    </row>
    <row r="101" spans="1:10" ht="15">
      <c r="A101" s="203" t="s">
        <v>145</v>
      </c>
      <c r="B101" s="29"/>
      <c r="C101" s="203" t="s">
        <v>1658</v>
      </c>
      <c r="D101" s="204" t="str">
        <f t="shared" si="2"/>
        <v>80:37</v>
      </c>
      <c r="E101" s="204">
        <v>32823</v>
      </c>
      <c r="F101" s="29"/>
      <c r="G101" s="202" t="s">
        <v>1521</v>
      </c>
      <c r="H101" s="92" t="s">
        <v>0</v>
      </c>
      <c r="I101" s="24" t="str">
        <f>IF(A101="","","raidcom add lun -port "&amp;A101&amp;IF(ISBLANK(C101),"-"&amp;B101," "&amp;C101)&amp;" -ldev_id "&amp;IF(G101="D",E101,D101)&amp;" "&amp;IF(ISNUMBER(F101),"-lun_id "&amp;F101&amp;" -s "&amp;Instructions!B$11&amp;" -IH"&amp;Instructions!B$10," -s "&amp;Instructions!B$11&amp;" -IH"&amp;Instructions!B$10))</f>
        <v>raidcom add lun -port CL5-G Y1F2P1E0 -ldev_id 32823  -s 53958 -IH99</v>
      </c>
      <c r="J101" s="139" t="str">
        <f>IF(A101="","","raidcom delete lun -port "&amp;A101&amp;IF(ISBLANK(C101),"-"&amp;B101," "&amp;C101)&amp;" -ldev_id "&amp;IF(G101="D",E101,D101)&amp;" "&amp;IF(ISNUMBER(F101),"-lun_id "&amp;F101&amp;" -s "&amp;Instructions!B$11&amp;" -IH"&amp;Instructions!B$10," -s "&amp;Instructions!B$11&amp;" -IH"&amp;Instructions!B$10))</f>
        <v>raidcom delete lun -port CL5-G Y1F2P1E0 -ldev_id 32823  -s 53958 -IH99</v>
      </c>
    </row>
    <row r="102" spans="1:10" ht="15">
      <c r="A102" s="203" t="s">
        <v>145</v>
      </c>
      <c r="B102" s="29"/>
      <c r="C102" s="203" t="s">
        <v>1658</v>
      </c>
      <c r="D102" s="204" t="str">
        <f t="shared" si="2"/>
        <v>80:38</v>
      </c>
      <c r="E102" s="204">
        <v>32824</v>
      </c>
      <c r="F102" s="29"/>
      <c r="G102" s="202" t="s">
        <v>1521</v>
      </c>
      <c r="H102" s="92" t="s">
        <v>0</v>
      </c>
      <c r="I102" s="24" t="str">
        <f>IF(A102="","","raidcom add lun -port "&amp;A102&amp;IF(ISBLANK(C102),"-"&amp;B102," "&amp;C102)&amp;" -ldev_id "&amp;IF(G102="D",E102,D102)&amp;" "&amp;IF(ISNUMBER(F102),"-lun_id "&amp;F102&amp;" -s "&amp;Instructions!B$11&amp;" -IH"&amp;Instructions!B$10," -s "&amp;Instructions!B$11&amp;" -IH"&amp;Instructions!B$10))</f>
        <v>raidcom add lun -port CL5-G Y1F2P1E0 -ldev_id 32824  -s 53958 -IH99</v>
      </c>
      <c r="J102" s="139" t="str">
        <f>IF(A102="","","raidcom delete lun -port "&amp;A102&amp;IF(ISBLANK(C102),"-"&amp;B102," "&amp;C102)&amp;" -ldev_id "&amp;IF(G102="D",E102,D102)&amp;" "&amp;IF(ISNUMBER(F102),"-lun_id "&amp;F102&amp;" -s "&amp;Instructions!B$11&amp;" -IH"&amp;Instructions!B$10," -s "&amp;Instructions!B$11&amp;" -IH"&amp;Instructions!B$10))</f>
        <v>raidcom delete lun -port CL5-G Y1F2P1E0 -ldev_id 32824  -s 53958 -IH99</v>
      </c>
    </row>
    <row r="103" spans="1:10" ht="15">
      <c r="A103" s="203" t="s">
        <v>145</v>
      </c>
      <c r="B103" s="29"/>
      <c r="C103" s="203" t="s">
        <v>1658</v>
      </c>
      <c r="D103" s="204" t="str">
        <f t="shared" si="2"/>
        <v>80:39</v>
      </c>
      <c r="E103" s="204">
        <v>32825</v>
      </c>
      <c r="F103" s="29"/>
      <c r="G103" s="202" t="s">
        <v>1521</v>
      </c>
      <c r="H103" s="92" t="s">
        <v>0</v>
      </c>
      <c r="I103" s="24" t="str">
        <f>IF(A103="","","raidcom add lun -port "&amp;A103&amp;IF(ISBLANK(C103),"-"&amp;B103," "&amp;C103)&amp;" -ldev_id "&amp;IF(G103="D",E103,D103)&amp;" "&amp;IF(ISNUMBER(F103),"-lun_id "&amp;F103&amp;" -s "&amp;Instructions!B$11&amp;" -IH"&amp;Instructions!B$10," -s "&amp;Instructions!B$11&amp;" -IH"&amp;Instructions!B$10))</f>
        <v>raidcom add lun -port CL5-G Y1F2P1E0 -ldev_id 32825  -s 53958 -IH99</v>
      </c>
      <c r="J103" s="139" t="str">
        <f>IF(A103="","","raidcom delete lun -port "&amp;A103&amp;IF(ISBLANK(C103),"-"&amp;B103," "&amp;C103)&amp;" -ldev_id "&amp;IF(G103="D",E103,D103)&amp;" "&amp;IF(ISNUMBER(F103),"-lun_id "&amp;F103&amp;" -s "&amp;Instructions!B$11&amp;" -IH"&amp;Instructions!B$10," -s "&amp;Instructions!B$11&amp;" -IH"&amp;Instructions!B$10))</f>
        <v>raidcom delete lun -port CL5-G Y1F2P1E0 -ldev_id 32825  -s 53958 -IH99</v>
      </c>
    </row>
    <row r="104" spans="1:10" ht="15">
      <c r="A104" s="203" t="s">
        <v>145</v>
      </c>
      <c r="B104" s="29"/>
      <c r="C104" s="203" t="s">
        <v>1658</v>
      </c>
      <c r="D104" s="204" t="str">
        <f t="shared" si="2"/>
        <v>80:3A</v>
      </c>
      <c r="E104" s="204">
        <v>32826</v>
      </c>
      <c r="F104" s="29"/>
      <c r="G104" s="202" t="s">
        <v>1521</v>
      </c>
      <c r="H104" s="92" t="s">
        <v>0</v>
      </c>
      <c r="I104" s="24" t="str">
        <f>IF(A104="","","raidcom add lun -port "&amp;A104&amp;IF(ISBLANK(C104),"-"&amp;B104," "&amp;C104)&amp;" -ldev_id "&amp;IF(G104="D",E104,D104)&amp;" "&amp;IF(ISNUMBER(F104),"-lun_id "&amp;F104&amp;" -s "&amp;Instructions!B$11&amp;" -IH"&amp;Instructions!B$10," -s "&amp;Instructions!B$11&amp;" -IH"&amp;Instructions!B$10))</f>
        <v>raidcom add lun -port CL5-G Y1F2P1E0 -ldev_id 32826  -s 53958 -IH99</v>
      </c>
      <c r="J104" s="139" t="str">
        <f>IF(A104="","","raidcom delete lun -port "&amp;A104&amp;IF(ISBLANK(C104),"-"&amp;B104," "&amp;C104)&amp;" -ldev_id "&amp;IF(G104="D",E104,D104)&amp;" "&amp;IF(ISNUMBER(F104),"-lun_id "&amp;F104&amp;" -s "&amp;Instructions!B$11&amp;" -IH"&amp;Instructions!B$10," -s "&amp;Instructions!B$11&amp;" -IH"&amp;Instructions!B$10))</f>
        <v>raidcom delete lun -port CL5-G Y1F2P1E0 -ldev_id 32826  -s 53958 -IH99</v>
      </c>
    </row>
    <row r="105" spans="1:10" ht="15">
      <c r="A105" s="203" t="s">
        <v>145</v>
      </c>
      <c r="B105" s="29"/>
      <c r="C105" s="203" t="s">
        <v>1658</v>
      </c>
      <c r="D105" s="204" t="str">
        <f t="shared" si="2"/>
        <v>80:3B</v>
      </c>
      <c r="E105" s="204">
        <v>32827</v>
      </c>
      <c r="F105" s="29"/>
      <c r="G105" s="202" t="s">
        <v>1521</v>
      </c>
      <c r="H105" s="92" t="s">
        <v>0</v>
      </c>
      <c r="I105" s="24" t="str">
        <f>IF(A105="","","raidcom add lun -port "&amp;A105&amp;IF(ISBLANK(C105),"-"&amp;B105," "&amp;C105)&amp;" -ldev_id "&amp;IF(G105="D",E105,D105)&amp;" "&amp;IF(ISNUMBER(F105),"-lun_id "&amp;F105&amp;" -s "&amp;Instructions!B$11&amp;" -IH"&amp;Instructions!B$10," -s "&amp;Instructions!B$11&amp;" -IH"&amp;Instructions!B$10))</f>
        <v>raidcom add lun -port CL5-G Y1F2P1E0 -ldev_id 32827  -s 53958 -IH99</v>
      </c>
      <c r="J105" s="139" t="str">
        <f>IF(A105="","","raidcom delete lun -port "&amp;A105&amp;IF(ISBLANK(C105),"-"&amp;B105," "&amp;C105)&amp;" -ldev_id "&amp;IF(G105="D",E105,D105)&amp;" "&amp;IF(ISNUMBER(F105),"-lun_id "&amp;F105&amp;" -s "&amp;Instructions!B$11&amp;" -IH"&amp;Instructions!B$10," -s "&amp;Instructions!B$11&amp;" -IH"&amp;Instructions!B$10))</f>
        <v>raidcom delete lun -port CL5-G Y1F2P1E0 -ldev_id 32827  -s 53958 -IH99</v>
      </c>
    </row>
    <row r="106" spans="1:10" ht="15">
      <c r="A106" s="203" t="s">
        <v>145</v>
      </c>
      <c r="B106" s="29"/>
      <c r="C106" s="203" t="s">
        <v>1658</v>
      </c>
      <c r="D106" s="204" t="str">
        <f t="shared" si="2"/>
        <v>80:3C</v>
      </c>
      <c r="E106" s="204">
        <v>32828</v>
      </c>
      <c r="F106" s="29"/>
      <c r="G106" s="202" t="s">
        <v>1521</v>
      </c>
      <c r="H106" s="92" t="s">
        <v>0</v>
      </c>
      <c r="I106" s="24" t="str">
        <f>IF(A106="","","raidcom add lun -port "&amp;A106&amp;IF(ISBLANK(C106),"-"&amp;B106," "&amp;C106)&amp;" -ldev_id "&amp;IF(G106="D",E106,D106)&amp;" "&amp;IF(ISNUMBER(F106),"-lun_id "&amp;F106&amp;" -s "&amp;Instructions!B$11&amp;" -IH"&amp;Instructions!B$10," -s "&amp;Instructions!B$11&amp;" -IH"&amp;Instructions!B$10))</f>
        <v>raidcom add lun -port CL5-G Y1F2P1E0 -ldev_id 32828  -s 53958 -IH99</v>
      </c>
      <c r="J106" s="139" t="str">
        <f>IF(A106="","","raidcom delete lun -port "&amp;A106&amp;IF(ISBLANK(C106),"-"&amp;B106," "&amp;C106)&amp;" -ldev_id "&amp;IF(G106="D",E106,D106)&amp;" "&amp;IF(ISNUMBER(F106),"-lun_id "&amp;F106&amp;" -s "&amp;Instructions!B$11&amp;" -IH"&amp;Instructions!B$10," -s "&amp;Instructions!B$11&amp;" -IH"&amp;Instructions!B$10))</f>
        <v>raidcom delete lun -port CL5-G Y1F2P1E0 -ldev_id 32828  -s 53958 -IH99</v>
      </c>
    </row>
    <row r="107" spans="1:10" ht="15">
      <c r="A107" s="203" t="s">
        <v>145</v>
      </c>
      <c r="B107" s="29"/>
      <c r="C107" s="203" t="s">
        <v>1658</v>
      </c>
      <c r="D107" s="204" t="str">
        <f t="shared" si="2"/>
        <v>80:3D</v>
      </c>
      <c r="E107" s="204">
        <v>32829</v>
      </c>
      <c r="F107" s="29"/>
      <c r="G107" s="202" t="s">
        <v>1521</v>
      </c>
      <c r="H107" s="92" t="s">
        <v>0</v>
      </c>
      <c r="I107" s="24" t="str">
        <f>IF(A107="","","raidcom add lun -port "&amp;A107&amp;IF(ISBLANK(C107),"-"&amp;B107," "&amp;C107)&amp;" -ldev_id "&amp;IF(G107="D",E107,D107)&amp;" "&amp;IF(ISNUMBER(F107),"-lun_id "&amp;F107&amp;" -s "&amp;Instructions!B$11&amp;" -IH"&amp;Instructions!B$10," -s "&amp;Instructions!B$11&amp;" -IH"&amp;Instructions!B$10))</f>
        <v>raidcom add lun -port CL5-G Y1F2P1E0 -ldev_id 32829  -s 53958 -IH99</v>
      </c>
      <c r="J107" s="139" t="str">
        <f>IF(A107="","","raidcom delete lun -port "&amp;A107&amp;IF(ISBLANK(C107),"-"&amp;B107," "&amp;C107)&amp;" -ldev_id "&amp;IF(G107="D",E107,D107)&amp;" "&amp;IF(ISNUMBER(F107),"-lun_id "&amp;F107&amp;" -s "&amp;Instructions!B$11&amp;" -IH"&amp;Instructions!B$10," -s "&amp;Instructions!B$11&amp;" -IH"&amp;Instructions!B$10))</f>
        <v>raidcom delete lun -port CL5-G Y1F2P1E0 -ldev_id 32829  -s 53958 -IH99</v>
      </c>
    </row>
    <row r="108" spans="1:10" ht="15">
      <c r="A108" s="203" t="s">
        <v>145</v>
      </c>
      <c r="B108" s="29"/>
      <c r="C108" s="203" t="s">
        <v>1658</v>
      </c>
      <c r="D108" s="204" t="str">
        <f t="shared" si="2"/>
        <v>80:3E</v>
      </c>
      <c r="E108" s="204">
        <v>32830</v>
      </c>
      <c r="F108" s="29"/>
      <c r="G108" s="202" t="s">
        <v>1521</v>
      </c>
      <c r="H108" s="92" t="s">
        <v>0</v>
      </c>
      <c r="I108" s="24" t="str">
        <f>IF(A108="","","raidcom add lun -port "&amp;A108&amp;IF(ISBLANK(C108),"-"&amp;B108," "&amp;C108)&amp;" -ldev_id "&amp;IF(G108="D",E108,D108)&amp;" "&amp;IF(ISNUMBER(F108),"-lun_id "&amp;F108&amp;" -s "&amp;Instructions!B$11&amp;" -IH"&amp;Instructions!B$10," -s "&amp;Instructions!B$11&amp;" -IH"&amp;Instructions!B$10))</f>
        <v>raidcom add lun -port CL5-G Y1F2P1E0 -ldev_id 32830  -s 53958 -IH99</v>
      </c>
      <c r="J108" s="139" t="str">
        <f>IF(A108="","","raidcom delete lun -port "&amp;A108&amp;IF(ISBLANK(C108),"-"&amp;B108," "&amp;C108)&amp;" -ldev_id "&amp;IF(G108="D",E108,D108)&amp;" "&amp;IF(ISNUMBER(F108),"-lun_id "&amp;F108&amp;" -s "&amp;Instructions!B$11&amp;" -IH"&amp;Instructions!B$10," -s "&amp;Instructions!B$11&amp;" -IH"&amp;Instructions!B$10))</f>
        <v>raidcom delete lun -port CL5-G Y1F2P1E0 -ldev_id 32830  -s 53958 -IH99</v>
      </c>
    </row>
    <row r="109" spans="1:10" ht="15">
      <c r="A109" s="203" t="s">
        <v>145</v>
      </c>
      <c r="B109" s="29"/>
      <c r="C109" s="203" t="s">
        <v>1658</v>
      </c>
      <c r="D109" s="204" t="str">
        <f t="shared" si="2"/>
        <v>80:3F</v>
      </c>
      <c r="E109" s="204">
        <v>32831</v>
      </c>
      <c r="F109" s="29"/>
      <c r="G109" s="202" t="s">
        <v>1521</v>
      </c>
      <c r="H109" s="92" t="s">
        <v>0</v>
      </c>
      <c r="I109" s="24" t="str">
        <f>IF(A109="","","raidcom add lun -port "&amp;A109&amp;IF(ISBLANK(C109),"-"&amp;B109," "&amp;C109)&amp;" -ldev_id "&amp;IF(G109="D",E109,D109)&amp;" "&amp;IF(ISNUMBER(F109),"-lun_id "&amp;F109&amp;" -s "&amp;Instructions!B$11&amp;" -IH"&amp;Instructions!B$10," -s "&amp;Instructions!B$11&amp;" -IH"&amp;Instructions!B$10))</f>
        <v>raidcom add lun -port CL5-G Y1F2P1E0 -ldev_id 32831  -s 53958 -IH99</v>
      </c>
      <c r="J109" s="139" t="str">
        <f>IF(A109="","","raidcom delete lun -port "&amp;A109&amp;IF(ISBLANK(C109),"-"&amp;B109," "&amp;C109)&amp;" -ldev_id "&amp;IF(G109="D",E109,D109)&amp;" "&amp;IF(ISNUMBER(F109),"-lun_id "&amp;F109&amp;" -s "&amp;Instructions!B$11&amp;" -IH"&amp;Instructions!B$10," -s "&amp;Instructions!B$11&amp;" -IH"&amp;Instructions!B$10))</f>
        <v>raidcom delete lun -port CL5-G Y1F2P1E0 -ldev_id 32831  -s 53958 -IH99</v>
      </c>
    </row>
    <row r="110" spans="1:10" ht="15">
      <c r="A110" s="203" t="s">
        <v>145</v>
      </c>
      <c r="B110" s="29"/>
      <c r="C110" s="203" t="s">
        <v>1658</v>
      </c>
      <c r="D110" s="204" t="str">
        <f t="shared" si="2"/>
        <v>80:40</v>
      </c>
      <c r="E110" s="204">
        <v>32832</v>
      </c>
      <c r="F110" s="29"/>
      <c r="G110" s="202" t="s">
        <v>1521</v>
      </c>
      <c r="H110" s="92" t="s">
        <v>0</v>
      </c>
      <c r="I110" s="24" t="str">
        <f>IF(A110="","","raidcom add lun -port "&amp;A110&amp;IF(ISBLANK(C110),"-"&amp;B110," "&amp;C110)&amp;" -ldev_id "&amp;IF(G110="D",E110,D110)&amp;" "&amp;IF(ISNUMBER(F110),"-lun_id "&amp;F110&amp;" -s "&amp;Instructions!B$11&amp;" -IH"&amp;Instructions!B$10," -s "&amp;Instructions!B$11&amp;" -IH"&amp;Instructions!B$10))</f>
        <v>raidcom add lun -port CL5-G Y1F2P1E0 -ldev_id 32832  -s 53958 -IH99</v>
      </c>
      <c r="J110" s="139" t="str">
        <f>IF(A110="","","raidcom delete lun -port "&amp;A110&amp;IF(ISBLANK(C110),"-"&amp;B110," "&amp;C110)&amp;" -ldev_id "&amp;IF(G110="D",E110,D110)&amp;" "&amp;IF(ISNUMBER(F110),"-lun_id "&amp;F110&amp;" -s "&amp;Instructions!B$11&amp;" -IH"&amp;Instructions!B$10," -s "&amp;Instructions!B$11&amp;" -IH"&amp;Instructions!B$10))</f>
        <v>raidcom delete lun -port CL5-G Y1F2P1E0 -ldev_id 32832  -s 53958 -IH99</v>
      </c>
    </row>
    <row r="111" spans="1:10" ht="15">
      <c r="A111" s="203" t="s">
        <v>145</v>
      </c>
      <c r="B111" s="29"/>
      <c r="C111" s="203" t="s">
        <v>1658</v>
      </c>
      <c r="D111" s="204" t="str">
        <f t="shared" si="2"/>
        <v>80:41</v>
      </c>
      <c r="E111" s="204">
        <v>32833</v>
      </c>
      <c r="F111" s="29"/>
      <c r="G111" s="202" t="s">
        <v>1521</v>
      </c>
      <c r="H111" s="92" t="s">
        <v>0</v>
      </c>
      <c r="I111" s="24" t="str">
        <f>IF(A111="","","raidcom add lun -port "&amp;A111&amp;IF(ISBLANK(C111),"-"&amp;B111," "&amp;C111)&amp;" -ldev_id "&amp;IF(G111="D",E111,D111)&amp;" "&amp;IF(ISNUMBER(F111),"-lun_id "&amp;F111&amp;" -s "&amp;Instructions!B$11&amp;" -IH"&amp;Instructions!B$10," -s "&amp;Instructions!B$11&amp;" -IH"&amp;Instructions!B$10))</f>
        <v>raidcom add lun -port CL5-G Y1F2P1E0 -ldev_id 32833  -s 53958 -IH99</v>
      </c>
      <c r="J111" s="139" t="str">
        <f>IF(A111="","","raidcom delete lun -port "&amp;A111&amp;IF(ISBLANK(C111),"-"&amp;B111," "&amp;C111)&amp;" -ldev_id "&amp;IF(G111="D",E111,D111)&amp;" "&amp;IF(ISNUMBER(F111),"-lun_id "&amp;F111&amp;" -s "&amp;Instructions!B$11&amp;" -IH"&amp;Instructions!B$10," -s "&amp;Instructions!B$11&amp;" -IH"&amp;Instructions!B$10))</f>
        <v>raidcom delete lun -port CL5-G Y1F2P1E0 -ldev_id 32833  -s 53958 -IH99</v>
      </c>
    </row>
    <row r="112" spans="1:10" ht="15">
      <c r="A112" s="203" t="s">
        <v>145</v>
      </c>
      <c r="B112" s="29"/>
      <c r="C112" s="203" t="s">
        <v>1658</v>
      </c>
      <c r="D112" s="204" t="str">
        <f t="shared" si="2"/>
        <v>80:42</v>
      </c>
      <c r="E112" s="204">
        <v>32834</v>
      </c>
      <c r="F112" s="29"/>
      <c r="G112" s="202" t="s">
        <v>1521</v>
      </c>
      <c r="H112" s="92" t="s">
        <v>0</v>
      </c>
      <c r="I112" s="24" t="str">
        <f>IF(A112="","","raidcom add lun -port "&amp;A112&amp;IF(ISBLANK(C112),"-"&amp;B112," "&amp;C112)&amp;" -ldev_id "&amp;IF(G112="D",E112,D112)&amp;" "&amp;IF(ISNUMBER(F112),"-lun_id "&amp;F112&amp;" -s "&amp;Instructions!B$11&amp;" -IH"&amp;Instructions!B$10," -s "&amp;Instructions!B$11&amp;" -IH"&amp;Instructions!B$10))</f>
        <v>raidcom add lun -port CL5-G Y1F2P1E0 -ldev_id 32834  -s 53958 -IH99</v>
      </c>
      <c r="J112" s="139" t="str">
        <f>IF(A112="","","raidcom delete lun -port "&amp;A112&amp;IF(ISBLANK(C112),"-"&amp;B112," "&amp;C112)&amp;" -ldev_id "&amp;IF(G112="D",E112,D112)&amp;" "&amp;IF(ISNUMBER(F112),"-lun_id "&amp;F112&amp;" -s "&amp;Instructions!B$11&amp;" -IH"&amp;Instructions!B$10," -s "&amp;Instructions!B$11&amp;" -IH"&amp;Instructions!B$10))</f>
        <v>raidcom delete lun -port CL5-G Y1F2P1E0 -ldev_id 32834  -s 53958 -IH99</v>
      </c>
    </row>
    <row r="113" spans="1:10" ht="15">
      <c r="A113" s="203" t="s">
        <v>145</v>
      </c>
      <c r="B113" s="29"/>
      <c r="C113" s="203" t="s">
        <v>1658</v>
      </c>
      <c r="D113" s="204" t="str">
        <f t="shared" si="2"/>
        <v>80:43</v>
      </c>
      <c r="E113" s="204">
        <v>32835</v>
      </c>
      <c r="F113" s="29"/>
      <c r="G113" s="202" t="s">
        <v>1521</v>
      </c>
      <c r="H113" s="92" t="s">
        <v>0</v>
      </c>
      <c r="I113" s="24" t="str">
        <f>IF(A113="","","raidcom add lun -port "&amp;A113&amp;IF(ISBLANK(C113),"-"&amp;B113," "&amp;C113)&amp;" -ldev_id "&amp;IF(G113="D",E113,D113)&amp;" "&amp;IF(ISNUMBER(F113),"-lun_id "&amp;F113&amp;" -s "&amp;Instructions!B$11&amp;" -IH"&amp;Instructions!B$10," -s "&amp;Instructions!B$11&amp;" -IH"&amp;Instructions!B$10))</f>
        <v>raidcom add lun -port CL5-G Y1F2P1E0 -ldev_id 32835  -s 53958 -IH99</v>
      </c>
      <c r="J113" s="139" t="str">
        <f>IF(A113="","","raidcom delete lun -port "&amp;A113&amp;IF(ISBLANK(C113),"-"&amp;B113," "&amp;C113)&amp;" -ldev_id "&amp;IF(G113="D",E113,D113)&amp;" "&amp;IF(ISNUMBER(F113),"-lun_id "&amp;F113&amp;" -s "&amp;Instructions!B$11&amp;" -IH"&amp;Instructions!B$10," -s "&amp;Instructions!B$11&amp;" -IH"&amp;Instructions!B$10))</f>
        <v>raidcom delete lun -port CL5-G Y1F2P1E0 -ldev_id 32835  -s 53958 -IH99</v>
      </c>
    </row>
    <row r="114" spans="1:10" ht="15">
      <c r="A114" s="203" t="s">
        <v>145</v>
      </c>
      <c r="B114" s="29"/>
      <c r="C114" s="203" t="s">
        <v>1658</v>
      </c>
      <c r="D114" s="204" t="str">
        <f t="shared" si="2"/>
        <v>80:44</v>
      </c>
      <c r="E114" s="204">
        <v>32836</v>
      </c>
      <c r="F114" s="29"/>
      <c r="G114" s="202" t="s">
        <v>1521</v>
      </c>
      <c r="H114" s="92" t="s">
        <v>0</v>
      </c>
      <c r="I114" s="24" t="str">
        <f>IF(A114="","","raidcom add lun -port "&amp;A114&amp;IF(ISBLANK(C114),"-"&amp;B114," "&amp;C114)&amp;" -ldev_id "&amp;IF(G114="D",E114,D114)&amp;" "&amp;IF(ISNUMBER(F114),"-lun_id "&amp;F114&amp;" -s "&amp;Instructions!B$11&amp;" -IH"&amp;Instructions!B$10," -s "&amp;Instructions!B$11&amp;" -IH"&amp;Instructions!B$10))</f>
        <v>raidcom add lun -port CL5-G Y1F2P1E0 -ldev_id 32836  -s 53958 -IH99</v>
      </c>
      <c r="J114" s="139" t="str">
        <f>IF(A114="","","raidcom delete lun -port "&amp;A114&amp;IF(ISBLANK(C114),"-"&amp;B114," "&amp;C114)&amp;" -ldev_id "&amp;IF(G114="D",E114,D114)&amp;" "&amp;IF(ISNUMBER(F114),"-lun_id "&amp;F114&amp;" -s "&amp;Instructions!B$11&amp;" -IH"&amp;Instructions!B$10," -s "&amp;Instructions!B$11&amp;" -IH"&amp;Instructions!B$10))</f>
        <v>raidcom delete lun -port CL5-G Y1F2P1E0 -ldev_id 32836  -s 53958 -IH99</v>
      </c>
    </row>
    <row r="115" spans="1:10" ht="15">
      <c r="A115" s="203" t="s">
        <v>145</v>
      </c>
      <c r="B115" s="29"/>
      <c r="C115" s="203" t="s">
        <v>1658</v>
      </c>
      <c r="D115" s="204" t="str">
        <f t="shared" si="2"/>
        <v>80:45</v>
      </c>
      <c r="E115" s="204">
        <v>32837</v>
      </c>
      <c r="F115" s="29"/>
      <c r="G115" s="202" t="s">
        <v>1521</v>
      </c>
      <c r="H115" s="92" t="s">
        <v>0</v>
      </c>
      <c r="I115" s="24" t="str">
        <f>IF(A115="","","raidcom add lun -port "&amp;A115&amp;IF(ISBLANK(C115),"-"&amp;B115," "&amp;C115)&amp;" -ldev_id "&amp;IF(G115="D",E115,D115)&amp;" "&amp;IF(ISNUMBER(F115),"-lun_id "&amp;F115&amp;" -s "&amp;Instructions!B$11&amp;" -IH"&amp;Instructions!B$10," -s "&amp;Instructions!B$11&amp;" -IH"&amp;Instructions!B$10))</f>
        <v>raidcom add lun -port CL5-G Y1F2P1E0 -ldev_id 32837  -s 53958 -IH99</v>
      </c>
      <c r="J115" s="139" t="str">
        <f>IF(A115="","","raidcom delete lun -port "&amp;A115&amp;IF(ISBLANK(C115),"-"&amp;B115," "&amp;C115)&amp;" -ldev_id "&amp;IF(G115="D",E115,D115)&amp;" "&amp;IF(ISNUMBER(F115),"-lun_id "&amp;F115&amp;" -s "&amp;Instructions!B$11&amp;" -IH"&amp;Instructions!B$10," -s "&amp;Instructions!B$11&amp;" -IH"&amp;Instructions!B$10))</f>
        <v>raidcom delete lun -port CL5-G Y1F2P1E0 -ldev_id 32837  -s 53958 -IH99</v>
      </c>
    </row>
    <row r="116" spans="1:10" ht="15">
      <c r="A116" s="203" t="s">
        <v>145</v>
      </c>
      <c r="B116" s="29"/>
      <c r="C116" s="203" t="s">
        <v>1658</v>
      </c>
      <c r="D116" s="204" t="str">
        <f t="shared" si="2"/>
        <v>80:46</v>
      </c>
      <c r="E116" s="204">
        <v>32838</v>
      </c>
      <c r="F116" s="29"/>
      <c r="G116" s="202" t="s">
        <v>1521</v>
      </c>
      <c r="H116" s="92" t="s">
        <v>0</v>
      </c>
      <c r="I116" s="24" t="str">
        <f>IF(A116="","","raidcom add lun -port "&amp;A116&amp;IF(ISBLANK(C116),"-"&amp;B116," "&amp;C116)&amp;" -ldev_id "&amp;IF(G116="D",E116,D116)&amp;" "&amp;IF(ISNUMBER(F116),"-lun_id "&amp;F116&amp;" -s "&amp;Instructions!B$11&amp;" -IH"&amp;Instructions!B$10," -s "&amp;Instructions!B$11&amp;" -IH"&amp;Instructions!B$10))</f>
        <v>raidcom add lun -port CL5-G Y1F2P1E0 -ldev_id 32838  -s 53958 -IH99</v>
      </c>
      <c r="J116" s="139" t="str">
        <f>IF(A116="","","raidcom delete lun -port "&amp;A116&amp;IF(ISBLANK(C116),"-"&amp;B116," "&amp;C116)&amp;" -ldev_id "&amp;IF(G116="D",E116,D116)&amp;" "&amp;IF(ISNUMBER(F116),"-lun_id "&amp;F116&amp;" -s "&amp;Instructions!B$11&amp;" -IH"&amp;Instructions!B$10," -s "&amp;Instructions!B$11&amp;" -IH"&amp;Instructions!B$10))</f>
        <v>raidcom delete lun -port CL5-G Y1F2P1E0 -ldev_id 32838  -s 53958 -IH99</v>
      </c>
    </row>
    <row r="117" spans="1:10" ht="15">
      <c r="A117" s="203" t="s">
        <v>145</v>
      </c>
      <c r="B117" s="29"/>
      <c r="C117" s="203" t="s">
        <v>1658</v>
      </c>
      <c r="D117" s="204" t="str">
        <f t="shared" si="2"/>
        <v>80:47</v>
      </c>
      <c r="E117" s="204">
        <v>32839</v>
      </c>
      <c r="F117" s="29"/>
      <c r="G117" s="202" t="s">
        <v>1521</v>
      </c>
      <c r="H117" s="92" t="s">
        <v>0</v>
      </c>
      <c r="I117" s="24" t="str">
        <f>IF(A117="","","raidcom add lun -port "&amp;A117&amp;IF(ISBLANK(C117),"-"&amp;B117," "&amp;C117)&amp;" -ldev_id "&amp;IF(G117="D",E117,D117)&amp;" "&amp;IF(ISNUMBER(F117),"-lun_id "&amp;F117&amp;" -s "&amp;Instructions!B$11&amp;" -IH"&amp;Instructions!B$10," -s "&amp;Instructions!B$11&amp;" -IH"&amp;Instructions!B$10))</f>
        <v>raidcom add lun -port CL5-G Y1F2P1E0 -ldev_id 32839  -s 53958 -IH99</v>
      </c>
      <c r="J117" s="139" t="str">
        <f>IF(A117="","","raidcom delete lun -port "&amp;A117&amp;IF(ISBLANK(C117),"-"&amp;B117," "&amp;C117)&amp;" -ldev_id "&amp;IF(G117="D",E117,D117)&amp;" "&amp;IF(ISNUMBER(F117),"-lun_id "&amp;F117&amp;" -s "&amp;Instructions!B$11&amp;" -IH"&amp;Instructions!B$10," -s "&amp;Instructions!B$11&amp;" -IH"&amp;Instructions!B$10))</f>
        <v>raidcom delete lun -port CL5-G Y1F2P1E0 -ldev_id 32839  -s 53958 -IH99</v>
      </c>
    </row>
    <row r="118" spans="1:10" ht="15">
      <c r="A118" s="203" t="s">
        <v>145</v>
      </c>
      <c r="B118" s="29"/>
      <c r="C118" s="203" t="s">
        <v>1658</v>
      </c>
      <c r="D118" s="204" t="str">
        <f t="shared" si="2"/>
        <v>80:48</v>
      </c>
      <c r="E118" s="204">
        <v>32840</v>
      </c>
      <c r="F118" s="29"/>
      <c r="G118" s="202" t="s">
        <v>1521</v>
      </c>
      <c r="H118" s="92" t="s">
        <v>0</v>
      </c>
      <c r="I118" s="24" t="str">
        <f>IF(A118="","","raidcom add lun -port "&amp;A118&amp;IF(ISBLANK(C118),"-"&amp;B118," "&amp;C118)&amp;" -ldev_id "&amp;IF(G118="D",E118,D118)&amp;" "&amp;IF(ISNUMBER(F118),"-lun_id "&amp;F118&amp;" -s "&amp;Instructions!B$11&amp;" -IH"&amp;Instructions!B$10," -s "&amp;Instructions!B$11&amp;" -IH"&amp;Instructions!B$10))</f>
        <v>raidcom add lun -port CL5-G Y1F2P1E0 -ldev_id 32840  -s 53958 -IH99</v>
      </c>
      <c r="J118" s="139" t="str">
        <f>IF(A118="","","raidcom delete lun -port "&amp;A118&amp;IF(ISBLANK(C118),"-"&amp;B118," "&amp;C118)&amp;" -ldev_id "&amp;IF(G118="D",E118,D118)&amp;" "&amp;IF(ISNUMBER(F118),"-lun_id "&amp;F118&amp;" -s "&amp;Instructions!B$11&amp;" -IH"&amp;Instructions!B$10," -s "&amp;Instructions!B$11&amp;" -IH"&amp;Instructions!B$10))</f>
        <v>raidcom delete lun -port CL5-G Y1F2P1E0 -ldev_id 32840  -s 53958 -IH99</v>
      </c>
    </row>
    <row r="119" spans="1:10" ht="15">
      <c r="A119" s="203" t="s">
        <v>145</v>
      </c>
      <c r="B119" s="29"/>
      <c r="C119" s="203" t="s">
        <v>1658</v>
      </c>
      <c r="D119" s="204" t="str">
        <f t="shared" si="2"/>
        <v>80:49</v>
      </c>
      <c r="E119" s="204">
        <v>32841</v>
      </c>
      <c r="F119" s="29"/>
      <c r="G119" s="202" t="s">
        <v>1521</v>
      </c>
      <c r="H119" s="92" t="s">
        <v>0</v>
      </c>
      <c r="I119" s="24" t="str">
        <f>IF(A119="","","raidcom add lun -port "&amp;A119&amp;IF(ISBLANK(C119),"-"&amp;B119," "&amp;C119)&amp;" -ldev_id "&amp;IF(G119="D",E119,D119)&amp;" "&amp;IF(ISNUMBER(F119),"-lun_id "&amp;F119&amp;" -s "&amp;Instructions!B$11&amp;" -IH"&amp;Instructions!B$10," -s "&amp;Instructions!B$11&amp;" -IH"&amp;Instructions!B$10))</f>
        <v>raidcom add lun -port CL5-G Y1F2P1E0 -ldev_id 32841  -s 53958 -IH99</v>
      </c>
      <c r="J119" s="139" t="str">
        <f>IF(A119="","","raidcom delete lun -port "&amp;A119&amp;IF(ISBLANK(C119),"-"&amp;B119," "&amp;C119)&amp;" -ldev_id "&amp;IF(G119="D",E119,D119)&amp;" "&amp;IF(ISNUMBER(F119),"-lun_id "&amp;F119&amp;" -s "&amp;Instructions!B$11&amp;" -IH"&amp;Instructions!B$10," -s "&amp;Instructions!B$11&amp;" -IH"&amp;Instructions!B$10))</f>
        <v>raidcom delete lun -port CL5-G Y1F2P1E0 -ldev_id 32841  -s 53958 -IH99</v>
      </c>
    </row>
    <row r="120" spans="1:10" ht="15">
      <c r="A120" s="203" t="s">
        <v>145</v>
      </c>
      <c r="B120" s="29"/>
      <c r="C120" s="203" t="s">
        <v>1658</v>
      </c>
      <c r="D120" s="204" t="str">
        <f t="shared" si="2"/>
        <v>80:4A</v>
      </c>
      <c r="E120" s="204">
        <v>32842</v>
      </c>
      <c r="F120" s="29"/>
      <c r="G120" s="202" t="s">
        <v>1521</v>
      </c>
      <c r="H120" s="92" t="s">
        <v>0</v>
      </c>
      <c r="I120" s="24" t="str">
        <f>IF(A120="","","raidcom add lun -port "&amp;A120&amp;IF(ISBLANK(C120),"-"&amp;B120," "&amp;C120)&amp;" -ldev_id "&amp;IF(G120="D",E120,D120)&amp;" "&amp;IF(ISNUMBER(F120),"-lun_id "&amp;F120&amp;" -s "&amp;Instructions!B$11&amp;" -IH"&amp;Instructions!B$10," -s "&amp;Instructions!B$11&amp;" -IH"&amp;Instructions!B$10))</f>
        <v>raidcom add lun -port CL5-G Y1F2P1E0 -ldev_id 32842  -s 53958 -IH99</v>
      </c>
      <c r="J120" s="139" t="str">
        <f>IF(A120="","","raidcom delete lun -port "&amp;A120&amp;IF(ISBLANK(C120),"-"&amp;B120," "&amp;C120)&amp;" -ldev_id "&amp;IF(G120="D",E120,D120)&amp;" "&amp;IF(ISNUMBER(F120),"-lun_id "&amp;F120&amp;" -s "&amp;Instructions!B$11&amp;" -IH"&amp;Instructions!B$10," -s "&amp;Instructions!B$11&amp;" -IH"&amp;Instructions!B$10))</f>
        <v>raidcom delete lun -port CL5-G Y1F2P1E0 -ldev_id 32842  -s 53958 -IH99</v>
      </c>
    </row>
    <row r="121" spans="1:10" ht="15">
      <c r="A121" s="203" t="s">
        <v>145</v>
      </c>
      <c r="B121" s="29"/>
      <c r="C121" s="203" t="s">
        <v>1658</v>
      </c>
      <c r="D121" s="204" t="str">
        <f t="shared" si="2"/>
        <v>80:4B</v>
      </c>
      <c r="E121" s="204">
        <v>32843</v>
      </c>
      <c r="F121" s="29"/>
      <c r="G121" s="202" t="s">
        <v>1521</v>
      </c>
      <c r="H121" s="92" t="s">
        <v>0</v>
      </c>
      <c r="I121" s="24" t="str">
        <f>IF(A121="","","raidcom add lun -port "&amp;A121&amp;IF(ISBLANK(C121),"-"&amp;B121," "&amp;C121)&amp;" -ldev_id "&amp;IF(G121="D",E121,D121)&amp;" "&amp;IF(ISNUMBER(F121),"-lun_id "&amp;F121&amp;" -s "&amp;Instructions!B$11&amp;" -IH"&amp;Instructions!B$10," -s "&amp;Instructions!B$11&amp;" -IH"&amp;Instructions!B$10))</f>
        <v>raidcom add lun -port CL5-G Y1F2P1E0 -ldev_id 32843  -s 53958 -IH99</v>
      </c>
      <c r="J121" s="139" t="str">
        <f>IF(A121="","","raidcom delete lun -port "&amp;A121&amp;IF(ISBLANK(C121),"-"&amp;B121," "&amp;C121)&amp;" -ldev_id "&amp;IF(G121="D",E121,D121)&amp;" "&amp;IF(ISNUMBER(F121),"-lun_id "&amp;F121&amp;" -s "&amp;Instructions!B$11&amp;" -IH"&amp;Instructions!B$10," -s "&amp;Instructions!B$11&amp;" -IH"&amp;Instructions!B$10))</f>
        <v>raidcom delete lun -port CL5-G Y1F2P1E0 -ldev_id 32843  -s 53958 -IH99</v>
      </c>
    </row>
    <row r="122" spans="1:10" ht="15">
      <c r="A122" s="203" t="s">
        <v>145</v>
      </c>
      <c r="B122" s="29"/>
      <c r="C122" s="203" t="s">
        <v>1658</v>
      </c>
      <c r="D122" s="204" t="str">
        <f t="shared" si="2"/>
        <v>80:4C</v>
      </c>
      <c r="E122" s="204">
        <v>32844</v>
      </c>
      <c r="F122" s="29"/>
      <c r="G122" s="202" t="s">
        <v>1521</v>
      </c>
      <c r="H122" s="92" t="s">
        <v>0</v>
      </c>
      <c r="I122" s="24" t="str">
        <f>IF(A122="","","raidcom add lun -port "&amp;A122&amp;IF(ISBLANK(C122),"-"&amp;B122," "&amp;C122)&amp;" -ldev_id "&amp;IF(G122="D",E122,D122)&amp;" "&amp;IF(ISNUMBER(F122),"-lun_id "&amp;F122&amp;" -s "&amp;Instructions!B$11&amp;" -IH"&amp;Instructions!B$10," -s "&amp;Instructions!B$11&amp;" -IH"&amp;Instructions!B$10))</f>
        <v>raidcom add lun -port CL5-G Y1F2P1E0 -ldev_id 32844  -s 53958 -IH99</v>
      </c>
      <c r="J122" s="139" t="str">
        <f>IF(A122="","","raidcom delete lun -port "&amp;A122&amp;IF(ISBLANK(C122),"-"&amp;B122," "&amp;C122)&amp;" -ldev_id "&amp;IF(G122="D",E122,D122)&amp;" "&amp;IF(ISNUMBER(F122),"-lun_id "&amp;F122&amp;" -s "&amp;Instructions!B$11&amp;" -IH"&amp;Instructions!B$10," -s "&amp;Instructions!B$11&amp;" -IH"&amp;Instructions!B$10))</f>
        <v>raidcom delete lun -port CL5-G Y1F2P1E0 -ldev_id 32844  -s 53958 -IH99</v>
      </c>
    </row>
    <row r="123" spans="1:10" ht="15">
      <c r="A123" s="203" t="s">
        <v>145</v>
      </c>
      <c r="B123" s="29"/>
      <c r="C123" s="203" t="s">
        <v>1658</v>
      </c>
      <c r="D123" s="204" t="str">
        <f t="shared" si="2"/>
        <v>80:4D</v>
      </c>
      <c r="E123" s="204">
        <v>32845</v>
      </c>
      <c r="F123" s="29"/>
      <c r="G123" s="202" t="s">
        <v>1521</v>
      </c>
      <c r="H123" s="92" t="s">
        <v>0</v>
      </c>
      <c r="I123" s="24" t="str">
        <f>IF(A123="","","raidcom add lun -port "&amp;A123&amp;IF(ISBLANK(C123),"-"&amp;B123," "&amp;C123)&amp;" -ldev_id "&amp;IF(G123="D",E123,D123)&amp;" "&amp;IF(ISNUMBER(F123),"-lun_id "&amp;F123&amp;" -s "&amp;Instructions!B$11&amp;" -IH"&amp;Instructions!B$10," -s "&amp;Instructions!B$11&amp;" -IH"&amp;Instructions!B$10))</f>
        <v>raidcom add lun -port CL5-G Y1F2P1E0 -ldev_id 32845  -s 53958 -IH99</v>
      </c>
      <c r="J123" s="139" t="str">
        <f>IF(A123="","","raidcom delete lun -port "&amp;A123&amp;IF(ISBLANK(C123),"-"&amp;B123," "&amp;C123)&amp;" -ldev_id "&amp;IF(G123="D",E123,D123)&amp;" "&amp;IF(ISNUMBER(F123),"-lun_id "&amp;F123&amp;" -s "&amp;Instructions!B$11&amp;" -IH"&amp;Instructions!B$10," -s "&amp;Instructions!B$11&amp;" -IH"&amp;Instructions!B$10))</f>
        <v>raidcom delete lun -port CL5-G Y1F2P1E0 -ldev_id 32845  -s 53958 -IH99</v>
      </c>
    </row>
    <row r="124" spans="1:10" ht="15">
      <c r="A124" s="203" t="s">
        <v>145</v>
      </c>
      <c r="B124" s="29"/>
      <c r="C124" s="203" t="s">
        <v>1658</v>
      </c>
      <c r="D124" s="204" t="str">
        <f t="shared" si="2"/>
        <v>80:4E</v>
      </c>
      <c r="E124" s="204">
        <v>32846</v>
      </c>
      <c r="F124" s="29"/>
      <c r="G124" s="202" t="s">
        <v>1521</v>
      </c>
      <c r="H124" s="92" t="s">
        <v>0</v>
      </c>
      <c r="I124" s="24" t="str">
        <f>IF(A124="","","raidcom add lun -port "&amp;A124&amp;IF(ISBLANK(C124),"-"&amp;B124," "&amp;C124)&amp;" -ldev_id "&amp;IF(G124="D",E124,D124)&amp;" "&amp;IF(ISNUMBER(F124),"-lun_id "&amp;F124&amp;" -s "&amp;Instructions!B$11&amp;" -IH"&amp;Instructions!B$10," -s "&amp;Instructions!B$11&amp;" -IH"&amp;Instructions!B$10))</f>
        <v>raidcom add lun -port CL5-G Y1F2P1E0 -ldev_id 32846  -s 53958 -IH99</v>
      </c>
      <c r="J124" s="139" t="str">
        <f>IF(A124="","","raidcom delete lun -port "&amp;A124&amp;IF(ISBLANK(C124),"-"&amp;B124," "&amp;C124)&amp;" -ldev_id "&amp;IF(G124="D",E124,D124)&amp;" "&amp;IF(ISNUMBER(F124),"-lun_id "&amp;F124&amp;" -s "&amp;Instructions!B$11&amp;" -IH"&amp;Instructions!B$10," -s "&amp;Instructions!B$11&amp;" -IH"&amp;Instructions!B$10))</f>
        <v>raidcom delete lun -port CL5-G Y1F2P1E0 -ldev_id 32846  -s 53958 -IH99</v>
      </c>
    </row>
    <row r="125" spans="1:10" ht="15">
      <c r="A125" s="203" t="s">
        <v>1470</v>
      </c>
      <c r="B125" s="29"/>
      <c r="C125" s="203" t="s">
        <v>1658</v>
      </c>
      <c r="D125" s="204" t="str">
        <f t="shared" si="2"/>
        <v>80:2C</v>
      </c>
      <c r="E125" s="204">
        <v>32812</v>
      </c>
      <c r="F125" s="29"/>
      <c r="G125" s="202" t="s">
        <v>1521</v>
      </c>
      <c r="H125" s="92" t="s">
        <v>0</v>
      </c>
      <c r="I125" s="24" t="str">
        <f>IF(A125="","","raidcom add lun -port "&amp;A125&amp;IF(ISBLANK(C125),"-"&amp;B125," "&amp;C125)&amp;" -ldev_id "&amp;IF(G125="D",E125,D125)&amp;" "&amp;IF(ISNUMBER(F125),"-lun_id "&amp;F125&amp;" -s "&amp;Instructions!B$11&amp;" -IH"&amp;Instructions!B$10," -s "&amp;Instructions!B$11&amp;" -IH"&amp;Instructions!B$10))</f>
        <v>raidcom add lun -port CL6-G Y1F2P1E0 -ldev_id 32812  -s 53958 -IH99</v>
      </c>
      <c r="J125" s="139" t="str">
        <f>IF(A125="","","raidcom delete lun -port "&amp;A125&amp;IF(ISBLANK(C125),"-"&amp;B125," "&amp;C125)&amp;" -ldev_id "&amp;IF(G125="D",E125,D125)&amp;" "&amp;IF(ISNUMBER(F125),"-lun_id "&amp;F125&amp;" -s "&amp;Instructions!B$11&amp;" -IH"&amp;Instructions!B$10," -s "&amp;Instructions!B$11&amp;" -IH"&amp;Instructions!B$10))</f>
        <v>raidcom delete lun -port CL6-G Y1F2P1E0 -ldev_id 32812  -s 53958 -IH99</v>
      </c>
    </row>
    <row r="126" spans="1:10" ht="15">
      <c r="A126" s="203" t="s">
        <v>1470</v>
      </c>
      <c r="B126" s="29"/>
      <c r="C126" s="203" t="s">
        <v>1658</v>
      </c>
      <c r="D126" s="204" t="str">
        <f t="shared" si="2"/>
        <v>80:2D</v>
      </c>
      <c r="E126" s="204">
        <v>32813</v>
      </c>
      <c r="F126" s="29"/>
      <c r="G126" s="202" t="s">
        <v>1521</v>
      </c>
      <c r="H126" s="92" t="s">
        <v>0</v>
      </c>
      <c r="I126" s="24" t="str">
        <f>IF(A126="","","raidcom add lun -port "&amp;A126&amp;IF(ISBLANK(C126),"-"&amp;B126," "&amp;C126)&amp;" -ldev_id "&amp;IF(G126="D",E126,D126)&amp;" "&amp;IF(ISNUMBER(F126),"-lun_id "&amp;F126&amp;" -s "&amp;Instructions!B$11&amp;" -IH"&amp;Instructions!B$10," -s "&amp;Instructions!B$11&amp;" -IH"&amp;Instructions!B$10))</f>
        <v>raidcom add lun -port CL6-G Y1F2P1E0 -ldev_id 32813  -s 53958 -IH99</v>
      </c>
      <c r="J126" s="139" t="str">
        <f>IF(A126="","","raidcom delete lun -port "&amp;A126&amp;IF(ISBLANK(C126),"-"&amp;B126," "&amp;C126)&amp;" -ldev_id "&amp;IF(G126="D",E126,D126)&amp;" "&amp;IF(ISNUMBER(F126),"-lun_id "&amp;F126&amp;" -s "&amp;Instructions!B$11&amp;" -IH"&amp;Instructions!B$10," -s "&amp;Instructions!B$11&amp;" -IH"&amp;Instructions!B$10))</f>
        <v>raidcom delete lun -port CL6-G Y1F2P1E0 -ldev_id 32813  -s 53958 -IH99</v>
      </c>
    </row>
    <row r="127" spans="1:10" ht="15">
      <c r="A127" s="203" t="s">
        <v>1470</v>
      </c>
      <c r="B127" s="29"/>
      <c r="C127" s="203" t="s">
        <v>1658</v>
      </c>
      <c r="D127" s="204" t="str">
        <f t="shared" si="2"/>
        <v>80:2E</v>
      </c>
      <c r="E127" s="204">
        <v>32814</v>
      </c>
      <c r="F127" s="29"/>
      <c r="G127" s="202" t="s">
        <v>1521</v>
      </c>
      <c r="H127" s="92" t="s">
        <v>0</v>
      </c>
      <c r="I127" s="24" t="str">
        <f>IF(A127="","","raidcom add lun -port "&amp;A127&amp;IF(ISBLANK(C127),"-"&amp;B127," "&amp;C127)&amp;" -ldev_id "&amp;IF(G127="D",E127,D127)&amp;" "&amp;IF(ISNUMBER(F127),"-lun_id "&amp;F127&amp;" -s "&amp;Instructions!B$11&amp;" -IH"&amp;Instructions!B$10," -s "&amp;Instructions!B$11&amp;" -IH"&amp;Instructions!B$10))</f>
        <v>raidcom add lun -port CL6-G Y1F2P1E0 -ldev_id 32814  -s 53958 -IH99</v>
      </c>
      <c r="J127" s="139" t="str">
        <f>IF(A127="","","raidcom delete lun -port "&amp;A127&amp;IF(ISBLANK(C127),"-"&amp;B127," "&amp;C127)&amp;" -ldev_id "&amp;IF(G127="D",E127,D127)&amp;" "&amp;IF(ISNUMBER(F127),"-lun_id "&amp;F127&amp;" -s "&amp;Instructions!B$11&amp;" -IH"&amp;Instructions!B$10," -s "&amp;Instructions!B$11&amp;" -IH"&amp;Instructions!B$10))</f>
        <v>raidcom delete lun -port CL6-G Y1F2P1E0 -ldev_id 32814  -s 53958 -IH99</v>
      </c>
    </row>
    <row r="128" spans="1:10" ht="15">
      <c r="A128" s="203" t="s">
        <v>1470</v>
      </c>
      <c r="B128" s="29"/>
      <c r="C128" s="203" t="s">
        <v>1658</v>
      </c>
      <c r="D128" s="204" t="str">
        <f t="shared" si="2"/>
        <v>80:2F</v>
      </c>
      <c r="E128" s="204">
        <v>32815</v>
      </c>
      <c r="F128" s="29"/>
      <c r="G128" s="202" t="s">
        <v>1521</v>
      </c>
      <c r="H128" s="92" t="s">
        <v>0</v>
      </c>
      <c r="I128" s="24" t="str">
        <f>IF(A128="","","raidcom add lun -port "&amp;A128&amp;IF(ISBLANK(C128),"-"&amp;B128," "&amp;C128)&amp;" -ldev_id "&amp;IF(G128="D",E128,D128)&amp;" "&amp;IF(ISNUMBER(F128),"-lun_id "&amp;F128&amp;" -s "&amp;Instructions!B$11&amp;" -IH"&amp;Instructions!B$10," -s "&amp;Instructions!B$11&amp;" -IH"&amp;Instructions!B$10))</f>
        <v>raidcom add lun -port CL6-G Y1F2P1E0 -ldev_id 32815  -s 53958 -IH99</v>
      </c>
      <c r="J128" s="139" t="str">
        <f>IF(A128="","","raidcom delete lun -port "&amp;A128&amp;IF(ISBLANK(C128),"-"&amp;B128," "&amp;C128)&amp;" -ldev_id "&amp;IF(G128="D",E128,D128)&amp;" "&amp;IF(ISNUMBER(F128),"-lun_id "&amp;F128&amp;" -s "&amp;Instructions!B$11&amp;" -IH"&amp;Instructions!B$10," -s "&amp;Instructions!B$11&amp;" -IH"&amp;Instructions!B$10))</f>
        <v>raidcom delete lun -port CL6-G Y1F2P1E0 -ldev_id 32815  -s 53958 -IH99</v>
      </c>
    </row>
    <row r="129" spans="1:10" ht="15">
      <c r="A129" s="203" t="s">
        <v>1470</v>
      </c>
      <c r="B129" s="29"/>
      <c r="C129" s="203" t="s">
        <v>1658</v>
      </c>
      <c r="D129" s="204" t="str">
        <f t="shared" si="2"/>
        <v>80:30</v>
      </c>
      <c r="E129" s="204">
        <v>32816</v>
      </c>
      <c r="F129" s="29"/>
      <c r="G129" s="202" t="s">
        <v>1521</v>
      </c>
      <c r="H129" s="92" t="s">
        <v>0</v>
      </c>
      <c r="I129" s="24" t="str">
        <f>IF(A129="","","raidcom add lun -port "&amp;A129&amp;IF(ISBLANK(C129),"-"&amp;B129," "&amp;C129)&amp;" -ldev_id "&amp;IF(G129="D",E129,D129)&amp;" "&amp;IF(ISNUMBER(F129),"-lun_id "&amp;F129&amp;" -s "&amp;Instructions!B$11&amp;" -IH"&amp;Instructions!B$10," -s "&amp;Instructions!B$11&amp;" -IH"&amp;Instructions!B$10))</f>
        <v>raidcom add lun -port CL6-G Y1F2P1E0 -ldev_id 32816  -s 53958 -IH99</v>
      </c>
      <c r="J129" s="139" t="str">
        <f>IF(A129="","","raidcom delete lun -port "&amp;A129&amp;IF(ISBLANK(C129),"-"&amp;B129," "&amp;C129)&amp;" -ldev_id "&amp;IF(G129="D",E129,D129)&amp;" "&amp;IF(ISNUMBER(F129),"-lun_id "&amp;F129&amp;" -s "&amp;Instructions!B$11&amp;" -IH"&amp;Instructions!B$10," -s "&amp;Instructions!B$11&amp;" -IH"&amp;Instructions!B$10))</f>
        <v>raidcom delete lun -port CL6-G Y1F2P1E0 -ldev_id 32816  -s 53958 -IH99</v>
      </c>
    </row>
    <row r="130" spans="1:10" ht="15">
      <c r="A130" s="203" t="s">
        <v>1470</v>
      </c>
      <c r="B130" s="29"/>
      <c r="C130" s="203" t="s">
        <v>1658</v>
      </c>
      <c r="D130" s="204" t="str">
        <f t="shared" si="2"/>
        <v>80:31</v>
      </c>
      <c r="E130" s="204">
        <v>32817</v>
      </c>
      <c r="F130" s="29"/>
      <c r="G130" s="202" t="s">
        <v>1521</v>
      </c>
      <c r="H130" s="92" t="s">
        <v>0</v>
      </c>
      <c r="I130" s="24" t="str">
        <f>IF(A130="","","raidcom add lun -port "&amp;A130&amp;IF(ISBLANK(C130),"-"&amp;B130," "&amp;C130)&amp;" -ldev_id "&amp;IF(G130="D",E130,D130)&amp;" "&amp;IF(ISNUMBER(F130),"-lun_id "&amp;F130&amp;" -s "&amp;Instructions!B$11&amp;" -IH"&amp;Instructions!B$10," -s "&amp;Instructions!B$11&amp;" -IH"&amp;Instructions!B$10))</f>
        <v>raidcom add lun -port CL6-G Y1F2P1E0 -ldev_id 32817  -s 53958 -IH99</v>
      </c>
      <c r="J130" s="139" t="str">
        <f>IF(A130="","","raidcom delete lun -port "&amp;A130&amp;IF(ISBLANK(C130),"-"&amp;B130," "&amp;C130)&amp;" -ldev_id "&amp;IF(G130="D",E130,D130)&amp;" "&amp;IF(ISNUMBER(F130),"-lun_id "&amp;F130&amp;" -s "&amp;Instructions!B$11&amp;" -IH"&amp;Instructions!B$10," -s "&amp;Instructions!B$11&amp;" -IH"&amp;Instructions!B$10))</f>
        <v>raidcom delete lun -port CL6-G Y1F2P1E0 -ldev_id 32817  -s 53958 -IH99</v>
      </c>
    </row>
    <row r="131" spans="1:10" ht="15">
      <c r="A131" s="203" t="s">
        <v>1470</v>
      </c>
      <c r="B131" s="29"/>
      <c r="C131" s="203" t="s">
        <v>1658</v>
      </c>
      <c r="D131" s="204" t="str">
        <f t="shared" si="2"/>
        <v>80:32</v>
      </c>
      <c r="E131" s="204">
        <v>32818</v>
      </c>
      <c r="F131" s="29"/>
      <c r="G131" s="202" t="s">
        <v>1521</v>
      </c>
      <c r="H131" s="92" t="s">
        <v>0</v>
      </c>
      <c r="I131" s="24" t="str">
        <f>IF(A131="","","raidcom add lun -port "&amp;A131&amp;IF(ISBLANK(C131),"-"&amp;B131," "&amp;C131)&amp;" -ldev_id "&amp;IF(G131="D",E131,D131)&amp;" "&amp;IF(ISNUMBER(F131),"-lun_id "&amp;F131&amp;" -s "&amp;Instructions!B$11&amp;" -IH"&amp;Instructions!B$10," -s "&amp;Instructions!B$11&amp;" -IH"&amp;Instructions!B$10))</f>
        <v>raidcom add lun -port CL6-G Y1F2P1E0 -ldev_id 32818  -s 53958 -IH99</v>
      </c>
      <c r="J131" s="139" t="str">
        <f>IF(A131="","","raidcom delete lun -port "&amp;A131&amp;IF(ISBLANK(C131),"-"&amp;B131," "&amp;C131)&amp;" -ldev_id "&amp;IF(G131="D",E131,D131)&amp;" "&amp;IF(ISNUMBER(F131),"-lun_id "&amp;F131&amp;" -s "&amp;Instructions!B$11&amp;" -IH"&amp;Instructions!B$10," -s "&amp;Instructions!B$11&amp;" -IH"&amp;Instructions!B$10))</f>
        <v>raidcom delete lun -port CL6-G Y1F2P1E0 -ldev_id 32818  -s 53958 -IH99</v>
      </c>
    </row>
    <row r="132" spans="1:10" ht="15">
      <c r="A132" s="203" t="s">
        <v>1470</v>
      </c>
      <c r="B132" s="29"/>
      <c r="C132" s="203" t="s">
        <v>1658</v>
      </c>
      <c r="D132" s="204" t="str">
        <f t="shared" si="2"/>
        <v>80:33</v>
      </c>
      <c r="E132" s="204">
        <v>32819</v>
      </c>
      <c r="F132" s="29"/>
      <c r="G132" s="202" t="s">
        <v>1521</v>
      </c>
      <c r="H132" s="92" t="s">
        <v>0</v>
      </c>
      <c r="I132" s="24" t="str">
        <f>IF(A132="","","raidcom add lun -port "&amp;A132&amp;IF(ISBLANK(C132),"-"&amp;B132," "&amp;C132)&amp;" -ldev_id "&amp;IF(G132="D",E132,D132)&amp;" "&amp;IF(ISNUMBER(F132),"-lun_id "&amp;F132&amp;" -s "&amp;Instructions!B$11&amp;" -IH"&amp;Instructions!B$10," -s "&amp;Instructions!B$11&amp;" -IH"&amp;Instructions!B$10))</f>
        <v>raidcom add lun -port CL6-G Y1F2P1E0 -ldev_id 32819  -s 53958 -IH99</v>
      </c>
      <c r="J132" s="139" t="str">
        <f>IF(A132="","","raidcom delete lun -port "&amp;A132&amp;IF(ISBLANK(C132),"-"&amp;B132," "&amp;C132)&amp;" -ldev_id "&amp;IF(G132="D",E132,D132)&amp;" "&amp;IF(ISNUMBER(F132),"-lun_id "&amp;F132&amp;" -s "&amp;Instructions!B$11&amp;" -IH"&amp;Instructions!B$10," -s "&amp;Instructions!B$11&amp;" -IH"&amp;Instructions!B$10))</f>
        <v>raidcom delete lun -port CL6-G Y1F2P1E0 -ldev_id 32819  -s 53958 -IH99</v>
      </c>
    </row>
    <row r="133" spans="1:10" ht="15">
      <c r="A133" s="203" t="s">
        <v>1470</v>
      </c>
      <c r="B133" s="29"/>
      <c r="C133" s="203" t="s">
        <v>1658</v>
      </c>
      <c r="D133" s="204" t="str">
        <f t="shared" si="2"/>
        <v>80:34</v>
      </c>
      <c r="E133" s="204">
        <v>32820</v>
      </c>
      <c r="F133" s="29"/>
      <c r="G133" s="202" t="s">
        <v>1521</v>
      </c>
      <c r="H133" s="92" t="s">
        <v>0</v>
      </c>
      <c r="I133" s="24" t="str">
        <f>IF(A133="","","raidcom add lun -port "&amp;A133&amp;IF(ISBLANK(C133),"-"&amp;B133," "&amp;C133)&amp;" -ldev_id "&amp;IF(G133="D",E133,D133)&amp;" "&amp;IF(ISNUMBER(F133),"-lun_id "&amp;F133&amp;" -s "&amp;Instructions!B$11&amp;" -IH"&amp;Instructions!B$10," -s "&amp;Instructions!B$11&amp;" -IH"&amp;Instructions!B$10))</f>
        <v>raidcom add lun -port CL6-G Y1F2P1E0 -ldev_id 32820  -s 53958 -IH99</v>
      </c>
      <c r="J133" s="139" t="str">
        <f>IF(A133="","","raidcom delete lun -port "&amp;A133&amp;IF(ISBLANK(C133),"-"&amp;B133," "&amp;C133)&amp;" -ldev_id "&amp;IF(G133="D",E133,D133)&amp;" "&amp;IF(ISNUMBER(F133),"-lun_id "&amp;F133&amp;" -s "&amp;Instructions!B$11&amp;" -IH"&amp;Instructions!B$10," -s "&amp;Instructions!B$11&amp;" -IH"&amp;Instructions!B$10))</f>
        <v>raidcom delete lun -port CL6-G Y1F2P1E0 -ldev_id 32820  -s 53958 -IH99</v>
      </c>
    </row>
    <row r="134" spans="1:10" ht="15">
      <c r="A134" s="203" t="s">
        <v>1470</v>
      </c>
      <c r="B134" s="29"/>
      <c r="C134" s="203" t="s">
        <v>1658</v>
      </c>
      <c r="D134" s="204" t="str">
        <f t="shared" si="2"/>
        <v>80:35</v>
      </c>
      <c r="E134" s="204">
        <v>32821</v>
      </c>
      <c r="F134" s="29"/>
      <c r="G134" s="202" t="s">
        <v>1521</v>
      </c>
      <c r="H134" s="92" t="s">
        <v>0</v>
      </c>
      <c r="I134" s="24" t="str">
        <f>IF(A134="","","raidcom add lun -port "&amp;A134&amp;IF(ISBLANK(C134),"-"&amp;B134," "&amp;C134)&amp;" -ldev_id "&amp;IF(G134="D",E134,D134)&amp;" "&amp;IF(ISNUMBER(F134),"-lun_id "&amp;F134&amp;" -s "&amp;Instructions!B$11&amp;" -IH"&amp;Instructions!B$10," -s "&amp;Instructions!B$11&amp;" -IH"&amp;Instructions!B$10))</f>
        <v>raidcom add lun -port CL6-G Y1F2P1E0 -ldev_id 32821  -s 53958 -IH99</v>
      </c>
      <c r="J134" s="139" t="str">
        <f>IF(A134="","","raidcom delete lun -port "&amp;A134&amp;IF(ISBLANK(C134),"-"&amp;B134," "&amp;C134)&amp;" -ldev_id "&amp;IF(G134="D",E134,D134)&amp;" "&amp;IF(ISNUMBER(F134),"-lun_id "&amp;F134&amp;" -s "&amp;Instructions!B$11&amp;" -IH"&amp;Instructions!B$10," -s "&amp;Instructions!B$11&amp;" -IH"&amp;Instructions!B$10))</f>
        <v>raidcom delete lun -port CL6-G Y1F2P1E0 -ldev_id 32821  -s 53958 -IH99</v>
      </c>
    </row>
    <row r="135" spans="1:10" ht="15">
      <c r="A135" s="203" t="s">
        <v>1470</v>
      </c>
      <c r="B135" s="29"/>
      <c r="C135" s="203" t="s">
        <v>1658</v>
      </c>
      <c r="D135" s="204" t="str">
        <f t="shared" si="2"/>
        <v>80:36</v>
      </c>
      <c r="E135" s="204">
        <v>32822</v>
      </c>
      <c r="F135" s="29"/>
      <c r="G135" s="202" t="s">
        <v>1521</v>
      </c>
      <c r="H135" s="92" t="s">
        <v>0</v>
      </c>
      <c r="I135" s="24" t="str">
        <f>IF(A135="","","raidcom add lun -port "&amp;A135&amp;IF(ISBLANK(C135),"-"&amp;B135," "&amp;C135)&amp;" -ldev_id "&amp;IF(G135="D",E135,D135)&amp;" "&amp;IF(ISNUMBER(F135),"-lun_id "&amp;F135&amp;" -s "&amp;Instructions!B$11&amp;" -IH"&amp;Instructions!B$10," -s "&amp;Instructions!B$11&amp;" -IH"&amp;Instructions!B$10))</f>
        <v>raidcom add lun -port CL6-G Y1F2P1E0 -ldev_id 32822  -s 53958 -IH99</v>
      </c>
      <c r="J135" s="139" t="str">
        <f>IF(A135="","","raidcom delete lun -port "&amp;A135&amp;IF(ISBLANK(C135),"-"&amp;B135," "&amp;C135)&amp;" -ldev_id "&amp;IF(G135="D",E135,D135)&amp;" "&amp;IF(ISNUMBER(F135),"-lun_id "&amp;F135&amp;" -s "&amp;Instructions!B$11&amp;" -IH"&amp;Instructions!B$10," -s "&amp;Instructions!B$11&amp;" -IH"&amp;Instructions!B$10))</f>
        <v>raidcom delete lun -port CL6-G Y1F2P1E0 -ldev_id 32822  -s 53958 -IH99</v>
      </c>
    </row>
    <row r="136" spans="1:10" ht="15">
      <c r="A136" s="203" t="s">
        <v>1470</v>
      </c>
      <c r="B136" s="29"/>
      <c r="C136" s="203" t="s">
        <v>1658</v>
      </c>
      <c r="D136" s="204" t="str">
        <f t="shared" si="2"/>
        <v>80:37</v>
      </c>
      <c r="E136" s="204">
        <v>32823</v>
      </c>
      <c r="F136" s="29"/>
      <c r="G136" s="202" t="s">
        <v>1521</v>
      </c>
      <c r="H136" s="92" t="s">
        <v>0</v>
      </c>
      <c r="I136" s="24" t="str">
        <f>IF(A136="","","raidcom add lun -port "&amp;A136&amp;IF(ISBLANK(C136),"-"&amp;B136," "&amp;C136)&amp;" -ldev_id "&amp;IF(G136="D",E136,D136)&amp;" "&amp;IF(ISNUMBER(F136),"-lun_id "&amp;F136&amp;" -s "&amp;Instructions!B$11&amp;" -IH"&amp;Instructions!B$10," -s "&amp;Instructions!B$11&amp;" -IH"&amp;Instructions!B$10))</f>
        <v>raidcom add lun -port CL6-G Y1F2P1E0 -ldev_id 32823  -s 53958 -IH99</v>
      </c>
      <c r="J136" s="139" t="str">
        <f>IF(A136="","","raidcom delete lun -port "&amp;A136&amp;IF(ISBLANK(C136),"-"&amp;B136," "&amp;C136)&amp;" -ldev_id "&amp;IF(G136="D",E136,D136)&amp;" "&amp;IF(ISNUMBER(F136),"-lun_id "&amp;F136&amp;" -s "&amp;Instructions!B$11&amp;" -IH"&amp;Instructions!B$10," -s "&amp;Instructions!B$11&amp;" -IH"&amp;Instructions!B$10))</f>
        <v>raidcom delete lun -port CL6-G Y1F2P1E0 -ldev_id 32823  -s 53958 -IH99</v>
      </c>
    </row>
    <row r="137" spans="1:10" ht="15">
      <c r="A137" s="203" t="s">
        <v>1470</v>
      </c>
      <c r="B137" s="29"/>
      <c r="C137" s="203" t="s">
        <v>1658</v>
      </c>
      <c r="D137" s="204" t="str">
        <f t="shared" si="2"/>
        <v>80:38</v>
      </c>
      <c r="E137" s="204">
        <v>32824</v>
      </c>
      <c r="F137" s="29"/>
      <c r="G137" s="202" t="s">
        <v>1521</v>
      </c>
      <c r="H137" s="92" t="s">
        <v>0</v>
      </c>
      <c r="I137" s="24" t="str">
        <f>IF(A137="","","raidcom add lun -port "&amp;A137&amp;IF(ISBLANK(C137),"-"&amp;B137," "&amp;C137)&amp;" -ldev_id "&amp;IF(G137="D",E137,D137)&amp;" "&amp;IF(ISNUMBER(F137),"-lun_id "&amp;F137&amp;" -s "&amp;Instructions!B$11&amp;" -IH"&amp;Instructions!B$10," -s "&amp;Instructions!B$11&amp;" -IH"&amp;Instructions!B$10))</f>
        <v>raidcom add lun -port CL6-G Y1F2P1E0 -ldev_id 32824  -s 53958 -IH99</v>
      </c>
      <c r="J137" s="139" t="str">
        <f>IF(A137="","","raidcom delete lun -port "&amp;A137&amp;IF(ISBLANK(C137),"-"&amp;B137," "&amp;C137)&amp;" -ldev_id "&amp;IF(G137="D",E137,D137)&amp;" "&amp;IF(ISNUMBER(F137),"-lun_id "&amp;F137&amp;" -s "&amp;Instructions!B$11&amp;" -IH"&amp;Instructions!B$10," -s "&amp;Instructions!B$11&amp;" -IH"&amp;Instructions!B$10))</f>
        <v>raidcom delete lun -port CL6-G Y1F2P1E0 -ldev_id 32824  -s 53958 -IH99</v>
      </c>
    </row>
    <row r="138" spans="1:10" ht="15">
      <c r="A138" s="203" t="s">
        <v>1470</v>
      </c>
      <c r="B138" s="29"/>
      <c r="C138" s="203" t="s">
        <v>1658</v>
      </c>
      <c r="D138" s="204" t="str">
        <f t="shared" si="2"/>
        <v>80:39</v>
      </c>
      <c r="E138" s="204">
        <v>32825</v>
      </c>
      <c r="F138" s="29"/>
      <c r="G138" s="202" t="s">
        <v>1521</v>
      </c>
      <c r="H138" s="92" t="s">
        <v>0</v>
      </c>
      <c r="I138" s="24" t="str">
        <f>IF(A138="","","raidcom add lun -port "&amp;A138&amp;IF(ISBLANK(C138),"-"&amp;B138," "&amp;C138)&amp;" -ldev_id "&amp;IF(G138="D",E138,D138)&amp;" "&amp;IF(ISNUMBER(F138),"-lun_id "&amp;F138&amp;" -s "&amp;Instructions!B$11&amp;" -IH"&amp;Instructions!B$10," -s "&amp;Instructions!B$11&amp;" -IH"&amp;Instructions!B$10))</f>
        <v>raidcom add lun -port CL6-G Y1F2P1E0 -ldev_id 32825  -s 53958 -IH99</v>
      </c>
      <c r="J138" s="139" t="str">
        <f>IF(A138="","","raidcom delete lun -port "&amp;A138&amp;IF(ISBLANK(C138),"-"&amp;B138," "&amp;C138)&amp;" -ldev_id "&amp;IF(G138="D",E138,D138)&amp;" "&amp;IF(ISNUMBER(F138),"-lun_id "&amp;F138&amp;" -s "&amp;Instructions!B$11&amp;" -IH"&amp;Instructions!B$10," -s "&amp;Instructions!B$11&amp;" -IH"&amp;Instructions!B$10))</f>
        <v>raidcom delete lun -port CL6-G Y1F2P1E0 -ldev_id 32825  -s 53958 -IH99</v>
      </c>
    </row>
    <row r="139" spans="1:10" ht="15">
      <c r="A139" s="203" t="s">
        <v>1470</v>
      </c>
      <c r="B139" s="29"/>
      <c r="C139" s="203" t="s">
        <v>1658</v>
      </c>
      <c r="D139" s="204" t="str">
        <f t="shared" ref="D139:D202" si="3">IF(ISNUMBER(E139),MID(DEC2HEX(E139,4),1,2)&amp;":"&amp;MID(DEC2HEX(E139,4),3,4),"")</f>
        <v>80:3A</v>
      </c>
      <c r="E139" s="204">
        <v>32826</v>
      </c>
      <c r="F139" s="29"/>
      <c r="G139" s="202" t="s">
        <v>1521</v>
      </c>
      <c r="H139" s="92" t="s">
        <v>0</v>
      </c>
      <c r="I139" s="24" t="str">
        <f>IF(A139="","","raidcom add lun -port "&amp;A139&amp;IF(ISBLANK(C139),"-"&amp;B139," "&amp;C139)&amp;" -ldev_id "&amp;IF(G139="D",E139,D139)&amp;" "&amp;IF(ISNUMBER(F139),"-lun_id "&amp;F139&amp;" -s "&amp;Instructions!B$11&amp;" -IH"&amp;Instructions!B$10," -s "&amp;Instructions!B$11&amp;" -IH"&amp;Instructions!B$10))</f>
        <v>raidcom add lun -port CL6-G Y1F2P1E0 -ldev_id 32826  -s 53958 -IH99</v>
      </c>
      <c r="J139" s="139" t="str">
        <f>IF(A139="","","raidcom delete lun -port "&amp;A139&amp;IF(ISBLANK(C139),"-"&amp;B139," "&amp;C139)&amp;" -ldev_id "&amp;IF(G139="D",E139,D139)&amp;" "&amp;IF(ISNUMBER(F139),"-lun_id "&amp;F139&amp;" -s "&amp;Instructions!B$11&amp;" -IH"&amp;Instructions!B$10," -s "&amp;Instructions!B$11&amp;" -IH"&amp;Instructions!B$10))</f>
        <v>raidcom delete lun -port CL6-G Y1F2P1E0 -ldev_id 32826  -s 53958 -IH99</v>
      </c>
    </row>
    <row r="140" spans="1:10" ht="15">
      <c r="A140" s="203" t="s">
        <v>1470</v>
      </c>
      <c r="B140" s="29"/>
      <c r="C140" s="203" t="s">
        <v>1658</v>
      </c>
      <c r="D140" s="204" t="str">
        <f t="shared" si="3"/>
        <v>80:3B</v>
      </c>
      <c r="E140" s="204">
        <v>32827</v>
      </c>
      <c r="F140" s="29"/>
      <c r="G140" s="202" t="s">
        <v>1521</v>
      </c>
      <c r="H140" s="92" t="s">
        <v>0</v>
      </c>
      <c r="I140" s="24" t="str">
        <f>IF(A140="","","raidcom add lun -port "&amp;A140&amp;IF(ISBLANK(C140),"-"&amp;B140," "&amp;C140)&amp;" -ldev_id "&amp;IF(G140="D",E140,D140)&amp;" "&amp;IF(ISNUMBER(F140),"-lun_id "&amp;F140&amp;" -s "&amp;Instructions!B$11&amp;" -IH"&amp;Instructions!B$10," -s "&amp;Instructions!B$11&amp;" -IH"&amp;Instructions!B$10))</f>
        <v>raidcom add lun -port CL6-G Y1F2P1E0 -ldev_id 32827  -s 53958 -IH99</v>
      </c>
      <c r="J140" s="139" t="str">
        <f>IF(A140="","","raidcom delete lun -port "&amp;A140&amp;IF(ISBLANK(C140),"-"&amp;B140," "&amp;C140)&amp;" -ldev_id "&amp;IF(G140="D",E140,D140)&amp;" "&amp;IF(ISNUMBER(F140),"-lun_id "&amp;F140&amp;" -s "&amp;Instructions!B$11&amp;" -IH"&amp;Instructions!B$10," -s "&amp;Instructions!B$11&amp;" -IH"&amp;Instructions!B$10))</f>
        <v>raidcom delete lun -port CL6-G Y1F2P1E0 -ldev_id 32827  -s 53958 -IH99</v>
      </c>
    </row>
    <row r="141" spans="1:10" ht="15">
      <c r="A141" s="203" t="s">
        <v>1470</v>
      </c>
      <c r="B141" s="29"/>
      <c r="C141" s="203" t="s">
        <v>1658</v>
      </c>
      <c r="D141" s="204" t="str">
        <f t="shared" si="3"/>
        <v>80:3C</v>
      </c>
      <c r="E141" s="204">
        <v>32828</v>
      </c>
      <c r="F141" s="29"/>
      <c r="G141" s="202" t="s">
        <v>1521</v>
      </c>
      <c r="H141" s="92" t="s">
        <v>0</v>
      </c>
      <c r="I141" s="24" t="str">
        <f>IF(A141="","","raidcom add lun -port "&amp;A141&amp;IF(ISBLANK(C141),"-"&amp;B141," "&amp;C141)&amp;" -ldev_id "&amp;IF(G141="D",E141,D141)&amp;" "&amp;IF(ISNUMBER(F141),"-lun_id "&amp;F141&amp;" -s "&amp;Instructions!B$11&amp;" -IH"&amp;Instructions!B$10," -s "&amp;Instructions!B$11&amp;" -IH"&amp;Instructions!B$10))</f>
        <v>raidcom add lun -port CL6-G Y1F2P1E0 -ldev_id 32828  -s 53958 -IH99</v>
      </c>
      <c r="J141" s="139" t="str">
        <f>IF(A141="","","raidcom delete lun -port "&amp;A141&amp;IF(ISBLANK(C141),"-"&amp;B141," "&amp;C141)&amp;" -ldev_id "&amp;IF(G141="D",E141,D141)&amp;" "&amp;IF(ISNUMBER(F141),"-lun_id "&amp;F141&amp;" -s "&amp;Instructions!B$11&amp;" -IH"&amp;Instructions!B$10," -s "&amp;Instructions!B$11&amp;" -IH"&amp;Instructions!B$10))</f>
        <v>raidcom delete lun -port CL6-G Y1F2P1E0 -ldev_id 32828  -s 53958 -IH99</v>
      </c>
    </row>
    <row r="142" spans="1:10" ht="15">
      <c r="A142" s="203" t="s">
        <v>1470</v>
      </c>
      <c r="B142" s="29"/>
      <c r="C142" s="203" t="s">
        <v>1658</v>
      </c>
      <c r="D142" s="204" t="str">
        <f t="shared" si="3"/>
        <v>80:3D</v>
      </c>
      <c r="E142" s="204">
        <v>32829</v>
      </c>
      <c r="F142" s="29"/>
      <c r="G142" s="202" t="s">
        <v>1521</v>
      </c>
      <c r="H142" s="92" t="s">
        <v>0</v>
      </c>
      <c r="I142" s="24" t="str">
        <f>IF(A142="","","raidcom add lun -port "&amp;A142&amp;IF(ISBLANK(C142),"-"&amp;B142," "&amp;C142)&amp;" -ldev_id "&amp;IF(G142="D",E142,D142)&amp;" "&amp;IF(ISNUMBER(F142),"-lun_id "&amp;F142&amp;" -s "&amp;Instructions!B$11&amp;" -IH"&amp;Instructions!B$10," -s "&amp;Instructions!B$11&amp;" -IH"&amp;Instructions!B$10))</f>
        <v>raidcom add lun -port CL6-G Y1F2P1E0 -ldev_id 32829  -s 53958 -IH99</v>
      </c>
      <c r="J142" s="139" t="str">
        <f>IF(A142="","","raidcom delete lun -port "&amp;A142&amp;IF(ISBLANK(C142),"-"&amp;B142," "&amp;C142)&amp;" -ldev_id "&amp;IF(G142="D",E142,D142)&amp;" "&amp;IF(ISNUMBER(F142),"-lun_id "&amp;F142&amp;" -s "&amp;Instructions!B$11&amp;" -IH"&amp;Instructions!B$10," -s "&amp;Instructions!B$11&amp;" -IH"&amp;Instructions!B$10))</f>
        <v>raidcom delete lun -port CL6-G Y1F2P1E0 -ldev_id 32829  -s 53958 -IH99</v>
      </c>
    </row>
    <row r="143" spans="1:10" ht="15">
      <c r="A143" s="203" t="s">
        <v>1470</v>
      </c>
      <c r="B143" s="29"/>
      <c r="C143" s="203" t="s">
        <v>1658</v>
      </c>
      <c r="D143" s="204" t="str">
        <f t="shared" si="3"/>
        <v>80:3E</v>
      </c>
      <c r="E143" s="204">
        <v>32830</v>
      </c>
      <c r="F143" s="29"/>
      <c r="G143" s="202" t="s">
        <v>1521</v>
      </c>
      <c r="H143" s="92" t="s">
        <v>0</v>
      </c>
      <c r="I143" s="24" t="str">
        <f>IF(A143="","","raidcom add lun -port "&amp;A143&amp;IF(ISBLANK(C143),"-"&amp;B143," "&amp;C143)&amp;" -ldev_id "&amp;IF(G143="D",E143,D143)&amp;" "&amp;IF(ISNUMBER(F143),"-lun_id "&amp;F143&amp;" -s "&amp;Instructions!B$11&amp;" -IH"&amp;Instructions!B$10," -s "&amp;Instructions!B$11&amp;" -IH"&amp;Instructions!B$10))</f>
        <v>raidcom add lun -port CL6-G Y1F2P1E0 -ldev_id 32830  -s 53958 -IH99</v>
      </c>
      <c r="J143" s="139" t="str">
        <f>IF(A143="","","raidcom delete lun -port "&amp;A143&amp;IF(ISBLANK(C143),"-"&amp;B143," "&amp;C143)&amp;" -ldev_id "&amp;IF(G143="D",E143,D143)&amp;" "&amp;IF(ISNUMBER(F143),"-lun_id "&amp;F143&amp;" -s "&amp;Instructions!B$11&amp;" -IH"&amp;Instructions!B$10," -s "&amp;Instructions!B$11&amp;" -IH"&amp;Instructions!B$10))</f>
        <v>raidcom delete lun -port CL6-G Y1F2P1E0 -ldev_id 32830  -s 53958 -IH99</v>
      </c>
    </row>
    <row r="144" spans="1:10" ht="15">
      <c r="A144" s="203" t="s">
        <v>1470</v>
      </c>
      <c r="B144" s="29"/>
      <c r="C144" s="203" t="s">
        <v>1658</v>
      </c>
      <c r="D144" s="204" t="str">
        <f t="shared" si="3"/>
        <v>80:3F</v>
      </c>
      <c r="E144" s="204">
        <v>32831</v>
      </c>
      <c r="F144" s="29"/>
      <c r="G144" s="202" t="s">
        <v>1521</v>
      </c>
      <c r="H144" s="92" t="s">
        <v>0</v>
      </c>
      <c r="I144" s="24" t="str">
        <f>IF(A144="","","raidcom add lun -port "&amp;A144&amp;IF(ISBLANK(C144),"-"&amp;B144," "&amp;C144)&amp;" -ldev_id "&amp;IF(G144="D",E144,D144)&amp;" "&amp;IF(ISNUMBER(F144),"-lun_id "&amp;F144&amp;" -s "&amp;Instructions!B$11&amp;" -IH"&amp;Instructions!B$10," -s "&amp;Instructions!B$11&amp;" -IH"&amp;Instructions!B$10))</f>
        <v>raidcom add lun -port CL6-G Y1F2P1E0 -ldev_id 32831  -s 53958 -IH99</v>
      </c>
      <c r="J144" s="139" t="str">
        <f>IF(A144="","","raidcom delete lun -port "&amp;A144&amp;IF(ISBLANK(C144),"-"&amp;B144," "&amp;C144)&amp;" -ldev_id "&amp;IF(G144="D",E144,D144)&amp;" "&amp;IF(ISNUMBER(F144),"-lun_id "&amp;F144&amp;" -s "&amp;Instructions!B$11&amp;" -IH"&amp;Instructions!B$10," -s "&amp;Instructions!B$11&amp;" -IH"&amp;Instructions!B$10))</f>
        <v>raidcom delete lun -port CL6-G Y1F2P1E0 -ldev_id 32831  -s 53958 -IH99</v>
      </c>
    </row>
    <row r="145" spans="1:10" ht="15">
      <c r="A145" s="203" t="s">
        <v>1470</v>
      </c>
      <c r="B145" s="29"/>
      <c r="C145" s="203" t="s">
        <v>1658</v>
      </c>
      <c r="D145" s="204" t="str">
        <f t="shared" si="3"/>
        <v>80:40</v>
      </c>
      <c r="E145" s="204">
        <v>32832</v>
      </c>
      <c r="F145" s="29"/>
      <c r="G145" s="202" t="s">
        <v>1521</v>
      </c>
      <c r="H145" s="92" t="s">
        <v>0</v>
      </c>
      <c r="I145" s="24" t="str">
        <f>IF(A145="","","raidcom add lun -port "&amp;A145&amp;IF(ISBLANK(C145),"-"&amp;B145," "&amp;C145)&amp;" -ldev_id "&amp;IF(G145="D",E145,D145)&amp;" "&amp;IF(ISNUMBER(F145),"-lun_id "&amp;F145&amp;" -s "&amp;Instructions!B$11&amp;" -IH"&amp;Instructions!B$10," -s "&amp;Instructions!B$11&amp;" -IH"&amp;Instructions!B$10))</f>
        <v>raidcom add lun -port CL6-G Y1F2P1E0 -ldev_id 32832  -s 53958 -IH99</v>
      </c>
      <c r="J145" s="139" t="str">
        <f>IF(A145="","","raidcom delete lun -port "&amp;A145&amp;IF(ISBLANK(C145),"-"&amp;B145," "&amp;C145)&amp;" -ldev_id "&amp;IF(G145="D",E145,D145)&amp;" "&amp;IF(ISNUMBER(F145),"-lun_id "&amp;F145&amp;" -s "&amp;Instructions!B$11&amp;" -IH"&amp;Instructions!B$10," -s "&amp;Instructions!B$11&amp;" -IH"&amp;Instructions!B$10))</f>
        <v>raidcom delete lun -port CL6-G Y1F2P1E0 -ldev_id 32832  -s 53958 -IH99</v>
      </c>
    </row>
    <row r="146" spans="1:10" ht="15">
      <c r="A146" s="203" t="s">
        <v>1470</v>
      </c>
      <c r="B146" s="29"/>
      <c r="C146" s="203" t="s">
        <v>1658</v>
      </c>
      <c r="D146" s="204" t="str">
        <f t="shared" si="3"/>
        <v>80:41</v>
      </c>
      <c r="E146" s="204">
        <v>32833</v>
      </c>
      <c r="F146" s="29"/>
      <c r="G146" s="202" t="s">
        <v>1521</v>
      </c>
      <c r="H146" s="92" t="s">
        <v>0</v>
      </c>
      <c r="I146" s="24" t="str">
        <f>IF(A146="","","raidcom add lun -port "&amp;A146&amp;IF(ISBLANK(C146),"-"&amp;B146," "&amp;C146)&amp;" -ldev_id "&amp;IF(G146="D",E146,D146)&amp;" "&amp;IF(ISNUMBER(F146),"-lun_id "&amp;F146&amp;" -s "&amp;Instructions!B$11&amp;" -IH"&amp;Instructions!B$10," -s "&amp;Instructions!B$11&amp;" -IH"&amp;Instructions!B$10))</f>
        <v>raidcom add lun -port CL6-G Y1F2P1E0 -ldev_id 32833  -s 53958 -IH99</v>
      </c>
      <c r="J146" s="139" t="str">
        <f>IF(A146="","","raidcom delete lun -port "&amp;A146&amp;IF(ISBLANK(C146),"-"&amp;B146," "&amp;C146)&amp;" -ldev_id "&amp;IF(G146="D",E146,D146)&amp;" "&amp;IF(ISNUMBER(F146),"-lun_id "&amp;F146&amp;" -s "&amp;Instructions!B$11&amp;" -IH"&amp;Instructions!B$10," -s "&amp;Instructions!B$11&amp;" -IH"&amp;Instructions!B$10))</f>
        <v>raidcom delete lun -port CL6-G Y1F2P1E0 -ldev_id 32833  -s 53958 -IH99</v>
      </c>
    </row>
    <row r="147" spans="1:10" ht="15">
      <c r="A147" s="203" t="s">
        <v>1470</v>
      </c>
      <c r="B147" s="29"/>
      <c r="C147" s="203" t="s">
        <v>1658</v>
      </c>
      <c r="D147" s="204" t="str">
        <f t="shared" si="3"/>
        <v>80:42</v>
      </c>
      <c r="E147" s="204">
        <v>32834</v>
      </c>
      <c r="F147" s="29"/>
      <c r="G147" s="202" t="s">
        <v>1521</v>
      </c>
      <c r="H147" s="92" t="s">
        <v>0</v>
      </c>
      <c r="I147" s="24" t="str">
        <f>IF(A147="","","raidcom add lun -port "&amp;A147&amp;IF(ISBLANK(C147),"-"&amp;B147," "&amp;C147)&amp;" -ldev_id "&amp;IF(G147="D",E147,D147)&amp;" "&amp;IF(ISNUMBER(F147),"-lun_id "&amp;F147&amp;" -s "&amp;Instructions!B$11&amp;" -IH"&amp;Instructions!B$10," -s "&amp;Instructions!B$11&amp;" -IH"&amp;Instructions!B$10))</f>
        <v>raidcom add lun -port CL6-G Y1F2P1E0 -ldev_id 32834  -s 53958 -IH99</v>
      </c>
      <c r="J147" s="139" t="str">
        <f>IF(A147="","","raidcom delete lun -port "&amp;A147&amp;IF(ISBLANK(C147),"-"&amp;B147," "&amp;C147)&amp;" -ldev_id "&amp;IF(G147="D",E147,D147)&amp;" "&amp;IF(ISNUMBER(F147),"-lun_id "&amp;F147&amp;" -s "&amp;Instructions!B$11&amp;" -IH"&amp;Instructions!B$10," -s "&amp;Instructions!B$11&amp;" -IH"&amp;Instructions!B$10))</f>
        <v>raidcom delete lun -port CL6-G Y1F2P1E0 -ldev_id 32834  -s 53958 -IH99</v>
      </c>
    </row>
    <row r="148" spans="1:10" ht="15">
      <c r="A148" s="203" t="s">
        <v>1470</v>
      </c>
      <c r="B148" s="29"/>
      <c r="C148" s="203" t="s">
        <v>1658</v>
      </c>
      <c r="D148" s="204" t="str">
        <f t="shared" si="3"/>
        <v>80:43</v>
      </c>
      <c r="E148" s="204">
        <v>32835</v>
      </c>
      <c r="F148" s="29"/>
      <c r="G148" s="202" t="s">
        <v>1521</v>
      </c>
      <c r="H148" s="92" t="s">
        <v>0</v>
      </c>
      <c r="I148" s="24" t="str">
        <f>IF(A148="","","raidcom add lun -port "&amp;A148&amp;IF(ISBLANK(C148),"-"&amp;B148," "&amp;C148)&amp;" -ldev_id "&amp;IF(G148="D",E148,D148)&amp;" "&amp;IF(ISNUMBER(F148),"-lun_id "&amp;F148&amp;" -s "&amp;Instructions!B$11&amp;" -IH"&amp;Instructions!B$10," -s "&amp;Instructions!B$11&amp;" -IH"&amp;Instructions!B$10))</f>
        <v>raidcom add lun -port CL6-G Y1F2P1E0 -ldev_id 32835  -s 53958 -IH99</v>
      </c>
      <c r="J148" s="139" t="str">
        <f>IF(A148="","","raidcom delete lun -port "&amp;A148&amp;IF(ISBLANK(C148),"-"&amp;B148," "&amp;C148)&amp;" -ldev_id "&amp;IF(G148="D",E148,D148)&amp;" "&amp;IF(ISNUMBER(F148),"-lun_id "&amp;F148&amp;" -s "&amp;Instructions!B$11&amp;" -IH"&amp;Instructions!B$10," -s "&amp;Instructions!B$11&amp;" -IH"&amp;Instructions!B$10))</f>
        <v>raidcom delete lun -port CL6-G Y1F2P1E0 -ldev_id 32835  -s 53958 -IH99</v>
      </c>
    </row>
    <row r="149" spans="1:10" ht="15">
      <c r="A149" s="203" t="s">
        <v>1470</v>
      </c>
      <c r="B149" s="29"/>
      <c r="C149" s="203" t="s">
        <v>1658</v>
      </c>
      <c r="D149" s="204" t="str">
        <f t="shared" si="3"/>
        <v>80:44</v>
      </c>
      <c r="E149" s="204">
        <v>32836</v>
      </c>
      <c r="F149" s="29"/>
      <c r="G149" s="202" t="s">
        <v>1521</v>
      </c>
      <c r="H149" s="92" t="s">
        <v>0</v>
      </c>
      <c r="I149" s="24" t="str">
        <f>IF(A149="","","raidcom add lun -port "&amp;A149&amp;IF(ISBLANK(C149),"-"&amp;B149," "&amp;C149)&amp;" -ldev_id "&amp;IF(G149="D",E149,D149)&amp;" "&amp;IF(ISNUMBER(F149),"-lun_id "&amp;F149&amp;" -s "&amp;Instructions!B$11&amp;" -IH"&amp;Instructions!B$10," -s "&amp;Instructions!B$11&amp;" -IH"&amp;Instructions!B$10))</f>
        <v>raidcom add lun -port CL6-G Y1F2P1E0 -ldev_id 32836  -s 53958 -IH99</v>
      </c>
      <c r="J149" s="139" t="str">
        <f>IF(A149="","","raidcom delete lun -port "&amp;A149&amp;IF(ISBLANK(C149),"-"&amp;B149," "&amp;C149)&amp;" -ldev_id "&amp;IF(G149="D",E149,D149)&amp;" "&amp;IF(ISNUMBER(F149),"-lun_id "&amp;F149&amp;" -s "&amp;Instructions!B$11&amp;" -IH"&amp;Instructions!B$10," -s "&amp;Instructions!B$11&amp;" -IH"&amp;Instructions!B$10))</f>
        <v>raidcom delete lun -port CL6-G Y1F2P1E0 -ldev_id 32836  -s 53958 -IH99</v>
      </c>
    </row>
    <row r="150" spans="1:10" ht="15">
      <c r="A150" s="203" t="s">
        <v>1470</v>
      </c>
      <c r="B150" s="29"/>
      <c r="C150" s="203" t="s">
        <v>1658</v>
      </c>
      <c r="D150" s="204" t="str">
        <f t="shared" si="3"/>
        <v>80:45</v>
      </c>
      <c r="E150" s="204">
        <v>32837</v>
      </c>
      <c r="F150" s="29"/>
      <c r="G150" s="202" t="s">
        <v>1521</v>
      </c>
      <c r="H150" s="92" t="s">
        <v>0</v>
      </c>
      <c r="I150" s="24" t="str">
        <f>IF(A150="","","raidcom add lun -port "&amp;A150&amp;IF(ISBLANK(C150),"-"&amp;B150," "&amp;C150)&amp;" -ldev_id "&amp;IF(G150="D",E150,D150)&amp;" "&amp;IF(ISNUMBER(F150),"-lun_id "&amp;F150&amp;" -s "&amp;Instructions!B$11&amp;" -IH"&amp;Instructions!B$10," -s "&amp;Instructions!B$11&amp;" -IH"&amp;Instructions!B$10))</f>
        <v>raidcom add lun -port CL6-G Y1F2P1E0 -ldev_id 32837  -s 53958 -IH99</v>
      </c>
      <c r="J150" s="139" t="str">
        <f>IF(A150="","","raidcom delete lun -port "&amp;A150&amp;IF(ISBLANK(C150),"-"&amp;B150," "&amp;C150)&amp;" -ldev_id "&amp;IF(G150="D",E150,D150)&amp;" "&amp;IF(ISNUMBER(F150),"-lun_id "&amp;F150&amp;" -s "&amp;Instructions!B$11&amp;" -IH"&amp;Instructions!B$10," -s "&amp;Instructions!B$11&amp;" -IH"&amp;Instructions!B$10))</f>
        <v>raidcom delete lun -port CL6-G Y1F2P1E0 -ldev_id 32837  -s 53958 -IH99</v>
      </c>
    </row>
    <row r="151" spans="1:10" ht="15">
      <c r="A151" s="203" t="s">
        <v>1470</v>
      </c>
      <c r="B151" s="29"/>
      <c r="C151" s="203" t="s">
        <v>1658</v>
      </c>
      <c r="D151" s="204" t="str">
        <f t="shared" si="3"/>
        <v>80:46</v>
      </c>
      <c r="E151" s="204">
        <v>32838</v>
      </c>
      <c r="F151" s="29"/>
      <c r="G151" s="202" t="s">
        <v>1521</v>
      </c>
      <c r="H151" s="92" t="s">
        <v>0</v>
      </c>
      <c r="I151" s="24" t="str">
        <f>IF(A151="","","raidcom add lun -port "&amp;A151&amp;IF(ISBLANK(C151),"-"&amp;B151," "&amp;C151)&amp;" -ldev_id "&amp;IF(G151="D",E151,D151)&amp;" "&amp;IF(ISNUMBER(F151),"-lun_id "&amp;F151&amp;" -s "&amp;Instructions!B$11&amp;" -IH"&amp;Instructions!B$10," -s "&amp;Instructions!B$11&amp;" -IH"&amp;Instructions!B$10))</f>
        <v>raidcom add lun -port CL6-G Y1F2P1E0 -ldev_id 32838  -s 53958 -IH99</v>
      </c>
      <c r="J151" s="139" t="str">
        <f>IF(A151="","","raidcom delete lun -port "&amp;A151&amp;IF(ISBLANK(C151),"-"&amp;B151," "&amp;C151)&amp;" -ldev_id "&amp;IF(G151="D",E151,D151)&amp;" "&amp;IF(ISNUMBER(F151),"-lun_id "&amp;F151&amp;" -s "&amp;Instructions!B$11&amp;" -IH"&amp;Instructions!B$10," -s "&amp;Instructions!B$11&amp;" -IH"&amp;Instructions!B$10))</f>
        <v>raidcom delete lun -port CL6-G Y1F2P1E0 -ldev_id 32838  -s 53958 -IH99</v>
      </c>
    </row>
    <row r="152" spans="1:10" ht="15">
      <c r="A152" s="203" t="s">
        <v>1470</v>
      </c>
      <c r="B152" s="29"/>
      <c r="C152" s="203" t="s">
        <v>1658</v>
      </c>
      <c r="D152" s="204" t="str">
        <f t="shared" si="3"/>
        <v>80:47</v>
      </c>
      <c r="E152" s="204">
        <v>32839</v>
      </c>
      <c r="F152" s="29"/>
      <c r="G152" s="202" t="s">
        <v>1521</v>
      </c>
      <c r="H152" s="92" t="s">
        <v>0</v>
      </c>
      <c r="I152" s="24" t="str">
        <f>IF(A152="","","raidcom add lun -port "&amp;A152&amp;IF(ISBLANK(C152),"-"&amp;B152," "&amp;C152)&amp;" -ldev_id "&amp;IF(G152="D",E152,D152)&amp;" "&amp;IF(ISNUMBER(F152),"-lun_id "&amp;F152&amp;" -s "&amp;Instructions!B$11&amp;" -IH"&amp;Instructions!B$10," -s "&amp;Instructions!B$11&amp;" -IH"&amp;Instructions!B$10))</f>
        <v>raidcom add lun -port CL6-G Y1F2P1E0 -ldev_id 32839  -s 53958 -IH99</v>
      </c>
      <c r="J152" s="139" t="str">
        <f>IF(A152="","","raidcom delete lun -port "&amp;A152&amp;IF(ISBLANK(C152),"-"&amp;B152," "&amp;C152)&amp;" -ldev_id "&amp;IF(G152="D",E152,D152)&amp;" "&amp;IF(ISNUMBER(F152),"-lun_id "&amp;F152&amp;" -s "&amp;Instructions!B$11&amp;" -IH"&amp;Instructions!B$10," -s "&amp;Instructions!B$11&amp;" -IH"&amp;Instructions!B$10))</f>
        <v>raidcom delete lun -port CL6-G Y1F2P1E0 -ldev_id 32839  -s 53958 -IH99</v>
      </c>
    </row>
    <row r="153" spans="1:10" ht="15">
      <c r="A153" s="203" t="s">
        <v>1470</v>
      </c>
      <c r="B153" s="29"/>
      <c r="C153" s="203" t="s">
        <v>1658</v>
      </c>
      <c r="D153" s="204" t="str">
        <f t="shared" si="3"/>
        <v>80:48</v>
      </c>
      <c r="E153" s="204">
        <v>32840</v>
      </c>
      <c r="F153" s="29"/>
      <c r="G153" s="202" t="s">
        <v>1521</v>
      </c>
      <c r="H153" s="92" t="s">
        <v>0</v>
      </c>
      <c r="I153" s="24" t="str">
        <f>IF(A153="","","raidcom add lun -port "&amp;A153&amp;IF(ISBLANK(C153),"-"&amp;B153," "&amp;C153)&amp;" -ldev_id "&amp;IF(G153="D",E153,D153)&amp;" "&amp;IF(ISNUMBER(F153),"-lun_id "&amp;F153&amp;" -s "&amp;Instructions!B$11&amp;" -IH"&amp;Instructions!B$10," -s "&amp;Instructions!B$11&amp;" -IH"&amp;Instructions!B$10))</f>
        <v>raidcom add lun -port CL6-G Y1F2P1E0 -ldev_id 32840  -s 53958 -IH99</v>
      </c>
      <c r="J153" s="139" t="str">
        <f>IF(A153="","","raidcom delete lun -port "&amp;A153&amp;IF(ISBLANK(C153),"-"&amp;B153," "&amp;C153)&amp;" -ldev_id "&amp;IF(G153="D",E153,D153)&amp;" "&amp;IF(ISNUMBER(F153),"-lun_id "&amp;F153&amp;" -s "&amp;Instructions!B$11&amp;" -IH"&amp;Instructions!B$10," -s "&amp;Instructions!B$11&amp;" -IH"&amp;Instructions!B$10))</f>
        <v>raidcom delete lun -port CL6-G Y1F2P1E0 -ldev_id 32840  -s 53958 -IH99</v>
      </c>
    </row>
    <row r="154" spans="1:10" ht="15">
      <c r="A154" s="203" t="s">
        <v>1470</v>
      </c>
      <c r="B154" s="29"/>
      <c r="C154" s="203" t="s">
        <v>1658</v>
      </c>
      <c r="D154" s="204" t="str">
        <f t="shared" si="3"/>
        <v>80:49</v>
      </c>
      <c r="E154" s="204">
        <v>32841</v>
      </c>
      <c r="F154" s="29"/>
      <c r="G154" s="202" t="s">
        <v>1521</v>
      </c>
      <c r="H154" s="92" t="s">
        <v>0</v>
      </c>
      <c r="I154" s="24" t="str">
        <f>IF(A154="","","raidcom add lun -port "&amp;A154&amp;IF(ISBLANK(C154),"-"&amp;B154," "&amp;C154)&amp;" -ldev_id "&amp;IF(G154="D",E154,D154)&amp;" "&amp;IF(ISNUMBER(F154),"-lun_id "&amp;F154&amp;" -s "&amp;Instructions!B$11&amp;" -IH"&amp;Instructions!B$10," -s "&amp;Instructions!B$11&amp;" -IH"&amp;Instructions!B$10))</f>
        <v>raidcom add lun -port CL6-G Y1F2P1E0 -ldev_id 32841  -s 53958 -IH99</v>
      </c>
      <c r="J154" s="139" t="str">
        <f>IF(A154="","","raidcom delete lun -port "&amp;A154&amp;IF(ISBLANK(C154),"-"&amp;B154," "&amp;C154)&amp;" -ldev_id "&amp;IF(G154="D",E154,D154)&amp;" "&amp;IF(ISNUMBER(F154),"-lun_id "&amp;F154&amp;" -s "&amp;Instructions!B$11&amp;" -IH"&amp;Instructions!B$10," -s "&amp;Instructions!B$11&amp;" -IH"&amp;Instructions!B$10))</f>
        <v>raidcom delete lun -port CL6-G Y1F2P1E0 -ldev_id 32841  -s 53958 -IH99</v>
      </c>
    </row>
    <row r="155" spans="1:10" ht="15">
      <c r="A155" s="203" t="s">
        <v>1470</v>
      </c>
      <c r="B155" s="29"/>
      <c r="C155" s="203" t="s">
        <v>1658</v>
      </c>
      <c r="D155" s="204" t="str">
        <f t="shared" si="3"/>
        <v>80:4A</v>
      </c>
      <c r="E155" s="204">
        <v>32842</v>
      </c>
      <c r="F155" s="29"/>
      <c r="G155" s="202" t="s">
        <v>1521</v>
      </c>
      <c r="H155" s="92" t="s">
        <v>0</v>
      </c>
      <c r="I155" s="24" t="str">
        <f>IF(A155="","","raidcom add lun -port "&amp;A155&amp;IF(ISBLANK(C155),"-"&amp;B155," "&amp;C155)&amp;" -ldev_id "&amp;IF(G155="D",E155,D155)&amp;" "&amp;IF(ISNUMBER(F155),"-lun_id "&amp;F155&amp;" -s "&amp;Instructions!B$11&amp;" -IH"&amp;Instructions!B$10," -s "&amp;Instructions!B$11&amp;" -IH"&amp;Instructions!B$10))</f>
        <v>raidcom add lun -port CL6-G Y1F2P1E0 -ldev_id 32842  -s 53958 -IH99</v>
      </c>
      <c r="J155" s="139" t="str">
        <f>IF(A155="","","raidcom delete lun -port "&amp;A155&amp;IF(ISBLANK(C155),"-"&amp;B155," "&amp;C155)&amp;" -ldev_id "&amp;IF(G155="D",E155,D155)&amp;" "&amp;IF(ISNUMBER(F155),"-lun_id "&amp;F155&amp;" -s "&amp;Instructions!B$11&amp;" -IH"&amp;Instructions!B$10," -s "&amp;Instructions!B$11&amp;" -IH"&amp;Instructions!B$10))</f>
        <v>raidcom delete lun -port CL6-G Y1F2P1E0 -ldev_id 32842  -s 53958 -IH99</v>
      </c>
    </row>
    <row r="156" spans="1:10" ht="15">
      <c r="A156" s="203" t="s">
        <v>1470</v>
      </c>
      <c r="B156" s="29"/>
      <c r="C156" s="203" t="s">
        <v>1658</v>
      </c>
      <c r="D156" s="204" t="str">
        <f t="shared" si="3"/>
        <v>80:4B</v>
      </c>
      <c r="E156" s="204">
        <v>32843</v>
      </c>
      <c r="F156" s="29"/>
      <c r="G156" s="202" t="s">
        <v>1521</v>
      </c>
      <c r="H156" s="92" t="s">
        <v>0</v>
      </c>
      <c r="I156" s="24" t="str">
        <f>IF(A156="","","raidcom add lun -port "&amp;A156&amp;IF(ISBLANK(C156),"-"&amp;B156," "&amp;C156)&amp;" -ldev_id "&amp;IF(G156="D",E156,D156)&amp;" "&amp;IF(ISNUMBER(F156),"-lun_id "&amp;F156&amp;" -s "&amp;Instructions!B$11&amp;" -IH"&amp;Instructions!B$10," -s "&amp;Instructions!B$11&amp;" -IH"&amp;Instructions!B$10))</f>
        <v>raidcom add lun -port CL6-G Y1F2P1E0 -ldev_id 32843  -s 53958 -IH99</v>
      </c>
      <c r="J156" s="139" t="str">
        <f>IF(A156="","","raidcom delete lun -port "&amp;A156&amp;IF(ISBLANK(C156),"-"&amp;B156," "&amp;C156)&amp;" -ldev_id "&amp;IF(G156="D",E156,D156)&amp;" "&amp;IF(ISNUMBER(F156),"-lun_id "&amp;F156&amp;" -s "&amp;Instructions!B$11&amp;" -IH"&amp;Instructions!B$10," -s "&amp;Instructions!B$11&amp;" -IH"&amp;Instructions!B$10))</f>
        <v>raidcom delete lun -port CL6-G Y1F2P1E0 -ldev_id 32843  -s 53958 -IH99</v>
      </c>
    </row>
    <row r="157" spans="1:10" ht="15">
      <c r="A157" s="203" t="s">
        <v>1470</v>
      </c>
      <c r="B157" s="29"/>
      <c r="C157" s="203" t="s">
        <v>1658</v>
      </c>
      <c r="D157" s="204" t="str">
        <f t="shared" si="3"/>
        <v>80:4C</v>
      </c>
      <c r="E157" s="204">
        <v>32844</v>
      </c>
      <c r="F157" s="29"/>
      <c r="G157" s="202" t="s">
        <v>1521</v>
      </c>
      <c r="H157" s="92" t="s">
        <v>0</v>
      </c>
      <c r="I157" s="24" t="str">
        <f>IF(A157="","","raidcom add lun -port "&amp;A157&amp;IF(ISBLANK(C157),"-"&amp;B157," "&amp;C157)&amp;" -ldev_id "&amp;IF(G157="D",E157,D157)&amp;" "&amp;IF(ISNUMBER(F157),"-lun_id "&amp;F157&amp;" -s "&amp;Instructions!B$11&amp;" -IH"&amp;Instructions!B$10," -s "&amp;Instructions!B$11&amp;" -IH"&amp;Instructions!B$10))</f>
        <v>raidcom add lun -port CL6-G Y1F2P1E0 -ldev_id 32844  -s 53958 -IH99</v>
      </c>
      <c r="J157" s="139" t="str">
        <f>IF(A157="","","raidcom delete lun -port "&amp;A157&amp;IF(ISBLANK(C157),"-"&amp;B157," "&amp;C157)&amp;" -ldev_id "&amp;IF(G157="D",E157,D157)&amp;" "&amp;IF(ISNUMBER(F157),"-lun_id "&amp;F157&amp;" -s "&amp;Instructions!B$11&amp;" -IH"&amp;Instructions!B$10," -s "&amp;Instructions!B$11&amp;" -IH"&amp;Instructions!B$10))</f>
        <v>raidcom delete lun -port CL6-G Y1F2P1E0 -ldev_id 32844  -s 53958 -IH99</v>
      </c>
    </row>
    <row r="158" spans="1:10" ht="15">
      <c r="A158" s="203" t="s">
        <v>1470</v>
      </c>
      <c r="B158" s="29"/>
      <c r="C158" s="203" t="s">
        <v>1658</v>
      </c>
      <c r="D158" s="204" t="str">
        <f t="shared" si="3"/>
        <v>80:4D</v>
      </c>
      <c r="E158" s="204">
        <v>32845</v>
      </c>
      <c r="F158" s="29"/>
      <c r="G158" s="202" t="s">
        <v>1521</v>
      </c>
      <c r="H158" s="92" t="s">
        <v>0</v>
      </c>
      <c r="I158" s="24" t="str">
        <f>IF(A158="","","raidcom add lun -port "&amp;A158&amp;IF(ISBLANK(C158),"-"&amp;B158," "&amp;C158)&amp;" -ldev_id "&amp;IF(G158="D",E158,D158)&amp;" "&amp;IF(ISNUMBER(F158),"-lun_id "&amp;F158&amp;" -s "&amp;Instructions!B$11&amp;" -IH"&amp;Instructions!B$10," -s "&amp;Instructions!B$11&amp;" -IH"&amp;Instructions!B$10))</f>
        <v>raidcom add lun -port CL6-G Y1F2P1E0 -ldev_id 32845  -s 53958 -IH99</v>
      </c>
      <c r="J158" s="139" t="str">
        <f>IF(A158="","","raidcom delete lun -port "&amp;A158&amp;IF(ISBLANK(C158),"-"&amp;B158," "&amp;C158)&amp;" -ldev_id "&amp;IF(G158="D",E158,D158)&amp;" "&amp;IF(ISNUMBER(F158),"-lun_id "&amp;F158&amp;" -s "&amp;Instructions!B$11&amp;" -IH"&amp;Instructions!B$10," -s "&amp;Instructions!B$11&amp;" -IH"&amp;Instructions!B$10))</f>
        <v>raidcom delete lun -port CL6-G Y1F2P1E0 -ldev_id 32845  -s 53958 -IH99</v>
      </c>
    </row>
    <row r="159" spans="1:10" ht="15">
      <c r="A159" s="203" t="s">
        <v>1470</v>
      </c>
      <c r="B159" s="29"/>
      <c r="C159" s="203" t="s">
        <v>1658</v>
      </c>
      <c r="D159" s="204" t="str">
        <f t="shared" si="3"/>
        <v>80:4E</v>
      </c>
      <c r="E159" s="204">
        <v>32846</v>
      </c>
      <c r="F159" s="29"/>
      <c r="G159" s="202" t="s">
        <v>1521</v>
      </c>
      <c r="H159" s="92" t="s">
        <v>0</v>
      </c>
      <c r="I159" s="24" t="str">
        <f>IF(A159="","","raidcom add lun -port "&amp;A159&amp;IF(ISBLANK(C159),"-"&amp;B159," "&amp;C159)&amp;" -ldev_id "&amp;IF(G159="D",E159,D159)&amp;" "&amp;IF(ISNUMBER(F159),"-lun_id "&amp;F159&amp;" -s "&amp;Instructions!B$11&amp;" -IH"&amp;Instructions!B$10," -s "&amp;Instructions!B$11&amp;" -IH"&amp;Instructions!B$10))</f>
        <v>raidcom add lun -port CL6-G Y1F2P1E0 -ldev_id 32846  -s 53958 -IH99</v>
      </c>
      <c r="J159" s="139" t="str">
        <f>IF(A159="","","raidcom delete lun -port "&amp;A159&amp;IF(ISBLANK(C159),"-"&amp;B159," "&amp;C159)&amp;" -ldev_id "&amp;IF(G159="D",E159,D159)&amp;" "&amp;IF(ISNUMBER(F159),"-lun_id "&amp;F159&amp;" -s "&amp;Instructions!B$11&amp;" -IH"&amp;Instructions!B$10," -s "&amp;Instructions!B$11&amp;" -IH"&amp;Instructions!B$10))</f>
        <v>raidcom delete lun -port CL6-G Y1F2P1E0 -ldev_id 32846  -s 53958 -IH99</v>
      </c>
    </row>
    <row r="160" spans="1:10" ht="15">
      <c r="A160" s="20"/>
      <c r="B160" s="29"/>
      <c r="C160" s="203"/>
      <c r="D160" s="204" t="str">
        <f t="shared" si="3"/>
        <v/>
      </c>
      <c r="E160" s="204"/>
      <c r="F160" s="29"/>
      <c r="G160" s="202" t="s">
        <v>1521</v>
      </c>
      <c r="H160" s="92" t="s">
        <v>17</v>
      </c>
      <c r="I160" s="24" t="str">
        <f>IF(A160="","","raidcom add lun -port "&amp;A160&amp;IF(ISBLANK(C160),"-"&amp;B160," "&amp;C160)&amp;" -ldev_id "&amp;IF(G160="D",E160,D160)&amp;" "&amp;IF(ISNUMBER(F160),"-lun_id "&amp;F160&amp;" -s "&amp;Instructions!B$11&amp;" -IH"&amp;Instructions!B$10," -s "&amp;Instructions!B$11&amp;" -IH"&amp;Instructions!B$10))</f>
        <v/>
      </c>
      <c r="J160" s="139" t="str">
        <f>IF(A160="","","raidcom delete lun -port "&amp;A160&amp;IF(ISBLANK(C160),"-"&amp;B160," "&amp;C160)&amp;" -ldev_id "&amp;IF(G160="D",E160,D160)&amp;" "&amp;IF(ISNUMBER(F160),"-lun_id "&amp;F160&amp;" -s "&amp;Instructions!B$11&amp;" -IH"&amp;Instructions!B$10," -s "&amp;Instructions!B$11&amp;" -IH"&amp;Instructions!B$10))</f>
        <v/>
      </c>
    </row>
    <row r="161" spans="1:10" ht="15">
      <c r="A161" s="20"/>
      <c r="B161" s="29"/>
      <c r="C161" s="203"/>
      <c r="D161" s="204" t="str">
        <f t="shared" si="3"/>
        <v/>
      </c>
      <c r="E161" s="204"/>
      <c r="F161" s="29"/>
      <c r="G161" s="202" t="s">
        <v>1521</v>
      </c>
      <c r="H161" s="92" t="s">
        <v>17</v>
      </c>
      <c r="I161" s="24" t="str">
        <f>IF(A161="","","raidcom add lun -port "&amp;A161&amp;IF(ISBLANK(C161),"-"&amp;B161," "&amp;C161)&amp;" -ldev_id "&amp;IF(G161="D",E161,D161)&amp;" "&amp;IF(ISNUMBER(F161),"-lun_id "&amp;F161&amp;" -s "&amp;Instructions!B$11&amp;" -IH"&amp;Instructions!B$10," -s "&amp;Instructions!B$11&amp;" -IH"&amp;Instructions!B$10))</f>
        <v/>
      </c>
      <c r="J161" s="139" t="str">
        <f>IF(A161="","","raidcom delete lun -port "&amp;A161&amp;IF(ISBLANK(C161),"-"&amp;B161," "&amp;C161)&amp;" -ldev_id "&amp;IF(G161="D",E161,D161)&amp;" "&amp;IF(ISNUMBER(F161),"-lun_id "&amp;F161&amp;" -s "&amp;Instructions!B$11&amp;" -IH"&amp;Instructions!B$10," -s "&amp;Instructions!B$11&amp;" -IH"&amp;Instructions!B$10))</f>
        <v/>
      </c>
    </row>
    <row r="162" spans="1:10" ht="15">
      <c r="A162" s="20"/>
      <c r="B162" s="29"/>
      <c r="C162" s="203"/>
      <c r="D162" s="204" t="str">
        <f t="shared" si="3"/>
        <v/>
      </c>
      <c r="E162" s="204"/>
      <c r="F162" s="29"/>
      <c r="G162" s="202" t="s">
        <v>1521</v>
      </c>
      <c r="H162" s="92" t="s">
        <v>17</v>
      </c>
      <c r="I162" s="24" t="str">
        <f>IF(A162="","","raidcom add lun -port "&amp;A162&amp;IF(ISBLANK(C162),"-"&amp;B162," "&amp;C162)&amp;" -ldev_id "&amp;IF(G162="D",E162,D162)&amp;" "&amp;IF(ISNUMBER(F162),"-lun_id "&amp;F162&amp;" -s "&amp;Instructions!B$11&amp;" -IH"&amp;Instructions!B$10," -s "&amp;Instructions!B$11&amp;" -IH"&amp;Instructions!B$10))</f>
        <v/>
      </c>
      <c r="J162" s="139" t="str">
        <f>IF(A162="","","raidcom delete lun -port "&amp;A162&amp;IF(ISBLANK(C162),"-"&amp;B162," "&amp;C162)&amp;" -ldev_id "&amp;IF(G162="D",E162,D162)&amp;" "&amp;IF(ISNUMBER(F162),"-lun_id "&amp;F162&amp;" -s "&amp;Instructions!B$11&amp;" -IH"&amp;Instructions!B$10," -s "&amp;Instructions!B$11&amp;" -IH"&amp;Instructions!B$10))</f>
        <v/>
      </c>
    </row>
    <row r="163" spans="1:10" ht="15">
      <c r="A163" s="20"/>
      <c r="B163" s="29"/>
      <c r="C163" s="203"/>
      <c r="D163" s="204" t="str">
        <f t="shared" si="3"/>
        <v/>
      </c>
      <c r="E163" s="204"/>
      <c r="F163" s="29"/>
      <c r="G163" s="202" t="s">
        <v>1521</v>
      </c>
      <c r="H163" s="92" t="s">
        <v>17</v>
      </c>
      <c r="I163" s="24" t="str">
        <f>IF(A163="","","raidcom add lun -port "&amp;A163&amp;IF(ISBLANK(C163),"-"&amp;B163," "&amp;C163)&amp;" -ldev_id "&amp;IF(G163="D",E163,D163)&amp;" "&amp;IF(ISNUMBER(F163),"-lun_id "&amp;F163&amp;" -s "&amp;Instructions!B$11&amp;" -IH"&amp;Instructions!B$10," -s "&amp;Instructions!B$11&amp;" -IH"&amp;Instructions!B$10))</f>
        <v/>
      </c>
      <c r="J163" s="139" t="str">
        <f>IF(A163="","","raidcom delete lun -port "&amp;A163&amp;IF(ISBLANK(C163),"-"&amp;B163," "&amp;C163)&amp;" -ldev_id "&amp;IF(G163="D",E163,D163)&amp;" "&amp;IF(ISNUMBER(F163),"-lun_id "&amp;F163&amp;" -s "&amp;Instructions!B$11&amp;" -IH"&amp;Instructions!B$10," -s "&amp;Instructions!B$11&amp;" -IH"&amp;Instructions!B$10))</f>
        <v/>
      </c>
    </row>
    <row r="164" spans="1:10" ht="15">
      <c r="A164" s="20"/>
      <c r="B164" s="29"/>
      <c r="C164" s="203"/>
      <c r="D164" s="204" t="str">
        <f t="shared" si="3"/>
        <v/>
      </c>
      <c r="E164" s="204"/>
      <c r="F164" s="29"/>
      <c r="G164" s="202" t="s">
        <v>1521</v>
      </c>
      <c r="H164" s="92" t="s">
        <v>17</v>
      </c>
      <c r="I164" s="24" t="str">
        <f>IF(A164="","","raidcom add lun -port "&amp;A164&amp;IF(ISBLANK(C164),"-"&amp;B164," "&amp;C164)&amp;" -ldev_id "&amp;IF(G164="D",E164,D164)&amp;" "&amp;IF(ISNUMBER(F164),"-lun_id "&amp;F164&amp;" -s "&amp;Instructions!B$11&amp;" -IH"&amp;Instructions!B$10," -s "&amp;Instructions!B$11&amp;" -IH"&amp;Instructions!B$10))</f>
        <v/>
      </c>
      <c r="J164" s="139" t="str">
        <f>IF(A164="","","raidcom delete lun -port "&amp;A164&amp;IF(ISBLANK(C164),"-"&amp;B164," "&amp;C164)&amp;" -ldev_id "&amp;IF(G164="D",E164,D164)&amp;" "&amp;IF(ISNUMBER(F164),"-lun_id "&amp;F164&amp;" -s "&amp;Instructions!B$11&amp;" -IH"&amp;Instructions!B$10," -s "&amp;Instructions!B$11&amp;" -IH"&amp;Instructions!B$10))</f>
        <v/>
      </c>
    </row>
    <row r="165" spans="1:10" ht="15">
      <c r="A165" s="20"/>
      <c r="B165" s="29"/>
      <c r="C165" s="203"/>
      <c r="D165" s="204" t="str">
        <f t="shared" si="3"/>
        <v/>
      </c>
      <c r="E165" s="204"/>
      <c r="F165" s="29"/>
      <c r="G165" s="202" t="s">
        <v>1521</v>
      </c>
      <c r="H165" s="92" t="s">
        <v>17</v>
      </c>
      <c r="I165" s="24" t="str">
        <f>IF(A165="","","raidcom add lun -port "&amp;A165&amp;IF(ISBLANK(C165),"-"&amp;B165," "&amp;C165)&amp;" -ldev_id "&amp;IF(G165="D",E165,D165)&amp;" "&amp;IF(ISNUMBER(F165),"-lun_id "&amp;F165&amp;" -s "&amp;Instructions!B$11&amp;" -IH"&amp;Instructions!B$10," -s "&amp;Instructions!B$11&amp;" -IH"&amp;Instructions!B$10))</f>
        <v/>
      </c>
      <c r="J165" s="139" t="str">
        <f>IF(A165="","","raidcom delete lun -port "&amp;A165&amp;IF(ISBLANK(C165),"-"&amp;B165," "&amp;C165)&amp;" -ldev_id "&amp;IF(G165="D",E165,D165)&amp;" "&amp;IF(ISNUMBER(F165),"-lun_id "&amp;F165&amp;" -s "&amp;Instructions!B$11&amp;" -IH"&amp;Instructions!B$10," -s "&amp;Instructions!B$11&amp;" -IH"&amp;Instructions!B$10))</f>
        <v/>
      </c>
    </row>
    <row r="166" spans="1:10" ht="15">
      <c r="A166" s="20"/>
      <c r="B166" s="29"/>
      <c r="C166" s="203"/>
      <c r="D166" s="204" t="str">
        <f t="shared" si="3"/>
        <v/>
      </c>
      <c r="E166" s="204"/>
      <c r="F166" s="29"/>
      <c r="G166" s="202" t="s">
        <v>1521</v>
      </c>
      <c r="H166" s="92" t="s">
        <v>17</v>
      </c>
      <c r="I166" s="24" t="str">
        <f>IF(A166="","","raidcom add lun -port "&amp;A166&amp;IF(ISBLANK(C166),"-"&amp;B166," "&amp;C166)&amp;" -ldev_id "&amp;IF(G166="D",E166,D166)&amp;" "&amp;IF(ISNUMBER(F166),"-lun_id "&amp;F166&amp;" -s "&amp;Instructions!B$11&amp;" -IH"&amp;Instructions!B$10," -s "&amp;Instructions!B$11&amp;" -IH"&amp;Instructions!B$10))</f>
        <v/>
      </c>
      <c r="J166" s="139" t="str">
        <f>IF(A166="","","raidcom delete lun -port "&amp;A166&amp;IF(ISBLANK(C166),"-"&amp;B166," "&amp;C166)&amp;" -ldev_id "&amp;IF(G166="D",E166,D166)&amp;" "&amp;IF(ISNUMBER(F166),"-lun_id "&amp;F166&amp;" -s "&amp;Instructions!B$11&amp;" -IH"&amp;Instructions!B$10," -s "&amp;Instructions!B$11&amp;" -IH"&amp;Instructions!B$10))</f>
        <v/>
      </c>
    </row>
    <row r="167" spans="1:10" ht="15">
      <c r="A167" s="20"/>
      <c r="B167" s="29"/>
      <c r="C167" s="203"/>
      <c r="D167" s="204" t="str">
        <f t="shared" si="3"/>
        <v/>
      </c>
      <c r="E167" s="204"/>
      <c r="F167" s="29"/>
      <c r="G167" s="202" t="s">
        <v>1521</v>
      </c>
      <c r="H167" s="92" t="s">
        <v>17</v>
      </c>
      <c r="I167" s="24" t="str">
        <f>IF(A167="","","raidcom add lun -port "&amp;A167&amp;IF(ISBLANK(C167),"-"&amp;B167," "&amp;C167)&amp;" -ldev_id "&amp;IF(G167="D",E167,D167)&amp;" "&amp;IF(ISNUMBER(F167),"-lun_id "&amp;F167&amp;" -s "&amp;Instructions!B$11&amp;" -IH"&amp;Instructions!B$10," -s "&amp;Instructions!B$11&amp;" -IH"&amp;Instructions!B$10))</f>
        <v/>
      </c>
      <c r="J167" s="139" t="str">
        <f>IF(A167="","","raidcom delete lun -port "&amp;A167&amp;IF(ISBLANK(C167),"-"&amp;B167," "&amp;C167)&amp;" -ldev_id "&amp;IF(G167="D",E167,D167)&amp;" "&amp;IF(ISNUMBER(F167),"-lun_id "&amp;F167&amp;" -s "&amp;Instructions!B$11&amp;" -IH"&amp;Instructions!B$10," -s "&amp;Instructions!B$11&amp;" -IH"&amp;Instructions!B$10))</f>
        <v/>
      </c>
    </row>
    <row r="168" spans="1:10" ht="15">
      <c r="A168" s="20"/>
      <c r="B168" s="29"/>
      <c r="C168" s="203"/>
      <c r="D168" s="204" t="str">
        <f t="shared" si="3"/>
        <v/>
      </c>
      <c r="E168" s="204"/>
      <c r="F168" s="29"/>
      <c r="G168" s="202" t="s">
        <v>1521</v>
      </c>
      <c r="H168" s="92" t="s">
        <v>17</v>
      </c>
      <c r="I168" s="24" t="str">
        <f>IF(A168="","","raidcom add lun -port "&amp;A168&amp;IF(ISBLANK(C168),"-"&amp;B168," "&amp;C168)&amp;" -ldev_id "&amp;IF(G168="D",E168,D168)&amp;" "&amp;IF(ISNUMBER(F168),"-lun_id "&amp;F168&amp;" -s "&amp;Instructions!B$11&amp;" -IH"&amp;Instructions!B$10," -s "&amp;Instructions!B$11&amp;" -IH"&amp;Instructions!B$10))</f>
        <v/>
      </c>
      <c r="J168" s="139" t="str">
        <f>IF(A168="","","raidcom delete lun -port "&amp;A168&amp;IF(ISBLANK(C168),"-"&amp;B168," "&amp;C168)&amp;" -ldev_id "&amp;IF(G168="D",E168,D168)&amp;" "&amp;IF(ISNUMBER(F168),"-lun_id "&amp;F168&amp;" -s "&amp;Instructions!B$11&amp;" -IH"&amp;Instructions!B$10," -s "&amp;Instructions!B$11&amp;" -IH"&amp;Instructions!B$10))</f>
        <v/>
      </c>
    </row>
    <row r="169" spans="1:10" ht="15">
      <c r="A169" s="20"/>
      <c r="B169" s="29"/>
      <c r="C169" s="203"/>
      <c r="D169" s="204" t="str">
        <f t="shared" si="3"/>
        <v/>
      </c>
      <c r="E169" s="204"/>
      <c r="F169" s="29"/>
      <c r="G169" s="202" t="s">
        <v>1521</v>
      </c>
      <c r="H169" s="92" t="s">
        <v>17</v>
      </c>
      <c r="I169" s="24" t="str">
        <f>IF(A169="","","raidcom add lun -port "&amp;A169&amp;IF(ISBLANK(C169),"-"&amp;B169," "&amp;C169)&amp;" -ldev_id "&amp;IF(G169="D",E169,D169)&amp;" "&amp;IF(ISNUMBER(F169),"-lun_id "&amp;F169&amp;" -s "&amp;Instructions!B$11&amp;" -IH"&amp;Instructions!B$10," -s "&amp;Instructions!B$11&amp;" -IH"&amp;Instructions!B$10))</f>
        <v/>
      </c>
      <c r="J169" s="139" t="str">
        <f>IF(A169="","","raidcom delete lun -port "&amp;A169&amp;IF(ISBLANK(C169),"-"&amp;B169," "&amp;C169)&amp;" -ldev_id "&amp;IF(G169="D",E169,D169)&amp;" "&amp;IF(ISNUMBER(F169),"-lun_id "&amp;F169&amp;" -s "&amp;Instructions!B$11&amp;" -IH"&amp;Instructions!B$10," -s "&amp;Instructions!B$11&amp;" -IH"&amp;Instructions!B$10))</f>
        <v/>
      </c>
    </row>
    <row r="170" spans="1:10" ht="15">
      <c r="A170" s="20"/>
      <c r="B170" s="29"/>
      <c r="C170" s="203"/>
      <c r="D170" s="204" t="str">
        <f t="shared" si="3"/>
        <v/>
      </c>
      <c r="E170" s="204"/>
      <c r="F170" s="29"/>
      <c r="G170" s="202" t="s">
        <v>1521</v>
      </c>
      <c r="H170" s="92" t="s">
        <v>17</v>
      </c>
      <c r="I170" s="24" t="str">
        <f>IF(A170="","","raidcom add lun -port "&amp;A170&amp;IF(ISBLANK(C170),"-"&amp;B170," "&amp;C170)&amp;" -ldev_id "&amp;IF(G170="D",E170,D170)&amp;" "&amp;IF(ISNUMBER(F170),"-lun_id "&amp;F170&amp;" -s "&amp;Instructions!B$11&amp;" -IH"&amp;Instructions!B$10," -s "&amp;Instructions!B$11&amp;" -IH"&amp;Instructions!B$10))</f>
        <v/>
      </c>
      <c r="J170" s="139" t="str">
        <f>IF(A170="","","raidcom delete lun -port "&amp;A170&amp;IF(ISBLANK(C170),"-"&amp;B170," "&amp;C170)&amp;" -ldev_id "&amp;IF(G170="D",E170,D170)&amp;" "&amp;IF(ISNUMBER(F170),"-lun_id "&amp;F170&amp;" -s "&amp;Instructions!B$11&amp;" -IH"&amp;Instructions!B$10," -s "&amp;Instructions!B$11&amp;" -IH"&amp;Instructions!B$10))</f>
        <v/>
      </c>
    </row>
    <row r="171" spans="1:10" ht="15">
      <c r="A171" s="20"/>
      <c r="B171" s="29"/>
      <c r="C171" s="203"/>
      <c r="D171" s="204" t="str">
        <f t="shared" si="3"/>
        <v/>
      </c>
      <c r="E171" s="204"/>
      <c r="F171" s="29"/>
      <c r="G171" s="202" t="s">
        <v>1521</v>
      </c>
      <c r="H171" s="92" t="s">
        <v>17</v>
      </c>
      <c r="I171" s="24" t="str">
        <f>IF(A171="","","raidcom add lun -port "&amp;A171&amp;IF(ISBLANK(C171),"-"&amp;B171," "&amp;C171)&amp;" -ldev_id "&amp;IF(G171="D",E171,D171)&amp;" "&amp;IF(ISNUMBER(F171),"-lun_id "&amp;F171&amp;" -s "&amp;Instructions!B$11&amp;" -IH"&amp;Instructions!B$10," -s "&amp;Instructions!B$11&amp;" -IH"&amp;Instructions!B$10))</f>
        <v/>
      </c>
      <c r="J171" s="139" t="str">
        <f>IF(A171="","","raidcom delete lun -port "&amp;A171&amp;IF(ISBLANK(C171),"-"&amp;B171," "&amp;C171)&amp;" -ldev_id "&amp;IF(G171="D",E171,D171)&amp;" "&amp;IF(ISNUMBER(F171),"-lun_id "&amp;F171&amp;" -s "&amp;Instructions!B$11&amp;" -IH"&amp;Instructions!B$10," -s "&amp;Instructions!B$11&amp;" -IH"&amp;Instructions!B$10))</f>
        <v/>
      </c>
    </row>
    <row r="172" spans="1:10" ht="15">
      <c r="A172" s="20"/>
      <c r="B172" s="29"/>
      <c r="C172" s="203"/>
      <c r="D172" s="204" t="str">
        <f t="shared" si="3"/>
        <v/>
      </c>
      <c r="E172" s="204"/>
      <c r="F172" s="29"/>
      <c r="G172" s="202" t="s">
        <v>1521</v>
      </c>
      <c r="H172" s="92" t="s">
        <v>17</v>
      </c>
      <c r="I172" s="24" t="str">
        <f>IF(A172="","","raidcom add lun -port "&amp;A172&amp;IF(ISBLANK(C172),"-"&amp;B172," "&amp;C172)&amp;" -ldev_id "&amp;IF(G172="D",E172,D172)&amp;" "&amp;IF(ISNUMBER(F172),"-lun_id "&amp;F172&amp;" -s "&amp;Instructions!B$11&amp;" -IH"&amp;Instructions!B$10," -s "&amp;Instructions!B$11&amp;" -IH"&amp;Instructions!B$10))</f>
        <v/>
      </c>
      <c r="J172" s="139" t="str">
        <f>IF(A172="","","raidcom delete lun -port "&amp;A172&amp;IF(ISBLANK(C172),"-"&amp;B172," "&amp;C172)&amp;" -ldev_id "&amp;IF(G172="D",E172,D172)&amp;" "&amp;IF(ISNUMBER(F172),"-lun_id "&amp;F172&amp;" -s "&amp;Instructions!B$11&amp;" -IH"&amp;Instructions!B$10," -s "&amp;Instructions!B$11&amp;" -IH"&amp;Instructions!B$10))</f>
        <v/>
      </c>
    </row>
    <row r="173" spans="1:10" ht="15">
      <c r="A173" s="20"/>
      <c r="B173" s="29"/>
      <c r="C173" s="203"/>
      <c r="D173" s="204" t="str">
        <f t="shared" si="3"/>
        <v/>
      </c>
      <c r="E173" s="204"/>
      <c r="F173" s="29"/>
      <c r="G173" s="202" t="s">
        <v>1521</v>
      </c>
      <c r="H173" s="92" t="s">
        <v>17</v>
      </c>
      <c r="I173" s="24" t="str">
        <f>IF(A173="","","raidcom add lun -port "&amp;A173&amp;IF(ISBLANK(C173),"-"&amp;B173," "&amp;C173)&amp;" -ldev_id "&amp;IF(G173="D",E173,D173)&amp;" "&amp;IF(ISNUMBER(F173),"-lun_id "&amp;F173&amp;" -s "&amp;Instructions!B$11&amp;" -IH"&amp;Instructions!B$10," -s "&amp;Instructions!B$11&amp;" -IH"&amp;Instructions!B$10))</f>
        <v/>
      </c>
      <c r="J173" s="139" t="str">
        <f>IF(A173="","","raidcom delete lun -port "&amp;A173&amp;IF(ISBLANK(C173),"-"&amp;B173," "&amp;C173)&amp;" -ldev_id "&amp;IF(G173="D",E173,D173)&amp;" "&amp;IF(ISNUMBER(F173),"-lun_id "&amp;F173&amp;" -s "&amp;Instructions!B$11&amp;" -IH"&amp;Instructions!B$10," -s "&amp;Instructions!B$11&amp;" -IH"&amp;Instructions!B$10))</f>
        <v/>
      </c>
    </row>
    <row r="174" spans="1:10" ht="15">
      <c r="A174" s="20"/>
      <c r="B174" s="29"/>
      <c r="C174" s="203"/>
      <c r="D174" s="204" t="str">
        <f t="shared" si="3"/>
        <v/>
      </c>
      <c r="E174" s="204"/>
      <c r="F174" s="29"/>
      <c r="G174" s="202" t="s">
        <v>1521</v>
      </c>
      <c r="H174" s="92" t="s">
        <v>17</v>
      </c>
      <c r="I174" s="24" t="str">
        <f>IF(A174="","","raidcom add lun -port "&amp;A174&amp;IF(ISBLANK(C174),"-"&amp;B174," "&amp;C174)&amp;" -ldev_id "&amp;IF(G174="D",E174,D174)&amp;" "&amp;IF(ISNUMBER(F174),"-lun_id "&amp;F174&amp;" -s "&amp;Instructions!B$11&amp;" -IH"&amp;Instructions!B$10," -s "&amp;Instructions!B$11&amp;" -IH"&amp;Instructions!B$10))</f>
        <v/>
      </c>
      <c r="J174" s="139" t="str">
        <f>IF(A174="","","raidcom delete lun -port "&amp;A174&amp;IF(ISBLANK(C174),"-"&amp;B174," "&amp;C174)&amp;" -ldev_id "&amp;IF(G174="D",E174,D174)&amp;" "&amp;IF(ISNUMBER(F174),"-lun_id "&amp;F174&amp;" -s "&amp;Instructions!B$11&amp;" -IH"&amp;Instructions!B$10," -s "&amp;Instructions!B$11&amp;" -IH"&amp;Instructions!B$10))</f>
        <v/>
      </c>
    </row>
    <row r="175" spans="1:10" ht="15">
      <c r="A175" s="20"/>
      <c r="B175" s="29"/>
      <c r="C175" s="203"/>
      <c r="D175" s="204" t="str">
        <f t="shared" si="3"/>
        <v/>
      </c>
      <c r="E175" s="204"/>
      <c r="F175" s="29"/>
      <c r="G175" s="202" t="s">
        <v>1521</v>
      </c>
      <c r="H175" s="92" t="s">
        <v>17</v>
      </c>
      <c r="I175" s="24" t="str">
        <f>IF(A175="","","raidcom add lun -port "&amp;A175&amp;IF(ISBLANK(C175),"-"&amp;B175," "&amp;C175)&amp;" -ldev_id "&amp;IF(G175="D",E175,D175)&amp;" "&amp;IF(ISNUMBER(F175),"-lun_id "&amp;F175&amp;" -s "&amp;Instructions!B$11&amp;" -IH"&amp;Instructions!B$10," -s "&amp;Instructions!B$11&amp;" -IH"&amp;Instructions!B$10))</f>
        <v/>
      </c>
      <c r="J175" s="139" t="str">
        <f>IF(A175="","","raidcom delete lun -port "&amp;A175&amp;IF(ISBLANK(C175),"-"&amp;B175," "&amp;C175)&amp;" -ldev_id "&amp;IF(G175="D",E175,D175)&amp;" "&amp;IF(ISNUMBER(F175),"-lun_id "&amp;F175&amp;" -s "&amp;Instructions!B$11&amp;" -IH"&amp;Instructions!B$10," -s "&amp;Instructions!B$11&amp;" -IH"&amp;Instructions!B$10))</f>
        <v/>
      </c>
    </row>
    <row r="176" spans="1:10" ht="15">
      <c r="A176" s="20"/>
      <c r="B176" s="29"/>
      <c r="C176" s="203"/>
      <c r="D176" s="204" t="str">
        <f t="shared" si="3"/>
        <v/>
      </c>
      <c r="E176" s="204"/>
      <c r="F176" s="29"/>
      <c r="G176" s="202" t="s">
        <v>1521</v>
      </c>
      <c r="H176" s="92" t="s">
        <v>17</v>
      </c>
      <c r="I176" s="24" t="str">
        <f>IF(A176="","","raidcom add lun -port "&amp;A176&amp;IF(ISBLANK(C176),"-"&amp;B176," "&amp;C176)&amp;" -ldev_id "&amp;IF(G176="D",E176,D176)&amp;" "&amp;IF(ISNUMBER(F176),"-lun_id "&amp;F176&amp;" -s "&amp;Instructions!B$11&amp;" -IH"&amp;Instructions!B$10," -s "&amp;Instructions!B$11&amp;" -IH"&amp;Instructions!B$10))</f>
        <v/>
      </c>
      <c r="J176" s="139" t="str">
        <f>IF(A176="","","raidcom delete lun -port "&amp;A176&amp;IF(ISBLANK(C176),"-"&amp;B176," "&amp;C176)&amp;" -ldev_id "&amp;IF(G176="D",E176,D176)&amp;" "&amp;IF(ISNUMBER(F176),"-lun_id "&amp;F176&amp;" -s "&amp;Instructions!B$11&amp;" -IH"&amp;Instructions!B$10," -s "&amp;Instructions!B$11&amp;" -IH"&amp;Instructions!B$10))</f>
        <v/>
      </c>
    </row>
    <row r="177" spans="1:10" ht="15">
      <c r="A177" s="20"/>
      <c r="B177" s="29"/>
      <c r="C177" s="203"/>
      <c r="D177" s="204" t="str">
        <f t="shared" si="3"/>
        <v/>
      </c>
      <c r="E177" s="204"/>
      <c r="F177" s="29"/>
      <c r="G177" s="202" t="s">
        <v>1521</v>
      </c>
      <c r="H177" s="92" t="s">
        <v>17</v>
      </c>
      <c r="I177" s="24" t="str">
        <f>IF(A177="","","raidcom add lun -port "&amp;A177&amp;IF(ISBLANK(C177),"-"&amp;B177," "&amp;C177)&amp;" -ldev_id "&amp;IF(G177="D",E177,D177)&amp;" "&amp;IF(ISNUMBER(F177),"-lun_id "&amp;F177&amp;" -s "&amp;Instructions!B$11&amp;" -IH"&amp;Instructions!B$10," -s "&amp;Instructions!B$11&amp;" -IH"&amp;Instructions!B$10))</f>
        <v/>
      </c>
      <c r="J177" s="139" t="str">
        <f>IF(A177="","","raidcom delete lun -port "&amp;A177&amp;IF(ISBLANK(C177),"-"&amp;B177," "&amp;C177)&amp;" -ldev_id "&amp;IF(G177="D",E177,D177)&amp;" "&amp;IF(ISNUMBER(F177),"-lun_id "&amp;F177&amp;" -s "&amp;Instructions!B$11&amp;" -IH"&amp;Instructions!B$10," -s "&amp;Instructions!B$11&amp;" -IH"&amp;Instructions!B$10))</f>
        <v/>
      </c>
    </row>
    <row r="178" spans="1:10" ht="15">
      <c r="A178" s="20"/>
      <c r="B178" s="29"/>
      <c r="C178" s="203"/>
      <c r="D178" s="204" t="str">
        <f t="shared" si="3"/>
        <v/>
      </c>
      <c r="E178" s="204"/>
      <c r="F178" s="29"/>
      <c r="G178" s="202" t="s">
        <v>1521</v>
      </c>
      <c r="H178" s="92" t="s">
        <v>17</v>
      </c>
      <c r="I178" s="24" t="str">
        <f>IF(A178="","","raidcom add lun -port "&amp;A178&amp;IF(ISBLANK(C178),"-"&amp;B178," "&amp;C178)&amp;" -ldev_id "&amp;IF(G178="D",E178,D178)&amp;" "&amp;IF(ISNUMBER(F178),"-lun_id "&amp;F178&amp;" -s "&amp;Instructions!B$11&amp;" -IH"&amp;Instructions!B$10," -s "&amp;Instructions!B$11&amp;" -IH"&amp;Instructions!B$10))</f>
        <v/>
      </c>
      <c r="J178" s="139" t="str">
        <f>IF(A178="","","raidcom delete lun -port "&amp;A178&amp;IF(ISBLANK(C178),"-"&amp;B178," "&amp;C178)&amp;" -ldev_id "&amp;IF(G178="D",E178,D178)&amp;" "&amp;IF(ISNUMBER(F178),"-lun_id "&amp;F178&amp;" -s "&amp;Instructions!B$11&amp;" -IH"&amp;Instructions!B$10," -s "&amp;Instructions!B$11&amp;" -IH"&amp;Instructions!B$10))</f>
        <v/>
      </c>
    </row>
    <row r="179" spans="1:10" ht="15">
      <c r="A179" s="20"/>
      <c r="B179" s="29"/>
      <c r="C179" s="203"/>
      <c r="D179" s="204" t="str">
        <f t="shared" si="3"/>
        <v/>
      </c>
      <c r="E179" s="204"/>
      <c r="F179" s="29"/>
      <c r="G179" s="202" t="s">
        <v>1521</v>
      </c>
      <c r="H179" s="92" t="s">
        <v>17</v>
      </c>
      <c r="I179" s="24" t="str">
        <f>IF(A179="","","raidcom add lun -port "&amp;A179&amp;IF(ISBLANK(C179),"-"&amp;B179," "&amp;C179)&amp;" -ldev_id "&amp;IF(G179="D",E179,D179)&amp;" "&amp;IF(ISNUMBER(F179),"-lun_id "&amp;F179&amp;" -s "&amp;Instructions!B$11&amp;" -IH"&amp;Instructions!B$10," -s "&amp;Instructions!B$11&amp;" -IH"&amp;Instructions!B$10))</f>
        <v/>
      </c>
      <c r="J179" s="139" t="str">
        <f>IF(A179="","","raidcom delete lun -port "&amp;A179&amp;IF(ISBLANK(C179),"-"&amp;B179," "&amp;C179)&amp;" -ldev_id "&amp;IF(G179="D",E179,D179)&amp;" "&amp;IF(ISNUMBER(F179),"-lun_id "&amp;F179&amp;" -s "&amp;Instructions!B$11&amp;" -IH"&amp;Instructions!B$10," -s "&amp;Instructions!B$11&amp;" -IH"&amp;Instructions!B$10))</f>
        <v/>
      </c>
    </row>
    <row r="180" spans="1:10" ht="15">
      <c r="A180" s="20"/>
      <c r="B180" s="29"/>
      <c r="C180" s="203"/>
      <c r="D180" s="204" t="str">
        <f t="shared" si="3"/>
        <v/>
      </c>
      <c r="E180" s="204"/>
      <c r="F180" s="29"/>
      <c r="G180" s="202" t="s">
        <v>1521</v>
      </c>
      <c r="H180" s="92" t="s">
        <v>17</v>
      </c>
      <c r="I180" s="24" t="str">
        <f>IF(A180="","","raidcom add lun -port "&amp;A180&amp;IF(ISBLANK(C180),"-"&amp;B180," "&amp;C180)&amp;" -ldev_id "&amp;IF(G180="D",E180,D180)&amp;" "&amp;IF(ISNUMBER(F180),"-lun_id "&amp;F180&amp;" -s "&amp;Instructions!B$11&amp;" -IH"&amp;Instructions!B$10," -s "&amp;Instructions!B$11&amp;" -IH"&amp;Instructions!B$10))</f>
        <v/>
      </c>
      <c r="J180" s="139" t="str">
        <f>IF(A180="","","raidcom delete lun -port "&amp;A180&amp;IF(ISBLANK(C180),"-"&amp;B180," "&amp;C180)&amp;" -ldev_id "&amp;IF(G180="D",E180,D180)&amp;" "&amp;IF(ISNUMBER(F180),"-lun_id "&amp;F180&amp;" -s "&amp;Instructions!B$11&amp;" -IH"&amp;Instructions!B$10," -s "&amp;Instructions!B$11&amp;" -IH"&amp;Instructions!B$10))</f>
        <v/>
      </c>
    </row>
    <row r="181" spans="1:10" ht="15">
      <c r="A181" s="20"/>
      <c r="B181" s="29"/>
      <c r="C181" s="203"/>
      <c r="D181" s="204" t="str">
        <f t="shared" si="3"/>
        <v/>
      </c>
      <c r="E181" s="204"/>
      <c r="F181" s="29"/>
      <c r="G181" s="202" t="s">
        <v>1521</v>
      </c>
      <c r="H181" s="92" t="s">
        <v>17</v>
      </c>
      <c r="I181" s="24" t="str">
        <f>IF(A181="","","raidcom add lun -port "&amp;A181&amp;IF(ISBLANK(C181),"-"&amp;B181," "&amp;C181)&amp;" -ldev_id "&amp;IF(G181="D",E181,D181)&amp;" "&amp;IF(ISNUMBER(F181),"-lun_id "&amp;F181&amp;" -s "&amp;Instructions!B$11&amp;" -IH"&amp;Instructions!B$10," -s "&amp;Instructions!B$11&amp;" -IH"&amp;Instructions!B$10))</f>
        <v/>
      </c>
      <c r="J181" s="139" t="str">
        <f>IF(A181="","","raidcom delete lun -port "&amp;A181&amp;IF(ISBLANK(C181),"-"&amp;B181," "&amp;C181)&amp;" -ldev_id "&amp;IF(G181="D",E181,D181)&amp;" "&amp;IF(ISNUMBER(F181),"-lun_id "&amp;F181&amp;" -s "&amp;Instructions!B$11&amp;" -IH"&amp;Instructions!B$10," -s "&amp;Instructions!B$11&amp;" -IH"&amp;Instructions!B$10))</f>
        <v/>
      </c>
    </row>
    <row r="182" spans="1:10" ht="15">
      <c r="A182" s="20"/>
      <c r="B182" s="29"/>
      <c r="C182" s="203"/>
      <c r="D182" s="204" t="str">
        <f t="shared" si="3"/>
        <v/>
      </c>
      <c r="E182" s="204"/>
      <c r="F182" s="29"/>
      <c r="G182" s="202" t="s">
        <v>1521</v>
      </c>
      <c r="H182" s="92" t="s">
        <v>17</v>
      </c>
      <c r="I182" s="24" t="str">
        <f>IF(A182="","","raidcom add lun -port "&amp;A182&amp;IF(ISBLANK(C182),"-"&amp;B182," "&amp;C182)&amp;" -ldev_id "&amp;IF(G182="D",E182,D182)&amp;" "&amp;IF(ISNUMBER(F182),"-lun_id "&amp;F182&amp;" -s "&amp;Instructions!B$11&amp;" -IH"&amp;Instructions!B$10," -s "&amp;Instructions!B$11&amp;" -IH"&amp;Instructions!B$10))</f>
        <v/>
      </c>
      <c r="J182" s="139" t="str">
        <f>IF(A182="","","raidcom delete lun -port "&amp;A182&amp;IF(ISBLANK(C182),"-"&amp;B182," "&amp;C182)&amp;" -ldev_id "&amp;IF(G182="D",E182,D182)&amp;" "&amp;IF(ISNUMBER(F182),"-lun_id "&amp;F182&amp;" -s "&amp;Instructions!B$11&amp;" -IH"&amp;Instructions!B$10," -s "&amp;Instructions!B$11&amp;" -IH"&amp;Instructions!B$10))</f>
        <v/>
      </c>
    </row>
    <row r="183" spans="1:10" ht="15">
      <c r="A183" s="20"/>
      <c r="B183" s="29"/>
      <c r="C183" s="203"/>
      <c r="D183" s="204" t="str">
        <f t="shared" si="3"/>
        <v/>
      </c>
      <c r="E183" s="204"/>
      <c r="F183" s="29"/>
      <c r="G183" s="202" t="s">
        <v>1521</v>
      </c>
      <c r="H183" s="92" t="s">
        <v>17</v>
      </c>
      <c r="I183" s="24" t="str">
        <f>IF(A183="","","raidcom add lun -port "&amp;A183&amp;IF(ISBLANK(C183),"-"&amp;B183," "&amp;C183)&amp;" -ldev_id "&amp;IF(G183="D",E183,D183)&amp;" "&amp;IF(ISNUMBER(F183),"-lun_id "&amp;F183&amp;" -s "&amp;Instructions!B$11&amp;" -IH"&amp;Instructions!B$10," -s "&amp;Instructions!B$11&amp;" -IH"&amp;Instructions!B$10))</f>
        <v/>
      </c>
      <c r="J183" s="139" t="str">
        <f>IF(A183="","","raidcom delete lun -port "&amp;A183&amp;IF(ISBLANK(C183),"-"&amp;B183," "&amp;C183)&amp;" -ldev_id "&amp;IF(G183="D",E183,D183)&amp;" "&amp;IF(ISNUMBER(F183),"-lun_id "&amp;F183&amp;" -s "&amp;Instructions!B$11&amp;" -IH"&amp;Instructions!B$10," -s "&amp;Instructions!B$11&amp;" -IH"&amp;Instructions!B$10))</f>
        <v/>
      </c>
    </row>
    <row r="184" spans="1:10" ht="15">
      <c r="A184" s="20"/>
      <c r="B184" s="29"/>
      <c r="C184" s="203"/>
      <c r="D184" s="204" t="str">
        <f t="shared" si="3"/>
        <v/>
      </c>
      <c r="E184" s="204"/>
      <c r="F184" s="29"/>
      <c r="G184" s="202" t="s">
        <v>1521</v>
      </c>
      <c r="H184" s="92" t="s">
        <v>17</v>
      </c>
      <c r="I184" s="24" t="str">
        <f>IF(A184="","","raidcom add lun -port "&amp;A184&amp;IF(ISBLANK(C184),"-"&amp;B184," "&amp;C184)&amp;" -ldev_id "&amp;IF(G184="D",E184,D184)&amp;" "&amp;IF(ISNUMBER(F184),"-lun_id "&amp;F184&amp;" -s "&amp;Instructions!B$11&amp;" -IH"&amp;Instructions!B$10," -s "&amp;Instructions!B$11&amp;" -IH"&amp;Instructions!B$10))</f>
        <v/>
      </c>
      <c r="J184" s="139" t="str">
        <f>IF(A184="","","raidcom delete lun -port "&amp;A184&amp;IF(ISBLANK(C184),"-"&amp;B184," "&amp;C184)&amp;" -ldev_id "&amp;IF(G184="D",E184,D184)&amp;" "&amp;IF(ISNUMBER(F184),"-lun_id "&amp;F184&amp;" -s "&amp;Instructions!B$11&amp;" -IH"&amp;Instructions!B$10," -s "&amp;Instructions!B$11&amp;" -IH"&amp;Instructions!B$10))</f>
        <v/>
      </c>
    </row>
    <row r="185" spans="1:10" ht="15">
      <c r="A185" s="20"/>
      <c r="B185" s="29"/>
      <c r="C185" s="203"/>
      <c r="D185" s="204" t="str">
        <f t="shared" si="3"/>
        <v/>
      </c>
      <c r="E185" s="204"/>
      <c r="F185" s="29"/>
      <c r="G185" s="202" t="s">
        <v>1521</v>
      </c>
      <c r="H185" s="92" t="s">
        <v>17</v>
      </c>
      <c r="I185" s="24" t="str">
        <f>IF(A185="","","raidcom add lun -port "&amp;A185&amp;IF(ISBLANK(C185),"-"&amp;B185," "&amp;C185)&amp;" -ldev_id "&amp;IF(G185="D",E185,D185)&amp;" "&amp;IF(ISNUMBER(F185),"-lun_id "&amp;F185&amp;" -s "&amp;Instructions!B$11&amp;" -IH"&amp;Instructions!B$10," -s "&amp;Instructions!B$11&amp;" -IH"&amp;Instructions!B$10))</f>
        <v/>
      </c>
      <c r="J185" s="139" t="str">
        <f>IF(A185="","","raidcom delete lun -port "&amp;A185&amp;IF(ISBLANK(C185),"-"&amp;B185," "&amp;C185)&amp;" -ldev_id "&amp;IF(G185="D",E185,D185)&amp;" "&amp;IF(ISNUMBER(F185),"-lun_id "&amp;F185&amp;" -s "&amp;Instructions!B$11&amp;" -IH"&amp;Instructions!B$10," -s "&amp;Instructions!B$11&amp;" -IH"&amp;Instructions!B$10))</f>
        <v/>
      </c>
    </row>
    <row r="186" spans="1:10" ht="15">
      <c r="A186" s="20"/>
      <c r="B186" s="29"/>
      <c r="C186" s="203"/>
      <c r="D186" s="204" t="str">
        <f t="shared" si="3"/>
        <v/>
      </c>
      <c r="E186" s="204"/>
      <c r="F186" s="29"/>
      <c r="G186" s="202" t="s">
        <v>1521</v>
      </c>
      <c r="H186" s="92" t="s">
        <v>17</v>
      </c>
      <c r="I186" s="24" t="str">
        <f>IF(A186="","","raidcom add lun -port "&amp;A186&amp;IF(ISBLANK(C186),"-"&amp;B186," "&amp;C186)&amp;" -ldev_id "&amp;IF(G186="D",E186,D186)&amp;" "&amp;IF(ISNUMBER(F186),"-lun_id "&amp;F186&amp;" -s "&amp;Instructions!B$11&amp;" -IH"&amp;Instructions!B$10," -s "&amp;Instructions!B$11&amp;" -IH"&amp;Instructions!B$10))</f>
        <v/>
      </c>
      <c r="J186" s="139" t="str">
        <f>IF(A186="","","raidcom delete lun -port "&amp;A186&amp;IF(ISBLANK(C186),"-"&amp;B186," "&amp;C186)&amp;" -ldev_id "&amp;IF(G186="D",E186,D186)&amp;" "&amp;IF(ISNUMBER(F186),"-lun_id "&amp;F186&amp;" -s "&amp;Instructions!B$11&amp;" -IH"&amp;Instructions!B$10," -s "&amp;Instructions!B$11&amp;" -IH"&amp;Instructions!B$10))</f>
        <v/>
      </c>
    </row>
    <row r="187" spans="1:10" ht="15">
      <c r="A187" s="20"/>
      <c r="B187" s="29"/>
      <c r="C187" s="203"/>
      <c r="D187" s="204" t="str">
        <f t="shared" si="3"/>
        <v/>
      </c>
      <c r="E187" s="204"/>
      <c r="F187" s="29"/>
      <c r="G187" s="202" t="s">
        <v>1521</v>
      </c>
      <c r="H187" s="92" t="s">
        <v>17</v>
      </c>
      <c r="I187" s="24" t="str">
        <f>IF(A187="","","raidcom add lun -port "&amp;A187&amp;IF(ISBLANK(C187),"-"&amp;B187," "&amp;C187)&amp;" -ldev_id "&amp;IF(G187="D",E187,D187)&amp;" "&amp;IF(ISNUMBER(F187),"-lun_id "&amp;F187&amp;" -s "&amp;Instructions!B$11&amp;" -IH"&amp;Instructions!B$10," -s "&amp;Instructions!B$11&amp;" -IH"&amp;Instructions!B$10))</f>
        <v/>
      </c>
      <c r="J187" s="139" t="str">
        <f>IF(A187="","","raidcom delete lun -port "&amp;A187&amp;IF(ISBLANK(C187),"-"&amp;B187," "&amp;C187)&amp;" -ldev_id "&amp;IF(G187="D",E187,D187)&amp;" "&amp;IF(ISNUMBER(F187),"-lun_id "&amp;F187&amp;" -s "&amp;Instructions!B$11&amp;" -IH"&amp;Instructions!B$10," -s "&amp;Instructions!B$11&amp;" -IH"&amp;Instructions!B$10))</f>
        <v/>
      </c>
    </row>
    <row r="188" spans="1:10" ht="15">
      <c r="A188" s="20"/>
      <c r="B188" s="29"/>
      <c r="C188" s="203"/>
      <c r="D188" s="204" t="str">
        <f t="shared" si="3"/>
        <v/>
      </c>
      <c r="E188" s="204"/>
      <c r="F188" s="29"/>
      <c r="G188" s="202" t="s">
        <v>1521</v>
      </c>
      <c r="H188" s="92" t="s">
        <v>17</v>
      </c>
      <c r="I188" s="24" t="str">
        <f>IF(A188="","","raidcom add lun -port "&amp;A188&amp;IF(ISBLANK(C188),"-"&amp;B188," "&amp;C188)&amp;" -ldev_id "&amp;IF(G188="D",E188,D188)&amp;" "&amp;IF(ISNUMBER(F188),"-lun_id "&amp;F188&amp;" -s "&amp;Instructions!B$11&amp;" -IH"&amp;Instructions!B$10," -s "&amp;Instructions!B$11&amp;" -IH"&amp;Instructions!B$10))</f>
        <v/>
      </c>
      <c r="J188" s="139" t="str">
        <f>IF(A188="","","raidcom delete lun -port "&amp;A188&amp;IF(ISBLANK(C188),"-"&amp;B188," "&amp;C188)&amp;" -ldev_id "&amp;IF(G188="D",E188,D188)&amp;" "&amp;IF(ISNUMBER(F188),"-lun_id "&amp;F188&amp;" -s "&amp;Instructions!B$11&amp;" -IH"&amp;Instructions!B$10," -s "&amp;Instructions!B$11&amp;" -IH"&amp;Instructions!B$10))</f>
        <v/>
      </c>
    </row>
    <row r="189" spans="1:10" ht="15">
      <c r="A189" s="20"/>
      <c r="B189" s="29"/>
      <c r="C189" s="203"/>
      <c r="D189" s="204" t="str">
        <f t="shared" si="3"/>
        <v/>
      </c>
      <c r="E189" s="204"/>
      <c r="F189" s="29"/>
      <c r="G189" s="202" t="s">
        <v>1521</v>
      </c>
      <c r="H189" s="92" t="s">
        <v>17</v>
      </c>
      <c r="I189" s="24" t="str">
        <f>IF(A189="","","raidcom add lun -port "&amp;A189&amp;IF(ISBLANK(C189),"-"&amp;B189," "&amp;C189)&amp;" -ldev_id "&amp;IF(G189="D",E189,D189)&amp;" "&amp;IF(ISNUMBER(F189),"-lun_id "&amp;F189&amp;" -s "&amp;Instructions!B$11&amp;" -IH"&amp;Instructions!B$10," -s "&amp;Instructions!B$11&amp;" -IH"&amp;Instructions!B$10))</f>
        <v/>
      </c>
      <c r="J189" s="139" t="str">
        <f>IF(A189="","","raidcom delete lun -port "&amp;A189&amp;IF(ISBLANK(C189),"-"&amp;B189," "&amp;C189)&amp;" -ldev_id "&amp;IF(G189="D",E189,D189)&amp;" "&amp;IF(ISNUMBER(F189),"-lun_id "&amp;F189&amp;" -s "&amp;Instructions!B$11&amp;" -IH"&amp;Instructions!B$10," -s "&amp;Instructions!B$11&amp;" -IH"&amp;Instructions!B$10))</f>
        <v/>
      </c>
    </row>
    <row r="190" spans="1:10" ht="15">
      <c r="A190" s="20"/>
      <c r="B190" s="29"/>
      <c r="C190" s="203"/>
      <c r="D190" s="204" t="str">
        <f t="shared" si="3"/>
        <v/>
      </c>
      <c r="E190" s="204"/>
      <c r="F190" s="29"/>
      <c r="G190" s="202" t="s">
        <v>1521</v>
      </c>
      <c r="H190" s="92" t="s">
        <v>17</v>
      </c>
      <c r="I190" s="24" t="str">
        <f>IF(A190="","","raidcom add lun -port "&amp;A190&amp;IF(ISBLANK(C190),"-"&amp;B190," "&amp;C190)&amp;" -ldev_id "&amp;IF(G190="D",E190,D190)&amp;" "&amp;IF(ISNUMBER(F190),"-lun_id "&amp;F190&amp;" -s "&amp;Instructions!B$11&amp;" -IH"&amp;Instructions!B$10," -s "&amp;Instructions!B$11&amp;" -IH"&amp;Instructions!B$10))</f>
        <v/>
      </c>
      <c r="J190" s="139" t="str">
        <f>IF(A190="","","raidcom delete lun -port "&amp;A190&amp;IF(ISBLANK(C190),"-"&amp;B190," "&amp;C190)&amp;" -ldev_id "&amp;IF(G190="D",E190,D190)&amp;" "&amp;IF(ISNUMBER(F190),"-lun_id "&amp;F190&amp;" -s "&amp;Instructions!B$11&amp;" -IH"&amp;Instructions!B$10," -s "&amp;Instructions!B$11&amp;" -IH"&amp;Instructions!B$10))</f>
        <v/>
      </c>
    </row>
    <row r="191" spans="1:10" ht="15">
      <c r="A191" s="20"/>
      <c r="B191" s="29"/>
      <c r="C191" s="203"/>
      <c r="D191" s="204" t="str">
        <f t="shared" si="3"/>
        <v/>
      </c>
      <c r="E191" s="204"/>
      <c r="F191" s="29"/>
      <c r="G191" s="202" t="s">
        <v>1521</v>
      </c>
      <c r="H191" s="92" t="s">
        <v>17</v>
      </c>
      <c r="I191" s="24" t="str">
        <f>IF(A191="","","raidcom add lun -port "&amp;A191&amp;IF(ISBLANK(C191),"-"&amp;B191," "&amp;C191)&amp;" -ldev_id "&amp;IF(G191="D",E191,D191)&amp;" "&amp;IF(ISNUMBER(F191),"-lun_id "&amp;F191&amp;" -s "&amp;Instructions!B$11&amp;" -IH"&amp;Instructions!B$10," -s "&amp;Instructions!B$11&amp;" -IH"&amp;Instructions!B$10))</f>
        <v/>
      </c>
      <c r="J191" s="139" t="str">
        <f>IF(A191="","","raidcom delete lun -port "&amp;A191&amp;IF(ISBLANK(C191),"-"&amp;B191," "&amp;C191)&amp;" -ldev_id "&amp;IF(G191="D",E191,D191)&amp;" "&amp;IF(ISNUMBER(F191),"-lun_id "&amp;F191&amp;" -s "&amp;Instructions!B$11&amp;" -IH"&amp;Instructions!B$10," -s "&amp;Instructions!B$11&amp;" -IH"&amp;Instructions!B$10))</f>
        <v/>
      </c>
    </row>
    <row r="192" spans="1:10" ht="15">
      <c r="A192" s="20"/>
      <c r="B192" s="29"/>
      <c r="C192" s="203"/>
      <c r="D192" s="204" t="str">
        <f t="shared" si="3"/>
        <v/>
      </c>
      <c r="E192" s="204"/>
      <c r="F192" s="29"/>
      <c r="G192" s="202" t="s">
        <v>1521</v>
      </c>
      <c r="H192" s="92" t="s">
        <v>17</v>
      </c>
      <c r="I192" s="24" t="str">
        <f>IF(A192="","","raidcom add lun -port "&amp;A192&amp;IF(ISBLANK(C192),"-"&amp;B192," "&amp;C192)&amp;" -ldev_id "&amp;IF(G192="D",E192,D192)&amp;" "&amp;IF(ISNUMBER(F192),"-lun_id "&amp;F192&amp;" -s "&amp;Instructions!B$11&amp;" -IH"&amp;Instructions!B$10," -s "&amp;Instructions!B$11&amp;" -IH"&amp;Instructions!B$10))</f>
        <v/>
      </c>
      <c r="J192" s="139" t="str">
        <f>IF(A192="","","raidcom delete lun -port "&amp;A192&amp;IF(ISBLANK(C192),"-"&amp;B192," "&amp;C192)&amp;" -ldev_id "&amp;IF(G192="D",E192,D192)&amp;" "&amp;IF(ISNUMBER(F192),"-lun_id "&amp;F192&amp;" -s "&amp;Instructions!B$11&amp;" -IH"&amp;Instructions!B$10," -s "&amp;Instructions!B$11&amp;" -IH"&amp;Instructions!B$10))</f>
        <v/>
      </c>
    </row>
    <row r="193" spans="1:10" ht="15">
      <c r="A193" s="20"/>
      <c r="B193" s="29"/>
      <c r="C193" s="203"/>
      <c r="D193" s="204" t="str">
        <f t="shared" si="3"/>
        <v/>
      </c>
      <c r="E193" s="204"/>
      <c r="F193" s="29"/>
      <c r="G193" s="202" t="s">
        <v>1521</v>
      </c>
      <c r="H193" s="92" t="s">
        <v>17</v>
      </c>
      <c r="I193" s="24" t="str">
        <f>IF(A193="","","raidcom add lun -port "&amp;A193&amp;IF(ISBLANK(C193),"-"&amp;B193," "&amp;C193)&amp;" -ldev_id "&amp;IF(G193="D",E193,D193)&amp;" "&amp;IF(ISNUMBER(F193),"-lun_id "&amp;F193&amp;" -s "&amp;Instructions!B$11&amp;" -IH"&amp;Instructions!B$10," -s "&amp;Instructions!B$11&amp;" -IH"&amp;Instructions!B$10))</f>
        <v/>
      </c>
      <c r="J193" s="139" t="str">
        <f>IF(A193="","","raidcom delete lun -port "&amp;A193&amp;IF(ISBLANK(C193),"-"&amp;B193," "&amp;C193)&amp;" -ldev_id "&amp;IF(G193="D",E193,D193)&amp;" "&amp;IF(ISNUMBER(F193),"-lun_id "&amp;F193&amp;" -s "&amp;Instructions!B$11&amp;" -IH"&amp;Instructions!B$10," -s "&amp;Instructions!B$11&amp;" -IH"&amp;Instructions!B$10))</f>
        <v/>
      </c>
    </row>
    <row r="194" spans="1:10" ht="15">
      <c r="A194" s="20"/>
      <c r="B194" s="29"/>
      <c r="C194" s="203"/>
      <c r="D194" s="204" t="str">
        <f t="shared" si="3"/>
        <v/>
      </c>
      <c r="E194" s="204"/>
      <c r="F194" s="29"/>
      <c r="G194" s="202" t="s">
        <v>1521</v>
      </c>
      <c r="H194" s="92" t="s">
        <v>17</v>
      </c>
      <c r="I194" s="24" t="str">
        <f>IF(A194="","","raidcom add lun -port "&amp;A194&amp;IF(ISBLANK(C194),"-"&amp;B194," "&amp;C194)&amp;" -ldev_id "&amp;IF(G194="D",E194,D194)&amp;" "&amp;IF(ISNUMBER(F194),"-lun_id "&amp;F194&amp;" -s "&amp;Instructions!B$11&amp;" -IH"&amp;Instructions!B$10," -s "&amp;Instructions!B$11&amp;" -IH"&amp;Instructions!B$10))</f>
        <v/>
      </c>
      <c r="J194" s="139" t="str">
        <f>IF(A194="","","raidcom delete lun -port "&amp;A194&amp;IF(ISBLANK(C194),"-"&amp;B194," "&amp;C194)&amp;" -ldev_id "&amp;IF(G194="D",E194,D194)&amp;" "&amp;IF(ISNUMBER(F194),"-lun_id "&amp;F194&amp;" -s "&amp;Instructions!B$11&amp;" -IH"&amp;Instructions!B$10," -s "&amp;Instructions!B$11&amp;" -IH"&amp;Instructions!B$10))</f>
        <v/>
      </c>
    </row>
    <row r="195" spans="1:10" ht="15">
      <c r="A195" s="20"/>
      <c r="B195" s="29"/>
      <c r="C195" s="203"/>
      <c r="D195" s="204" t="str">
        <f t="shared" si="3"/>
        <v/>
      </c>
      <c r="E195" s="204"/>
      <c r="F195" s="29"/>
      <c r="G195" s="202" t="s">
        <v>1521</v>
      </c>
      <c r="H195" s="92" t="s">
        <v>17</v>
      </c>
      <c r="I195" s="24" t="str">
        <f>IF(A195="","","raidcom add lun -port "&amp;A195&amp;IF(ISBLANK(C195),"-"&amp;B195," "&amp;C195)&amp;" -ldev_id "&amp;IF(G195="D",E195,D195)&amp;" "&amp;IF(ISNUMBER(F195),"-lun_id "&amp;F195&amp;" -s "&amp;Instructions!B$11&amp;" -IH"&amp;Instructions!B$10," -s "&amp;Instructions!B$11&amp;" -IH"&amp;Instructions!B$10))</f>
        <v/>
      </c>
      <c r="J195" s="139" t="str">
        <f>IF(A195="","","raidcom delete lun -port "&amp;A195&amp;IF(ISBLANK(C195),"-"&amp;B195," "&amp;C195)&amp;" -ldev_id "&amp;IF(G195="D",E195,D195)&amp;" "&amp;IF(ISNUMBER(F195),"-lun_id "&amp;F195&amp;" -s "&amp;Instructions!B$11&amp;" -IH"&amp;Instructions!B$10," -s "&amp;Instructions!B$11&amp;" -IH"&amp;Instructions!B$10))</f>
        <v/>
      </c>
    </row>
    <row r="196" spans="1:10" ht="15">
      <c r="A196" s="20"/>
      <c r="B196" s="29"/>
      <c r="C196" s="203"/>
      <c r="D196" s="204" t="str">
        <f t="shared" si="3"/>
        <v/>
      </c>
      <c r="E196" s="204"/>
      <c r="F196" s="29"/>
      <c r="G196" s="202" t="s">
        <v>1521</v>
      </c>
      <c r="H196" s="92" t="s">
        <v>17</v>
      </c>
      <c r="I196" s="24" t="str">
        <f>IF(A196="","","raidcom add lun -port "&amp;A196&amp;IF(ISBLANK(C196),"-"&amp;B196," "&amp;C196)&amp;" -ldev_id "&amp;IF(G196="D",E196,D196)&amp;" "&amp;IF(ISNUMBER(F196),"-lun_id "&amp;F196&amp;" -s "&amp;Instructions!B$11&amp;" -IH"&amp;Instructions!B$10," -s "&amp;Instructions!B$11&amp;" -IH"&amp;Instructions!B$10))</f>
        <v/>
      </c>
      <c r="J196" s="139" t="str">
        <f>IF(A196="","","raidcom delete lun -port "&amp;A196&amp;IF(ISBLANK(C196),"-"&amp;B196," "&amp;C196)&amp;" -ldev_id "&amp;IF(G196="D",E196,D196)&amp;" "&amp;IF(ISNUMBER(F196),"-lun_id "&amp;F196&amp;" -s "&amp;Instructions!B$11&amp;" -IH"&amp;Instructions!B$10," -s "&amp;Instructions!B$11&amp;" -IH"&amp;Instructions!B$10))</f>
        <v/>
      </c>
    </row>
    <row r="197" spans="1:10" ht="15">
      <c r="A197" s="20"/>
      <c r="B197" s="29"/>
      <c r="C197" s="203"/>
      <c r="D197" s="204" t="str">
        <f t="shared" si="3"/>
        <v/>
      </c>
      <c r="E197" s="204"/>
      <c r="F197" s="29"/>
      <c r="G197" s="202" t="s">
        <v>1521</v>
      </c>
      <c r="H197" s="92" t="s">
        <v>17</v>
      </c>
      <c r="I197" s="24" t="str">
        <f>IF(A197="","","raidcom add lun -port "&amp;A197&amp;IF(ISBLANK(C197),"-"&amp;B197," "&amp;C197)&amp;" -ldev_id "&amp;IF(G197="D",E197,D197)&amp;" "&amp;IF(ISNUMBER(F197),"-lun_id "&amp;F197&amp;" -s "&amp;Instructions!B$11&amp;" -IH"&amp;Instructions!B$10," -s "&amp;Instructions!B$11&amp;" -IH"&amp;Instructions!B$10))</f>
        <v/>
      </c>
      <c r="J197" s="139" t="str">
        <f>IF(A197="","","raidcom delete lun -port "&amp;A197&amp;IF(ISBLANK(C197),"-"&amp;B197," "&amp;C197)&amp;" -ldev_id "&amp;IF(G197="D",E197,D197)&amp;" "&amp;IF(ISNUMBER(F197),"-lun_id "&amp;F197&amp;" -s "&amp;Instructions!B$11&amp;" -IH"&amp;Instructions!B$10," -s "&amp;Instructions!B$11&amp;" -IH"&amp;Instructions!B$10))</f>
        <v/>
      </c>
    </row>
    <row r="198" spans="1:10" ht="15">
      <c r="A198" s="20"/>
      <c r="B198" s="29"/>
      <c r="C198" s="203"/>
      <c r="D198" s="204" t="str">
        <f t="shared" si="3"/>
        <v/>
      </c>
      <c r="E198" s="204"/>
      <c r="F198" s="29"/>
      <c r="G198" s="202" t="s">
        <v>1521</v>
      </c>
      <c r="H198" s="92" t="s">
        <v>17</v>
      </c>
      <c r="I198" s="24" t="str">
        <f>IF(A198="","","raidcom add lun -port "&amp;A198&amp;IF(ISBLANK(C198),"-"&amp;B198," "&amp;C198)&amp;" -ldev_id "&amp;IF(G198="D",E198,D198)&amp;" "&amp;IF(ISNUMBER(F198),"-lun_id "&amp;F198&amp;" -s "&amp;Instructions!B$11&amp;" -IH"&amp;Instructions!B$10," -s "&amp;Instructions!B$11&amp;" -IH"&amp;Instructions!B$10))</f>
        <v/>
      </c>
      <c r="J198" s="139" t="str">
        <f>IF(A198="","","raidcom delete lun -port "&amp;A198&amp;IF(ISBLANK(C198),"-"&amp;B198," "&amp;C198)&amp;" -ldev_id "&amp;IF(G198="D",E198,D198)&amp;" "&amp;IF(ISNUMBER(F198),"-lun_id "&amp;F198&amp;" -s "&amp;Instructions!B$11&amp;" -IH"&amp;Instructions!B$10," -s "&amp;Instructions!B$11&amp;" -IH"&amp;Instructions!B$10))</f>
        <v/>
      </c>
    </row>
    <row r="199" spans="1:10" ht="15">
      <c r="A199" s="20"/>
      <c r="B199" s="29"/>
      <c r="C199" s="203"/>
      <c r="D199" s="204" t="str">
        <f t="shared" si="3"/>
        <v/>
      </c>
      <c r="E199" s="204"/>
      <c r="F199" s="29"/>
      <c r="G199" s="202" t="s">
        <v>1521</v>
      </c>
      <c r="H199" s="92" t="s">
        <v>17</v>
      </c>
      <c r="I199" s="24" t="str">
        <f>IF(A199="","","raidcom add lun -port "&amp;A199&amp;IF(ISBLANK(C199),"-"&amp;B199," "&amp;C199)&amp;" -ldev_id "&amp;IF(G199="D",E199,D199)&amp;" "&amp;IF(ISNUMBER(F199),"-lun_id "&amp;F199&amp;" -s "&amp;Instructions!B$11&amp;" -IH"&amp;Instructions!B$10," -s "&amp;Instructions!B$11&amp;" -IH"&amp;Instructions!B$10))</f>
        <v/>
      </c>
      <c r="J199" s="139" t="str">
        <f>IF(A199="","","raidcom delete lun -port "&amp;A199&amp;IF(ISBLANK(C199),"-"&amp;B199," "&amp;C199)&amp;" -ldev_id "&amp;IF(G199="D",E199,D199)&amp;" "&amp;IF(ISNUMBER(F199),"-lun_id "&amp;F199&amp;" -s "&amp;Instructions!B$11&amp;" -IH"&amp;Instructions!B$10," -s "&amp;Instructions!B$11&amp;" -IH"&amp;Instructions!B$10))</f>
        <v/>
      </c>
    </row>
    <row r="200" spans="1:10" ht="15">
      <c r="A200" s="20"/>
      <c r="B200" s="29"/>
      <c r="C200" s="203"/>
      <c r="D200" s="204" t="str">
        <f t="shared" si="3"/>
        <v/>
      </c>
      <c r="E200" s="204"/>
      <c r="F200" s="29"/>
      <c r="G200" s="202" t="s">
        <v>1521</v>
      </c>
      <c r="H200" s="92" t="s">
        <v>17</v>
      </c>
      <c r="I200" s="24" t="str">
        <f>IF(A200="","","raidcom add lun -port "&amp;A200&amp;IF(ISBLANK(C200),"-"&amp;B200," "&amp;C200)&amp;" -ldev_id "&amp;IF(G200="D",E200,D200)&amp;" "&amp;IF(ISNUMBER(F200),"-lun_id "&amp;F200&amp;" -s "&amp;Instructions!B$11&amp;" -IH"&amp;Instructions!B$10," -s "&amp;Instructions!B$11&amp;" -IH"&amp;Instructions!B$10))</f>
        <v/>
      </c>
      <c r="J200" s="139" t="str">
        <f>IF(A200="","","raidcom delete lun -port "&amp;A200&amp;IF(ISBLANK(C200),"-"&amp;B200," "&amp;C200)&amp;" -ldev_id "&amp;IF(G200="D",E200,D200)&amp;" "&amp;IF(ISNUMBER(F200),"-lun_id "&amp;F200&amp;" -s "&amp;Instructions!B$11&amp;" -IH"&amp;Instructions!B$10," -s "&amp;Instructions!B$11&amp;" -IH"&amp;Instructions!B$10))</f>
        <v/>
      </c>
    </row>
    <row r="201" spans="1:10" ht="15">
      <c r="A201" s="20"/>
      <c r="B201" s="29"/>
      <c r="C201" s="203"/>
      <c r="D201" s="204" t="str">
        <f t="shared" si="3"/>
        <v/>
      </c>
      <c r="E201" s="204"/>
      <c r="F201" s="29"/>
      <c r="G201" s="202" t="s">
        <v>1521</v>
      </c>
      <c r="H201" s="92" t="s">
        <v>17</v>
      </c>
      <c r="I201" s="24" t="str">
        <f>IF(A201="","","raidcom add lun -port "&amp;A201&amp;IF(ISBLANK(C201),"-"&amp;B201," "&amp;C201)&amp;" -ldev_id "&amp;IF(G201="D",E201,D201)&amp;" "&amp;IF(ISNUMBER(F201),"-lun_id "&amp;F201&amp;" -s "&amp;Instructions!B$11&amp;" -IH"&amp;Instructions!B$10," -s "&amp;Instructions!B$11&amp;" -IH"&amp;Instructions!B$10))</f>
        <v/>
      </c>
      <c r="J201" s="139" t="str">
        <f>IF(A201="","","raidcom delete lun -port "&amp;A201&amp;IF(ISBLANK(C201),"-"&amp;B201," "&amp;C201)&amp;" -ldev_id "&amp;IF(G201="D",E201,D201)&amp;" "&amp;IF(ISNUMBER(F201),"-lun_id "&amp;F201&amp;" -s "&amp;Instructions!B$11&amp;" -IH"&amp;Instructions!B$10," -s "&amp;Instructions!B$11&amp;" -IH"&amp;Instructions!B$10))</f>
        <v/>
      </c>
    </row>
    <row r="202" spans="1:10" ht="15">
      <c r="A202" s="20"/>
      <c r="B202" s="29"/>
      <c r="C202" s="203"/>
      <c r="D202" s="204" t="str">
        <f t="shared" si="3"/>
        <v/>
      </c>
      <c r="E202" s="204"/>
      <c r="F202" s="29"/>
      <c r="G202" s="202" t="s">
        <v>1521</v>
      </c>
      <c r="H202" s="92" t="s">
        <v>17</v>
      </c>
      <c r="I202" s="24" t="str">
        <f>IF(A202="","","raidcom add lun -port "&amp;A202&amp;IF(ISBLANK(C202),"-"&amp;B202," "&amp;C202)&amp;" -ldev_id "&amp;IF(G202="D",E202,D202)&amp;" "&amp;IF(ISNUMBER(F202),"-lun_id "&amp;F202&amp;" -s "&amp;Instructions!B$11&amp;" -IH"&amp;Instructions!B$10," -s "&amp;Instructions!B$11&amp;" -IH"&amp;Instructions!B$10))</f>
        <v/>
      </c>
      <c r="J202" s="139" t="str">
        <f>IF(A202="","","raidcom delete lun -port "&amp;A202&amp;IF(ISBLANK(C202),"-"&amp;B202," "&amp;C202)&amp;" -ldev_id "&amp;IF(G202="D",E202,D202)&amp;" "&amp;IF(ISNUMBER(F202),"-lun_id "&amp;F202&amp;" -s "&amp;Instructions!B$11&amp;" -IH"&amp;Instructions!B$10," -s "&amp;Instructions!B$11&amp;" -IH"&amp;Instructions!B$10))</f>
        <v/>
      </c>
    </row>
    <row r="203" spans="1:10" ht="15">
      <c r="A203" s="20"/>
      <c r="B203" s="29"/>
      <c r="C203" s="203"/>
      <c r="D203" s="204" t="str">
        <f t="shared" ref="D203:D266" si="4">IF(ISNUMBER(E203),MID(DEC2HEX(E203,4),1,2)&amp;":"&amp;MID(DEC2HEX(E203,4),3,4),"")</f>
        <v/>
      </c>
      <c r="E203" s="204"/>
      <c r="F203" s="29"/>
      <c r="G203" s="202" t="s">
        <v>1521</v>
      </c>
      <c r="H203" s="92" t="s">
        <v>17</v>
      </c>
      <c r="I203" s="24" t="str">
        <f>IF(A203="","","raidcom add lun -port "&amp;A203&amp;IF(ISBLANK(C203),"-"&amp;B203," "&amp;C203)&amp;" -ldev_id "&amp;IF(G203="D",E203,D203)&amp;" "&amp;IF(ISNUMBER(F203),"-lun_id "&amp;F203&amp;" -s "&amp;Instructions!B$11&amp;" -IH"&amp;Instructions!B$10," -s "&amp;Instructions!B$11&amp;" -IH"&amp;Instructions!B$10))</f>
        <v/>
      </c>
      <c r="J203" s="139" t="str">
        <f>IF(A203="","","raidcom delete lun -port "&amp;A203&amp;IF(ISBLANK(C203),"-"&amp;B203," "&amp;C203)&amp;" -ldev_id "&amp;IF(G203="D",E203,D203)&amp;" "&amp;IF(ISNUMBER(F203),"-lun_id "&amp;F203&amp;" -s "&amp;Instructions!B$11&amp;" -IH"&amp;Instructions!B$10," -s "&amp;Instructions!B$11&amp;" -IH"&amp;Instructions!B$10))</f>
        <v/>
      </c>
    </row>
    <row r="204" spans="1:10" ht="15">
      <c r="A204" s="20"/>
      <c r="B204" s="29"/>
      <c r="C204" s="203"/>
      <c r="D204" s="204" t="str">
        <f t="shared" si="4"/>
        <v/>
      </c>
      <c r="E204" s="204"/>
      <c r="F204" s="29"/>
      <c r="G204" s="202" t="s">
        <v>1521</v>
      </c>
      <c r="H204" s="92" t="s">
        <v>17</v>
      </c>
      <c r="I204" s="24" t="str">
        <f>IF(A204="","","raidcom add lun -port "&amp;A204&amp;IF(ISBLANK(C204),"-"&amp;B204," "&amp;C204)&amp;" -ldev_id "&amp;IF(G204="D",E204,D204)&amp;" "&amp;IF(ISNUMBER(F204),"-lun_id "&amp;F204&amp;" -s "&amp;Instructions!B$11&amp;" -IH"&amp;Instructions!B$10," -s "&amp;Instructions!B$11&amp;" -IH"&amp;Instructions!B$10))</f>
        <v/>
      </c>
      <c r="J204" s="139" t="str">
        <f>IF(A204="","","raidcom delete lun -port "&amp;A204&amp;IF(ISBLANK(C204),"-"&amp;B204," "&amp;C204)&amp;" -ldev_id "&amp;IF(G204="D",E204,D204)&amp;" "&amp;IF(ISNUMBER(F204),"-lun_id "&amp;F204&amp;" -s "&amp;Instructions!B$11&amp;" -IH"&amp;Instructions!B$10," -s "&amp;Instructions!B$11&amp;" -IH"&amp;Instructions!B$10))</f>
        <v/>
      </c>
    </row>
    <row r="205" spans="1:10" ht="15">
      <c r="A205" s="20"/>
      <c r="B205" s="29"/>
      <c r="C205" s="203"/>
      <c r="D205" s="204" t="str">
        <f t="shared" si="4"/>
        <v/>
      </c>
      <c r="E205" s="204"/>
      <c r="F205" s="29"/>
      <c r="G205" s="202" t="s">
        <v>1521</v>
      </c>
      <c r="H205" s="92" t="s">
        <v>17</v>
      </c>
      <c r="I205" s="24" t="str">
        <f>IF(A205="","","raidcom add lun -port "&amp;A205&amp;IF(ISBLANK(C205),"-"&amp;B205," "&amp;C205)&amp;" -ldev_id "&amp;IF(G205="D",E205,D205)&amp;" "&amp;IF(ISNUMBER(F205),"-lun_id "&amp;F205&amp;" -s "&amp;Instructions!B$11&amp;" -IH"&amp;Instructions!B$10," -s "&amp;Instructions!B$11&amp;" -IH"&amp;Instructions!B$10))</f>
        <v/>
      </c>
      <c r="J205" s="139" t="str">
        <f>IF(A205="","","raidcom delete lun -port "&amp;A205&amp;IF(ISBLANK(C205),"-"&amp;B205," "&amp;C205)&amp;" -ldev_id "&amp;IF(G205="D",E205,D205)&amp;" "&amp;IF(ISNUMBER(F205),"-lun_id "&amp;F205&amp;" -s "&amp;Instructions!B$11&amp;" -IH"&amp;Instructions!B$10," -s "&amp;Instructions!B$11&amp;" -IH"&amp;Instructions!B$10))</f>
        <v/>
      </c>
    </row>
    <row r="206" spans="1:10" ht="15">
      <c r="A206" s="20"/>
      <c r="B206" s="29"/>
      <c r="C206" s="203"/>
      <c r="D206" s="204" t="str">
        <f t="shared" si="4"/>
        <v/>
      </c>
      <c r="E206" s="204"/>
      <c r="F206" s="29"/>
      <c r="G206" s="202" t="s">
        <v>1521</v>
      </c>
      <c r="H206" s="92" t="s">
        <v>17</v>
      </c>
      <c r="I206" s="24" t="str">
        <f>IF(A206="","","raidcom add lun -port "&amp;A206&amp;IF(ISBLANK(C206),"-"&amp;B206," "&amp;C206)&amp;" -ldev_id "&amp;IF(G206="D",E206,D206)&amp;" "&amp;IF(ISNUMBER(F206),"-lun_id "&amp;F206&amp;" -s "&amp;Instructions!B$11&amp;" -IH"&amp;Instructions!B$10," -s "&amp;Instructions!B$11&amp;" -IH"&amp;Instructions!B$10))</f>
        <v/>
      </c>
      <c r="J206" s="139" t="str">
        <f>IF(A206="","","raidcom delete lun -port "&amp;A206&amp;IF(ISBLANK(C206),"-"&amp;B206," "&amp;C206)&amp;" -ldev_id "&amp;IF(G206="D",E206,D206)&amp;" "&amp;IF(ISNUMBER(F206),"-lun_id "&amp;F206&amp;" -s "&amp;Instructions!B$11&amp;" -IH"&amp;Instructions!B$10," -s "&amp;Instructions!B$11&amp;" -IH"&amp;Instructions!B$10))</f>
        <v/>
      </c>
    </row>
    <row r="207" spans="1:10" ht="15">
      <c r="A207" s="20"/>
      <c r="B207" s="29"/>
      <c r="C207" s="203"/>
      <c r="D207" s="204" t="str">
        <f t="shared" si="4"/>
        <v/>
      </c>
      <c r="E207" s="204"/>
      <c r="F207" s="29"/>
      <c r="G207" s="202" t="s">
        <v>1521</v>
      </c>
      <c r="H207" s="92" t="s">
        <v>17</v>
      </c>
      <c r="I207" s="24" t="str">
        <f>IF(A207="","","raidcom add lun -port "&amp;A207&amp;IF(ISBLANK(C207),"-"&amp;B207," "&amp;C207)&amp;" -ldev_id "&amp;IF(G207="D",E207,D207)&amp;" "&amp;IF(ISNUMBER(F207),"-lun_id "&amp;F207&amp;" -s "&amp;Instructions!B$11&amp;" -IH"&amp;Instructions!B$10," -s "&amp;Instructions!B$11&amp;" -IH"&amp;Instructions!B$10))</f>
        <v/>
      </c>
      <c r="J207" s="139" t="str">
        <f>IF(A207="","","raidcom delete lun -port "&amp;A207&amp;IF(ISBLANK(C207),"-"&amp;B207," "&amp;C207)&amp;" -ldev_id "&amp;IF(G207="D",E207,D207)&amp;" "&amp;IF(ISNUMBER(F207),"-lun_id "&amp;F207&amp;" -s "&amp;Instructions!B$11&amp;" -IH"&amp;Instructions!B$10," -s "&amp;Instructions!B$11&amp;" -IH"&amp;Instructions!B$10))</f>
        <v/>
      </c>
    </row>
    <row r="208" spans="1:10" ht="15">
      <c r="A208" s="20"/>
      <c r="B208" s="29"/>
      <c r="C208" s="203"/>
      <c r="D208" s="204" t="str">
        <f t="shared" si="4"/>
        <v/>
      </c>
      <c r="E208" s="204"/>
      <c r="F208" s="29"/>
      <c r="G208" s="202" t="s">
        <v>1521</v>
      </c>
      <c r="H208" s="92" t="s">
        <v>17</v>
      </c>
      <c r="I208" s="24" t="str">
        <f>IF(A208="","","raidcom add lun -port "&amp;A208&amp;IF(ISBLANK(C208),"-"&amp;B208," "&amp;C208)&amp;" -ldev_id "&amp;IF(G208="D",E208,D208)&amp;" "&amp;IF(ISNUMBER(F208),"-lun_id "&amp;F208&amp;" -s "&amp;Instructions!B$11&amp;" -IH"&amp;Instructions!B$10," -s "&amp;Instructions!B$11&amp;" -IH"&amp;Instructions!B$10))</f>
        <v/>
      </c>
      <c r="J208" s="139" t="str">
        <f>IF(A208="","","raidcom delete lun -port "&amp;A208&amp;IF(ISBLANK(C208),"-"&amp;B208," "&amp;C208)&amp;" -ldev_id "&amp;IF(G208="D",E208,D208)&amp;" "&amp;IF(ISNUMBER(F208),"-lun_id "&amp;F208&amp;" -s "&amp;Instructions!B$11&amp;" -IH"&amp;Instructions!B$10," -s "&amp;Instructions!B$11&amp;" -IH"&amp;Instructions!B$10))</f>
        <v/>
      </c>
    </row>
    <row r="209" spans="1:10" ht="15">
      <c r="A209" s="20"/>
      <c r="B209" s="29"/>
      <c r="C209" s="203"/>
      <c r="D209" s="204" t="str">
        <f t="shared" si="4"/>
        <v/>
      </c>
      <c r="E209" s="204"/>
      <c r="F209" s="29"/>
      <c r="G209" s="202" t="s">
        <v>1521</v>
      </c>
      <c r="H209" s="92" t="s">
        <v>17</v>
      </c>
      <c r="I209" s="24" t="str">
        <f>IF(A209="","","raidcom add lun -port "&amp;A209&amp;IF(ISBLANK(C209),"-"&amp;B209," "&amp;C209)&amp;" -ldev_id "&amp;IF(G209="D",E209,D209)&amp;" "&amp;IF(ISNUMBER(F209),"-lun_id "&amp;F209&amp;" -s "&amp;Instructions!B$11&amp;" -IH"&amp;Instructions!B$10," -s "&amp;Instructions!B$11&amp;" -IH"&amp;Instructions!B$10))</f>
        <v/>
      </c>
      <c r="J209" s="139" t="str">
        <f>IF(A209="","","raidcom delete lun -port "&amp;A209&amp;IF(ISBLANK(C209),"-"&amp;B209," "&amp;C209)&amp;" -ldev_id "&amp;IF(G209="D",E209,D209)&amp;" "&amp;IF(ISNUMBER(F209),"-lun_id "&amp;F209&amp;" -s "&amp;Instructions!B$11&amp;" -IH"&amp;Instructions!B$10," -s "&amp;Instructions!B$11&amp;" -IH"&amp;Instructions!B$10))</f>
        <v/>
      </c>
    </row>
    <row r="210" spans="1:10" ht="15">
      <c r="A210" s="20"/>
      <c r="B210" s="29"/>
      <c r="C210" s="203"/>
      <c r="D210" s="204" t="str">
        <f t="shared" si="4"/>
        <v/>
      </c>
      <c r="E210" s="204"/>
      <c r="F210" s="29"/>
      <c r="G210" s="202" t="s">
        <v>1521</v>
      </c>
      <c r="H210" s="92" t="s">
        <v>17</v>
      </c>
      <c r="I210" s="24" t="str">
        <f>IF(A210="","","raidcom add lun -port "&amp;A210&amp;IF(ISBLANK(C210),"-"&amp;B210," "&amp;C210)&amp;" -ldev_id "&amp;IF(G210="D",E210,D210)&amp;" "&amp;IF(ISNUMBER(F210),"-lun_id "&amp;F210&amp;" -s "&amp;Instructions!B$11&amp;" -IH"&amp;Instructions!B$10," -s "&amp;Instructions!B$11&amp;" -IH"&amp;Instructions!B$10))</f>
        <v/>
      </c>
      <c r="J210" s="139" t="str">
        <f>IF(A210="","","raidcom delete lun -port "&amp;A210&amp;IF(ISBLANK(C210),"-"&amp;B210," "&amp;C210)&amp;" -ldev_id "&amp;IF(G210="D",E210,D210)&amp;" "&amp;IF(ISNUMBER(F210),"-lun_id "&amp;F210&amp;" -s "&amp;Instructions!B$11&amp;" -IH"&amp;Instructions!B$10," -s "&amp;Instructions!B$11&amp;" -IH"&amp;Instructions!B$10))</f>
        <v/>
      </c>
    </row>
    <row r="211" spans="1:10" ht="15">
      <c r="A211" s="20"/>
      <c r="B211" s="29"/>
      <c r="C211" s="203"/>
      <c r="D211" s="204" t="str">
        <f t="shared" si="4"/>
        <v/>
      </c>
      <c r="E211" s="204"/>
      <c r="F211" s="29"/>
      <c r="G211" s="202" t="s">
        <v>1521</v>
      </c>
      <c r="H211" s="92" t="s">
        <v>17</v>
      </c>
      <c r="I211" s="24" t="str">
        <f>IF(A211="","","raidcom add lun -port "&amp;A211&amp;IF(ISBLANK(C211),"-"&amp;B211," "&amp;C211)&amp;" -ldev_id "&amp;IF(G211="D",E211,D211)&amp;" "&amp;IF(ISNUMBER(F211),"-lun_id "&amp;F211&amp;" -s "&amp;Instructions!B$11&amp;" -IH"&amp;Instructions!B$10," -s "&amp;Instructions!B$11&amp;" -IH"&amp;Instructions!B$10))</f>
        <v/>
      </c>
      <c r="J211" s="139" t="str">
        <f>IF(A211="","","raidcom delete lun -port "&amp;A211&amp;IF(ISBLANK(C211),"-"&amp;B211," "&amp;C211)&amp;" -ldev_id "&amp;IF(G211="D",E211,D211)&amp;" "&amp;IF(ISNUMBER(F211),"-lun_id "&amp;F211&amp;" -s "&amp;Instructions!B$11&amp;" -IH"&amp;Instructions!B$10," -s "&amp;Instructions!B$11&amp;" -IH"&amp;Instructions!B$10))</f>
        <v/>
      </c>
    </row>
    <row r="212" spans="1:10" ht="15">
      <c r="A212" s="20"/>
      <c r="B212" s="29"/>
      <c r="C212" s="203"/>
      <c r="D212" s="204" t="str">
        <f t="shared" si="4"/>
        <v/>
      </c>
      <c r="E212" s="204"/>
      <c r="F212" s="29"/>
      <c r="G212" s="202" t="s">
        <v>1521</v>
      </c>
      <c r="H212" s="92" t="s">
        <v>17</v>
      </c>
      <c r="I212" s="24" t="str">
        <f>IF(A212="","","raidcom add lun -port "&amp;A212&amp;IF(ISBLANK(C212),"-"&amp;B212," "&amp;C212)&amp;" -ldev_id "&amp;IF(G212="D",E212,D212)&amp;" "&amp;IF(ISNUMBER(F212),"-lun_id "&amp;F212&amp;" -s "&amp;Instructions!B$11&amp;" -IH"&amp;Instructions!B$10," -s "&amp;Instructions!B$11&amp;" -IH"&amp;Instructions!B$10))</f>
        <v/>
      </c>
      <c r="J212" s="139" t="str">
        <f>IF(A212="","","raidcom delete lun -port "&amp;A212&amp;IF(ISBLANK(C212),"-"&amp;B212," "&amp;C212)&amp;" -ldev_id "&amp;IF(G212="D",E212,D212)&amp;" "&amp;IF(ISNUMBER(F212),"-lun_id "&amp;F212&amp;" -s "&amp;Instructions!B$11&amp;" -IH"&amp;Instructions!B$10," -s "&amp;Instructions!B$11&amp;" -IH"&amp;Instructions!B$10))</f>
        <v/>
      </c>
    </row>
    <row r="213" spans="1:10" ht="15">
      <c r="A213" s="20"/>
      <c r="B213" s="29"/>
      <c r="C213" s="203"/>
      <c r="D213" s="204" t="str">
        <f t="shared" si="4"/>
        <v/>
      </c>
      <c r="E213" s="204"/>
      <c r="F213" s="29"/>
      <c r="G213" s="202" t="s">
        <v>1521</v>
      </c>
      <c r="H213" s="92" t="s">
        <v>17</v>
      </c>
      <c r="I213" s="24" t="str">
        <f>IF(A213="","","raidcom add lun -port "&amp;A213&amp;IF(ISBLANK(C213),"-"&amp;B213," "&amp;C213)&amp;" -ldev_id "&amp;IF(G213="D",E213,D213)&amp;" "&amp;IF(ISNUMBER(F213),"-lun_id "&amp;F213&amp;" -s "&amp;Instructions!B$11&amp;" -IH"&amp;Instructions!B$10," -s "&amp;Instructions!B$11&amp;" -IH"&amp;Instructions!B$10))</f>
        <v/>
      </c>
      <c r="J213" s="139" t="str">
        <f>IF(A213="","","raidcom delete lun -port "&amp;A213&amp;IF(ISBLANK(C213),"-"&amp;B213," "&amp;C213)&amp;" -ldev_id "&amp;IF(G213="D",E213,D213)&amp;" "&amp;IF(ISNUMBER(F213),"-lun_id "&amp;F213&amp;" -s "&amp;Instructions!B$11&amp;" -IH"&amp;Instructions!B$10," -s "&amp;Instructions!B$11&amp;" -IH"&amp;Instructions!B$10))</f>
        <v/>
      </c>
    </row>
    <row r="214" spans="1:10" ht="15">
      <c r="A214" s="20"/>
      <c r="B214" s="29"/>
      <c r="C214" s="203"/>
      <c r="D214" s="204" t="str">
        <f t="shared" si="4"/>
        <v/>
      </c>
      <c r="E214" s="204"/>
      <c r="F214" s="29"/>
      <c r="G214" s="202" t="s">
        <v>1521</v>
      </c>
      <c r="H214" s="92" t="s">
        <v>17</v>
      </c>
      <c r="I214" s="24" t="str">
        <f>IF(A214="","","raidcom add lun -port "&amp;A214&amp;IF(ISBLANK(C214),"-"&amp;B214," "&amp;C214)&amp;" -ldev_id "&amp;IF(G214="D",E214,D214)&amp;" "&amp;IF(ISNUMBER(F214),"-lun_id "&amp;F214&amp;" -s "&amp;Instructions!B$11&amp;" -IH"&amp;Instructions!B$10," -s "&amp;Instructions!B$11&amp;" -IH"&amp;Instructions!B$10))</f>
        <v/>
      </c>
      <c r="J214" s="139" t="str">
        <f>IF(A214="","","raidcom delete lun -port "&amp;A214&amp;IF(ISBLANK(C214),"-"&amp;B214," "&amp;C214)&amp;" -ldev_id "&amp;IF(G214="D",E214,D214)&amp;" "&amp;IF(ISNUMBER(F214),"-lun_id "&amp;F214&amp;" -s "&amp;Instructions!B$11&amp;" -IH"&amp;Instructions!B$10," -s "&amp;Instructions!B$11&amp;" -IH"&amp;Instructions!B$10))</f>
        <v/>
      </c>
    </row>
    <row r="215" spans="1:10" ht="15">
      <c r="A215" s="20"/>
      <c r="B215" s="29"/>
      <c r="C215" s="203"/>
      <c r="D215" s="204" t="str">
        <f t="shared" si="4"/>
        <v/>
      </c>
      <c r="E215" s="204"/>
      <c r="F215" s="29"/>
      <c r="G215" s="202" t="s">
        <v>1521</v>
      </c>
      <c r="H215" s="92" t="s">
        <v>17</v>
      </c>
      <c r="I215" s="24" t="str">
        <f>IF(A215="","","raidcom add lun -port "&amp;A215&amp;IF(ISBLANK(C215),"-"&amp;B215," "&amp;C215)&amp;" -ldev_id "&amp;IF(G215="D",E215,D215)&amp;" "&amp;IF(ISNUMBER(F215),"-lun_id "&amp;F215&amp;" -s "&amp;Instructions!B$11&amp;" -IH"&amp;Instructions!B$10," -s "&amp;Instructions!B$11&amp;" -IH"&amp;Instructions!B$10))</f>
        <v/>
      </c>
      <c r="J215" s="139" t="str">
        <f>IF(A215="","","raidcom delete lun -port "&amp;A215&amp;IF(ISBLANK(C215),"-"&amp;B215," "&amp;C215)&amp;" -ldev_id "&amp;IF(G215="D",E215,D215)&amp;" "&amp;IF(ISNUMBER(F215),"-lun_id "&amp;F215&amp;" -s "&amp;Instructions!B$11&amp;" -IH"&amp;Instructions!B$10," -s "&amp;Instructions!B$11&amp;" -IH"&amp;Instructions!B$10))</f>
        <v/>
      </c>
    </row>
    <row r="216" spans="1:10" ht="15">
      <c r="A216" s="20"/>
      <c r="B216" s="29"/>
      <c r="C216" s="203"/>
      <c r="D216" s="204" t="str">
        <f t="shared" si="4"/>
        <v/>
      </c>
      <c r="E216" s="204"/>
      <c r="F216" s="29"/>
      <c r="G216" s="202" t="s">
        <v>1521</v>
      </c>
      <c r="H216" s="92" t="s">
        <v>17</v>
      </c>
      <c r="I216" s="24" t="str">
        <f>IF(A216="","","raidcom add lun -port "&amp;A216&amp;IF(ISBLANK(C216),"-"&amp;B216," "&amp;C216)&amp;" -ldev_id "&amp;IF(G216="D",E216,D216)&amp;" "&amp;IF(ISNUMBER(F216),"-lun_id "&amp;F216&amp;" -s "&amp;Instructions!B$11&amp;" -IH"&amp;Instructions!B$10," -s "&amp;Instructions!B$11&amp;" -IH"&amp;Instructions!B$10))</f>
        <v/>
      </c>
      <c r="J216" s="139" t="str">
        <f>IF(A216="","","raidcom delete lun -port "&amp;A216&amp;IF(ISBLANK(C216),"-"&amp;B216," "&amp;C216)&amp;" -ldev_id "&amp;IF(G216="D",E216,D216)&amp;" "&amp;IF(ISNUMBER(F216),"-lun_id "&amp;F216&amp;" -s "&amp;Instructions!B$11&amp;" -IH"&amp;Instructions!B$10," -s "&amp;Instructions!B$11&amp;" -IH"&amp;Instructions!B$10))</f>
        <v/>
      </c>
    </row>
    <row r="217" spans="1:10" ht="15">
      <c r="A217" s="20"/>
      <c r="B217" s="29"/>
      <c r="C217" s="203"/>
      <c r="D217" s="204" t="str">
        <f t="shared" si="4"/>
        <v/>
      </c>
      <c r="E217" s="204"/>
      <c r="F217" s="29"/>
      <c r="G217" s="202" t="s">
        <v>1521</v>
      </c>
      <c r="H217" s="92" t="s">
        <v>17</v>
      </c>
      <c r="I217" s="24" t="str">
        <f>IF(A217="","","raidcom add lun -port "&amp;A217&amp;IF(ISBLANK(C217),"-"&amp;B217," "&amp;C217)&amp;" -ldev_id "&amp;IF(G217="D",E217,D217)&amp;" "&amp;IF(ISNUMBER(F217),"-lun_id "&amp;F217&amp;" -s "&amp;Instructions!B$11&amp;" -IH"&amp;Instructions!B$10," -s "&amp;Instructions!B$11&amp;" -IH"&amp;Instructions!B$10))</f>
        <v/>
      </c>
      <c r="J217" s="139" t="str">
        <f>IF(A217="","","raidcom delete lun -port "&amp;A217&amp;IF(ISBLANK(C217),"-"&amp;B217," "&amp;C217)&amp;" -ldev_id "&amp;IF(G217="D",E217,D217)&amp;" "&amp;IF(ISNUMBER(F217),"-lun_id "&amp;F217&amp;" -s "&amp;Instructions!B$11&amp;" -IH"&amp;Instructions!B$10," -s "&amp;Instructions!B$11&amp;" -IH"&amp;Instructions!B$10))</f>
        <v/>
      </c>
    </row>
    <row r="218" spans="1:10" ht="15">
      <c r="A218" s="20"/>
      <c r="B218" s="29"/>
      <c r="C218" s="203"/>
      <c r="D218" s="204" t="str">
        <f t="shared" si="4"/>
        <v/>
      </c>
      <c r="E218" s="204"/>
      <c r="F218" s="29"/>
      <c r="G218" s="202" t="s">
        <v>1521</v>
      </c>
      <c r="H218" s="92" t="s">
        <v>17</v>
      </c>
      <c r="I218" s="24" t="str">
        <f>IF(A218="","","raidcom add lun -port "&amp;A218&amp;IF(ISBLANK(C218),"-"&amp;B218," "&amp;C218)&amp;" -ldev_id "&amp;IF(G218="D",E218,D218)&amp;" "&amp;IF(ISNUMBER(F218),"-lun_id "&amp;F218&amp;" -s "&amp;Instructions!B$11&amp;" -IH"&amp;Instructions!B$10," -s "&amp;Instructions!B$11&amp;" -IH"&amp;Instructions!B$10))</f>
        <v/>
      </c>
      <c r="J218" s="139" t="str">
        <f>IF(A218="","","raidcom delete lun -port "&amp;A218&amp;IF(ISBLANK(C218),"-"&amp;B218," "&amp;C218)&amp;" -ldev_id "&amp;IF(G218="D",E218,D218)&amp;" "&amp;IF(ISNUMBER(F218),"-lun_id "&amp;F218&amp;" -s "&amp;Instructions!B$11&amp;" -IH"&amp;Instructions!B$10," -s "&amp;Instructions!B$11&amp;" -IH"&amp;Instructions!B$10))</f>
        <v/>
      </c>
    </row>
    <row r="219" spans="1:10" ht="15">
      <c r="A219" s="20"/>
      <c r="B219" s="29"/>
      <c r="C219" s="203"/>
      <c r="D219" s="204" t="str">
        <f t="shared" si="4"/>
        <v/>
      </c>
      <c r="E219" s="204"/>
      <c r="F219" s="29"/>
      <c r="G219" s="202" t="s">
        <v>1521</v>
      </c>
      <c r="H219" s="92" t="s">
        <v>17</v>
      </c>
      <c r="I219" s="24" t="str">
        <f>IF(A219="","","raidcom add lun -port "&amp;A219&amp;IF(ISBLANK(C219),"-"&amp;B219," "&amp;C219)&amp;" -ldev_id "&amp;IF(G219="D",E219,D219)&amp;" "&amp;IF(ISNUMBER(F219),"-lun_id "&amp;F219&amp;" -s "&amp;Instructions!B$11&amp;" -IH"&amp;Instructions!B$10," -s "&amp;Instructions!B$11&amp;" -IH"&amp;Instructions!B$10))</f>
        <v/>
      </c>
      <c r="J219" s="139" t="str">
        <f>IF(A219="","","raidcom delete lun -port "&amp;A219&amp;IF(ISBLANK(C219),"-"&amp;B219," "&amp;C219)&amp;" -ldev_id "&amp;IF(G219="D",E219,D219)&amp;" "&amp;IF(ISNUMBER(F219),"-lun_id "&amp;F219&amp;" -s "&amp;Instructions!B$11&amp;" -IH"&amp;Instructions!B$10," -s "&amp;Instructions!B$11&amp;" -IH"&amp;Instructions!B$10))</f>
        <v/>
      </c>
    </row>
    <row r="220" spans="1:10" ht="15">
      <c r="A220" s="20"/>
      <c r="B220" s="29"/>
      <c r="C220" s="203"/>
      <c r="D220" s="204" t="str">
        <f t="shared" si="4"/>
        <v/>
      </c>
      <c r="E220" s="204"/>
      <c r="F220" s="29"/>
      <c r="G220" s="202" t="s">
        <v>1521</v>
      </c>
      <c r="H220" s="92" t="s">
        <v>17</v>
      </c>
      <c r="I220" s="24" t="str">
        <f>IF(A220="","","raidcom add lun -port "&amp;A220&amp;IF(ISBLANK(C220),"-"&amp;B220," "&amp;C220)&amp;" -ldev_id "&amp;IF(G220="D",E220,D220)&amp;" "&amp;IF(ISNUMBER(F220),"-lun_id "&amp;F220&amp;" -s "&amp;Instructions!B$11&amp;" -IH"&amp;Instructions!B$10," -s "&amp;Instructions!B$11&amp;" -IH"&amp;Instructions!B$10))</f>
        <v/>
      </c>
      <c r="J220" s="139" t="str">
        <f>IF(A220="","","raidcom delete lun -port "&amp;A220&amp;IF(ISBLANK(C220),"-"&amp;B220," "&amp;C220)&amp;" -ldev_id "&amp;IF(G220="D",E220,D220)&amp;" "&amp;IF(ISNUMBER(F220),"-lun_id "&amp;F220&amp;" -s "&amp;Instructions!B$11&amp;" -IH"&amp;Instructions!B$10," -s "&amp;Instructions!B$11&amp;" -IH"&amp;Instructions!B$10))</f>
        <v/>
      </c>
    </row>
    <row r="221" spans="1:10" ht="15">
      <c r="A221" s="20"/>
      <c r="B221" s="29"/>
      <c r="C221" s="203"/>
      <c r="D221" s="204" t="str">
        <f t="shared" si="4"/>
        <v/>
      </c>
      <c r="E221" s="204"/>
      <c r="F221" s="29"/>
      <c r="G221" s="202" t="s">
        <v>1521</v>
      </c>
      <c r="H221" s="92" t="s">
        <v>17</v>
      </c>
      <c r="I221" s="24" t="str">
        <f>IF(A221="","","raidcom add lun -port "&amp;A221&amp;IF(ISBLANK(C221),"-"&amp;B221," "&amp;C221)&amp;" -ldev_id "&amp;IF(G221="D",E221,D221)&amp;" "&amp;IF(ISNUMBER(F221),"-lun_id "&amp;F221&amp;" -s "&amp;Instructions!B$11&amp;" -IH"&amp;Instructions!B$10," -s "&amp;Instructions!B$11&amp;" -IH"&amp;Instructions!B$10))</f>
        <v/>
      </c>
      <c r="J221" s="139" t="str">
        <f>IF(A221="","","raidcom delete lun -port "&amp;A221&amp;IF(ISBLANK(C221),"-"&amp;B221," "&amp;C221)&amp;" -ldev_id "&amp;IF(G221="D",E221,D221)&amp;" "&amp;IF(ISNUMBER(F221),"-lun_id "&amp;F221&amp;" -s "&amp;Instructions!B$11&amp;" -IH"&amp;Instructions!B$10," -s "&amp;Instructions!B$11&amp;" -IH"&amp;Instructions!B$10))</f>
        <v/>
      </c>
    </row>
    <row r="222" spans="1:10" ht="15">
      <c r="A222" s="20"/>
      <c r="B222" s="29"/>
      <c r="C222" s="203"/>
      <c r="D222" s="204" t="str">
        <f t="shared" si="4"/>
        <v/>
      </c>
      <c r="E222" s="204"/>
      <c r="F222" s="29"/>
      <c r="G222" s="202" t="s">
        <v>1521</v>
      </c>
      <c r="H222" s="92" t="s">
        <v>17</v>
      </c>
      <c r="I222" s="24" t="str">
        <f>IF(A222="","","raidcom add lun -port "&amp;A222&amp;IF(ISBLANK(C222),"-"&amp;B222," "&amp;C222)&amp;" -ldev_id "&amp;IF(G222="D",E222,D222)&amp;" "&amp;IF(ISNUMBER(F222),"-lun_id "&amp;F222&amp;" -s "&amp;Instructions!B$11&amp;" -IH"&amp;Instructions!B$10," -s "&amp;Instructions!B$11&amp;" -IH"&amp;Instructions!B$10))</f>
        <v/>
      </c>
      <c r="J222" s="139" t="str">
        <f>IF(A222="","","raidcom delete lun -port "&amp;A222&amp;IF(ISBLANK(C222),"-"&amp;B222," "&amp;C222)&amp;" -ldev_id "&amp;IF(G222="D",E222,D222)&amp;" "&amp;IF(ISNUMBER(F222),"-lun_id "&amp;F222&amp;" -s "&amp;Instructions!B$11&amp;" -IH"&amp;Instructions!B$10," -s "&amp;Instructions!B$11&amp;" -IH"&amp;Instructions!B$10))</f>
        <v/>
      </c>
    </row>
    <row r="223" spans="1:10" ht="15">
      <c r="A223" s="20"/>
      <c r="B223" s="29"/>
      <c r="C223" s="203"/>
      <c r="D223" s="204" t="str">
        <f t="shared" si="4"/>
        <v/>
      </c>
      <c r="E223" s="204"/>
      <c r="F223" s="29"/>
      <c r="G223" s="202" t="s">
        <v>1521</v>
      </c>
      <c r="H223" s="92" t="s">
        <v>17</v>
      </c>
      <c r="I223" s="24" t="str">
        <f>IF(A223="","","raidcom add lun -port "&amp;A223&amp;IF(ISBLANK(C223),"-"&amp;B223," "&amp;C223)&amp;" -ldev_id "&amp;IF(G223="D",E223,D223)&amp;" "&amp;IF(ISNUMBER(F223),"-lun_id "&amp;F223&amp;" -s "&amp;Instructions!B$11&amp;" -IH"&amp;Instructions!B$10," -s "&amp;Instructions!B$11&amp;" -IH"&amp;Instructions!B$10))</f>
        <v/>
      </c>
      <c r="J223" s="139" t="str">
        <f>IF(A223="","","raidcom delete lun -port "&amp;A223&amp;IF(ISBLANK(C223),"-"&amp;B223," "&amp;C223)&amp;" -ldev_id "&amp;IF(G223="D",E223,D223)&amp;" "&amp;IF(ISNUMBER(F223),"-lun_id "&amp;F223&amp;" -s "&amp;Instructions!B$11&amp;" -IH"&amp;Instructions!B$10," -s "&amp;Instructions!B$11&amp;" -IH"&amp;Instructions!B$10))</f>
        <v/>
      </c>
    </row>
    <row r="224" spans="1:10" ht="15">
      <c r="A224" s="20"/>
      <c r="B224" s="29"/>
      <c r="C224" s="203"/>
      <c r="D224" s="204" t="str">
        <f t="shared" si="4"/>
        <v/>
      </c>
      <c r="E224" s="204"/>
      <c r="F224" s="29"/>
      <c r="G224" s="202" t="s">
        <v>1521</v>
      </c>
      <c r="H224" s="92" t="s">
        <v>17</v>
      </c>
      <c r="I224" s="24" t="str">
        <f>IF(A224="","","raidcom add lun -port "&amp;A224&amp;IF(ISBLANK(C224),"-"&amp;B224," "&amp;C224)&amp;" -ldev_id "&amp;IF(G224="D",E224,D224)&amp;" "&amp;IF(ISNUMBER(F224),"-lun_id "&amp;F224&amp;" -s "&amp;Instructions!B$11&amp;" -IH"&amp;Instructions!B$10," -s "&amp;Instructions!B$11&amp;" -IH"&amp;Instructions!B$10))</f>
        <v/>
      </c>
      <c r="J224" s="139" t="str">
        <f>IF(A224="","","raidcom delete lun -port "&amp;A224&amp;IF(ISBLANK(C224),"-"&amp;B224," "&amp;C224)&amp;" -ldev_id "&amp;IF(G224="D",E224,D224)&amp;" "&amp;IF(ISNUMBER(F224),"-lun_id "&amp;F224&amp;" -s "&amp;Instructions!B$11&amp;" -IH"&amp;Instructions!B$10," -s "&amp;Instructions!B$11&amp;" -IH"&amp;Instructions!B$10))</f>
        <v/>
      </c>
    </row>
    <row r="225" spans="1:10" ht="15">
      <c r="A225" s="20"/>
      <c r="B225" s="29"/>
      <c r="C225" s="203"/>
      <c r="D225" s="204" t="str">
        <f t="shared" si="4"/>
        <v/>
      </c>
      <c r="E225" s="204"/>
      <c r="F225" s="29"/>
      <c r="G225" s="202" t="s">
        <v>1521</v>
      </c>
      <c r="H225" s="92" t="s">
        <v>17</v>
      </c>
      <c r="I225" s="24" t="str">
        <f>IF(A225="","","raidcom add lun -port "&amp;A225&amp;IF(ISBLANK(C225),"-"&amp;B225," "&amp;C225)&amp;" -ldev_id "&amp;IF(G225="D",E225,D225)&amp;" "&amp;IF(ISNUMBER(F225),"-lun_id "&amp;F225&amp;" -s "&amp;Instructions!B$11&amp;" -IH"&amp;Instructions!B$10," -s "&amp;Instructions!B$11&amp;" -IH"&amp;Instructions!B$10))</f>
        <v/>
      </c>
      <c r="J225" s="139" t="str">
        <f>IF(A225="","","raidcom delete lun -port "&amp;A225&amp;IF(ISBLANK(C225),"-"&amp;B225," "&amp;C225)&amp;" -ldev_id "&amp;IF(G225="D",E225,D225)&amp;" "&amp;IF(ISNUMBER(F225),"-lun_id "&amp;F225&amp;" -s "&amp;Instructions!B$11&amp;" -IH"&amp;Instructions!B$10," -s "&amp;Instructions!B$11&amp;" -IH"&amp;Instructions!B$10))</f>
        <v/>
      </c>
    </row>
    <row r="226" spans="1:10" ht="15">
      <c r="A226" s="20"/>
      <c r="B226" s="29"/>
      <c r="C226" s="203"/>
      <c r="D226" s="204" t="str">
        <f t="shared" si="4"/>
        <v/>
      </c>
      <c r="E226" s="204"/>
      <c r="F226" s="29"/>
      <c r="G226" s="202" t="s">
        <v>1521</v>
      </c>
      <c r="H226" s="92" t="s">
        <v>17</v>
      </c>
      <c r="I226" s="24" t="str">
        <f>IF(A226="","","raidcom add lun -port "&amp;A226&amp;IF(ISBLANK(C226),"-"&amp;B226," "&amp;C226)&amp;" -ldev_id "&amp;IF(G226="D",E226,D226)&amp;" "&amp;IF(ISNUMBER(F226),"-lun_id "&amp;F226&amp;" -s "&amp;Instructions!B$11&amp;" -IH"&amp;Instructions!B$10," -s "&amp;Instructions!B$11&amp;" -IH"&amp;Instructions!B$10))</f>
        <v/>
      </c>
      <c r="J226" s="139" t="str">
        <f>IF(A226="","","raidcom delete lun -port "&amp;A226&amp;IF(ISBLANK(C226),"-"&amp;B226," "&amp;C226)&amp;" -ldev_id "&amp;IF(G226="D",E226,D226)&amp;" "&amp;IF(ISNUMBER(F226),"-lun_id "&amp;F226&amp;" -s "&amp;Instructions!B$11&amp;" -IH"&amp;Instructions!B$10," -s "&amp;Instructions!B$11&amp;" -IH"&amp;Instructions!B$10))</f>
        <v/>
      </c>
    </row>
    <row r="227" spans="1:10" ht="15">
      <c r="A227" s="20"/>
      <c r="B227" s="29"/>
      <c r="C227" s="203"/>
      <c r="D227" s="204" t="str">
        <f t="shared" si="4"/>
        <v/>
      </c>
      <c r="E227" s="204"/>
      <c r="F227" s="29"/>
      <c r="G227" s="202" t="s">
        <v>1521</v>
      </c>
      <c r="H227" s="92" t="s">
        <v>17</v>
      </c>
      <c r="I227" s="24" t="str">
        <f>IF(A227="","","raidcom add lun -port "&amp;A227&amp;IF(ISBLANK(C227),"-"&amp;B227," "&amp;C227)&amp;" -ldev_id "&amp;IF(G227="D",E227,D227)&amp;" "&amp;IF(ISNUMBER(F227),"-lun_id "&amp;F227&amp;" -s "&amp;Instructions!B$11&amp;" -IH"&amp;Instructions!B$10," -s "&amp;Instructions!B$11&amp;" -IH"&amp;Instructions!B$10))</f>
        <v/>
      </c>
      <c r="J227" s="139" t="str">
        <f>IF(A227="","","raidcom delete lun -port "&amp;A227&amp;IF(ISBLANK(C227),"-"&amp;B227," "&amp;C227)&amp;" -ldev_id "&amp;IF(G227="D",E227,D227)&amp;" "&amp;IF(ISNUMBER(F227),"-lun_id "&amp;F227&amp;" -s "&amp;Instructions!B$11&amp;" -IH"&amp;Instructions!B$10," -s "&amp;Instructions!B$11&amp;" -IH"&amp;Instructions!B$10))</f>
        <v/>
      </c>
    </row>
    <row r="228" spans="1:10" ht="15">
      <c r="A228" s="20"/>
      <c r="B228" s="29"/>
      <c r="C228" s="203"/>
      <c r="D228" s="204" t="str">
        <f t="shared" si="4"/>
        <v/>
      </c>
      <c r="E228" s="204"/>
      <c r="F228" s="29"/>
      <c r="G228" s="202" t="s">
        <v>1521</v>
      </c>
      <c r="H228" s="92" t="s">
        <v>17</v>
      </c>
      <c r="I228" s="24" t="str">
        <f>IF(A228="","","raidcom add lun -port "&amp;A228&amp;IF(ISBLANK(C228),"-"&amp;B228," "&amp;C228)&amp;" -ldev_id "&amp;IF(G228="D",E228,D228)&amp;" "&amp;IF(ISNUMBER(F228),"-lun_id "&amp;F228&amp;" -s "&amp;Instructions!B$11&amp;" -IH"&amp;Instructions!B$10," -s "&amp;Instructions!B$11&amp;" -IH"&amp;Instructions!B$10))</f>
        <v/>
      </c>
      <c r="J228" s="139" t="str">
        <f>IF(A228="","","raidcom delete lun -port "&amp;A228&amp;IF(ISBLANK(C228),"-"&amp;B228," "&amp;C228)&amp;" -ldev_id "&amp;IF(G228="D",E228,D228)&amp;" "&amp;IF(ISNUMBER(F228),"-lun_id "&amp;F228&amp;" -s "&amp;Instructions!B$11&amp;" -IH"&amp;Instructions!B$10," -s "&amp;Instructions!B$11&amp;" -IH"&amp;Instructions!B$10))</f>
        <v/>
      </c>
    </row>
    <row r="229" spans="1:10" ht="15">
      <c r="A229" s="20"/>
      <c r="B229" s="29"/>
      <c r="C229" s="203"/>
      <c r="D229" s="204" t="str">
        <f t="shared" si="4"/>
        <v/>
      </c>
      <c r="E229" s="204"/>
      <c r="F229" s="29"/>
      <c r="G229" s="202" t="s">
        <v>1521</v>
      </c>
      <c r="H229" s="92" t="s">
        <v>17</v>
      </c>
      <c r="I229" s="24" t="str">
        <f>IF(A229="","","raidcom add lun -port "&amp;A229&amp;IF(ISBLANK(C229),"-"&amp;B229," "&amp;C229)&amp;" -ldev_id "&amp;IF(G229="D",E229,D229)&amp;" "&amp;IF(ISNUMBER(F229),"-lun_id "&amp;F229&amp;" -s "&amp;Instructions!B$11&amp;" -IH"&amp;Instructions!B$10," -s "&amp;Instructions!B$11&amp;" -IH"&amp;Instructions!B$10))</f>
        <v/>
      </c>
      <c r="J229" s="139" t="str">
        <f>IF(A229="","","raidcom delete lun -port "&amp;A229&amp;IF(ISBLANK(C229),"-"&amp;B229," "&amp;C229)&amp;" -ldev_id "&amp;IF(G229="D",E229,D229)&amp;" "&amp;IF(ISNUMBER(F229),"-lun_id "&amp;F229&amp;" -s "&amp;Instructions!B$11&amp;" -IH"&amp;Instructions!B$10," -s "&amp;Instructions!B$11&amp;" -IH"&amp;Instructions!B$10))</f>
        <v/>
      </c>
    </row>
    <row r="230" spans="1:10" ht="15">
      <c r="A230" s="20"/>
      <c r="B230" s="29"/>
      <c r="C230" s="203"/>
      <c r="D230" s="204" t="str">
        <f t="shared" si="4"/>
        <v/>
      </c>
      <c r="E230" s="204"/>
      <c r="F230" s="29"/>
      <c r="G230" s="202" t="s">
        <v>1521</v>
      </c>
      <c r="H230" s="92" t="s">
        <v>17</v>
      </c>
      <c r="I230" s="24" t="str">
        <f>IF(A230="","","raidcom add lun -port "&amp;A230&amp;IF(ISBLANK(C230),"-"&amp;B230," "&amp;C230)&amp;" -ldev_id "&amp;IF(G230="D",E230,D230)&amp;" "&amp;IF(ISNUMBER(F230),"-lun_id "&amp;F230&amp;" -s "&amp;Instructions!B$11&amp;" -IH"&amp;Instructions!B$10," -s "&amp;Instructions!B$11&amp;" -IH"&amp;Instructions!B$10))</f>
        <v/>
      </c>
      <c r="J230" s="139" t="str">
        <f>IF(A230="","","raidcom delete lun -port "&amp;A230&amp;IF(ISBLANK(C230),"-"&amp;B230," "&amp;C230)&amp;" -ldev_id "&amp;IF(G230="D",E230,D230)&amp;" "&amp;IF(ISNUMBER(F230),"-lun_id "&amp;F230&amp;" -s "&amp;Instructions!B$11&amp;" -IH"&amp;Instructions!B$10," -s "&amp;Instructions!B$11&amp;" -IH"&amp;Instructions!B$10))</f>
        <v/>
      </c>
    </row>
    <row r="231" spans="1:10" ht="15">
      <c r="A231" s="20"/>
      <c r="B231" s="29"/>
      <c r="C231" s="203"/>
      <c r="D231" s="204" t="str">
        <f t="shared" si="4"/>
        <v/>
      </c>
      <c r="E231" s="204"/>
      <c r="F231" s="29"/>
      <c r="G231" s="202" t="s">
        <v>1521</v>
      </c>
      <c r="H231" s="92" t="s">
        <v>17</v>
      </c>
      <c r="I231" s="24" t="str">
        <f>IF(A231="","","raidcom add lun -port "&amp;A231&amp;IF(ISBLANK(C231),"-"&amp;B231," "&amp;C231)&amp;" -ldev_id "&amp;IF(G231="D",E231,D231)&amp;" "&amp;IF(ISNUMBER(F231),"-lun_id "&amp;F231&amp;" -s "&amp;Instructions!B$11&amp;" -IH"&amp;Instructions!B$10," -s "&amp;Instructions!B$11&amp;" -IH"&amp;Instructions!B$10))</f>
        <v/>
      </c>
      <c r="J231" s="139" t="str">
        <f>IF(A231="","","raidcom delete lun -port "&amp;A231&amp;IF(ISBLANK(C231),"-"&amp;B231," "&amp;C231)&amp;" -ldev_id "&amp;IF(G231="D",E231,D231)&amp;" "&amp;IF(ISNUMBER(F231),"-lun_id "&amp;F231&amp;" -s "&amp;Instructions!B$11&amp;" -IH"&amp;Instructions!B$10," -s "&amp;Instructions!B$11&amp;" -IH"&amp;Instructions!B$10))</f>
        <v/>
      </c>
    </row>
    <row r="232" spans="1:10" ht="15">
      <c r="A232" s="20"/>
      <c r="B232" s="29"/>
      <c r="C232" s="203"/>
      <c r="D232" s="204" t="str">
        <f t="shared" si="4"/>
        <v/>
      </c>
      <c r="E232" s="204"/>
      <c r="F232" s="29"/>
      <c r="G232" s="202" t="s">
        <v>1521</v>
      </c>
      <c r="H232" s="92" t="s">
        <v>17</v>
      </c>
      <c r="I232" s="24" t="str">
        <f>IF(A232="","","raidcom add lun -port "&amp;A232&amp;IF(ISBLANK(C232),"-"&amp;B232," "&amp;C232)&amp;" -ldev_id "&amp;IF(G232="D",E232,D232)&amp;" "&amp;IF(ISNUMBER(F232),"-lun_id "&amp;F232&amp;" -s "&amp;Instructions!B$11&amp;" -IH"&amp;Instructions!B$10," -s "&amp;Instructions!B$11&amp;" -IH"&amp;Instructions!B$10))</f>
        <v/>
      </c>
      <c r="J232" s="139" t="str">
        <f>IF(A232="","","raidcom delete lun -port "&amp;A232&amp;IF(ISBLANK(C232),"-"&amp;B232," "&amp;C232)&amp;" -ldev_id "&amp;IF(G232="D",E232,D232)&amp;" "&amp;IF(ISNUMBER(F232),"-lun_id "&amp;F232&amp;" -s "&amp;Instructions!B$11&amp;" -IH"&amp;Instructions!B$10," -s "&amp;Instructions!B$11&amp;" -IH"&amp;Instructions!B$10))</f>
        <v/>
      </c>
    </row>
    <row r="233" spans="1:10" ht="15">
      <c r="A233" s="20"/>
      <c r="B233" s="29"/>
      <c r="C233" s="203"/>
      <c r="D233" s="204" t="str">
        <f t="shared" si="4"/>
        <v/>
      </c>
      <c r="E233" s="204"/>
      <c r="F233" s="29"/>
      <c r="G233" s="202" t="s">
        <v>1521</v>
      </c>
      <c r="H233" s="92" t="s">
        <v>17</v>
      </c>
      <c r="I233" s="24" t="str">
        <f>IF(A233="","","raidcom add lun -port "&amp;A233&amp;IF(ISBLANK(C233),"-"&amp;B233," "&amp;C233)&amp;" -ldev_id "&amp;IF(G233="D",E233,D233)&amp;" "&amp;IF(ISNUMBER(F233),"-lun_id "&amp;F233&amp;" -s "&amp;Instructions!B$11&amp;" -IH"&amp;Instructions!B$10," -s "&amp;Instructions!B$11&amp;" -IH"&amp;Instructions!B$10))</f>
        <v/>
      </c>
      <c r="J233" s="139" t="str">
        <f>IF(A233="","","raidcom delete lun -port "&amp;A233&amp;IF(ISBLANK(C233),"-"&amp;B233," "&amp;C233)&amp;" -ldev_id "&amp;IF(G233="D",E233,D233)&amp;" "&amp;IF(ISNUMBER(F233),"-lun_id "&amp;F233&amp;" -s "&amp;Instructions!B$11&amp;" -IH"&amp;Instructions!B$10," -s "&amp;Instructions!B$11&amp;" -IH"&amp;Instructions!B$10))</f>
        <v/>
      </c>
    </row>
    <row r="234" spans="1:10" ht="15">
      <c r="A234" s="20"/>
      <c r="B234" s="29"/>
      <c r="C234" s="203"/>
      <c r="D234" s="204" t="str">
        <f t="shared" si="4"/>
        <v/>
      </c>
      <c r="E234" s="204"/>
      <c r="F234" s="29"/>
      <c r="G234" s="202"/>
      <c r="H234" s="92" t="s">
        <v>17</v>
      </c>
      <c r="I234" s="24" t="str">
        <f>IF(A234="","","raidcom add lun -port "&amp;A234&amp;IF(ISBLANK(C234),"-"&amp;B234," "&amp;C234)&amp;" -ldev_id "&amp;IF(G234="D",E234,D234)&amp;" "&amp;IF(ISNUMBER(F234),"-lun_id "&amp;F234&amp;" -s "&amp;Instructions!B$11&amp;" -IH"&amp;Instructions!B$10," -s "&amp;Instructions!B$11&amp;" -IH"&amp;Instructions!B$10))</f>
        <v/>
      </c>
      <c r="J234" s="139" t="str">
        <f>IF(A234="","","raidcom delete lun -port "&amp;A234&amp;IF(ISBLANK(C234),"-"&amp;B234," "&amp;C234)&amp;" -ldev_id "&amp;IF(G234="D",E234,D234)&amp;" "&amp;IF(ISNUMBER(F234),"-lun_id "&amp;F234&amp;" -s "&amp;Instructions!B$11&amp;" -IH"&amp;Instructions!B$10," -s "&amp;Instructions!B$11&amp;" -IH"&amp;Instructions!B$10))</f>
        <v/>
      </c>
    </row>
    <row r="235" spans="1:10" ht="15">
      <c r="A235" s="20"/>
      <c r="B235" s="29"/>
      <c r="C235" s="203"/>
      <c r="D235" s="204" t="str">
        <f t="shared" si="4"/>
        <v/>
      </c>
      <c r="E235" s="204"/>
      <c r="F235" s="29"/>
      <c r="G235" s="202"/>
      <c r="H235" s="92" t="s">
        <v>17</v>
      </c>
      <c r="I235" s="24" t="str">
        <f>IF(A235="","","raidcom add lun -port "&amp;A235&amp;IF(ISBLANK(C235),"-"&amp;B235," "&amp;C235)&amp;" -ldev_id "&amp;IF(G235="D",E235,D235)&amp;" "&amp;IF(ISNUMBER(F235),"-lun_id "&amp;F235&amp;" -s "&amp;Instructions!B$11&amp;" -IH"&amp;Instructions!B$10," -s "&amp;Instructions!B$11&amp;" -IH"&amp;Instructions!B$10))</f>
        <v/>
      </c>
      <c r="J235" s="139" t="str">
        <f>IF(A235="","","raidcom delete lun -port "&amp;A235&amp;IF(ISBLANK(C235),"-"&amp;B235," "&amp;C235)&amp;" -ldev_id "&amp;IF(G235="D",E235,D235)&amp;" "&amp;IF(ISNUMBER(F235),"-lun_id "&amp;F235&amp;" -s "&amp;Instructions!B$11&amp;" -IH"&amp;Instructions!B$10," -s "&amp;Instructions!B$11&amp;" -IH"&amp;Instructions!B$10))</f>
        <v/>
      </c>
    </row>
    <row r="236" spans="1:10" ht="15">
      <c r="A236" s="20"/>
      <c r="B236" s="29"/>
      <c r="C236" s="203"/>
      <c r="D236" s="204" t="str">
        <f t="shared" si="4"/>
        <v/>
      </c>
      <c r="E236" s="204"/>
      <c r="F236" s="29"/>
      <c r="G236" s="202"/>
      <c r="H236" s="92" t="s">
        <v>17</v>
      </c>
      <c r="I236" s="24" t="str">
        <f>IF(A236="","","raidcom add lun -port "&amp;A236&amp;IF(ISBLANK(C236),"-"&amp;B236," "&amp;C236)&amp;" -ldev_id "&amp;IF(G236="D",E236,D236)&amp;" "&amp;IF(ISNUMBER(F236),"-lun_id "&amp;F236&amp;" -s "&amp;Instructions!B$11&amp;" -IH"&amp;Instructions!B$10," -s "&amp;Instructions!B$11&amp;" -IH"&amp;Instructions!B$10))</f>
        <v/>
      </c>
      <c r="J236" s="139" t="str">
        <f>IF(A236="","","raidcom delete lun -port "&amp;A236&amp;IF(ISBLANK(C236),"-"&amp;B236," "&amp;C236)&amp;" -ldev_id "&amp;IF(G236="D",E236,D236)&amp;" "&amp;IF(ISNUMBER(F236),"-lun_id "&amp;F236&amp;" -s "&amp;Instructions!B$11&amp;" -IH"&amp;Instructions!B$10," -s "&amp;Instructions!B$11&amp;" -IH"&amp;Instructions!B$10))</f>
        <v/>
      </c>
    </row>
    <row r="237" spans="1:10" ht="15">
      <c r="A237" s="20"/>
      <c r="B237" s="29"/>
      <c r="C237" s="203"/>
      <c r="D237" s="204" t="str">
        <f t="shared" si="4"/>
        <v/>
      </c>
      <c r="E237" s="204"/>
      <c r="F237" s="29"/>
      <c r="G237" s="202"/>
      <c r="H237" s="92" t="s">
        <v>17</v>
      </c>
      <c r="I237" s="24" t="str">
        <f>IF(A237="","","raidcom add lun -port "&amp;A237&amp;IF(ISBLANK(C237),"-"&amp;B237," "&amp;C237)&amp;" -ldev_id "&amp;IF(G237="D",E237,D237)&amp;" "&amp;IF(ISNUMBER(F237),"-lun_id "&amp;F237&amp;" -s "&amp;Instructions!B$11&amp;" -IH"&amp;Instructions!B$10," -s "&amp;Instructions!B$11&amp;" -IH"&amp;Instructions!B$10))</f>
        <v/>
      </c>
      <c r="J237" s="139" t="str">
        <f>IF(A237="","","raidcom delete lun -port "&amp;A237&amp;IF(ISBLANK(C237),"-"&amp;B237," "&amp;C237)&amp;" -ldev_id "&amp;IF(G237="D",E237,D237)&amp;" "&amp;IF(ISNUMBER(F237),"-lun_id "&amp;F237&amp;" -s "&amp;Instructions!B$11&amp;" -IH"&amp;Instructions!B$10," -s "&amp;Instructions!B$11&amp;" -IH"&amp;Instructions!B$10))</f>
        <v/>
      </c>
    </row>
    <row r="238" spans="1:10" ht="15">
      <c r="A238" s="20"/>
      <c r="B238" s="29"/>
      <c r="C238" s="203"/>
      <c r="D238" s="204" t="str">
        <f t="shared" si="4"/>
        <v/>
      </c>
      <c r="E238" s="204"/>
      <c r="F238" s="29"/>
      <c r="G238" s="202"/>
      <c r="H238" s="92" t="s">
        <v>17</v>
      </c>
      <c r="I238" s="24" t="str">
        <f>IF(A238="","","raidcom add lun -port "&amp;A238&amp;IF(ISBLANK(C238),"-"&amp;B238," "&amp;C238)&amp;" -ldev_id "&amp;IF(G238="D",E238,D238)&amp;" "&amp;IF(ISNUMBER(F238),"-lun_id "&amp;F238&amp;" -s "&amp;Instructions!B$11&amp;" -IH"&amp;Instructions!B$10," -s "&amp;Instructions!B$11&amp;" -IH"&amp;Instructions!B$10))</f>
        <v/>
      </c>
      <c r="J238" s="139" t="str">
        <f>IF(A238="","","raidcom delete lun -port "&amp;A238&amp;IF(ISBLANK(C238),"-"&amp;B238," "&amp;C238)&amp;" -ldev_id "&amp;IF(G238="D",E238,D238)&amp;" "&amp;IF(ISNUMBER(F238),"-lun_id "&amp;F238&amp;" -s "&amp;Instructions!B$11&amp;" -IH"&amp;Instructions!B$10," -s "&amp;Instructions!B$11&amp;" -IH"&amp;Instructions!B$10))</f>
        <v/>
      </c>
    </row>
    <row r="239" spans="1:10" ht="15">
      <c r="A239" s="20"/>
      <c r="B239" s="29"/>
      <c r="C239" s="203"/>
      <c r="D239" s="204" t="str">
        <f t="shared" si="4"/>
        <v/>
      </c>
      <c r="E239" s="204"/>
      <c r="F239" s="29"/>
      <c r="G239" s="202"/>
      <c r="H239" s="92" t="s">
        <v>17</v>
      </c>
      <c r="I239" s="24" t="str">
        <f>IF(A239="","","raidcom add lun -port "&amp;A239&amp;IF(ISBLANK(C239),"-"&amp;B239," "&amp;C239)&amp;" -ldev_id "&amp;IF(G239="D",E239,D239)&amp;" "&amp;IF(ISNUMBER(F239),"-lun_id "&amp;F239&amp;" -s "&amp;Instructions!B$11&amp;" -IH"&amp;Instructions!B$10," -s "&amp;Instructions!B$11&amp;" -IH"&amp;Instructions!B$10))</f>
        <v/>
      </c>
      <c r="J239" s="139" t="str">
        <f>IF(A239="","","raidcom delete lun -port "&amp;A239&amp;IF(ISBLANK(C239),"-"&amp;B239," "&amp;C239)&amp;" -ldev_id "&amp;IF(G239="D",E239,D239)&amp;" "&amp;IF(ISNUMBER(F239),"-lun_id "&amp;F239&amp;" -s "&amp;Instructions!B$11&amp;" -IH"&amp;Instructions!B$10," -s "&amp;Instructions!B$11&amp;" -IH"&amp;Instructions!B$10))</f>
        <v/>
      </c>
    </row>
    <row r="240" spans="1:10" ht="15">
      <c r="A240" s="20"/>
      <c r="B240" s="29"/>
      <c r="C240" s="203"/>
      <c r="D240" s="204" t="str">
        <f t="shared" si="4"/>
        <v/>
      </c>
      <c r="E240" s="204"/>
      <c r="F240" s="29"/>
      <c r="G240" s="202"/>
      <c r="H240" s="92" t="s">
        <v>17</v>
      </c>
      <c r="I240" s="24" t="str">
        <f>IF(A240="","","raidcom add lun -port "&amp;A240&amp;IF(ISBLANK(C240),"-"&amp;B240," "&amp;C240)&amp;" -ldev_id "&amp;IF(G240="D",E240,D240)&amp;" "&amp;IF(ISNUMBER(F240),"-lun_id "&amp;F240&amp;" -s "&amp;Instructions!B$11&amp;" -IH"&amp;Instructions!B$10," -s "&amp;Instructions!B$11&amp;" -IH"&amp;Instructions!B$10))</f>
        <v/>
      </c>
      <c r="J240" s="139" t="str">
        <f>IF(A240="","","raidcom delete lun -port "&amp;A240&amp;IF(ISBLANK(C240),"-"&amp;B240," "&amp;C240)&amp;" -ldev_id "&amp;IF(G240="D",E240,D240)&amp;" "&amp;IF(ISNUMBER(F240),"-lun_id "&amp;F240&amp;" -s "&amp;Instructions!B$11&amp;" -IH"&amp;Instructions!B$10," -s "&amp;Instructions!B$11&amp;" -IH"&amp;Instructions!B$10))</f>
        <v/>
      </c>
    </row>
    <row r="241" spans="1:10" ht="15">
      <c r="A241" s="20"/>
      <c r="B241" s="29"/>
      <c r="C241" s="203"/>
      <c r="D241" s="204" t="str">
        <f t="shared" si="4"/>
        <v/>
      </c>
      <c r="E241" s="204"/>
      <c r="F241" s="29"/>
      <c r="G241" s="202"/>
      <c r="H241" s="92" t="s">
        <v>17</v>
      </c>
      <c r="I241" s="24" t="str">
        <f>IF(A241="","","raidcom add lun -port "&amp;A241&amp;IF(ISBLANK(C241),"-"&amp;B241," "&amp;C241)&amp;" -ldev_id "&amp;IF(G241="D",E241,D241)&amp;" "&amp;IF(ISNUMBER(F241),"-lun_id "&amp;F241&amp;" -s "&amp;Instructions!B$11&amp;" -IH"&amp;Instructions!B$10," -s "&amp;Instructions!B$11&amp;" -IH"&amp;Instructions!B$10))</f>
        <v/>
      </c>
      <c r="J241" s="139" t="str">
        <f>IF(A241="","","raidcom delete lun -port "&amp;A241&amp;IF(ISBLANK(C241),"-"&amp;B241," "&amp;C241)&amp;" -ldev_id "&amp;IF(G241="D",E241,D241)&amp;" "&amp;IF(ISNUMBER(F241),"-lun_id "&amp;F241&amp;" -s "&amp;Instructions!B$11&amp;" -IH"&amp;Instructions!B$10," -s "&amp;Instructions!B$11&amp;" -IH"&amp;Instructions!B$10))</f>
        <v/>
      </c>
    </row>
    <row r="242" spans="1:10" ht="15">
      <c r="A242" s="20"/>
      <c r="B242" s="29"/>
      <c r="C242" s="203"/>
      <c r="D242" s="204" t="str">
        <f t="shared" si="4"/>
        <v/>
      </c>
      <c r="E242" s="204"/>
      <c r="F242" s="29"/>
      <c r="G242" s="202"/>
      <c r="H242" s="92" t="s">
        <v>17</v>
      </c>
      <c r="I242" s="24" t="str">
        <f>IF(A242="","","raidcom add lun -port "&amp;A242&amp;IF(ISBLANK(C242),"-"&amp;B242," "&amp;C242)&amp;" -ldev_id "&amp;IF(G242="D",E242,D242)&amp;" "&amp;IF(ISNUMBER(F242),"-lun_id "&amp;F242&amp;" -s "&amp;Instructions!B$11&amp;" -IH"&amp;Instructions!B$10," -s "&amp;Instructions!B$11&amp;" -IH"&amp;Instructions!B$10))</f>
        <v/>
      </c>
      <c r="J242" s="139" t="str">
        <f>IF(A242="","","raidcom delete lun -port "&amp;A242&amp;IF(ISBLANK(C242),"-"&amp;B242," "&amp;C242)&amp;" -ldev_id "&amp;IF(G242="D",E242,D242)&amp;" "&amp;IF(ISNUMBER(F242),"-lun_id "&amp;F242&amp;" -s "&amp;Instructions!B$11&amp;" -IH"&amp;Instructions!B$10," -s "&amp;Instructions!B$11&amp;" -IH"&amp;Instructions!B$10))</f>
        <v/>
      </c>
    </row>
    <row r="243" spans="1:10" ht="15">
      <c r="A243" s="20"/>
      <c r="B243" s="29"/>
      <c r="C243" s="203"/>
      <c r="D243" s="204" t="str">
        <f t="shared" si="4"/>
        <v/>
      </c>
      <c r="E243" s="204"/>
      <c r="F243" s="29"/>
      <c r="G243" s="202"/>
      <c r="H243" s="92" t="s">
        <v>17</v>
      </c>
      <c r="I243" s="24" t="str">
        <f>IF(A243="","","raidcom add lun -port "&amp;A243&amp;IF(ISBLANK(C243),"-"&amp;B243," "&amp;C243)&amp;" -ldev_id "&amp;IF(G243="D",E243,D243)&amp;" "&amp;IF(ISNUMBER(F243),"-lun_id "&amp;F243&amp;" -s "&amp;Instructions!B$11&amp;" -IH"&amp;Instructions!B$10," -s "&amp;Instructions!B$11&amp;" -IH"&amp;Instructions!B$10))</f>
        <v/>
      </c>
      <c r="J243" s="139" t="str">
        <f>IF(A243="","","raidcom delete lun -port "&amp;A243&amp;IF(ISBLANK(C243),"-"&amp;B243," "&amp;C243)&amp;" -ldev_id "&amp;IF(G243="D",E243,D243)&amp;" "&amp;IF(ISNUMBER(F243),"-lun_id "&amp;F243&amp;" -s "&amp;Instructions!B$11&amp;" -IH"&amp;Instructions!B$10," -s "&amp;Instructions!B$11&amp;" -IH"&amp;Instructions!B$10))</f>
        <v/>
      </c>
    </row>
    <row r="244" spans="1:10" ht="15">
      <c r="A244" s="20"/>
      <c r="B244" s="29"/>
      <c r="C244" s="203"/>
      <c r="D244" s="204" t="str">
        <f t="shared" si="4"/>
        <v/>
      </c>
      <c r="E244" s="204"/>
      <c r="F244" s="29"/>
      <c r="G244" s="202"/>
      <c r="H244" s="92" t="s">
        <v>17</v>
      </c>
      <c r="I244" s="24" t="str">
        <f>IF(A244="","","raidcom add lun -port "&amp;A244&amp;IF(ISBLANK(C244),"-"&amp;B244," "&amp;C244)&amp;" -ldev_id "&amp;IF(G244="D",E244,D244)&amp;" "&amp;IF(ISNUMBER(F244),"-lun_id "&amp;F244&amp;" -s "&amp;Instructions!B$11&amp;" -IH"&amp;Instructions!B$10," -s "&amp;Instructions!B$11&amp;" -IH"&amp;Instructions!B$10))</f>
        <v/>
      </c>
      <c r="J244" s="139" t="str">
        <f>IF(A244="","","raidcom delete lun -port "&amp;A244&amp;IF(ISBLANK(C244),"-"&amp;B244," "&amp;C244)&amp;" -ldev_id "&amp;IF(G244="D",E244,D244)&amp;" "&amp;IF(ISNUMBER(F244),"-lun_id "&amp;F244&amp;" -s "&amp;Instructions!B$11&amp;" -IH"&amp;Instructions!B$10," -s "&amp;Instructions!B$11&amp;" -IH"&amp;Instructions!B$10))</f>
        <v/>
      </c>
    </row>
    <row r="245" spans="1:10" ht="15">
      <c r="A245" s="20"/>
      <c r="B245" s="29"/>
      <c r="C245" s="203"/>
      <c r="D245" s="204" t="str">
        <f t="shared" si="4"/>
        <v/>
      </c>
      <c r="E245" s="204"/>
      <c r="F245" s="29"/>
      <c r="G245" s="202"/>
      <c r="H245" s="92" t="s">
        <v>17</v>
      </c>
      <c r="I245" s="24" t="str">
        <f>IF(A245="","","raidcom add lun -port "&amp;A245&amp;IF(ISBLANK(C245),"-"&amp;B245," "&amp;C245)&amp;" -ldev_id "&amp;IF(G245="D",E245,D245)&amp;" "&amp;IF(ISNUMBER(F245),"-lun_id "&amp;F245&amp;" -s "&amp;Instructions!B$11&amp;" -IH"&amp;Instructions!B$10," -s "&amp;Instructions!B$11&amp;" -IH"&amp;Instructions!B$10))</f>
        <v/>
      </c>
      <c r="J245" s="139" t="str">
        <f>IF(A245="","","raidcom delete lun -port "&amp;A245&amp;IF(ISBLANK(C245),"-"&amp;B245," "&amp;C245)&amp;" -ldev_id "&amp;IF(G245="D",E245,D245)&amp;" "&amp;IF(ISNUMBER(F245),"-lun_id "&amp;F245&amp;" -s "&amp;Instructions!B$11&amp;" -IH"&amp;Instructions!B$10," -s "&amp;Instructions!B$11&amp;" -IH"&amp;Instructions!B$10))</f>
        <v/>
      </c>
    </row>
    <row r="246" spans="1:10" ht="15">
      <c r="A246" s="20"/>
      <c r="B246" s="29"/>
      <c r="C246" s="203"/>
      <c r="D246" s="204" t="str">
        <f t="shared" si="4"/>
        <v/>
      </c>
      <c r="E246" s="204"/>
      <c r="F246" s="29"/>
      <c r="G246" s="202"/>
      <c r="H246" s="92" t="s">
        <v>17</v>
      </c>
      <c r="I246" s="24" t="str">
        <f>IF(A246="","","raidcom add lun -port "&amp;A246&amp;IF(ISBLANK(C246),"-"&amp;B246," "&amp;C246)&amp;" -ldev_id "&amp;IF(G246="D",E246,D246)&amp;" "&amp;IF(ISNUMBER(F246),"-lun_id "&amp;F246&amp;" -s "&amp;Instructions!B$11&amp;" -IH"&amp;Instructions!B$10," -s "&amp;Instructions!B$11&amp;" -IH"&amp;Instructions!B$10))</f>
        <v/>
      </c>
      <c r="J246" s="139" t="str">
        <f>IF(A246="","","raidcom delete lun -port "&amp;A246&amp;IF(ISBLANK(C246),"-"&amp;B246," "&amp;C246)&amp;" -ldev_id "&amp;IF(G246="D",E246,D246)&amp;" "&amp;IF(ISNUMBER(F246),"-lun_id "&amp;F246&amp;" -s "&amp;Instructions!B$11&amp;" -IH"&amp;Instructions!B$10," -s "&amp;Instructions!B$11&amp;" -IH"&amp;Instructions!B$10))</f>
        <v/>
      </c>
    </row>
    <row r="247" spans="1:10" ht="15">
      <c r="A247" s="20"/>
      <c r="B247" s="29"/>
      <c r="C247" s="203"/>
      <c r="D247" s="204" t="str">
        <f t="shared" si="4"/>
        <v/>
      </c>
      <c r="E247" s="204"/>
      <c r="F247" s="29"/>
      <c r="G247" s="202"/>
      <c r="H247" s="92" t="s">
        <v>17</v>
      </c>
      <c r="I247" s="24" t="str">
        <f>IF(A247="","","raidcom add lun -port "&amp;A247&amp;IF(ISBLANK(C247),"-"&amp;B247," "&amp;C247)&amp;" -ldev_id "&amp;IF(G247="D",E247,D247)&amp;" "&amp;IF(ISNUMBER(F247),"-lun_id "&amp;F247&amp;" -s "&amp;Instructions!B$11&amp;" -IH"&amp;Instructions!B$10," -s "&amp;Instructions!B$11&amp;" -IH"&amp;Instructions!B$10))</f>
        <v/>
      </c>
      <c r="J247" s="139" t="str">
        <f>IF(A247="","","raidcom delete lun -port "&amp;A247&amp;IF(ISBLANK(C247),"-"&amp;B247," "&amp;C247)&amp;" -ldev_id "&amp;IF(G247="D",E247,D247)&amp;" "&amp;IF(ISNUMBER(F247),"-lun_id "&amp;F247&amp;" -s "&amp;Instructions!B$11&amp;" -IH"&amp;Instructions!B$10," -s "&amp;Instructions!B$11&amp;" -IH"&amp;Instructions!B$10))</f>
        <v/>
      </c>
    </row>
    <row r="248" spans="1:10" ht="15">
      <c r="A248" s="20"/>
      <c r="B248" s="29"/>
      <c r="C248" s="203"/>
      <c r="D248" s="204" t="str">
        <f t="shared" si="4"/>
        <v/>
      </c>
      <c r="E248" s="204"/>
      <c r="F248" s="29"/>
      <c r="G248" s="202"/>
      <c r="H248" s="92" t="s">
        <v>17</v>
      </c>
      <c r="I248" s="24" t="str">
        <f>IF(A248="","","raidcom add lun -port "&amp;A248&amp;IF(ISBLANK(C248),"-"&amp;B248," "&amp;C248)&amp;" -ldev_id "&amp;IF(G248="D",E248,D248)&amp;" "&amp;IF(ISNUMBER(F248),"-lun_id "&amp;F248&amp;" -s "&amp;Instructions!B$11&amp;" -IH"&amp;Instructions!B$10," -s "&amp;Instructions!B$11&amp;" -IH"&amp;Instructions!B$10))</f>
        <v/>
      </c>
      <c r="J248" s="139" t="str">
        <f>IF(A248="","","raidcom delete lun -port "&amp;A248&amp;IF(ISBLANK(C248),"-"&amp;B248," "&amp;C248)&amp;" -ldev_id "&amp;IF(G248="D",E248,D248)&amp;" "&amp;IF(ISNUMBER(F248),"-lun_id "&amp;F248&amp;" -s "&amp;Instructions!B$11&amp;" -IH"&amp;Instructions!B$10," -s "&amp;Instructions!B$11&amp;" -IH"&amp;Instructions!B$10))</f>
        <v/>
      </c>
    </row>
    <row r="249" spans="1:10" ht="15">
      <c r="A249" s="20"/>
      <c r="B249" s="29"/>
      <c r="C249" s="203"/>
      <c r="D249" s="204" t="str">
        <f t="shared" si="4"/>
        <v/>
      </c>
      <c r="E249" s="204"/>
      <c r="F249" s="29"/>
      <c r="G249" s="202"/>
      <c r="H249" s="92" t="s">
        <v>17</v>
      </c>
      <c r="I249" s="24" t="str">
        <f>IF(A249="","","raidcom add lun -port "&amp;A249&amp;IF(ISBLANK(C249),"-"&amp;B249," "&amp;C249)&amp;" -ldev_id "&amp;IF(G249="D",E249,D249)&amp;" "&amp;IF(ISNUMBER(F249),"-lun_id "&amp;F249&amp;" -s "&amp;Instructions!B$11&amp;" -IH"&amp;Instructions!B$10," -s "&amp;Instructions!B$11&amp;" -IH"&amp;Instructions!B$10))</f>
        <v/>
      </c>
      <c r="J249" s="139" t="str">
        <f>IF(A249="","","raidcom delete lun -port "&amp;A249&amp;IF(ISBLANK(C249),"-"&amp;B249," "&amp;C249)&amp;" -ldev_id "&amp;IF(G249="D",E249,D249)&amp;" "&amp;IF(ISNUMBER(F249),"-lun_id "&amp;F249&amp;" -s "&amp;Instructions!B$11&amp;" -IH"&amp;Instructions!B$10," -s "&amp;Instructions!B$11&amp;" -IH"&amp;Instructions!B$10))</f>
        <v/>
      </c>
    </row>
    <row r="250" spans="1:10" ht="15">
      <c r="A250" s="20"/>
      <c r="B250" s="29"/>
      <c r="C250" s="203"/>
      <c r="D250" s="204" t="str">
        <f t="shared" si="4"/>
        <v/>
      </c>
      <c r="E250" s="204"/>
      <c r="F250" s="29"/>
      <c r="G250" s="202"/>
      <c r="H250" s="92" t="s">
        <v>17</v>
      </c>
      <c r="I250" s="24" t="str">
        <f>IF(A250="","","raidcom add lun -port "&amp;A250&amp;IF(ISBLANK(C250),"-"&amp;B250," "&amp;C250)&amp;" -ldev_id "&amp;IF(G250="D",E250,D250)&amp;" "&amp;IF(ISNUMBER(F250),"-lun_id "&amp;F250&amp;" -s "&amp;Instructions!B$11&amp;" -IH"&amp;Instructions!B$10," -s "&amp;Instructions!B$11&amp;" -IH"&amp;Instructions!B$10))</f>
        <v/>
      </c>
      <c r="J250" s="139" t="str">
        <f>IF(A250="","","raidcom delete lun -port "&amp;A250&amp;IF(ISBLANK(C250),"-"&amp;B250," "&amp;C250)&amp;" -ldev_id "&amp;IF(G250="D",E250,D250)&amp;" "&amp;IF(ISNUMBER(F250),"-lun_id "&amp;F250&amp;" -s "&amp;Instructions!B$11&amp;" -IH"&amp;Instructions!B$10," -s "&amp;Instructions!B$11&amp;" -IH"&amp;Instructions!B$10))</f>
        <v/>
      </c>
    </row>
    <row r="251" spans="1:10" ht="15">
      <c r="A251" s="20"/>
      <c r="B251" s="29"/>
      <c r="C251" s="203"/>
      <c r="D251" s="204" t="str">
        <f t="shared" si="4"/>
        <v/>
      </c>
      <c r="E251" s="204"/>
      <c r="F251" s="29"/>
      <c r="G251" s="202"/>
      <c r="H251" s="92" t="s">
        <v>17</v>
      </c>
      <c r="I251" s="24" t="str">
        <f>IF(A251="","","raidcom add lun -port "&amp;A251&amp;IF(ISBLANK(C251),"-"&amp;B251," "&amp;C251)&amp;" -ldev_id "&amp;IF(G251="D",E251,D251)&amp;" "&amp;IF(ISNUMBER(F251),"-lun_id "&amp;F251&amp;" -s "&amp;Instructions!B$11&amp;" -IH"&amp;Instructions!B$10," -s "&amp;Instructions!B$11&amp;" -IH"&amp;Instructions!B$10))</f>
        <v/>
      </c>
      <c r="J251" s="139" t="str">
        <f>IF(A251="","","raidcom delete lun -port "&amp;A251&amp;IF(ISBLANK(C251),"-"&amp;B251," "&amp;C251)&amp;" -ldev_id "&amp;IF(G251="D",E251,D251)&amp;" "&amp;IF(ISNUMBER(F251),"-lun_id "&amp;F251&amp;" -s "&amp;Instructions!B$11&amp;" -IH"&amp;Instructions!B$10," -s "&amp;Instructions!B$11&amp;" -IH"&amp;Instructions!B$10))</f>
        <v/>
      </c>
    </row>
    <row r="252" spans="1:10" ht="15">
      <c r="A252" s="20"/>
      <c r="B252" s="29"/>
      <c r="C252" s="203"/>
      <c r="D252" s="204" t="str">
        <f t="shared" si="4"/>
        <v/>
      </c>
      <c r="E252" s="204"/>
      <c r="F252" s="29"/>
      <c r="G252" s="202"/>
      <c r="H252" s="92" t="s">
        <v>17</v>
      </c>
      <c r="I252" s="24" t="str">
        <f>IF(A252="","","raidcom add lun -port "&amp;A252&amp;IF(ISBLANK(C252),"-"&amp;B252," "&amp;C252)&amp;" -ldev_id "&amp;IF(G252="D",E252,D252)&amp;" "&amp;IF(ISNUMBER(F252),"-lun_id "&amp;F252&amp;" -s "&amp;Instructions!B$11&amp;" -IH"&amp;Instructions!B$10," -s "&amp;Instructions!B$11&amp;" -IH"&amp;Instructions!B$10))</f>
        <v/>
      </c>
      <c r="J252" s="139" t="str">
        <f>IF(A252="","","raidcom delete lun -port "&amp;A252&amp;IF(ISBLANK(C252),"-"&amp;B252," "&amp;C252)&amp;" -ldev_id "&amp;IF(G252="D",E252,D252)&amp;" "&amp;IF(ISNUMBER(F252),"-lun_id "&amp;F252&amp;" -s "&amp;Instructions!B$11&amp;" -IH"&amp;Instructions!B$10," -s "&amp;Instructions!B$11&amp;" -IH"&amp;Instructions!B$10))</f>
        <v/>
      </c>
    </row>
    <row r="253" spans="1:10" ht="15">
      <c r="A253" s="20"/>
      <c r="B253" s="29"/>
      <c r="C253" s="203"/>
      <c r="D253" s="204" t="str">
        <f t="shared" si="4"/>
        <v/>
      </c>
      <c r="E253" s="204"/>
      <c r="F253" s="29"/>
      <c r="G253" s="202"/>
      <c r="H253" s="92" t="s">
        <v>17</v>
      </c>
      <c r="I253" s="24" t="str">
        <f>IF(A253="","","raidcom add lun -port "&amp;A253&amp;IF(ISBLANK(C253),"-"&amp;B253," "&amp;C253)&amp;" -ldev_id "&amp;IF(G253="D",E253,D253)&amp;" "&amp;IF(ISNUMBER(F253),"-lun_id "&amp;F253&amp;" -s "&amp;Instructions!B$11&amp;" -IH"&amp;Instructions!B$10," -s "&amp;Instructions!B$11&amp;" -IH"&amp;Instructions!B$10))</f>
        <v/>
      </c>
      <c r="J253" s="139" t="str">
        <f>IF(A253="","","raidcom delete lun -port "&amp;A253&amp;IF(ISBLANK(C253),"-"&amp;B253," "&amp;C253)&amp;" -ldev_id "&amp;IF(G253="D",E253,D253)&amp;" "&amp;IF(ISNUMBER(F253),"-lun_id "&amp;F253&amp;" -s "&amp;Instructions!B$11&amp;" -IH"&amp;Instructions!B$10," -s "&amp;Instructions!B$11&amp;" -IH"&amp;Instructions!B$10))</f>
        <v/>
      </c>
    </row>
    <row r="254" spans="1:10" ht="15">
      <c r="A254" s="20"/>
      <c r="B254" s="29"/>
      <c r="C254" s="203"/>
      <c r="D254" s="204" t="str">
        <f t="shared" si="4"/>
        <v/>
      </c>
      <c r="E254" s="204"/>
      <c r="F254" s="29"/>
      <c r="G254" s="202"/>
      <c r="H254" s="92" t="s">
        <v>17</v>
      </c>
      <c r="I254" s="24" t="str">
        <f>IF(A254="","","raidcom add lun -port "&amp;A254&amp;IF(ISBLANK(C254),"-"&amp;B254," "&amp;C254)&amp;" -ldev_id "&amp;IF(G254="D",E254,D254)&amp;" "&amp;IF(ISNUMBER(F254),"-lun_id "&amp;F254&amp;" -s "&amp;Instructions!B$11&amp;" -IH"&amp;Instructions!B$10," -s "&amp;Instructions!B$11&amp;" -IH"&amp;Instructions!B$10))</f>
        <v/>
      </c>
      <c r="J254" s="139" t="str">
        <f>IF(A254="","","raidcom delete lun -port "&amp;A254&amp;IF(ISBLANK(C254),"-"&amp;B254," "&amp;C254)&amp;" -ldev_id "&amp;IF(G254="D",E254,D254)&amp;" "&amp;IF(ISNUMBER(F254),"-lun_id "&amp;F254&amp;" -s "&amp;Instructions!B$11&amp;" -IH"&amp;Instructions!B$10," -s "&amp;Instructions!B$11&amp;" -IH"&amp;Instructions!B$10))</f>
        <v/>
      </c>
    </row>
    <row r="255" spans="1:10" ht="15">
      <c r="A255" s="20"/>
      <c r="B255" s="29"/>
      <c r="C255" s="203"/>
      <c r="D255" s="204" t="str">
        <f t="shared" si="4"/>
        <v/>
      </c>
      <c r="E255" s="204"/>
      <c r="F255" s="29"/>
      <c r="G255" s="202"/>
      <c r="H255" s="92" t="s">
        <v>17</v>
      </c>
      <c r="I255" s="24" t="str">
        <f>IF(A255="","","raidcom add lun -port "&amp;A255&amp;IF(ISBLANK(C255),"-"&amp;B255," "&amp;C255)&amp;" -ldev_id "&amp;IF(G255="D",E255,D255)&amp;" "&amp;IF(ISNUMBER(F255),"-lun_id "&amp;F255&amp;" -s "&amp;Instructions!B$11&amp;" -IH"&amp;Instructions!B$10," -s "&amp;Instructions!B$11&amp;" -IH"&amp;Instructions!B$10))</f>
        <v/>
      </c>
      <c r="J255" s="139" t="str">
        <f>IF(A255="","","raidcom delete lun -port "&amp;A255&amp;IF(ISBLANK(C255),"-"&amp;B255," "&amp;C255)&amp;" -ldev_id "&amp;IF(G255="D",E255,D255)&amp;" "&amp;IF(ISNUMBER(F255),"-lun_id "&amp;F255&amp;" -s "&amp;Instructions!B$11&amp;" -IH"&amp;Instructions!B$10," -s "&amp;Instructions!B$11&amp;" -IH"&amp;Instructions!B$10))</f>
        <v/>
      </c>
    </row>
    <row r="256" spans="1:10" ht="15">
      <c r="A256" s="20"/>
      <c r="B256" s="29"/>
      <c r="C256" s="203"/>
      <c r="D256" s="204" t="str">
        <f t="shared" si="4"/>
        <v/>
      </c>
      <c r="E256" s="204"/>
      <c r="F256" s="29"/>
      <c r="G256" s="202"/>
      <c r="H256" s="92" t="s">
        <v>17</v>
      </c>
      <c r="I256" s="24" t="str">
        <f>IF(A256="","","raidcom add lun -port "&amp;A256&amp;IF(ISBLANK(C256),"-"&amp;B256," "&amp;C256)&amp;" -ldev_id "&amp;IF(G256="D",E256,D256)&amp;" "&amp;IF(ISNUMBER(F256),"-lun_id "&amp;F256&amp;" -s "&amp;Instructions!B$11&amp;" -IH"&amp;Instructions!B$10," -s "&amp;Instructions!B$11&amp;" -IH"&amp;Instructions!B$10))</f>
        <v/>
      </c>
      <c r="J256" s="139" t="str">
        <f>IF(A256="","","raidcom delete lun -port "&amp;A256&amp;IF(ISBLANK(C256),"-"&amp;B256," "&amp;C256)&amp;" -ldev_id "&amp;IF(G256="D",E256,D256)&amp;" "&amp;IF(ISNUMBER(F256),"-lun_id "&amp;F256&amp;" -s "&amp;Instructions!B$11&amp;" -IH"&amp;Instructions!B$10," -s "&amp;Instructions!B$11&amp;" -IH"&amp;Instructions!B$10))</f>
        <v/>
      </c>
    </row>
    <row r="257" spans="1:10" ht="15">
      <c r="A257" s="20"/>
      <c r="B257" s="29"/>
      <c r="C257" s="203"/>
      <c r="D257" s="204" t="str">
        <f t="shared" si="4"/>
        <v/>
      </c>
      <c r="E257" s="204"/>
      <c r="F257" s="29"/>
      <c r="G257" s="202"/>
      <c r="H257" s="92" t="s">
        <v>17</v>
      </c>
      <c r="I257" s="24" t="str">
        <f>IF(A257="","","raidcom add lun -port "&amp;A257&amp;IF(ISBLANK(C257),"-"&amp;B257," "&amp;C257)&amp;" -ldev_id "&amp;IF(G257="D",E257,D257)&amp;" "&amp;IF(ISNUMBER(F257),"-lun_id "&amp;F257&amp;" -s "&amp;Instructions!B$11&amp;" -IH"&amp;Instructions!B$10," -s "&amp;Instructions!B$11&amp;" -IH"&amp;Instructions!B$10))</f>
        <v/>
      </c>
      <c r="J257" s="139" t="str">
        <f>IF(A257="","","raidcom delete lun -port "&amp;A257&amp;IF(ISBLANK(C257),"-"&amp;B257," "&amp;C257)&amp;" -ldev_id "&amp;IF(G257="D",E257,D257)&amp;" "&amp;IF(ISNUMBER(F257),"-lun_id "&amp;F257&amp;" -s "&amp;Instructions!B$11&amp;" -IH"&amp;Instructions!B$10," -s "&amp;Instructions!B$11&amp;" -IH"&amp;Instructions!B$10))</f>
        <v/>
      </c>
    </row>
    <row r="258" spans="1:10" ht="15">
      <c r="A258" s="20"/>
      <c r="B258" s="29"/>
      <c r="C258" s="203"/>
      <c r="D258" s="204" t="str">
        <f t="shared" si="4"/>
        <v/>
      </c>
      <c r="E258" s="204"/>
      <c r="F258" s="29"/>
      <c r="G258" s="202"/>
      <c r="H258" s="92" t="s">
        <v>17</v>
      </c>
      <c r="I258" s="24" t="str">
        <f>IF(A258="","","raidcom add lun -port "&amp;A258&amp;IF(ISBLANK(C258),"-"&amp;B258," "&amp;C258)&amp;" -ldev_id "&amp;IF(G258="D",E258,D258)&amp;" "&amp;IF(ISNUMBER(F258),"-lun_id "&amp;F258&amp;" -s "&amp;Instructions!B$11&amp;" -IH"&amp;Instructions!B$10," -s "&amp;Instructions!B$11&amp;" -IH"&amp;Instructions!B$10))</f>
        <v/>
      </c>
      <c r="J258" s="139" t="str">
        <f>IF(A258="","","raidcom delete lun -port "&amp;A258&amp;IF(ISBLANK(C258),"-"&amp;B258," "&amp;C258)&amp;" -ldev_id "&amp;IF(G258="D",E258,D258)&amp;" "&amp;IF(ISNUMBER(F258),"-lun_id "&amp;F258&amp;" -s "&amp;Instructions!B$11&amp;" -IH"&amp;Instructions!B$10," -s "&amp;Instructions!B$11&amp;" -IH"&amp;Instructions!B$10))</f>
        <v/>
      </c>
    </row>
    <row r="259" spans="1:10" ht="15">
      <c r="A259" s="20"/>
      <c r="B259" s="29"/>
      <c r="C259" s="203"/>
      <c r="D259" s="204" t="str">
        <f t="shared" si="4"/>
        <v/>
      </c>
      <c r="E259" s="204"/>
      <c r="F259" s="29"/>
      <c r="G259" s="202"/>
      <c r="H259" s="92" t="s">
        <v>17</v>
      </c>
      <c r="I259" s="24" t="str">
        <f>IF(A259="","","raidcom add lun -port "&amp;A259&amp;IF(ISBLANK(C259),"-"&amp;B259," "&amp;C259)&amp;" -ldev_id "&amp;IF(G259="D",E259,D259)&amp;" "&amp;IF(ISNUMBER(F259),"-lun_id "&amp;F259&amp;" -s "&amp;Instructions!B$11&amp;" -IH"&amp;Instructions!B$10," -s "&amp;Instructions!B$11&amp;" -IH"&amp;Instructions!B$10))</f>
        <v/>
      </c>
      <c r="J259" s="139" t="str">
        <f>IF(A259="","","raidcom delete lun -port "&amp;A259&amp;IF(ISBLANK(C259),"-"&amp;B259," "&amp;C259)&amp;" -ldev_id "&amp;IF(G259="D",E259,D259)&amp;" "&amp;IF(ISNUMBER(F259),"-lun_id "&amp;F259&amp;" -s "&amp;Instructions!B$11&amp;" -IH"&amp;Instructions!B$10," -s "&amp;Instructions!B$11&amp;" -IH"&amp;Instructions!B$10))</f>
        <v/>
      </c>
    </row>
    <row r="260" spans="1:10" ht="15">
      <c r="A260" s="20"/>
      <c r="B260" s="29"/>
      <c r="C260" s="203"/>
      <c r="D260" s="204" t="str">
        <f t="shared" si="4"/>
        <v/>
      </c>
      <c r="E260" s="204"/>
      <c r="F260" s="29"/>
      <c r="G260" s="202"/>
      <c r="H260" s="92" t="s">
        <v>17</v>
      </c>
      <c r="I260" s="24" t="str">
        <f>IF(A260="","","raidcom add lun -port "&amp;A260&amp;IF(ISBLANK(C260),"-"&amp;B260," "&amp;C260)&amp;" -ldev_id "&amp;IF(G260="D",E260,D260)&amp;" "&amp;IF(ISNUMBER(F260),"-lun_id "&amp;F260&amp;" -s "&amp;Instructions!B$11&amp;" -IH"&amp;Instructions!B$10," -s "&amp;Instructions!B$11&amp;" -IH"&amp;Instructions!B$10))</f>
        <v/>
      </c>
      <c r="J260" s="139" t="str">
        <f>IF(A260="","","raidcom delete lun -port "&amp;A260&amp;IF(ISBLANK(C260),"-"&amp;B260," "&amp;C260)&amp;" -ldev_id "&amp;IF(G260="D",E260,D260)&amp;" "&amp;IF(ISNUMBER(F260),"-lun_id "&amp;F260&amp;" -s "&amp;Instructions!B$11&amp;" -IH"&amp;Instructions!B$10," -s "&amp;Instructions!B$11&amp;" -IH"&amp;Instructions!B$10))</f>
        <v/>
      </c>
    </row>
    <row r="261" spans="1:10" ht="15">
      <c r="A261" s="20"/>
      <c r="B261" s="29"/>
      <c r="C261" s="203"/>
      <c r="D261" s="204" t="str">
        <f t="shared" si="4"/>
        <v/>
      </c>
      <c r="E261" s="204"/>
      <c r="F261" s="29"/>
      <c r="G261" s="202"/>
      <c r="H261" s="92" t="s">
        <v>17</v>
      </c>
      <c r="I261" s="24" t="str">
        <f>IF(A261="","","raidcom add lun -port "&amp;A261&amp;IF(ISBLANK(C261),"-"&amp;B261," "&amp;C261)&amp;" -ldev_id "&amp;IF(G261="D",E261,D261)&amp;" "&amp;IF(ISNUMBER(F261),"-lun_id "&amp;F261&amp;" -s "&amp;Instructions!B$11&amp;" -IH"&amp;Instructions!B$10," -s "&amp;Instructions!B$11&amp;" -IH"&amp;Instructions!B$10))</f>
        <v/>
      </c>
      <c r="J261" s="139" t="str">
        <f>IF(A261="","","raidcom delete lun -port "&amp;A261&amp;IF(ISBLANK(C261),"-"&amp;B261," "&amp;C261)&amp;" -ldev_id "&amp;IF(G261="D",E261,D261)&amp;" "&amp;IF(ISNUMBER(F261),"-lun_id "&amp;F261&amp;" -s "&amp;Instructions!B$11&amp;" -IH"&amp;Instructions!B$10," -s "&amp;Instructions!B$11&amp;" -IH"&amp;Instructions!B$10))</f>
        <v/>
      </c>
    </row>
    <row r="262" spans="1:10" ht="15">
      <c r="A262" s="20"/>
      <c r="B262" s="29"/>
      <c r="C262" s="203"/>
      <c r="D262" s="204" t="str">
        <f t="shared" si="4"/>
        <v/>
      </c>
      <c r="E262" s="204"/>
      <c r="F262" s="29"/>
      <c r="G262" s="202"/>
      <c r="H262" s="92" t="s">
        <v>17</v>
      </c>
      <c r="I262" s="24" t="str">
        <f>IF(A262="","","raidcom add lun -port "&amp;A262&amp;IF(ISBLANK(C262),"-"&amp;B262," "&amp;C262)&amp;" -ldev_id "&amp;IF(G262="D",E262,D262)&amp;" "&amp;IF(ISNUMBER(F262),"-lun_id "&amp;F262&amp;" -s "&amp;Instructions!B$11&amp;" -IH"&amp;Instructions!B$10," -s "&amp;Instructions!B$11&amp;" -IH"&amp;Instructions!B$10))</f>
        <v/>
      </c>
      <c r="J262" s="139" t="str">
        <f>IF(A262="","","raidcom delete lun -port "&amp;A262&amp;IF(ISBLANK(C262),"-"&amp;B262," "&amp;C262)&amp;" -ldev_id "&amp;IF(G262="D",E262,D262)&amp;" "&amp;IF(ISNUMBER(F262),"-lun_id "&amp;F262&amp;" -s "&amp;Instructions!B$11&amp;" -IH"&amp;Instructions!B$10," -s "&amp;Instructions!B$11&amp;" -IH"&amp;Instructions!B$10))</f>
        <v/>
      </c>
    </row>
    <row r="263" spans="1:10" ht="15">
      <c r="A263" s="20"/>
      <c r="B263" s="29"/>
      <c r="C263" s="203"/>
      <c r="D263" s="204" t="str">
        <f t="shared" si="4"/>
        <v/>
      </c>
      <c r="E263" s="204"/>
      <c r="F263" s="29"/>
      <c r="G263" s="202"/>
      <c r="H263" s="92" t="s">
        <v>17</v>
      </c>
      <c r="I263" s="24" t="str">
        <f>IF(A263="","","raidcom add lun -port "&amp;A263&amp;IF(ISBLANK(C263),"-"&amp;B263," "&amp;C263)&amp;" -ldev_id "&amp;IF(G263="D",E263,D263)&amp;" "&amp;IF(ISNUMBER(F263),"-lun_id "&amp;F263&amp;" -s "&amp;Instructions!B$11&amp;" -IH"&amp;Instructions!B$10," -s "&amp;Instructions!B$11&amp;" -IH"&amp;Instructions!B$10))</f>
        <v/>
      </c>
      <c r="J263" s="139" t="str">
        <f>IF(A263="","","raidcom delete lun -port "&amp;A263&amp;IF(ISBLANK(C263),"-"&amp;B263," "&amp;C263)&amp;" -ldev_id "&amp;IF(G263="D",E263,D263)&amp;" "&amp;IF(ISNUMBER(F263),"-lun_id "&amp;F263&amp;" -s "&amp;Instructions!B$11&amp;" -IH"&amp;Instructions!B$10," -s "&amp;Instructions!B$11&amp;" -IH"&amp;Instructions!B$10))</f>
        <v/>
      </c>
    </row>
    <row r="264" spans="1:10" ht="15">
      <c r="A264" s="20"/>
      <c r="B264" s="29"/>
      <c r="C264" s="203"/>
      <c r="D264" s="204" t="str">
        <f t="shared" si="4"/>
        <v/>
      </c>
      <c r="E264" s="204"/>
      <c r="F264" s="29"/>
      <c r="G264" s="202"/>
      <c r="H264" s="92" t="s">
        <v>17</v>
      </c>
      <c r="I264" s="24" t="str">
        <f>IF(A264="","","raidcom add lun -port "&amp;A264&amp;IF(ISBLANK(C264),"-"&amp;B264," "&amp;C264)&amp;" -ldev_id "&amp;IF(G264="D",E264,D264)&amp;" "&amp;IF(ISNUMBER(F264),"-lun_id "&amp;F264&amp;" -s "&amp;Instructions!B$11&amp;" -IH"&amp;Instructions!B$10," -s "&amp;Instructions!B$11&amp;" -IH"&amp;Instructions!B$10))</f>
        <v/>
      </c>
      <c r="J264" s="139" t="str">
        <f>IF(A264="","","raidcom delete lun -port "&amp;A264&amp;IF(ISBLANK(C264),"-"&amp;B264," "&amp;C264)&amp;" -ldev_id "&amp;IF(G264="D",E264,D264)&amp;" "&amp;IF(ISNUMBER(F264),"-lun_id "&amp;F264&amp;" -s "&amp;Instructions!B$11&amp;" -IH"&amp;Instructions!B$10," -s "&amp;Instructions!B$11&amp;" -IH"&amp;Instructions!B$10))</f>
        <v/>
      </c>
    </row>
    <row r="265" spans="1:10" ht="15">
      <c r="A265" s="20"/>
      <c r="B265" s="29"/>
      <c r="C265" s="203"/>
      <c r="D265" s="204" t="str">
        <f t="shared" si="4"/>
        <v/>
      </c>
      <c r="E265" s="204"/>
      <c r="F265" s="29"/>
      <c r="G265" s="202"/>
      <c r="H265" s="92" t="s">
        <v>17</v>
      </c>
      <c r="I265" s="24" t="str">
        <f>IF(A265="","","raidcom add lun -port "&amp;A265&amp;IF(ISBLANK(C265),"-"&amp;B265," "&amp;C265)&amp;" -ldev_id "&amp;IF(G265="D",E265,D265)&amp;" "&amp;IF(ISNUMBER(F265),"-lun_id "&amp;F265&amp;" -s "&amp;Instructions!B$11&amp;" -IH"&amp;Instructions!B$10," -s "&amp;Instructions!B$11&amp;" -IH"&amp;Instructions!B$10))</f>
        <v/>
      </c>
      <c r="J265" s="139" t="str">
        <f>IF(A265="","","raidcom delete lun -port "&amp;A265&amp;IF(ISBLANK(C265),"-"&amp;B265," "&amp;C265)&amp;" -ldev_id "&amp;IF(G265="D",E265,D265)&amp;" "&amp;IF(ISNUMBER(F265),"-lun_id "&amp;F265&amp;" -s "&amp;Instructions!B$11&amp;" -IH"&amp;Instructions!B$10," -s "&amp;Instructions!B$11&amp;" -IH"&amp;Instructions!B$10))</f>
        <v/>
      </c>
    </row>
    <row r="266" spans="1:10" ht="15">
      <c r="A266" s="20"/>
      <c r="B266" s="29"/>
      <c r="C266" s="203"/>
      <c r="D266" s="204" t="str">
        <f t="shared" si="4"/>
        <v/>
      </c>
      <c r="E266" s="204"/>
      <c r="F266" s="29"/>
      <c r="G266" s="202"/>
      <c r="H266" s="92" t="s">
        <v>17</v>
      </c>
      <c r="I266" s="24" t="str">
        <f>IF(A266="","","raidcom add lun -port "&amp;A266&amp;IF(ISBLANK(C266),"-"&amp;B266," "&amp;C266)&amp;" -ldev_id "&amp;IF(G266="D",E266,D266)&amp;" "&amp;IF(ISNUMBER(F266),"-lun_id "&amp;F266&amp;" -s "&amp;Instructions!B$11&amp;" -IH"&amp;Instructions!B$10," -s "&amp;Instructions!B$11&amp;" -IH"&amp;Instructions!B$10))</f>
        <v/>
      </c>
      <c r="J266" s="139" t="str">
        <f>IF(A266="","","raidcom delete lun -port "&amp;A266&amp;IF(ISBLANK(C266),"-"&amp;B266," "&amp;C266)&amp;" -ldev_id "&amp;IF(G266="D",E266,D266)&amp;" "&amp;IF(ISNUMBER(F266),"-lun_id "&amp;F266&amp;" -s "&amp;Instructions!B$11&amp;" -IH"&amp;Instructions!B$10," -s "&amp;Instructions!B$11&amp;" -IH"&amp;Instructions!B$10))</f>
        <v/>
      </c>
    </row>
    <row r="267" spans="1:10" ht="15">
      <c r="A267" s="20"/>
      <c r="B267" s="29"/>
      <c r="C267" s="203"/>
      <c r="D267" s="204" t="str">
        <f t="shared" ref="D267:D330" si="5">IF(ISNUMBER(E267),MID(DEC2HEX(E267,4),1,2)&amp;":"&amp;MID(DEC2HEX(E267,4),3,4),"")</f>
        <v/>
      </c>
      <c r="E267" s="204"/>
      <c r="F267" s="29"/>
      <c r="G267" s="202"/>
      <c r="H267" s="92" t="s">
        <v>17</v>
      </c>
      <c r="I267" s="24" t="str">
        <f>IF(A267="","","raidcom add lun -port "&amp;A267&amp;IF(ISBLANK(C267),"-"&amp;B267," "&amp;C267)&amp;" -ldev_id "&amp;IF(G267="D",E267,D267)&amp;" "&amp;IF(ISNUMBER(F267),"-lun_id "&amp;F267&amp;" -s "&amp;Instructions!B$11&amp;" -IH"&amp;Instructions!B$10," -s "&amp;Instructions!B$11&amp;" -IH"&amp;Instructions!B$10))</f>
        <v/>
      </c>
      <c r="J267" s="139" t="str">
        <f>IF(A267="","","raidcom delete lun -port "&amp;A267&amp;IF(ISBLANK(C267),"-"&amp;B267," "&amp;C267)&amp;" -ldev_id "&amp;IF(G267="D",E267,D267)&amp;" "&amp;IF(ISNUMBER(F267),"-lun_id "&amp;F267&amp;" -s "&amp;Instructions!B$11&amp;" -IH"&amp;Instructions!B$10," -s "&amp;Instructions!B$11&amp;" -IH"&amp;Instructions!B$10))</f>
        <v/>
      </c>
    </row>
    <row r="268" spans="1:10" ht="15">
      <c r="A268" s="20"/>
      <c r="B268" s="29"/>
      <c r="C268" s="203"/>
      <c r="D268" s="204" t="str">
        <f t="shared" si="5"/>
        <v/>
      </c>
      <c r="E268" s="204"/>
      <c r="F268" s="29"/>
      <c r="G268" s="202"/>
      <c r="H268" s="92" t="s">
        <v>17</v>
      </c>
      <c r="I268" s="24" t="str">
        <f>IF(A268="","","raidcom add lun -port "&amp;A268&amp;IF(ISBLANK(C268),"-"&amp;B268," "&amp;C268)&amp;" -ldev_id "&amp;IF(G268="D",E268,D268)&amp;" "&amp;IF(ISNUMBER(F268),"-lun_id "&amp;F268&amp;" -s "&amp;Instructions!B$11&amp;" -IH"&amp;Instructions!B$10," -s "&amp;Instructions!B$11&amp;" -IH"&amp;Instructions!B$10))</f>
        <v/>
      </c>
      <c r="J268" s="139" t="str">
        <f>IF(A268="","","raidcom delete lun -port "&amp;A268&amp;IF(ISBLANK(C268),"-"&amp;B268," "&amp;C268)&amp;" -ldev_id "&amp;IF(G268="D",E268,D268)&amp;" "&amp;IF(ISNUMBER(F268),"-lun_id "&amp;F268&amp;" -s "&amp;Instructions!B$11&amp;" -IH"&amp;Instructions!B$10," -s "&amp;Instructions!B$11&amp;" -IH"&amp;Instructions!B$10))</f>
        <v/>
      </c>
    </row>
    <row r="269" spans="1:10" ht="15">
      <c r="A269" s="20"/>
      <c r="B269" s="29"/>
      <c r="C269" s="203"/>
      <c r="D269" s="204" t="str">
        <f t="shared" si="5"/>
        <v/>
      </c>
      <c r="E269" s="204"/>
      <c r="F269" s="29"/>
      <c r="G269" s="202"/>
      <c r="H269" s="92" t="s">
        <v>17</v>
      </c>
      <c r="I269" s="24" t="str">
        <f>IF(A269="","","raidcom add lun -port "&amp;A269&amp;IF(ISBLANK(C269),"-"&amp;B269," "&amp;C269)&amp;" -ldev_id "&amp;IF(G269="D",E269,D269)&amp;" "&amp;IF(ISNUMBER(F269),"-lun_id "&amp;F269&amp;" -s "&amp;Instructions!B$11&amp;" -IH"&amp;Instructions!B$10," -s "&amp;Instructions!B$11&amp;" -IH"&amp;Instructions!B$10))</f>
        <v/>
      </c>
      <c r="J269" s="139" t="str">
        <f>IF(A269="","","raidcom delete lun -port "&amp;A269&amp;IF(ISBLANK(C269),"-"&amp;B269," "&amp;C269)&amp;" -ldev_id "&amp;IF(G269="D",E269,D269)&amp;" "&amp;IF(ISNUMBER(F269),"-lun_id "&amp;F269&amp;" -s "&amp;Instructions!B$11&amp;" -IH"&amp;Instructions!B$10," -s "&amp;Instructions!B$11&amp;" -IH"&amp;Instructions!B$10))</f>
        <v/>
      </c>
    </row>
    <row r="270" spans="1:10" ht="15">
      <c r="A270" s="20"/>
      <c r="B270" s="29"/>
      <c r="C270" s="20"/>
      <c r="D270" s="204" t="str">
        <f t="shared" si="5"/>
        <v/>
      </c>
      <c r="E270" s="204"/>
      <c r="F270" s="29"/>
      <c r="G270" s="202"/>
      <c r="H270" s="92" t="s">
        <v>17</v>
      </c>
      <c r="I270" s="24" t="str">
        <f>IF(A270="","","raidcom add lun -port "&amp;A270&amp;IF(ISBLANK(C270),"-"&amp;B270," "&amp;C270)&amp;" -ldev_id "&amp;IF(G270="D",E270,D270)&amp;" "&amp;IF(ISNUMBER(F270),"-lun_id "&amp;F270&amp;" -s "&amp;Instructions!B$11&amp;" -IH"&amp;Instructions!B$10," -s "&amp;Instructions!B$11&amp;" -IH"&amp;Instructions!B$10))</f>
        <v/>
      </c>
      <c r="J270" s="139" t="str">
        <f>IF(A270="","","raidcom delete lun -port "&amp;A270&amp;IF(ISBLANK(C270),"-"&amp;B270," "&amp;C270)&amp;" -ldev_id "&amp;IF(G270="D",E270,D270)&amp;" "&amp;IF(ISNUMBER(F270),"-lun_id "&amp;F270&amp;" -s "&amp;Instructions!B$11&amp;" -IH"&amp;Instructions!B$10," -s "&amp;Instructions!B$11&amp;" -IH"&amp;Instructions!B$10))</f>
        <v/>
      </c>
    </row>
    <row r="271" spans="1:10" ht="15">
      <c r="A271" s="20"/>
      <c r="B271" s="29"/>
      <c r="C271" s="20"/>
      <c r="D271" s="204" t="str">
        <f t="shared" si="5"/>
        <v/>
      </c>
      <c r="E271" s="204"/>
      <c r="F271" s="29"/>
      <c r="G271" s="202"/>
      <c r="H271" s="92" t="s">
        <v>17</v>
      </c>
      <c r="I271" s="24" t="str">
        <f>IF(A271="","","raidcom add lun -port "&amp;A271&amp;IF(ISBLANK(C271),"-"&amp;B271," "&amp;C271)&amp;" -ldev_id "&amp;IF(G271="D",E271,D271)&amp;" "&amp;IF(ISNUMBER(F271),"-lun_id "&amp;F271&amp;" -s "&amp;Instructions!B$11&amp;" -IH"&amp;Instructions!B$10," -s "&amp;Instructions!B$11&amp;" -IH"&amp;Instructions!B$10))</f>
        <v/>
      </c>
      <c r="J271" s="139" t="str">
        <f>IF(A271="","","raidcom delete lun -port "&amp;A271&amp;IF(ISBLANK(C271),"-"&amp;B271," "&amp;C271)&amp;" -ldev_id "&amp;IF(G271="D",E271,D271)&amp;" "&amp;IF(ISNUMBER(F271),"-lun_id "&amp;F271&amp;" -s "&amp;Instructions!B$11&amp;" -IH"&amp;Instructions!B$10," -s "&amp;Instructions!B$11&amp;" -IH"&amp;Instructions!B$10))</f>
        <v/>
      </c>
    </row>
    <row r="272" spans="1:10" ht="15">
      <c r="A272" s="20"/>
      <c r="B272" s="29"/>
      <c r="C272" s="20"/>
      <c r="D272" s="204" t="str">
        <f t="shared" si="5"/>
        <v/>
      </c>
      <c r="E272" s="204"/>
      <c r="F272" s="29"/>
      <c r="G272" s="202"/>
      <c r="H272" s="92" t="s">
        <v>17</v>
      </c>
      <c r="I272" s="24" t="str">
        <f>IF(A272="","","raidcom add lun -port "&amp;A272&amp;IF(ISBLANK(C272),"-"&amp;B272," "&amp;C272)&amp;" -ldev_id "&amp;IF(G272="D",E272,D272)&amp;" "&amp;IF(ISNUMBER(F272),"-lun_id "&amp;F272&amp;" -s "&amp;Instructions!B$11&amp;" -IH"&amp;Instructions!B$10," -s "&amp;Instructions!B$11&amp;" -IH"&amp;Instructions!B$10))</f>
        <v/>
      </c>
      <c r="J272" s="139" t="str">
        <f>IF(A272="","","raidcom delete lun -port "&amp;A272&amp;IF(ISBLANK(C272),"-"&amp;B272," "&amp;C272)&amp;" -ldev_id "&amp;IF(G272="D",E272,D272)&amp;" "&amp;IF(ISNUMBER(F272),"-lun_id "&amp;F272&amp;" -s "&amp;Instructions!B$11&amp;" -IH"&amp;Instructions!B$10," -s "&amp;Instructions!B$11&amp;" -IH"&amp;Instructions!B$10))</f>
        <v/>
      </c>
    </row>
    <row r="273" spans="1:10" ht="15">
      <c r="A273" s="20"/>
      <c r="B273" s="29"/>
      <c r="C273" s="20"/>
      <c r="D273" s="204" t="str">
        <f t="shared" si="5"/>
        <v/>
      </c>
      <c r="E273" s="204"/>
      <c r="F273" s="29"/>
      <c r="G273" s="202"/>
      <c r="H273" s="92" t="s">
        <v>17</v>
      </c>
      <c r="I273" s="24" t="str">
        <f>IF(A273="","","raidcom add lun -port "&amp;A273&amp;IF(ISBLANK(C273),"-"&amp;B273," "&amp;C273)&amp;" -ldev_id "&amp;IF(G273="D",E273,D273)&amp;" "&amp;IF(ISNUMBER(F273),"-lun_id "&amp;F273&amp;" -s "&amp;Instructions!B$11&amp;" -IH"&amp;Instructions!B$10," -s "&amp;Instructions!B$11&amp;" -IH"&amp;Instructions!B$10))</f>
        <v/>
      </c>
      <c r="J273" s="139" t="str">
        <f>IF(A273="","","raidcom delete lun -port "&amp;A273&amp;IF(ISBLANK(C273),"-"&amp;B273," "&amp;C273)&amp;" -ldev_id "&amp;IF(G273="D",E273,D273)&amp;" "&amp;IF(ISNUMBER(F273),"-lun_id "&amp;F273&amp;" -s "&amp;Instructions!B$11&amp;" -IH"&amp;Instructions!B$10," -s "&amp;Instructions!B$11&amp;" -IH"&amp;Instructions!B$10))</f>
        <v/>
      </c>
    </row>
    <row r="274" spans="1:10" ht="15">
      <c r="A274" s="20"/>
      <c r="B274" s="29"/>
      <c r="C274" s="20"/>
      <c r="D274" s="204" t="str">
        <f t="shared" si="5"/>
        <v/>
      </c>
      <c r="E274" s="204"/>
      <c r="F274" s="29"/>
      <c r="G274" s="202"/>
      <c r="H274" s="92" t="s">
        <v>17</v>
      </c>
      <c r="I274" s="24" t="str">
        <f>IF(A274="","","raidcom add lun -port "&amp;A274&amp;IF(ISBLANK(C274),"-"&amp;B274," "&amp;C274)&amp;" -ldev_id "&amp;IF(G274="D",E274,D274)&amp;" "&amp;IF(ISNUMBER(F274),"-lun_id "&amp;F274&amp;" -s "&amp;Instructions!B$11&amp;" -IH"&amp;Instructions!B$10," -s "&amp;Instructions!B$11&amp;" -IH"&amp;Instructions!B$10))</f>
        <v/>
      </c>
      <c r="J274" s="139" t="str">
        <f>IF(A274="","","raidcom delete lun -port "&amp;A274&amp;IF(ISBLANK(C274),"-"&amp;B274," "&amp;C274)&amp;" -ldev_id "&amp;IF(G274="D",E274,D274)&amp;" "&amp;IF(ISNUMBER(F274),"-lun_id "&amp;F274&amp;" -s "&amp;Instructions!B$11&amp;" -IH"&amp;Instructions!B$10," -s "&amp;Instructions!B$11&amp;" -IH"&amp;Instructions!B$10))</f>
        <v/>
      </c>
    </row>
    <row r="275" spans="1:10" ht="15">
      <c r="A275" s="20"/>
      <c r="B275" s="29"/>
      <c r="C275" s="20"/>
      <c r="D275" s="204" t="str">
        <f t="shared" si="5"/>
        <v/>
      </c>
      <c r="E275" s="204"/>
      <c r="F275" s="29"/>
      <c r="G275" s="202"/>
      <c r="H275" s="92" t="s">
        <v>17</v>
      </c>
      <c r="I275" s="24" t="str">
        <f>IF(A275="","","raidcom add lun -port "&amp;A275&amp;IF(ISBLANK(C275),"-"&amp;B275," "&amp;C275)&amp;" -ldev_id "&amp;IF(G275="D",E275,D275)&amp;" "&amp;IF(ISNUMBER(F275),"-lun_id "&amp;F275&amp;" -s "&amp;Instructions!B$11&amp;" -IH"&amp;Instructions!B$10," -s "&amp;Instructions!B$11&amp;" -IH"&amp;Instructions!B$10))</f>
        <v/>
      </c>
      <c r="J275" s="139" t="str">
        <f>IF(A275="","","raidcom delete lun -port "&amp;A275&amp;IF(ISBLANK(C275),"-"&amp;B275," "&amp;C275)&amp;" -ldev_id "&amp;IF(G275="D",E275,D275)&amp;" "&amp;IF(ISNUMBER(F275),"-lun_id "&amp;F275&amp;" -s "&amp;Instructions!B$11&amp;" -IH"&amp;Instructions!B$10," -s "&amp;Instructions!B$11&amp;" -IH"&amp;Instructions!B$10))</f>
        <v/>
      </c>
    </row>
    <row r="276" spans="1:10" ht="15">
      <c r="A276" s="20"/>
      <c r="B276" s="29"/>
      <c r="C276" s="20"/>
      <c r="D276" s="204" t="str">
        <f t="shared" si="5"/>
        <v/>
      </c>
      <c r="E276" s="204"/>
      <c r="F276" s="29"/>
      <c r="G276" s="202"/>
      <c r="H276" s="92" t="s">
        <v>17</v>
      </c>
      <c r="I276" s="24" t="str">
        <f>IF(A276="","","raidcom add lun -port "&amp;A276&amp;IF(ISBLANK(C276),"-"&amp;B276," "&amp;C276)&amp;" -ldev_id "&amp;IF(G276="D",E276,D276)&amp;" "&amp;IF(ISNUMBER(F276),"-lun_id "&amp;F276&amp;" -s "&amp;Instructions!B$11&amp;" -IH"&amp;Instructions!B$10," -s "&amp;Instructions!B$11&amp;" -IH"&amp;Instructions!B$10))</f>
        <v/>
      </c>
      <c r="J276" s="139" t="str">
        <f>IF(A276="","","raidcom delete lun -port "&amp;A276&amp;IF(ISBLANK(C276),"-"&amp;B276," "&amp;C276)&amp;" -ldev_id "&amp;IF(G276="D",E276,D276)&amp;" "&amp;IF(ISNUMBER(F276),"-lun_id "&amp;F276&amp;" -s "&amp;Instructions!B$11&amp;" -IH"&amp;Instructions!B$10," -s "&amp;Instructions!B$11&amp;" -IH"&amp;Instructions!B$10))</f>
        <v/>
      </c>
    </row>
    <row r="277" spans="1:10" ht="15">
      <c r="A277" s="20"/>
      <c r="B277" s="29"/>
      <c r="C277" s="20"/>
      <c r="D277" s="204" t="str">
        <f t="shared" si="5"/>
        <v/>
      </c>
      <c r="E277" s="204"/>
      <c r="F277" s="29"/>
      <c r="G277" s="202"/>
      <c r="H277" s="92" t="s">
        <v>17</v>
      </c>
      <c r="I277" s="24" t="str">
        <f>IF(A277="","","raidcom add lun -port "&amp;A277&amp;IF(ISBLANK(C277),"-"&amp;B277," "&amp;C277)&amp;" -ldev_id "&amp;IF(G277="D",E277,D277)&amp;" "&amp;IF(ISNUMBER(F277),"-lun_id "&amp;F277&amp;" -s "&amp;Instructions!B$11&amp;" -IH"&amp;Instructions!B$10," -s "&amp;Instructions!B$11&amp;" -IH"&amp;Instructions!B$10))</f>
        <v/>
      </c>
      <c r="J277" s="139" t="str">
        <f>IF(A277="","","raidcom delete lun -port "&amp;A277&amp;IF(ISBLANK(C277),"-"&amp;B277," "&amp;C277)&amp;" -ldev_id "&amp;IF(G277="D",E277,D277)&amp;" "&amp;IF(ISNUMBER(F277),"-lun_id "&amp;F277&amp;" -s "&amp;Instructions!B$11&amp;" -IH"&amp;Instructions!B$10," -s "&amp;Instructions!B$11&amp;" -IH"&amp;Instructions!B$10))</f>
        <v/>
      </c>
    </row>
    <row r="278" spans="1:10" ht="15">
      <c r="A278" s="20"/>
      <c r="B278" s="29"/>
      <c r="C278" s="20"/>
      <c r="D278" s="204" t="str">
        <f t="shared" si="5"/>
        <v/>
      </c>
      <c r="E278" s="204"/>
      <c r="F278" s="29"/>
      <c r="G278" s="202"/>
      <c r="H278" s="92" t="s">
        <v>17</v>
      </c>
      <c r="I278" s="24" t="str">
        <f>IF(A278="","","raidcom add lun -port "&amp;A278&amp;IF(ISBLANK(C278),"-"&amp;B278," "&amp;C278)&amp;" -ldev_id "&amp;IF(G278="D",E278,D278)&amp;" "&amp;IF(ISNUMBER(F278),"-lun_id "&amp;F278&amp;" -s "&amp;Instructions!B$11&amp;" -IH"&amp;Instructions!B$10," -s "&amp;Instructions!B$11&amp;" -IH"&amp;Instructions!B$10))</f>
        <v/>
      </c>
      <c r="J278" s="139" t="str">
        <f>IF(A278="","","raidcom delete lun -port "&amp;A278&amp;IF(ISBLANK(C278),"-"&amp;B278," "&amp;C278)&amp;" -ldev_id "&amp;IF(G278="D",E278,D278)&amp;" "&amp;IF(ISNUMBER(F278),"-lun_id "&amp;F278&amp;" -s "&amp;Instructions!B$11&amp;" -IH"&amp;Instructions!B$10," -s "&amp;Instructions!B$11&amp;" -IH"&amp;Instructions!B$10))</f>
        <v/>
      </c>
    </row>
    <row r="279" spans="1:10" ht="15">
      <c r="A279" s="20"/>
      <c r="B279" s="29"/>
      <c r="C279" s="20"/>
      <c r="D279" s="204" t="str">
        <f t="shared" si="5"/>
        <v/>
      </c>
      <c r="E279" s="204"/>
      <c r="F279" s="29"/>
      <c r="G279" s="202"/>
      <c r="H279" s="92" t="s">
        <v>17</v>
      </c>
      <c r="I279" s="24" t="str">
        <f>IF(A279="","","raidcom add lun -port "&amp;A279&amp;IF(ISBLANK(C279),"-"&amp;B279," "&amp;C279)&amp;" -ldev_id "&amp;IF(G279="D",E279,D279)&amp;" "&amp;IF(ISNUMBER(F279),"-lun_id "&amp;F279&amp;" -s "&amp;Instructions!B$11&amp;" -IH"&amp;Instructions!B$10," -s "&amp;Instructions!B$11&amp;" -IH"&amp;Instructions!B$10))</f>
        <v/>
      </c>
      <c r="J279" s="139" t="str">
        <f>IF(A279="","","raidcom delete lun -port "&amp;A279&amp;IF(ISBLANK(C279),"-"&amp;B279," "&amp;C279)&amp;" -ldev_id "&amp;IF(G279="D",E279,D279)&amp;" "&amp;IF(ISNUMBER(F279),"-lun_id "&amp;F279&amp;" -s "&amp;Instructions!B$11&amp;" -IH"&amp;Instructions!B$10," -s "&amp;Instructions!B$11&amp;" -IH"&amp;Instructions!B$10))</f>
        <v/>
      </c>
    </row>
    <row r="280" spans="1:10" ht="15">
      <c r="A280" s="20"/>
      <c r="B280" s="29"/>
      <c r="C280" s="20"/>
      <c r="D280" s="204" t="str">
        <f t="shared" si="5"/>
        <v/>
      </c>
      <c r="E280" s="204"/>
      <c r="F280" s="29"/>
      <c r="G280" s="202"/>
      <c r="H280" s="92" t="s">
        <v>17</v>
      </c>
      <c r="I280" s="24" t="str">
        <f>IF(A280="","","raidcom add lun -port "&amp;A280&amp;IF(ISBLANK(C280),"-"&amp;B280," "&amp;C280)&amp;" -ldev_id "&amp;IF(G280="D",E280,D280)&amp;" "&amp;IF(ISNUMBER(F280),"-lun_id "&amp;F280&amp;" -s "&amp;Instructions!B$11&amp;" -IH"&amp;Instructions!B$10," -s "&amp;Instructions!B$11&amp;" -IH"&amp;Instructions!B$10))</f>
        <v/>
      </c>
      <c r="J280" s="139" t="str">
        <f>IF(A280="","","raidcom delete lun -port "&amp;A280&amp;IF(ISBLANK(C280),"-"&amp;B280," "&amp;C280)&amp;" -ldev_id "&amp;IF(G280="D",E280,D280)&amp;" "&amp;IF(ISNUMBER(F280),"-lun_id "&amp;F280&amp;" -s "&amp;Instructions!B$11&amp;" -IH"&amp;Instructions!B$10," -s "&amp;Instructions!B$11&amp;" -IH"&amp;Instructions!B$10))</f>
        <v/>
      </c>
    </row>
    <row r="281" spans="1:10" ht="15">
      <c r="A281" s="20"/>
      <c r="B281" s="29"/>
      <c r="C281" s="20"/>
      <c r="D281" s="204" t="str">
        <f t="shared" si="5"/>
        <v/>
      </c>
      <c r="E281" s="204"/>
      <c r="F281" s="29"/>
      <c r="G281" s="202"/>
      <c r="H281" s="92" t="s">
        <v>17</v>
      </c>
      <c r="I281" s="24" t="str">
        <f>IF(A281="","","raidcom add lun -port "&amp;A281&amp;IF(ISBLANK(C281),"-"&amp;B281," "&amp;C281)&amp;" -ldev_id "&amp;IF(G281="D",E281,D281)&amp;" "&amp;IF(ISNUMBER(F281),"-lun_id "&amp;F281&amp;" -s "&amp;Instructions!B$11&amp;" -IH"&amp;Instructions!B$10," -s "&amp;Instructions!B$11&amp;" -IH"&amp;Instructions!B$10))</f>
        <v/>
      </c>
      <c r="J281" s="139" t="str">
        <f>IF(A281="","","raidcom delete lun -port "&amp;A281&amp;IF(ISBLANK(C281),"-"&amp;B281," "&amp;C281)&amp;" -ldev_id "&amp;IF(G281="D",E281,D281)&amp;" "&amp;IF(ISNUMBER(F281),"-lun_id "&amp;F281&amp;" -s "&amp;Instructions!B$11&amp;" -IH"&amp;Instructions!B$10," -s "&amp;Instructions!B$11&amp;" -IH"&amp;Instructions!B$10))</f>
        <v/>
      </c>
    </row>
    <row r="282" spans="1:10" ht="15">
      <c r="A282" s="20"/>
      <c r="B282" s="29"/>
      <c r="C282" s="20"/>
      <c r="D282" s="204" t="str">
        <f t="shared" si="5"/>
        <v/>
      </c>
      <c r="E282" s="204"/>
      <c r="F282" s="29"/>
      <c r="G282" s="202"/>
      <c r="H282" s="92" t="s">
        <v>17</v>
      </c>
      <c r="I282" s="24" t="str">
        <f>IF(A282="","","raidcom add lun -port "&amp;A282&amp;IF(ISBLANK(C282),"-"&amp;B282," "&amp;C282)&amp;" -ldev_id "&amp;IF(G282="D",E282,D282)&amp;" "&amp;IF(ISNUMBER(F282),"-lun_id "&amp;F282&amp;" -s "&amp;Instructions!B$11&amp;" -IH"&amp;Instructions!B$10," -s "&amp;Instructions!B$11&amp;" -IH"&amp;Instructions!B$10))</f>
        <v/>
      </c>
      <c r="J282" s="139" t="str">
        <f>IF(A282="","","raidcom delete lun -port "&amp;A282&amp;IF(ISBLANK(C282),"-"&amp;B282," "&amp;C282)&amp;" -ldev_id "&amp;IF(G282="D",E282,D282)&amp;" "&amp;IF(ISNUMBER(F282),"-lun_id "&amp;F282&amp;" -s "&amp;Instructions!B$11&amp;" -IH"&amp;Instructions!B$10," -s "&amp;Instructions!B$11&amp;" -IH"&amp;Instructions!B$10))</f>
        <v/>
      </c>
    </row>
    <row r="283" spans="1:10" ht="15">
      <c r="A283" s="20"/>
      <c r="B283" s="29"/>
      <c r="C283" s="20"/>
      <c r="D283" s="204" t="str">
        <f t="shared" si="5"/>
        <v/>
      </c>
      <c r="E283" s="204"/>
      <c r="F283" s="29"/>
      <c r="G283" s="202"/>
      <c r="H283" s="92" t="s">
        <v>17</v>
      </c>
      <c r="I283" s="24" t="str">
        <f>IF(A283="","","raidcom add lun -port "&amp;A283&amp;IF(ISBLANK(C283),"-"&amp;B283," "&amp;C283)&amp;" -ldev_id "&amp;IF(G283="D",E283,D283)&amp;" "&amp;IF(ISNUMBER(F283),"-lun_id "&amp;F283&amp;" -s "&amp;Instructions!B$11&amp;" -IH"&amp;Instructions!B$10," -s "&amp;Instructions!B$11&amp;" -IH"&amp;Instructions!B$10))</f>
        <v/>
      </c>
      <c r="J283" s="139" t="str">
        <f>IF(A283="","","raidcom delete lun -port "&amp;A283&amp;IF(ISBLANK(C283),"-"&amp;B283," "&amp;C283)&amp;" -ldev_id "&amp;IF(G283="D",E283,D283)&amp;" "&amp;IF(ISNUMBER(F283),"-lun_id "&amp;F283&amp;" -s "&amp;Instructions!B$11&amp;" -IH"&amp;Instructions!B$10," -s "&amp;Instructions!B$11&amp;" -IH"&amp;Instructions!B$10))</f>
        <v/>
      </c>
    </row>
    <row r="284" spans="1:10" ht="15">
      <c r="A284" s="20"/>
      <c r="B284" s="29"/>
      <c r="C284" s="20"/>
      <c r="D284" s="204" t="str">
        <f t="shared" si="5"/>
        <v/>
      </c>
      <c r="E284" s="204"/>
      <c r="F284" s="29"/>
      <c r="G284" s="202"/>
      <c r="H284" s="92" t="s">
        <v>17</v>
      </c>
      <c r="I284" s="24" t="str">
        <f>IF(A284="","","raidcom add lun -port "&amp;A284&amp;IF(ISBLANK(C284),"-"&amp;B284," "&amp;C284)&amp;" -ldev_id "&amp;IF(G284="D",E284,D284)&amp;" "&amp;IF(ISNUMBER(F284),"-lun_id "&amp;F284&amp;" -s "&amp;Instructions!B$11&amp;" -IH"&amp;Instructions!B$10," -s "&amp;Instructions!B$11&amp;" -IH"&amp;Instructions!B$10))</f>
        <v/>
      </c>
      <c r="J284" s="139" t="str">
        <f>IF(A284="","","raidcom delete lun -port "&amp;A284&amp;IF(ISBLANK(C284),"-"&amp;B284," "&amp;C284)&amp;" -ldev_id "&amp;IF(G284="D",E284,D284)&amp;" "&amp;IF(ISNUMBER(F284),"-lun_id "&amp;F284&amp;" -s "&amp;Instructions!B$11&amp;" -IH"&amp;Instructions!B$10," -s "&amp;Instructions!B$11&amp;" -IH"&amp;Instructions!B$10))</f>
        <v/>
      </c>
    </row>
    <row r="285" spans="1:10" ht="15">
      <c r="A285" s="20"/>
      <c r="B285" s="29"/>
      <c r="C285" s="20"/>
      <c r="D285" s="204" t="str">
        <f t="shared" si="5"/>
        <v/>
      </c>
      <c r="E285" s="204"/>
      <c r="F285" s="29"/>
      <c r="G285" s="202"/>
      <c r="H285" s="92" t="s">
        <v>17</v>
      </c>
      <c r="I285" s="24" t="str">
        <f>IF(A285="","","raidcom add lun -port "&amp;A285&amp;IF(ISBLANK(C285),"-"&amp;B285," "&amp;C285)&amp;" -ldev_id "&amp;IF(G285="D",E285,D285)&amp;" "&amp;IF(ISNUMBER(F285),"-lun_id "&amp;F285&amp;" -s "&amp;Instructions!B$11&amp;" -IH"&amp;Instructions!B$10," -s "&amp;Instructions!B$11&amp;" -IH"&amp;Instructions!B$10))</f>
        <v/>
      </c>
      <c r="J285" s="139" t="str">
        <f>IF(A285="","","raidcom delete lun -port "&amp;A285&amp;IF(ISBLANK(C285),"-"&amp;B285," "&amp;C285)&amp;" -ldev_id "&amp;IF(G285="D",E285,D285)&amp;" "&amp;IF(ISNUMBER(F285),"-lun_id "&amp;F285&amp;" -s "&amp;Instructions!B$11&amp;" -IH"&amp;Instructions!B$10," -s "&amp;Instructions!B$11&amp;" -IH"&amp;Instructions!B$10))</f>
        <v/>
      </c>
    </row>
    <row r="286" spans="1:10" ht="15">
      <c r="A286" s="20"/>
      <c r="B286" s="29"/>
      <c r="C286" s="20"/>
      <c r="D286" s="204" t="str">
        <f t="shared" si="5"/>
        <v/>
      </c>
      <c r="E286" s="204"/>
      <c r="F286" s="29"/>
      <c r="G286" s="202"/>
      <c r="H286" s="92" t="s">
        <v>17</v>
      </c>
      <c r="I286" s="24" t="str">
        <f>IF(A286="","","raidcom add lun -port "&amp;A286&amp;IF(ISBLANK(C286),"-"&amp;B286," "&amp;C286)&amp;" -ldev_id "&amp;IF(G286="D",E286,D286)&amp;" "&amp;IF(ISNUMBER(F286),"-lun_id "&amp;F286&amp;" -s "&amp;Instructions!B$11&amp;" -IH"&amp;Instructions!B$10," -s "&amp;Instructions!B$11&amp;" -IH"&amp;Instructions!B$10))</f>
        <v/>
      </c>
      <c r="J286" s="139" t="str">
        <f>IF(A286="","","raidcom delete lun -port "&amp;A286&amp;IF(ISBLANK(C286),"-"&amp;B286," "&amp;C286)&amp;" -ldev_id "&amp;IF(G286="D",E286,D286)&amp;" "&amp;IF(ISNUMBER(F286),"-lun_id "&amp;F286&amp;" -s "&amp;Instructions!B$11&amp;" -IH"&amp;Instructions!B$10," -s "&amp;Instructions!B$11&amp;" -IH"&amp;Instructions!B$10))</f>
        <v/>
      </c>
    </row>
    <row r="287" spans="1:10" ht="15">
      <c r="A287" s="20"/>
      <c r="B287" s="29"/>
      <c r="C287" s="20"/>
      <c r="D287" s="204" t="str">
        <f t="shared" si="5"/>
        <v/>
      </c>
      <c r="E287" s="204"/>
      <c r="F287" s="29"/>
      <c r="G287" s="202"/>
      <c r="H287" s="92" t="s">
        <v>17</v>
      </c>
      <c r="I287" s="24" t="str">
        <f>IF(A287="","","raidcom add lun -port "&amp;A287&amp;IF(ISBLANK(C287),"-"&amp;B287," "&amp;C287)&amp;" -ldev_id "&amp;IF(G287="D",E287,D287)&amp;" "&amp;IF(ISNUMBER(F287),"-lun_id "&amp;F287&amp;" -s "&amp;Instructions!B$11&amp;" -IH"&amp;Instructions!B$10," -s "&amp;Instructions!B$11&amp;" -IH"&amp;Instructions!B$10))</f>
        <v/>
      </c>
      <c r="J287" s="139" t="str">
        <f>IF(A287="","","raidcom delete lun -port "&amp;A287&amp;IF(ISBLANK(C287),"-"&amp;B287," "&amp;C287)&amp;" -ldev_id "&amp;IF(G287="D",E287,D287)&amp;" "&amp;IF(ISNUMBER(F287),"-lun_id "&amp;F287&amp;" -s "&amp;Instructions!B$11&amp;" -IH"&amp;Instructions!B$10," -s "&amp;Instructions!B$11&amp;" -IH"&amp;Instructions!B$10))</f>
        <v/>
      </c>
    </row>
    <row r="288" spans="1:10" ht="15">
      <c r="A288" s="20"/>
      <c r="B288" s="29"/>
      <c r="C288" s="20"/>
      <c r="D288" s="204" t="str">
        <f t="shared" si="5"/>
        <v/>
      </c>
      <c r="E288" s="204"/>
      <c r="F288" s="29"/>
      <c r="G288" s="202"/>
      <c r="H288" s="92" t="s">
        <v>17</v>
      </c>
      <c r="I288" s="24" t="str">
        <f>IF(A288="","","raidcom add lun -port "&amp;A288&amp;IF(ISBLANK(C288),"-"&amp;B288," "&amp;C288)&amp;" -ldev_id "&amp;IF(G288="D",E288,D288)&amp;" "&amp;IF(ISNUMBER(F288),"-lun_id "&amp;F288&amp;" -s "&amp;Instructions!B$11&amp;" -IH"&amp;Instructions!B$10," -s "&amp;Instructions!B$11&amp;" -IH"&amp;Instructions!B$10))</f>
        <v/>
      </c>
      <c r="J288" s="139" t="str">
        <f>IF(A288="","","raidcom delete lun -port "&amp;A288&amp;IF(ISBLANK(C288),"-"&amp;B288," "&amp;C288)&amp;" -ldev_id "&amp;IF(G288="D",E288,D288)&amp;" "&amp;IF(ISNUMBER(F288),"-lun_id "&amp;F288&amp;" -s "&amp;Instructions!B$11&amp;" -IH"&amp;Instructions!B$10," -s "&amp;Instructions!B$11&amp;" -IH"&amp;Instructions!B$10))</f>
        <v/>
      </c>
    </row>
    <row r="289" spans="1:10" ht="15">
      <c r="A289" s="20"/>
      <c r="B289" s="29"/>
      <c r="C289" s="20"/>
      <c r="D289" s="204" t="str">
        <f t="shared" si="5"/>
        <v/>
      </c>
      <c r="E289" s="204"/>
      <c r="F289" s="29"/>
      <c r="G289" s="202"/>
      <c r="H289" s="92" t="s">
        <v>17</v>
      </c>
      <c r="I289" s="24" t="str">
        <f>IF(A289="","","raidcom add lun -port "&amp;A289&amp;IF(ISBLANK(C289),"-"&amp;B289," "&amp;C289)&amp;" -ldev_id "&amp;IF(G289="D",E289,D289)&amp;" "&amp;IF(ISNUMBER(F289),"-lun_id "&amp;F289&amp;" -s "&amp;Instructions!B$11&amp;" -IH"&amp;Instructions!B$10," -s "&amp;Instructions!B$11&amp;" -IH"&amp;Instructions!B$10))</f>
        <v/>
      </c>
      <c r="J289" s="139" t="str">
        <f>IF(A289="","","raidcom delete lun -port "&amp;A289&amp;IF(ISBLANK(C289),"-"&amp;B289," "&amp;C289)&amp;" -ldev_id "&amp;IF(G289="D",E289,D289)&amp;" "&amp;IF(ISNUMBER(F289),"-lun_id "&amp;F289&amp;" -s "&amp;Instructions!B$11&amp;" -IH"&amp;Instructions!B$10," -s "&amp;Instructions!B$11&amp;" -IH"&amp;Instructions!B$10))</f>
        <v/>
      </c>
    </row>
    <row r="290" spans="1:10" ht="15">
      <c r="A290" s="20"/>
      <c r="B290" s="29"/>
      <c r="C290" s="20"/>
      <c r="D290" s="204" t="str">
        <f t="shared" si="5"/>
        <v/>
      </c>
      <c r="E290" s="204"/>
      <c r="F290" s="29"/>
      <c r="G290" s="202"/>
      <c r="H290" s="92" t="s">
        <v>17</v>
      </c>
      <c r="I290" s="24" t="str">
        <f>IF(A290="","","raidcom add lun -port "&amp;A290&amp;IF(ISBLANK(C290),"-"&amp;B290," "&amp;C290)&amp;" -ldev_id "&amp;IF(G290="D",E290,D290)&amp;" "&amp;IF(ISNUMBER(F290),"-lun_id "&amp;F290&amp;" -s "&amp;Instructions!B$11&amp;" -IH"&amp;Instructions!B$10," -s "&amp;Instructions!B$11&amp;" -IH"&amp;Instructions!B$10))</f>
        <v/>
      </c>
      <c r="J290" s="139" t="str">
        <f>IF(A290="","","raidcom delete lun -port "&amp;A290&amp;IF(ISBLANK(C290),"-"&amp;B290," "&amp;C290)&amp;" -ldev_id "&amp;IF(G290="D",E290,D290)&amp;" "&amp;IF(ISNUMBER(F290),"-lun_id "&amp;F290&amp;" -s "&amp;Instructions!B$11&amp;" -IH"&amp;Instructions!B$10," -s "&amp;Instructions!B$11&amp;" -IH"&amp;Instructions!B$10))</f>
        <v/>
      </c>
    </row>
    <row r="291" spans="1:10" ht="15">
      <c r="A291" s="20"/>
      <c r="B291" s="29"/>
      <c r="C291" s="20"/>
      <c r="D291" s="204" t="str">
        <f t="shared" si="5"/>
        <v/>
      </c>
      <c r="E291" s="204"/>
      <c r="F291" s="29"/>
      <c r="G291" s="202"/>
      <c r="H291" s="92" t="s">
        <v>17</v>
      </c>
      <c r="I291" s="24" t="str">
        <f>IF(A291="","","raidcom add lun -port "&amp;A291&amp;IF(ISBLANK(C291),"-"&amp;B291," "&amp;C291)&amp;" -ldev_id "&amp;IF(G291="D",E291,D291)&amp;" "&amp;IF(ISNUMBER(F291),"-lun_id "&amp;F291&amp;" -s "&amp;Instructions!B$11&amp;" -IH"&amp;Instructions!B$10," -s "&amp;Instructions!B$11&amp;" -IH"&amp;Instructions!B$10))</f>
        <v/>
      </c>
      <c r="J291" s="139" t="str">
        <f>IF(A291="","","raidcom delete lun -port "&amp;A291&amp;IF(ISBLANK(C291),"-"&amp;B291," "&amp;C291)&amp;" -ldev_id "&amp;IF(G291="D",E291,D291)&amp;" "&amp;IF(ISNUMBER(F291),"-lun_id "&amp;F291&amp;" -s "&amp;Instructions!B$11&amp;" -IH"&amp;Instructions!B$10," -s "&amp;Instructions!B$11&amp;" -IH"&amp;Instructions!B$10))</f>
        <v/>
      </c>
    </row>
    <row r="292" spans="1:10" ht="15">
      <c r="A292" s="20"/>
      <c r="B292" s="29"/>
      <c r="C292" s="20"/>
      <c r="D292" s="204" t="str">
        <f t="shared" si="5"/>
        <v/>
      </c>
      <c r="E292" s="204"/>
      <c r="F292" s="29"/>
      <c r="G292" s="202"/>
      <c r="H292" s="92" t="s">
        <v>17</v>
      </c>
      <c r="I292" s="24" t="str">
        <f>IF(A292="","","raidcom add lun -port "&amp;A292&amp;IF(ISBLANK(C292),"-"&amp;B292," "&amp;C292)&amp;" -ldev_id "&amp;IF(G292="D",E292,D292)&amp;" "&amp;IF(ISNUMBER(F292),"-lun_id "&amp;F292&amp;" -s "&amp;Instructions!B$11&amp;" -IH"&amp;Instructions!B$10," -s "&amp;Instructions!B$11&amp;" -IH"&amp;Instructions!B$10))</f>
        <v/>
      </c>
      <c r="J292" s="139" t="str">
        <f>IF(A292="","","raidcom delete lun -port "&amp;A292&amp;IF(ISBLANK(C292),"-"&amp;B292," "&amp;C292)&amp;" -ldev_id "&amp;IF(G292="D",E292,D292)&amp;" "&amp;IF(ISNUMBER(F292),"-lun_id "&amp;F292&amp;" -s "&amp;Instructions!B$11&amp;" -IH"&amp;Instructions!B$10," -s "&amp;Instructions!B$11&amp;" -IH"&amp;Instructions!B$10))</f>
        <v/>
      </c>
    </row>
    <row r="293" spans="1:10" ht="15">
      <c r="A293" s="20"/>
      <c r="B293" s="29"/>
      <c r="C293" s="20"/>
      <c r="D293" s="204" t="str">
        <f t="shared" si="5"/>
        <v/>
      </c>
      <c r="E293" s="204"/>
      <c r="F293" s="29"/>
      <c r="G293" s="202"/>
      <c r="H293" s="92" t="s">
        <v>17</v>
      </c>
      <c r="I293" s="24" t="str">
        <f>IF(A293="","","raidcom add lun -port "&amp;A293&amp;IF(ISBLANK(C293),"-"&amp;B293," "&amp;C293)&amp;" -ldev_id "&amp;IF(G293="D",E293,D293)&amp;" "&amp;IF(ISNUMBER(F293),"-lun_id "&amp;F293&amp;" -s "&amp;Instructions!B$11&amp;" -IH"&amp;Instructions!B$10," -s "&amp;Instructions!B$11&amp;" -IH"&amp;Instructions!B$10))</f>
        <v/>
      </c>
      <c r="J293" s="139" t="str">
        <f>IF(A293="","","raidcom delete lun -port "&amp;A293&amp;IF(ISBLANK(C293),"-"&amp;B293," "&amp;C293)&amp;" -ldev_id "&amp;IF(G293="D",E293,D293)&amp;" "&amp;IF(ISNUMBER(F293),"-lun_id "&amp;F293&amp;" -s "&amp;Instructions!B$11&amp;" -IH"&amp;Instructions!B$10," -s "&amp;Instructions!B$11&amp;" -IH"&amp;Instructions!B$10))</f>
        <v/>
      </c>
    </row>
    <row r="294" spans="1:10" ht="15">
      <c r="A294" s="20"/>
      <c r="B294" s="29"/>
      <c r="C294" s="20"/>
      <c r="D294" s="204" t="str">
        <f t="shared" si="5"/>
        <v/>
      </c>
      <c r="E294" s="204"/>
      <c r="F294" s="29"/>
      <c r="G294" s="202"/>
      <c r="H294" s="92" t="s">
        <v>17</v>
      </c>
      <c r="I294" s="24" t="str">
        <f>IF(A294="","","raidcom add lun -port "&amp;A294&amp;IF(ISBLANK(C294),"-"&amp;B294," "&amp;C294)&amp;" -ldev_id "&amp;IF(G294="D",E294,D294)&amp;" "&amp;IF(ISNUMBER(F294),"-lun_id "&amp;F294&amp;" -s "&amp;Instructions!B$11&amp;" -IH"&amp;Instructions!B$10," -s "&amp;Instructions!B$11&amp;" -IH"&amp;Instructions!B$10))</f>
        <v/>
      </c>
      <c r="J294" s="139" t="str">
        <f>IF(A294="","","raidcom delete lun -port "&amp;A294&amp;IF(ISBLANK(C294),"-"&amp;B294," "&amp;C294)&amp;" -ldev_id "&amp;IF(G294="D",E294,D294)&amp;" "&amp;IF(ISNUMBER(F294),"-lun_id "&amp;F294&amp;" -s "&amp;Instructions!B$11&amp;" -IH"&amp;Instructions!B$10," -s "&amp;Instructions!B$11&amp;" -IH"&amp;Instructions!B$10))</f>
        <v/>
      </c>
    </row>
    <row r="295" spans="1:10" ht="15">
      <c r="A295" s="20"/>
      <c r="B295" s="29"/>
      <c r="C295" s="20"/>
      <c r="D295" s="204" t="str">
        <f t="shared" si="5"/>
        <v/>
      </c>
      <c r="E295" s="204"/>
      <c r="F295" s="29"/>
      <c r="G295" s="202"/>
      <c r="H295" s="92" t="s">
        <v>17</v>
      </c>
      <c r="I295" s="24" t="str">
        <f>IF(A295="","","raidcom add lun -port "&amp;A295&amp;IF(ISBLANK(C295),"-"&amp;B295," "&amp;C295)&amp;" -ldev_id "&amp;IF(G295="D",E295,D295)&amp;" "&amp;IF(ISNUMBER(F295),"-lun_id "&amp;F295&amp;" -s "&amp;Instructions!B$11&amp;" -IH"&amp;Instructions!B$10," -s "&amp;Instructions!B$11&amp;" -IH"&amp;Instructions!B$10))</f>
        <v/>
      </c>
      <c r="J295" s="139" t="str">
        <f>IF(A295="","","raidcom delete lun -port "&amp;A295&amp;IF(ISBLANK(C295),"-"&amp;B295," "&amp;C295)&amp;" -ldev_id "&amp;IF(G295="D",E295,D295)&amp;" "&amp;IF(ISNUMBER(F295),"-lun_id "&amp;F295&amp;" -s "&amp;Instructions!B$11&amp;" -IH"&amp;Instructions!B$10," -s "&amp;Instructions!B$11&amp;" -IH"&amp;Instructions!B$10))</f>
        <v/>
      </c>
    </row>
    <row r="296" spans="1:10" ht="15">
      <c r="A296" s="20"/>
      <c r="B296" s="29"/>
      <c r="C296" s="20"/>
      <c r="D296" s="204" t="str">
        <f t="shared" si="5"/>
        <v/>
      </c>
      <c r="E296" s="204"/>
      <c r="F296" s="29"/>
      <c r="G296" s="202"/>
      <c r="H296" s="92" t="s">
        <v>17</v>
      </c>
      <c r="I296" s="24" t="str">
        <f>IF(A296="","","raidcom add lun -port "&amp;A296&amp;IF(ISBLANK(C296),"-"&amp;B296," "&amp;C296)&amp;" -ldev_id "&amp;IF(G296="D",E296,D296)&amp;" "&amp;IF(ISNUMBER(F296),"-lun_id "&amp;F296&amp;" -s "&amp;Instructions!B$11&amp;" -IH"&amp;Instructions!B$10," -s "&amp;Instructions!B$11&amp;" -IH"&amp;Instructions!B$10))</f>
        <v/>
      </c>
      <c r="J296" s="139" t="str">
        <f>IF(A296="","","raidcom delete lun -port "&amp;A296&amp;IF(ISBLANK(C296),"-"&amp;B296," "&amp;C296)&amp;" -ldev_id "&amp;IF(G296="D",E296,D296)&amp;" "&amp;IF(ISNUMBER(F296),"-lun_id "&amp;F296&amp;" -s "&amp;Instructions!B$11&amp;" -IH"&amp;Instructions!B$10," -s "&amp;Instructions!B$11&amp;" -IH"&amp;Instructions!B$10))</f>
        <v/>
      </c>
    </row>
    <row r="297" spans="1:10" ht="15">
      <c r="A297" s="20"/>
      <c r="B297" s="29"/>
      <c r="C297" s="20"/>
      <c r="D297" s="204" t="str">
        <f t="shared" si="5"/>
        <v/>
      </c>
      <c r="E297" s="204"/>
      <c r="F297" s="29"/>
      <c r="G297" s="202"/>
      <c r="H297" s="92" t="s">
        <v>17</v>
      </c>
      <c r="I297" s="24" t="str">
        <f>IF(A297="","","raidcom add lun -port "&amp;A297&amp;IF(ISBLANK(C297),"-"&amp;B297," "&amp;C297)&amp;" -ldev_id "&amp;IF(G297="D",E297,D297)&amp;" "&amp;IF(ISNUMBER(F297),"-lun_id "&amp;F297&amp;" -s "&amp;Instructions!B$11&amp;" -IH"&amp;Instructions!B$10," -s "&amp;Instructions!B$11&amp;" -IH"&amp;Instructions!B$10))</f>
        <v/>
      </c>
      <c r="J297" s="139" t="str">
        <f>IF(A297="","","raidcom delete lun -port "&amp;A297&amp;IF(ISBLANK(C297),"-"&amp;B297," "&amp;C297)&amp;" -ldev_id "&amp;IF(G297="D",E297,D297)&amp;" "&amp;IF(ISNUMBER(F297),"-lun_id "&amp;F297&amp;" -s "&amp;Instructions!B$11&amp;" -IH"&amp;Instructions!B$10," -s "&amp;Instructions!B$11&amp;" -IH"&amp;Instructions!B$10))</f>
        <v/>
      </c>
    </row>
    <row r="298" spans="1:10" ht="15">
      <c r="A298" s="20"/>
      <c r="B298" s="29"/>
      <c r="C298" s="20"/>
      <c r="D298" s="204" t="str">
        <f t="shared" si="5"/>
        <v/>
      </c>
      <c r="E298" s="204"/>
      <c r="F298" s="29"/>
      <c r="G298" s="202"/>
      <c r="H298" s="92" t="s">
        <v>17</v>
      </c>
      <c r="I298" s="24" t="str">
        <f>IF(A298="","","raidcom add lun -port "&amp;A298&amp;IF(ISBLANK(C298),"-"&amp;B298," "&amp;C298)&amp;" -ldev_id "&amp;IF(G298="D",E298,D298)&amp;" "&amp;IF(ISNUMBER(F298),"-lun_id "&amp;F298&amp;" -s "&amp;Instructions!B$11&amp;" -IH"&amp;Instructions!B$10," -s "&amp;Instructions!B$11&amp;" -IH"&amp;Instructions!B$10))</f>
        <v/>
      </c>
      <c r="J298" s="139" t="str">
        <f>IF(A298="","","raidcom delete lun -port "&amp;A298&amp;IF(ISBLANK(C298),"-"&amp;B298," "&amp;C298)&amp;" -ldev_id "&amp;IF(G298="D",E298,D298)&amp;" "&amp;IF(ISNUMBER(F298),"-lun_id "&amp;F298&amp;" -s "&amp;Instructions!B$11&amp;" -IH"&amp;Instructions!B$10," -s "&amp;Instructions!B$11&amp;" -IH"&amp;Instructions!B$10))</f>
        <v/>
      </c>
    </row>
    <row r="299" spans="1:10" ht="15">
      <c r="A299" s="20"/>
      <c r="B299" s="29"/>
      <c r="C299" s="20"/>
      <c r="D299" s="204" t="str">
        <f t="shared" si="5"/>
        <v/>
      </c>
      <c r="E299" s="204"/>
      <c r="F299" s="29"/>
      <c r="G299" s="202"/>
      <c r="H299" s="92" t="s">
        <v>17</v>
      </c>
      <c r="I299" s="24" t="str">
        <f>IF(A299="","","raidcom add lun -port "&amp;A299&amp;IF(ISBLANK(C299),"-"&amp;B299," "&amp;C299)&amp;" -ldev_id "&amp;IF(G299="D",E299,D299)&amp;" "&amp;IF(ISNUMBER(F299),"-lun_id "&amp;F299&amp;" -s "&amp;Instructions!B$11&amp;" -IH"&amp;Instructions!B$10," -s "&amp;Instructions!B$11&amp;" -IH"&amp;Instructions!B$10))</f>
        <v/>
      </c>
      <c r="J299" s="139" t="str">
        <f>IF(A299="","","raidcom delete lun -port "&amp;A299&amp;IF(ISBLANK(C299),"-"&amp;B299," "&amp;C299)&amp;" -ldev_id "&amp;IF(G299="D",E299,D299)&amp;" "&amp;IF(ISNUMBER(F299),"-lun_id "&amp;F299&amp;" -s "&amp;Instructions!B$11&amp;" -IH"&amp;Instructions!B$10," -s "&amp;Instructions!B$11&amp;" -IH"&amp;Instructions!B$10))</f>
        <v/>
      </c>
    </row>
    <row r="300" spans="1:10" ht="15">
      <c r="A300" s="20"/>
      <c r="B300" s="29"/>
      <c r="C300" s="20"/>
      <c r="D300" s="204" t="str">
        <f t="shared" si="5"/>
        <v/>
      </c>
      <c r="E300" s="204"/>
      <c r="F300" s="29"/>
      <c r="G300" s="202"/>
      <c r="H300" s="92" t="s">
        <v>17</v>
      </c>
      <c r="I300" s="24" t="str">
        <f>IF(A300="","","raidcom add lun -port "&amp;A300&amp;IF(ISBLANK(C300),"-"&amp;B300," "&amp;C300)&amp;" -ldev_id "&amp;IF(G300="D",E300,D300)&amp;" "&amp;IF(ISNUMBER(F300),"-lun_id "&amp;F300&amp;" -s "&amp;Instructions!B$11&amp;" -IH"&amp;Instructions!B$10," -s "&amp;Instructions!B$11&amp;" -IH"&amp;Instructions!B$10))</f>
        <v/>
      </c>
      <c r="J300" s="139" t="str">
        <f>IF(A300="","","raidcom delete lun -port "&amp;A300&amp;IF(ISBLANK(C300),"-"&amp;B300," "&amp;C300)&amp;" -ldev_id "&amp;IF(G300="D",E300,D300)&amp;" "&amp;IF(ISNUMBER(F300),"-lun_id "&amp;F300&amp;" -s "&amp;Instructions!B$11&amp;" -IH"&amp;Instructions!B$10," -s "&amp;Instructions!B$11&amp;" -IH"&amp;Instructions!B$10))</f>
        <v/>
      </c>
    </row>
    <row r="301" spans="1:10" ht="15">
      <c r="A301" s="20"/>
      <c r="B301" s="29"/>
      <c r="C301" s="20"/>
      <c r="D301" s="204" t="str">
        <f t="shared" si="5"/>
        <v/>
      </c>
      <c r="E301" s="204"/>
      <c r="F301" s="29"/>
      <c r="G301" s="202"/>
      <c r="H301" s="92" t="s">
        <v>17</v>
      </c>
      <c r="I301" s="24" t="str">
        <f>IF(A301="","","raidcom add lun -port "&amp;A301&amp;IF(ISBLANK(C301),"-"&amp;B301," "&amp;C301)&amp;" -ldev_id "&amp;IF(G301="D",E301,D301)&amp;" "&amp;IF(ISNUMBER(F301),"-lun_id "&amp;F301&amp;" -s "&amp;Instructions!B$11&amp;" -IH"&amp;Instructions!B$10," -s "&amp;Instructions!B$11&amp;" -IH"&amp;Instructions!B$10))</f>
        <v/>
      </c>
      <c r="J301" s="139" t="str">
        <f>IF(A301="","","raidcom delete lun -port "&amp;A301&amp;IF(ISBLANK(C301),"-"&amp;B301," "&amp;C301)&amp;" -ldev_id "&amp;IF(G301="D",E301,D301)&amp;" "&amp;IF(ISNUMBER(F301),"-lun_id "&amp;F301&amp;" -s "&amp;Instructions!B$11&amp;" -IH"&amp;Instructions!B$10," -s "&amp;Instructions!B$11&amp;" -IH"&amp;Instructions!B$10))</f>
        <v/>
      </c>
    </row>
    <row r="302" spans="1:10" ht="15">
      <c r="A302" s="20"/>
      <c r="B302" s="29"/>
      <c r="C302" s="20"/>
      <c r="D302" s="204" t="str">
        <f t="shared" si="5"/>
        <v/>
      </c>
      <c r="E302" s="204"/>
      <c r="F302" s="29"/>
      <c r="G302" s="202"/>
      <c r="H302" s="92" t="s">
        <v>17</v>
      </c>
      <c r="I302" s="24" t="str">
        <f>IF(A302="","","raidcom add lun -port "&amp;A302&amp;IF(ISBLANK(C302),"-"&amp;B302," "&amp;C302)&amp;" -ldev_id "&amp;IF(G302="D",E302,D302)&amp;" "&amp;IF(ISNUMBER(F302),"-lun_id "&amp;F302&amp;" -s "&amp;Instructions!B$11&amp;" -IH"&amp;Instructions!B$10," -s "&amp;Instructions!B$11&amp;" -IH"&amp;Instructions!B$10))</f>
        <v/>
      </c>
      <c r="J302" s="139" t="str">
        <f>IF(A302="","","raidcom delete lun -port "&amp;A302&amp;IF(ISBLANK(C302),"-"&amp;B302," "&amp;C302)&amp;" -ldev_id "&amp;IF(G302="D",E302,D302)&amp;" "&amp;IF(ISNUMBER(F302),"-lun_id "&amp;F302&amp;" -s "&amp;Instructions!B$11&amp;" -IH"&amp;Instructions!B$10," -s "&amp;Instructions!B$11&amp;" -IH"&amp;Instructions!B$10))</f>
        <v/>
      </c>
    </row>
    <row r="303" spans="1:10" ht="15">
      <c r="A303" s="20"/>
      <c r="B303" s="29"/>
      <c r="C303" s="20"/>
      <c r="D303" s="204" t="str">
        <f t="shared" si="5"/>
        <v/>
      </c>
      <c r="E303" s="204"/>
      <c r="F303" s="29"/>
      <c r="G303" s="202"/>
      <c r="H303" s="92" t="s">
        <v>17</v>
      </c>
      <c r="I303" s="24" t="str">
        <f>IF(A303="","","raidcom add lun -port "&amp;A303&amp;IF(ISBLANK(C303),"-"&amp;B303," "&amp;C303)&amp;" -ldev_id "&amp;IF(G303="D",E303,D303)&amp;" "&amp;IF(ISNUMBER(F303),"-lun_id "&amp;F303&amp;" -s "&amp;Instructions!B$11&amp;" -IH"&amp;Instructions!B$10," -s "&amp;Instructions!B$11&amp;" -IH"&amp;Instructions!B$10))</f>
        <v/>
      </c>
      <c r="J303" s="139" t="str">
        <f>IF(A303="","","raidcom delete lun -port "&amp;A303&amp;IF(ISBLANK(C303),"-"&amp;B303," "&amp;C303)&amp;" -ldev_id "&amp;IF(G303="D",E303,D303)&amp;" "&amp;IF(ISNUMBER(F303),"-lun_id "&amp;F303&amp;" -s "&amp;Instructions!B$11&amp;" -IH"&amp;Instructions!B$10," -s "&amp;Instructions!B$11&amp;" -IH"&amp;Instructions!B$10))</f>
        <v/>
      </c>
    </row>
    <row r="304" spans="1:10" ht="15">
      <c r="A304" s="20"/>
      <c r="B304" s="29"/>
      <c r="C304" s="20"/>
      <c r="D304" s="204" t="str">
        <f t="shared" si="5"/>
        <v/>
      </c>
      <c r="E304" s="204"/>
      <c r="F304" s="29"/>
      <c r="G304" s="202"/>
      <c r="H304" s="92" t="s">
        <v>17</v>
      </c>
      <c r="I304" s="24" t="str">
        <f>IF(A304="","","raidcom add lun -port "&amp;A304&amp;IF(ISBLANK(C304),"-"&amp;B304," "&amp;C304)&amp;" -ldev_id "&amp;IF(G304="D",E304,D304)&amp;" "&amp;IF(ISNUMBER(F304),"-lun_id "&amp;F304&amp;" -s "&amp;Instructions!B$11&amp;" -IH"&amp;Instructions!B$10," -s "&amp;Instructions!B$11&amp;" -IH"&amp;Instructions!B$10))</f>
        <v/>
      </c>
      <c r="J304" s="139" t="str">
        <f>IF(A304="","","raidcom delete lun -port "&amp;A304&amp;IF(ISBLANK(C304),"-"&amp;B304," "&amp;C304)&amp;" -ldev_id "&amp;IF(G304="D",E304,D304)&amp;" "&amp;IF(ISNUMBER(F304),"-lun_id "&amp;F304&amp;" -s "&amp;Instructions!B$11&amp;" -IH"&amp;Instructions!B$10," -s "&amp;Instructions!B$11&amp;" -IH"&amp;Instructions!B$10))</f>
        <v/>
      </c>
    </row>
    <row r="305" spans="1:10" ht="15">
      <c r="A305" s="20"/>
      <c r="B305" s="29"/>
      <c r="C305" s="20"/>
      <c r="D305" s="204" t="str">
        <f t="shared" si="5"/>
        <v/>
      </c>
      <c r="E305" s="204"/>
      <c r="F305" s="29"/>
      <c r="G305" s="202"/>
      <c r="H305" s="92" t="s">
        <v>17</v>
      </c>
      <c r="I305" s="24" t="str">
        <f>IF(A305="","","raidcom add lun -port "&amp;A305&amp;IF(ISBLANK(C305),"-"&amp;B305," "&amp;C305)&amp;" -ldev_id "&amp;IF(G305="D",E305,D305)&amp;" "&amp;IF(ISNUMBER(F305),"-lun_id "&amp;F305&amp;" -s "&amp;Instructions!B$11&amp;" -IH"&amp;Instructions!B$10," -s "&amp;Instructions!B$11&amp;" -IH"&amp;Instructions!B$10))</f>
        <v/>
      </c>
      <c r="J305" s="139" t="str">
        <f>IF(A305="","","raidcom delete lun -port "&amp;A305&amp;IF(ISBLANK(C305),"-"&amp;B305," "&amp;C305)&amp;" -ldev_id "&amp;IF(G305="D",E305,D305)&amp;" "&amp;IF(ISNUMBER(F305),"-lun_id "&amp;F305&amp;" -s "&amp;Instructions!B$11&amp;" -IH"&amp;Instructions!B$10," -s "&amp;Instructions!B$11&amp;" -IH"&amp;Instructions!B$10))</f>
        <v/>
      </c>
    </row>
    <row r="306" spans="1:10" ht="15">
      <c r="A306" s="20"/>
      <c r="B306" s="29"/>
      <c r="C306" s="20"/>
      <c r="D306" s="204" t="str">
        <f t="shared" si="5"/>
        <v/>
      </c>
      <c r="E306" s="204"/>
      <c r="F306" s="29"/>
      <c r="G306" s="202"/>
      <c r="H306" s="92" t="s">
        <v>17</v>
      </c>
      <c r="I306" s="24" t="str">
        <f>IF(A306="","","raidcom add lun -port "&amp;A306&amp;IF(ISBLANK(C306),"-"&amp;B306," "&amp;C306)&amp;" -ldev_id "&amp;IF(G306="D",E306,D306)&amp;" "&amp;IF(ISNUMBER(F306),"-lun_id "&amp;F306&amp;" -s "&amp;Instructions!B$11&amp;" -IH"&amp;Instructions!B$10," -s "&amp;Instructions!B$11&amp;" -IH"&amp;Instructions!B$10))</f>
        <v/>
      </c>
      <c r="J306" s="139" t="str">
        <f>IF(A306="","","raidcom delete lun -port "&amp;A306&amp;IF(ISBLANK(C306),"-"&amp;B306," "&amp;C306)&amp;" -ldev_id "&amp;IF(G306="D",E306,D306)&amp;" "&amp;IF(ISNUMBER(F306),"-lun_id "&amp;F306&amp;" -s "&amp;Instructions!B$11&amp;" -IH"&amp;Instructions!B$10," -s "&amp;Instructions!B$11&amp;" -IH"&amp;Instructions!B$10))</f>
        <v/>
      </c>
    </row>
    <row r="307" spans="1:10" ht="15">
      <c r="A307" s="20"/>
      <c r="B307" s="29"/>
      <c r="C307" s="20"/>
      <c r="D307" s="204" t="str">
        <f t="shared" si="5"/>
        <v/>
      </c>
      <c r="E307" s="204"/>
      <c r="F307" s="29"/>
      <c r="G307" s="202"/>
      <c r="H307" s="92" t="s">
        <v>17</v>
      </c>
      <c r="I307" s="24" t="str">
        <f>IF(A307="","","raidcom add lun -port "&amp;A307&amp;IF(ISBLANK(C307),"-"&amp;B307," "&amp;C307)&amp;" -ldev_id "&amp;IF(G307="D",E307,D307)&amp;" "&amp;IF(ISNUMBER(F307),"-lun_id "&amp;F307&amp;" -s "&amp;Instructions!B$11&amp;" -IH"&amp;Instructions!B$10," -s "&amp;Instructions!B$11&amp;" -IH"&amp;Instructions!B$10))</f>
        <v/>
      </c>
      <c r="J307" s="139" t="str">
        <f>IF(A307="","","raidcom delete lun -port "&amp;A307&amp;IF(ISBLANK(C307),"-"&amp;B307," "&amp;C307)&amp;" -ldev_id "&amp;IF(G307="D",E307,D307)&amp;" "&amp;IF(ISNUMBER(F307),"-lun_id "&amp;F307&amp;" -s "&amp;Instructions!B$11&amp;" -IH"&amp;Instructions!B$10," -s "&amp;Instructions!B$11&amp;" -IH"&amp;Instructions!B$10))</f>
        <v/>
      </c>
    </row>
    <row r="308" spans="1:10" ht="15">
      <c r="A308" s="20"/>
      <c r="B308" s="29"/>
      <c r="C308" s="20"/>
      <c r="D308" s="204" t="str">
        <f t="shared" si="5"/>
        <v/>
      </c>
      <c r="E308" s="204"/>
      <c r="F308" s="29"/>
      <c r="G308" s="202"/>
      <c r="H308" s="92" t="s">
        <v>17</v>
      </c>
      <c r="I308" s="24" t="str">
        <f>IF(A308="","","raidcom add lun -port "&amp;A308&amp;IF(ISBLANK(C308),"-"&amp;B308," "&amp;C308)&amp;" -ldev_id "&amp;IF(G308="D",E308,D308)&amp;" "&amp;IF(ISNUMBER(F308),"-lun_id "&amp;F308&amp;" -s "&amp;Instructions!B$11&amp;" -IH"&amp;Instructions!B$10," -s "&amp;Instructions!B$11&amp;" -IH"&amp;Instructions!B$10))</f>
        <v/>
      </c>
      <c r="J308" s="139" t="str">
        <f>IF(A308="","","raidcom delete lun -port "&amp;A308&amp;IF(ISBLANK(C308),"-"&amp;B308," "&amp;C308)&amp;" -ldev_id "&amp;IF(G308="D",E308,D308)&amp;" "&amp;IF(ISNUMBER(F308),"-lun_id "&amp;F308&amp;" -s "&amp;Instructions!B$11&amp;" -IH"&amp;Instructions!B$10," -s "&amp;Instructions!B$11&amp;" -IH"&amp;Instructions!B$10))</f>
        <v/>
      </c>
    </row>
    <row r="309" spans="1:10" ht="15">
      <c r="A309" s="20"/>
      <c r="B309" s="29"/>
      <c r="C309" s="20"/>
      <c r="D309" s="204" t="str">
        <f t="shared" si="5"/>
        <v/>
      </c>
      <c r="E309" s="204"/>
      <c r="F309" s="29"/>
      <c r="G309" s="202"/>
      <c r="H309" s="92" t="s">
        <v>17</v>
      </c>
      <c r="I309" s="24" t="str">
        <f>IF(A309="","","raidcom add lun -port "&amp;A309&amp;IF(ISBLANK(C309),"-"&amp;B309," "&amp;C309)&amp;" -ldev_id "&amp;IF(G309="D",E309,D309)&amp;" "&amp;IF(ISNUMBER(F309),"-lun_id "&amp;F309&amp;" -s "&amp;Instructions!B$11&amp;" -IH"&amp;Instructions!B$10," -s "&amp;Instructions!B$11&amp;" -IH"&amp;Instructions!B$10))</f>
        <v/>
      </c>
      <c r="J309" s="139" t="str">
        <f>IF(A309="","","raidcom delete lun -port "&amp;A309&amp;IF(ISBLANK(C309),"-"&amp;B309," "&amp;C309)&amp;" -ldev_id "&amp;IF(G309="D",E309,D309)&amp;" "&amp;IF(ISNUMBER(F309),"-lun_id "&amp;F309&amp;" -s "&amp;Instructions!B$11&amp;" -IH"&amp;Instructions!B$10," -s "&amp;Instructions!B$11&amp;" -IH"&amp;Instructions!B$10))</f>
        <v/>
      </c>
    </row>
    <row r="310" spans="1:10" ht="15">
      <c r="A310" s="20"/>
      <c r="B310" s="29"/>
      <c r="C310" s="20"/>
      <c r="D310" s="204" t="str">
        <f t="shared" si="5"/>
        <v/>
      </c>
      <c r="E310" s="204"/>
      <c r="F310" s="29"/>
      <c r="G310" s="202"/>
      <c r="H310" s="92" t="s">
        <v>17</v>
      </c>
      <c r="I310" s="24" t="str">
        <f>IF(A310="","","raidcom add lun -port "&amp;A310&amp;IF(ISBLANK(C310),"-"&amp;B310," "&amp;C310)&amp;" -ldev_id "&amp;IF(G310="D",E310,D310)&amp;" "&amp;IF(ISNUMBER(F310),"-lun_id "&amp;F310&amp;" -s "&amp;Instructions!B$11&amp;" -IH"&amp;Instructions!B$10," -s "&amp;Instructions!B$11&amp;" -IH"&amp;Instructions!B$10))</f>
        <v/>
      </c>
      <c r="J310" s="139" t="str">
        <f>IF(A310="","","raidcom delete lun -port "&amp;A310&amp;IF(ISBLANK(C310),"-"&amp;B310," "&amp;C310)&amp;" -ldev_id "&amp;IF(G310="D",E310,D310)&amp;" "&amp;IF(ISNUMBER(F310),"-lun_id "&amp;F310&amp;" -s "&amp;Instructions!B$11&amp;" -IH"&amp;Instructions!B$10," -s "&amp;Instructions!B$11&amp;" -IH"&amp;Instructions!B$10))</f>
        <v/>
      </c>
    </row>
    <row r="311" spans="1:10" ht="15">
      <c r="A311" s="20"/>
      <c r="B311" s="29"/>
      <c r="C311" s="20"/>
      <c r="D311" s="204" t="str">
        <f t="shared" si="5"/>
        <v/>
      </c>
      <c r="E311" s="204"/>
      <c r="F311" s="29"/>
      <c r="G311" s="202"/>
      <c r="H311" s="92" t="s">
        <v>17</v>
      </c>
      <c r="I311" s="24" t="str">
        <f>IF(A311="","","raidcom add lun -port "&amp;A311&amp;IF(ISBLANK(C311),"-"&amp;B311," "&amp;C311)&amp;" -ldev_id "&amp;IF(G311="D",E311,D311)&amp;" "&amp;IF(ISNUMBER(F311),"-lun_id "&amp;F311&amp;" -s "&amp;Instructions!B$11&amp;" -IH"&amp;Instructions!B$10," -s "&amp;Instructions!B$11&amp;" -IH"&amp;Instructions!B$10))</f>
        <v/>
      </c>
      <c r="J311" s="139" t="str">
        <f>IF(A311="","","raidcom delete lun -port "&amp;A311&amp;IF(ISBLANK(C311),"-"&amp;B311," "&amp;C311)&amp;" -ldev_id "&amp;IF(G311="D",E311,D311)&amp;" "&amp;IF(ISNUMBER(F311),"-lun_id "&amp;F311&amp;" -s "&amp;Instructions!B$11&amp;" -IH"&amp;Instructions!B$10," -s "&amp;Instructions!B$11&amp;" -IH"&amp;Instructions!B$10))</f>
        <v/>
      </c>
    </row>
    <row r="312" spans="1:10" ht="15">
      <c r="A312" s="20"/>
      <c r="B312" s="29"/>
      <c r="C312" s="20"/>
      <c r="D312" s="204" t="str">
        <f t="shared" si="5"/>
        <v/>
      </c>
      <c r="E312" s="204"/>
      <c r="F312" s="29"/>
      <c r="G312" s="202"/>
      <c r="H312" s="92" t="s">
        <v>17</v>
      </c>
      <c r="I312" s="24" t="str">
        <f>IF(A312="","","raidcom add lun -port "&amp;A312&amp;IF(ISBLANK(C312),"-"&amp;B312," "&amp;C312)&amp;" -ldev_id "&amp;IF(G312="D",E312,D312)&amp;" "&amp;IF(ISNUMBER(F312),"-lun_id "&amp;F312&amp;" -s "&amp;Instructions!B$11&amp;" -IH"&amp;Instructions!B$10," -s "&amp;Instructions!B$11&amp;" -IH"&amp;Instructions!B$10))</f>
        <v/>
      </c>
      <c r="J312" s="139" t="str">
        <f>IF(A312="","","raidcom delete lun -port "&amp;A312&amp;IF(ISBLANK(C312),"-"&amp;B312," "&amp;C312)&amp;" -ldev_id "&amp;IF(G312="D",E312,D312)&amp;" "&amp;IF(ISNUMBER(F312),"-lun_id "&amp;F312&amp;" -s "&amp;Instructions!B$11&amp;" -IH"&amp;Instructions!B$10," -s "&amp;Instructions!B$11&amp;" -IH"&amp;Instructions!B$10))</f>
        <v/>
      </c>
    </row>
    <row r="313" spans="1:10" ht="15">
      <c r="A313" s="20"/>
      <c r="B313" s="29"/>
      <c r="C313" s="20"/>
      <c r="D313" s="204" t="str">
        <f t="shared" si="5"/>
        <v/>
      </c>
      <c r="E313" s="204"/>
      <c r="F313" s="29"/>
      <c r="G313" s="202"/>
      <c r="H313" s="92" t="s">
        <v>17</v>
      </c>
      <c r="I313" s="24" t="str">
        <f>IF(A313="","","raidcom add lun -port "&amp;A313&amp;IF(ISBLANK(C313),"-"&amp;B313," "&amp;C313)&amp;" -ldev_id "&amp;IF(G313="D",E313,D313)&amp;" "&amp;IF(ISNUMBER(F313),"-lun_id "&amp;F313&amp;" -s "&amp;Instructions!B$11&amp;" -IH"&amp;Instructions!B$10," -s "&amp;Instructions!B$11&amp;" -IH"&amp;Instructions!B$10))</f>
        <v/>
      </c>
      <c r="J313" s="139" t="str">
        <f>IF(A313="","","raidcom delete lun -port "&amp;A313&amp;IF(ISBLANK(C313),"-"&amp;B313," "&amp;C313)&amp;" -ldev_id "&amp;IF(G313="D",E313,D313)&amp;" "&amp;IF(ISNUMBER(F313),"-lun_id "&amp;F313&amp;" -s "&amp;Instructions!B$11&amp;" -IH"&amp;Instructions!B$10," -s "&amp;Instructions!B$11&amp;" -IH"&amp;Instructions!B$10))</f>
        <v/>
      </c>
    </row>
    <row r="314" spans="1:10" ht="15">
      <c r="A314" s="20"/>
      <c r="B314" s="29"/>
      <c r="C314" s="20"/>
      <c r="D314" s="204" t="str">
        <f t="shared" si="5"/>
        <v/>
      </c>
      <c r="E314" s="204"/>
      <c r="F314" s="29"/>
      <c r="G314" s="202"/>
      <c r="H314" s="92" t="s">
        <v>17</v>
      </c>
      <c r="I314" s="24" t="str">
        <f>IF(A314="","","raidcom add lun -port "&amp;A314&amp;IF(ISBLANK(C314),"-"&amp;B314," "&amp;C314)&amp;" -ldev_id "&amp;IF(G314="D",E314,D314)&amp;" "&amp;IF(ISNUMBER(F314),"-lun_id "&amp;F314&amp;" -s "&amp;Instructions!B$11&amp;" -IH"&amp;Instructions!B$10," -s "&amp;Instructions!B$11&amp;" -IH"&amp;Instructions!B$10))</f>
        <v/>
      </c>
      <c r="J314" s="139" t="str">
        <f>IF(A314="","","raidcom delete lun -port "&amp;A314&amp;IF(ISBLANK(C314),"-"&amp;B314," "&amp;C314)&amp;" -ldev_id "&amp;IF(G314="D",E314,D314)&amp;" "&amp;IF(ISNUMBER(F314),"-lun_id "&amp;F314&amp;" -s "&amp;Instructions!B$11&amp;" -IH"&amp;Instructions!B$10," -s "&amp;Instructions!B$11&amp;" -IH"&amp;Instructions!B$10))</f>
        <v/>
      </c>
    </row>
    <row r="315" spans="1:10" ht="15">
      <c r="A315" s="20"/>
      <c r="B315" s="29"/>
      <c r="C315" s="20"/>
      <c r="D315" s="204" t="str">
        <f t="shared" si="5"/>
        <v/>
      </c>
      <c r="E315" s="204"/>
      <c r="F315" s="29"/>
      <c r="G315" s="202"/>
      <c r="H315" s="92" t="s">
        <v>17</v>
      </c>
      <c r="I315" s="24" t="str">
        <f>IF(A315="","","raidcom add lun -port "&amp;A315&amp;IF(ISBLANK(C315),"-"&amp;B315," "&amp;C315)&amp;" -ldev_id "&amp;IF(G315="D",E315,D315)&amp;" "&amp;IF(ISNUMBER(F315),"-lun_id "&amp;F315&amp;" -s "&amp;Instructions!B$11&amp;" -IH"&amp;Instructions!B$10," -s "&amp;Instructions!B$11&amp;" -IH"&amp;Instructions!B$10))</f>
        <v/>
      </c>
      <c r="J315" s="139" t="str">
        <f>IF(A315="","","raidcom delete lun -port "&amp;A315&amp;IF(ISBLANK(C315),"-"&amp;B315," "&amp;C315)&amp;" -ldev_id "&amp;IF(G315="D",E315,D315)&amp;" "&amp;IF(ISNUMBER(F315),"-lun_id "&amp;F315&amp;" -s "&amp;Instructions!B$11&amp;" -IH"&amp;Instructions!B$10," -s "&amp;Instructions!B$11&amp;" -IH"&amp;Instructions!B$10))</f>
        <v/>
      </c>
    </row>
    <row r="316" spans="1:10" ht="15">
      <c r="A316" s="20"/>
      <c r="B316" s="29"/>
      <c r="C316" s="20"/>
      <c r="D316" s="204" t="str">
        <f t="shared" si="5"/>
        <v/>
      </c>
      <c r="E316" s="204"/>
      <c r="F316" s="29"/>
      <c r="G316" s="202"/>
      <c r="H316" s="92" t="s">
        <v>17</v>
      </c>
      <c r="I316" s="24" t="str">
        <f>IF(A316="","","raidcom add lun -port "&amp;A316&amp;IF(ISBLANK(C316),"-"&amp;B316," "&amp;C316)&amp;" -ldev_id "&amp;IF(G316="D",E316,D316)&amp;" "&amp;IF(ISNUMBER(F316),"-lun_id "&amp;F316&amp;" -s "&amp;Instructions!B$11&amp;" -IH"&amp;Instructions!B$10," -s "&amp;Instructions!B$11&amp;" -IH"&amp;Instructions!B$10))</f>
        <v/>
      </c>
      <c r="J316" s="139" t="str">
        <f>IF(A316="","","raidcom delete lun -port "&amp;A316&amp;IF(ISBLANK(C316),"-"&amp;B316," "&amp;C316)&amp;" -ldev_id "&amp;IF(G316="D",E316,D316)&amp;" "&amp;IF(ISNUMBER(F316),"-lun_id "&amp;F316&amp;" -s "&amp;Instructions!B$11&amp;" -IH"&amp;Instructions!B$10," -s "&amp;Instructions!B$11&amp;" -IH"&amp;Instructions!B$10))</f>
        <v/>
      </c>
    </row>
    <row r="317" spans="1:10" ht="15">
      <c r="A317" s="20"/>
      <c r="B317" s="29"/>
      <c r="C317" s="20"/>
      <c r="D317" s="204" t="str">
        <f t="shared" si="5"/>
        <v/>
      </c>
      <c r="E317" s="204"/>
      <c r="F317" s="29"/>
      <c r="G317" s="202"/>
      <c r="H317" s="92" t="s">
        <v>17</v>
      </c>
      <c r="I317" s="24" t="str">
        <f>IF(A317="","","raidcom add lun -port "&amp;A317&amp;IF(ISBLANK(C317),"-"&amp;B317," "&amp;C317)&amp;" -ldev_id "&amp;IF(G317="D",E317,D317)&amp;" "&amp;IF(ISNUMBER(F317),"-lun_id "&amp;F317&amp;" -s "&amp;Instructions!B$11&amp;" -IH"&amp;Instructions!B$10," -s "&amp;Instructions!B$11&amp;" -IH"&amp;Instructions!B$10))</f>
        <v/>
      </c>
      <c r="J317" s="139" t="str">
        <f>IF(A317="","","raidcom delete lun -port "&amp;A317&amp;IF(ISBLANK(C317),"-"&amp;B317," "&amp;C317)&amp;" -ldev_id "&amp;IF(G317="D",E317,D317)&amp;" "&amp;IF(ISNUMBER(F317),"-lun_id "&amp;F317&amp;" -s "&amp;Instructions!B$11&amp;" -IH"&amp;Instructions!B$10," -s "&amp;Instructions!B$11&amp;" -IH"&amp;Instructions!B$10))</f>
        <v/>
      </c>
    </row>
    <row r="318" spans="1:10" ht="15">
      <c r="A318" s="20"/>
      <c r="B318" s="29"/>
      <c r="C318" s="20"/>
      <c r="D318" s="204" t="str">
        <f t="shared" si="5"/>
        <v/>
      </c>
      <c r="E318" s="204"/>
      <c r="F318" s="29"/>
      <c r="G318" s="202"/>
      <c r="H318" s="92" t="s">
        <v>17</v>
      </c>
      <c r="I318" s="24" t="str">
        <f>IF(A318="","","raidcom add lun -port "&amp;A318&amp;IF(ISBLANK(C318),"-"&amp;B318," "&amp;C318)&amp;" -ldev_id "&amp;IF(G318="D",E318,D318)&amp;" "&amp;IF(ISNUMBER(F318),"-lun_id "&amp;F318&amp;" -s "&amp;Instructions!B$11&amp;" -IH"&amp;Instructions!B$10," -s "&amp;Instructions!B$11&amp;" -IH"&amp;Instructions!B$10))</f>
        <v/>
      </c>
      <c r="J318" s="139" t="str">
        <f>IF(A318="","","raidcom delete lun -port "&amp;A318&amp;IF(ISBLANK(C318),"-"&amp;B318," "&amp;C318)&amp;" -ldev_id "&amp;IF(G318="D",E318,D318)&amp;" "&amp;IF(ISNUMBER(F318),"-lun_id "&amp;F318&amp;" -s "&amp;Instructions!B$11&amp;" -IH"&amp;Instructions!B$10," -s "&amp;Instructions!B$11&amp;" -IH"&amp;Instructions!B$10))</f>
        <v/>
      </c>
    </row>
    <row r="319" spans="1:10" ht="15">
      <c r="A319" s="20"/>
      <c r="B319" s="29"/>
      <c r="C319" s="20"/>
      <c r="D319" s="204" t="str">
        <f t="shared" si="5"/>
        <v/>
      </c>
      <c r="E319" s="204"/>
      <c r="F319" s="29"/>
      <c r="G319" s="202"/>
      <c r="H319" s="92" t="s">
        <v>17</v>
      </c>
      <c r="I319" s="24" t="str">
        <f>IF(A319="","","raidcom add lun -port "&amp;A319&amp;IF(ISBLANK(C319),"-"&amp;B319," "&amp;C319)&amp;" -ldev_id "&amp;IF(G319="D",E319,D319)&amp;" "&amp;IF(ISNUMBER(F319),"-lun_id "&amp;F319&amp;" -s "&amp;Instructions!B$11&amp;" -IH"&amp;Instructions!B$10," -s "&amp;Instructions!B$11&amp;" -IH"&amp;Instructions!B$10))</f>
        <v/>
      </c>
      <c r="J319" s="139" t="str">
        <f>IF(A319="","","raidcom delete lun -port "&amp;A319&amp;IF(ISBLANK(C319),"-"&amp;B319," "&amp;C319)&amp;" -ldev_id "&amp;IF(G319="D",E319,D319)&amp;" "&amp;IF(ISNUMBER(F319),"-lun_id "&amp;F319&amp;" -s "&amp;Instructions!B$11&amp;" -IH"&amp;Instructions!B$10," -s "&amp;Instructions!B$11&amp;" -IH"&amp;Instructions!B$10))</f>
        <v/>
      </c>
    </row>
    <row r="320" spans="1:10" ht="15">
      <c r="A320" s="20"/>
      <c r="B320" s="29"/>
      <c r="C320" s="20"/>
      <c r="D320" s="204" t="str">
        <f t="shared" si="5"/>
        <v/>
      </c>
      <c r="E320" s="204"/>
      <c r="F320" s="29"/>
      <c r="G320" s="202"/>
      <c r="H320" s="92" t="s">
        <v>17</v>
      </c>
      <c r="I320" s="24" t="str">
        <f>IF(A320="","","raidcom add lun -port "&amp;A320&amp;IF(ISBLANK(C320),"-"&amp;B320," "&amp;C320)&amp;" -ldev_id "&amp;IF(G320="D",E320,D320)&amp;" "&amp;IF(ISNUMBER(F320),"-lun_id "&amp;F320&amp;" -s "&amp;Instructions!B$11&amp;" -IH"&amp;Instructions!B$10," -s "&amp;Instructions!B$11&amp;" -IH"&amp;Instructions!B$10))</f>
        <v/>
      </c>
      <c r="J320" s="139" t="str">
        <f>IF(A320="","","raidcom delete lun -port "&amp;A320&amp;IF(ISBLANK(C320),"-"&amp;B320," "&amp;C320)&amp;" -ldev_id "&amp;IF(G320="D",E320,D320)&amp;" "&amp;IF(ISNUMBER(F320),"-lun_id "&amp;F320&amp;" -s "&amp;Instructions!B$11&amp;" -IH"&amp;Instructions!B$10," -s "&amp;Instructions!B$11&amp;" -IH"&amp;Instructions!B$10))</f>
        <v/>
      </c>
    </row>
    <row r="321" spans="1:10" ht="15">
      <c r="A321" s="20"/>
      <c r="B321" s="29"/>
      <c r="C321" s="20"/>
      <c r="D321" s="204" t="str">
        <f t="shared" si="5"/>
        <v/>
      </c>
      <c r="E321" s="204"/>
      <c r="F321" s="29"/>
      <c r="G321" s="202"/>
      <c r="H321" s="92" t="s">
        <v>17</v>
      </c>
      <c r="I321" s="24" t="str">
        <f>IF(A321="","","raidcom add lun -port "&amp;A321&amp;IF(ISBLANK(C321),"-"&amp;B321," "&amp;C321)&amp;" -ldev_id "&amp;IF(G321="D",E321,D321)&amp;" "&amp;IF(ISNUMBER(F321),"-lun_id "&amp;F321&amp;" -s "&amp;Instructions!B$11&amp;" -IH"&amp;Instructions!B$10," -s "&amp;Instructions!B$11&amp;" -IH"&amp;Instructions!B$10))</f>
        <v/>
      </c>
      <c r="J321" s="139" t="str">
        <f>IF(A321="","","raidcom delete lun -port "&amp;A321&amp;IF(ISBLANK(C321),"-"&amp;B321," "&amp;C321)&amp;" -ldev_id "&amp;IF(G321="D",E321,D321)&amp;" "&amp;IF(ISNUMBER(F321),"-lun_id "&amp;F321&amp;" -s "&amp;Instructions!B$11&amp;" -IH"&amp;Instructions!B$10," -s "&amp;Instructions!B$11&amp;" -IH"&amp;Instructions!B$10))</f>
        <v/>
      </c>
    </row>
    <row r="322" spans="1:10" ht="15">
      <c r="A322" s="20"/>
      <c r="B322" s="29"/>
      <c r="C322" s="20"/>
      <c r="D322" s="204" t="str">
        <f t="shared" si="5"/>
        <v/>
      </c>
      <c r="E322" s="204"/>
      <c r="F322" s="29"/>
      <c r="G322" s="202"/>
      <c r="H322" s="92" t="s">
        <v>17</v>
      </c>
      <c r="I322" s="24" t="str">
        <f>IF(A322="","","raidcom add lun -port "&amp;A322&amp;IF(ISBLANK(C322),"-"&amp;B322," "&amp;C322)&amp;" -ldev_id "&amp;IF(G322="D",E322,D322)&amp;" "&amp;IF(ISNUMBER(F322),"-lun_id "&amp;F322&amp;" -s "&amp;Instructions!B$11&amp;" -IH"&amp;Instructions!B$10," -s "&amp;Instructions!B$11&amp;" -IH"&amp;Instructions!B$10))</f>
        <v/>
      </c>
      <c r="J322" s="139" t="str">
        <f>IF(A322="","","raidcom delete lun -port "&amp;A322&amp;IF(ISBLANK(C322),"-"&amp;B322," "&amp;C322)&amp;" -ldev_id "&amp;IF(G322="D",E322,D322)&amp;" "&amp;IF(ISNUMBER(F322),"-lun_id "&amp;F322&amp;" -s "&amp;Instructions!B$11&amp;" -IH"&amp;Instructions!B$10," -s "&amp;Instructions!B$11&amp;" -IH"&amp;Instructions!B$10))</f>
        <v/>
      </c>
    </row>
    <row r="323" spans="1:10" ht="15">
      <c r="A323" s="20"/>
      <c r="B323" s="29"/>
      <c r="C323" s="20"/>
      <c r="D323" s="204" t="str">
        <f t="shared" si="5"/>
        <v/>
      </c>
      <c r="E323" s="204"/>
      <c r="F323" s="29"/>
      <c r="G323" s="202"/>
      <c r="H323" s="92" t="s">
        <v>17</v>
      </c>
      <c r="I323" s="24" t="str">
        <f>IF(A323="","","raidcom add lun -port "&amp;A323&amp;IF(ISBLANK(C323),"-"&amp;B323," "&amp;C323)&amp;" -ldev_id "&amp;IF(G323="D",E323,D323)&amp;" "&amp;IF(ISNUMBER(F323),"-lun_id "&amp;F323&amp;" -s "&amp;Instructions!B$11&amp;" -IH"&amp;Instructions!B$10," -s "&amp;Instructions!B$11&amp;" -IH"&amp;Instructions!B$10))</f>
        <v/>
      </c>
      <c r="J323" s="139" t="str">
        <f>IF(A323="","","raidcom delete lun -port "&amp;A323&amp;IF(ISBLANK(C323),"-"&amp;B323," "&amp;C323)&amp;" -ldev_id "&amp;IF(G323="D",E323,D323)&amp;" "&amp;IF(ISNUMBER(F323),"-lun_id "&amp;F323&amp;" -s "&amp;Instructions!B$11&amp;" -IH"&amp;Instructions!B$10," -s "&amp;Instructions!B$11&amp;" -IH"&amp;Instructions!B$10))</f>
        <v/>
      </c>
    </row>
    <row r="324" spans="1:10" ht="15">
      <c r="A324" s="20"/>
      <c r="B324" s="29"/>
      <c r="C324" s="20"/>
      <c r="D324" s="204" t="str">
        <f t="shared" si="5"/>
        <v/>
      </c>
      <c r="E324" s="204"/>
      <c r="F324" s="29"/>
      <c r="G324" s="202"/>
      <c r="H324" s="92" t="s">
        <v>17</v>
      </c>
      <c r="I324" s="24" t="str">
        <f>IF(A324="","","raidcom add lun -port "&amp;A324&amp;IF(ISBLANK(C324),"-"&amp;B324," "&amp;C324)&amp;" -ldev_id "&amp;IF(G324="D",E324,D324)&amp;" "&amp;IF(ISNUMBER(F324),"-lun_id "&amp;F324&amp;" -s "&amp;Instructions!B$11&amp;" -IH"&amp;Instructions!B$10," -s "&amp;Instructions!B$11&amp;" -IH"&amp;Instructions!B$10))</f>
        <v/>
      </c>
      <c r="J324" s="139" t="str">
        <f>IF(A324="","","raidcom delete lun -port "&amp;A324&amp;IF(ISBLANK(C324),"-"&amp;B324," "&amp;C324)&amp;" -ldev_id "&amp;IF(G324="D",E324,D324)&amp;" "&amp;IF(ISNUMBER(F324),"-lun_id "&amp;F324&amp;" -s "&amp;Instructions!B$11&amp;" -IH"&amp;Instructions!B$10," -s "&amp;Instructions!B$11&amp;" -IH"&amp;Instructions!B$10))</f>
        <v/>
      </c>
    </row>
    <row r="325" spans="1:10" ht="15">
      <c r="A325" s="20"/>
      <c r="B325" s="29"/>
      <c r="C325" s="20"/>
      <c r="D325" s="204" t="str">
        <f t="shared" si="5"/>
        <v/>
      </c>
      <c r="E325" s="204"/>
      <c r="F325" s="29"/>
      <c r="G325" s="202"/>
      <c r="H325" s="92" t="s">
        <v>17</v>
      </c>
      <c r="I325" s="24" t="str">
        <f>IF(A325="","","raidcom add lun -port "&amp;A325&amp;IF(ISBLANK(C325),"-"&amp;B325," "&amp;C325)&amp;" -ldev_id "&amp;IF(G325="D",E325,D325)&amp;" "&amp;IF(ISNUMBER(F325),"-lun_id "&amp;F325&amp;" -s "&amp;Instructions!B$11&amp;" -IH"&amp;Instructions!B$10," -s "&amp;Instructions!B$11&amp;" -IH"&amp;Instructions!B$10))</f>
        <v/>
      </c>
      <c r="J325" s="139" t="str">
        <f>IF(A325="","","raidcom delete lun -port "&amp;A325&amp;IF(ISBLANK(C325),"-"&amp;B325," "&amp;C325)&amp;" -ldev_id "&amp;IF(G325="D",E325,D325)&amp;" "&amp;IF(ISNUMBER(F325),"-lun_id "&amp;F325&amp;" -s "&amp;Instructions!B$11&amp;" -IH"&amp;Instructions!B$10," -s "&amp;Instructions!B$11&amp;" -IH"&amp;Instructions!B$10))</f>
        <v/>
      </c>
    </row>
    <row r="326" spans="1:10" ht="15">
      <c r="A326" s="20"/>
      <c r="B326" s="29"/>
      <c r="C326" s="20"/>
      <c r="D326" s="204" t="str">
        <f t="shared" si="5"/>
        <v/>
      </c>
      <c r="E326" s="204"/>
      <c r="F326" s="29"/>
      <c r="G326" s="202"/>
      <c r="H326" s="92" t="s">
        <v>17</v>
      </c>
      <c r="I326" s="24" t="str">
        <f>IF(A326="","","raidcom add lun -port "&amp;A326&amp;IF(ISBLANK(C326),"-"&amp;B326," "&amp;C326)&amp;" -ldev_id "&amp;IF(G326="D",E326,D326)&amp;" "&amp;IF(ISNUMBER(F326),"-lun_id "&amp;F326&amp;" -s "&amp;Instructions!B$11&amp;" -IH"&amp;Instructions!B$10," -s "&amp;Instructions!B$11&amp;" -IH"&amp;Instructions!B$10))</f>
        <v/>
      </c>
      <c r="J326" s="139" t="str">
        <f>IF(A326="","","raidcom delete lun -port "&amp;A326&amp;IF(ISBLANK(C326),"-"&amp;B326," "&amp;C326)&amp;" -ldev_id "&amp;IF(G326="D",E326,D326)&amp;" "&amp;IF(ISNUMBER(F326),"-lun_id "&amp;F326&amp;" -s "&amp;Instructions!B$11&amp;" -IH"&amp;Instructions!B$10," -s "&amp;Instructions!B$11&amp;" -IH"&amp;Instructions!B$10))</f>
        <v/>
      </c>
    </row>
    <row r="327" spans="1:10" ht="15">
      <c r="A327" s="20"/>
      <c r="B327" s="29"/>
      <c r="C327" s="20"/>
      <c r="D327" s="204" t="str">
        <f t="shared" si="5"/>
        <v/>
      </c>
      <c r="E327" s="204"/>
      <c r="F327" s="29"/>
      <c r="G327" s="202"/>
      <c r="H327" s="92" t="s">
        <v>17</v>
      </c>
      <c r="I327" s="24" t="str">
        <f>IF(A327="","","raidcom add lun -port "&amp;A327&amp;IF(ISBLANK(C327),"-"&amp;B327," "&amp;C327)&amp;" -ldev_id "&amp;IF(G327="D",E327,D327)&amp;" "&amp;IF(ISNUMBER(F327),"-lun_id "&amp;F327&amp;" -s "&amp;Instructions!B$11&amp;" -IH"&amp;Instructions!B$10," -s "&amp;Instructions!B$11&amp;" -IH"&amp;Instructions!B$10))</f>
        <v/>
      </c>
      <c r="J327" s="139" t="str">
        <f>IF(A327="","","raidcom delete lun -port "&amp;A327&amp;IF(ISBLANK(C327),"-"&amp;B327," "&amp;C327)&amp;" -ldev_id "&amp;IF(G327="D",E327,D327)&amp;" "&amp;IF(ISNUMBER(F327),"-lun_id "&amp;F327&amp;" -s "&amp;Instructions!B$11&amp;" -IH"&amp;Instructions!B$10," -s "&amp;Instructions!B$11&amp;" -IH"&amp;Instructions!B$10))</f>
        <v/>
      </c>
    </row>
    <row r="328" spans="1:10" ht="15">
      <c r="A328" s="20"/>
      <c r="B328" s="29"/>
      <c r="C328" s="20"/>
      <c r="D328" s="204" t="str">
        <f t="shared" si="5"/>
        <v/>
      </c>
      <c r="E328" s="204"/>
      <c r="F328" s="29"/>
      <c r="G328" s="202"/>
      <c r="H328" s="92" t="s">
        <v>17</v>
      </c>
      <c r="I328" s="24" t="str">
        <f>IF(A328="","","raidcom add lun -port "&amp;A328&amp;IF(ISBLANK(C328),"-"&amp;B328," "&amp;C328)&amp;" -ldev_id "&amp;IF(G328="D",E328,D328)&amp;" "&amp;IF(ISNUMBER(F328),"-lun_id "&amp;F328&amp;" -s "&amp;Instructions!B$11&amp;" -IH"&amp;Instructions!B$10," -s "&amp;Instructions!B$11&amp;" -IH"&amp;Instructions!B$10))</f>
        <v/>
      </c>
      <c r="J328" s="139" t="str">
        <f>IF(A328="","","raidcom delete lun -port "&amp;A328&amp;IF(ISBLANK(C328),"-"&amp;B328," "&amp;C328)&amp;" -ldev_id "&amp;IF(G328="D",E328,D328)&amp;" "&amp;IF(ISNUMBER(F328),"-lun_id "&amp;F328&amp;" -s "&amp;Instructions!B$11&amp;" -IH"&amp;Instructions!B$10," -s "&amp;Instructions!B$11&amp;" -IH"&amp;Instructions!B$10))</f>
        <v/>
      </c>
    </row>
    <row r="329" spans="1:10" ht="15">
      <c r="A329" s="20"/>
      <c r="B329" s="29"/>
      <c r="C329" s="20"/>
      <c r="D329" s="204" t="str">
        <f t="shared" si="5"/>
        <v/>
      </c>
      <c r="E329" s="204"/>
      <c r="F329" s="29"/>
      <c r="G329" s="202"/>
      <c r="H329" s="92" t="s">
        <v>17</v>
      </c>
      <c r="I329" s="24" t="str">
        <f>IF(A329="","","raidcom add lun -port "&amp;A329&amp;IF(ISBLANK(C329),"-"&amp;B329," "&amp;C329)&amp;" -ldev_id "&amp;IF(G329="D",E329,D329)&amp;" "&amp;IF(ISNUMBER(F329),"-lun_id "&amp;F329&amp;" -s "&amp;Instructions!B$11&amp;" -IH"&amp;Instructions!B$10," -s "&amp;Instructions!B$11&amp;" -IH"&amp;Instructions!B$10))</f>
        <v/>
      </c>
      <c r="J329" s="139" t="str">
        <f>IF(A329="","","raidcom delete lun -port "&amp;A329&amp;IF(ISBLANK(C329),"-"&amp;B329," "&amp;C329)&amp;" -ldev_id "&amp;IF(G329="D",E329,D329)&amp;" "&amp;IF(ISNUMBER(F329),"-lun_id "&amp;F329&amp;" -s "&amp;Instructions!B$11&amp;" -IH"&amp;Instructions!B$10," -s "&amp;Instructions!B$11&amp;" -IH"&amp;Instructions!B$10))</f>
        <v/>
      </c>
    </row>
    <row r="330" spans="1:10" ht="15">
      <c r="A330" s="20"/>
      <c r="B330" s="29"/>
      <c r="C330" s="20"/>
      <c r="D330" s="204" t="str">
        <f t="shared" si="5"/>
        <v/>
      </c>
      <c r="E330" s="204"/>
      <c r="F330" s="29"/>
      <c r="G330" s="202"/>
      <c r="H330" s="92" t="s">
        <v>17</v>
      </c>
      <c r="I330" s="24" t="str">
        <f>IF(A330="","","raidcom add lun -port "&amp;A330&amp;IF(ISBLANK(C330),"-"&amp;B330," "&amp;C330)&amp;" -ldev_id "&amp;IF(G330="D",E330,D330)&amp;" "&amp;IF(ISNUMBER(F330),"-lun_id "&amp;F330&amp;" -s "&amp;Instructions!B$11&amp;" -IH"&amp;Instructions!B$10," -s "&amp;Instructions!B$11&amp;" -IH"&amp;Instructions!B$10))</f>
        <v/>
      </c>
      <c r="J330" s="139" t="str">
        <f>IF(A330="","","raidcom delete lun -port "&amp;A330&amp;IF(ISBLANK(C330),"-"&amp;B330," "&amp;C330)&amp;" -ldev_id "&amp;IF(G330="D",E330,D330)&amp;" "&amp;IF(ISNUMBER(F330),"-lun_id "&amp;F330&amp;" -s "&amp;Instructions!B$11&amp;" -IH"&amp;Instructions!B$10," -s "&amp;Instructions!B$11&amp;" -IH"&amp;Instructions!B$10))</f>
        <v/>
      </c>
    </row>
    <row r="331" spans="1:10" ht="15">
      <c r="A331" s="20"/>
      <c r="B331" s="29"/>
      <c r="C331" s="20"/>
      <c r="D331" s="204" t="str">
        <f t="shared" ref="D331:D394" si="6">IF(ISNUMBER(E331),MID(DEC2HEX(E331,4),1,2)&amp;":"&amp;MID(DEC2HEX(E331,4),3,4),"")</f>
        <v/>
      </c>
      <c r="E331" s="204"/>
      <c r="F331" s="29"/>
      <c r="G331" s="202"/>
      <c r="H331" s="92" t="s">
        <v>17</v>
      </c>
      <c r="I331" s="24" t="str">
        <f>IF(A331="","","raidcom add lun -port "&amp;A331&amp;IF(ISBLANK(C331),"-"&amp;B331," "&amp;C331)&amp;" -ldev_id "&amp;IF(G331="D",E331,D331)&amp;" "&amp;IF(ISNUMBER(F331),"-lun_id "&amp;F331&amp;" -s "&amp;Instructions!B$11&amp;" -IH"&amp;Instructions!B$10," -s "&amp;Instructions!B$11&amp;" -IH"&amp;Instructions!B$10))</f>
        <v/>
      </c>
      <c r="J331" s="139" t="str">
        <f>IF(A331="","","raidcom delete lun -port "&amp;A331&amp;IF(ISBLANK(C331),"-"&amp;B331," "&amp;C331)&amp;" -ldev_id "&amp;IF(G331="D",E331,D331)&amp;" "&amp;IF(ISNUMBER(F331),"-lun_id "&amp;F331&amp;" -s "&amp;Instructions!B$11&amp;" -IH"&amp;Instructions!B$10," -s "&amp;Instructions!B$11&amp;" -IH"&amp;Instructions!B$10))</f>
        <v/>
      </c>
    </row>
    <row r="332" spans="1:10" ht="15">
      <c r="A332" s="20"/>
      <c r="B332" s="29"/>
      <c r="C332" s="20"/>
      <c r="D332" s="204" t="str">
        <f t="shared" si="6"/>
        <v/>
      </c>
      <c r="E332" s="204"/>
      <c r="F332" s="29"/>
      <c r="G332" s="202"/>
      <c r="H332" s="92" t="s">
        <v>17</v>
      </c>
      <c r="I332" s="24" t="str">
        <f>IF(A332="","","raidcom add lun -port "&amp;A332&amp;IF(ISBLANK(C332),"-"&amp;B332," "&amp;C332)&amp;" -ldev_id "&amp;IF(G332="D",E332,D332)&amp;" "&amp;IF(ISNUMBER(F332),"-lun_id "&amp;F332&amp;" -s "&amp;Instructions!B$11&amp;" -IH"&amp;Instructions!B$10," -s "&amp;Instructions!B$11&amp;" -IH"&amp;Instructions!B$10))</f>
        <v/>
      </c>
      <c r="J332" s="139" t="str">
        <f>IF(A332="","","raidcom delete lun -port "&amp;A332&amp;IF(ISBLANK(C332),"-"&amp;B332," "&amp;C332)&amp;" -ldev_id "&amp;IF(G332="D",E332,D332)&amp;" "&amp;IF(ISNUMBER(F332),"-lun_id "&amp;F332&amp;" -s "&amp;Instructions!B$11&amp;" -IH"&amp;Instructions!B$10," -s "&amp;Instructions!B$11&amp;" -IH"&amp;Instructions!B$10))</f>
        <v/>
      </c>
    </row>
    <row r="333" spans="1:10" ht="15">
      <c r="A333" s="20"/>
      <c r="B333" s="29"/>
      <c r="C333" s="20"/>
      <c r="D333" s="204" t="str">
        <f t="shared" si="6"/>
        <v/>
      </c>
      <c r="E333" s="204"/>
      <c r="F333" s="29"/>
      <c r="G333" s="202"/>
      <c r="H333" s="92" t="s">
        <v>17</v>
      </c>
      <c r="I333" s="24" t="str">
        <f>IF(A333="","","raidcom add lun -port "&amp;A333&amp;IF(ISBLANK(C333),"-"&amp;B333," "&amp;C333)&amp;" -ldev_id "&amp;IF(G333="D",E333,D333)&amp;" "&amp;IF(ISNUMBER(F333),"-lun_id "&amp;F333&amp;" -s "&amp;Instructions!B$11&amp;" -IH"&amp;Instructions!B$10," -s "&amp;Instructions!B$11&amp;" -IH"&amp;Instructions!B$10))</f>
        <v/>
      </c>
      <c r="J333" s="139" t="str">
        <f>IF(A333="","","raidcom delete lun -port "&amp;A333&amp;IF(ISBLANK(C333),"-"&amp;B333," "&amp;C333)&amp;" -ldev_id "&amp;IF(G333="D",E333,D333)&amp;" "&amp;IF(ISNUMBER(F333),"-lun_id "&amp;F333&amp;" -s "&amp;Instructions!B$11&amp;" -IH"&amp;Instructions!B$10," -s "&amp;Instructions!B$11&amp;" -IH"&amp;Instructions!B$10))</f>
        <v/>
      </c>
    </row>
    <row r="334" spans="1:10" ht="15">
      <c r="A334" s="20"/>
      <c r="B334" s="29"/>
      <c r="C334" s="20"/>
      <c r="D334" s="204" t="str">
        <f t="shared" si="6"/>
        <v/>
      </c>
      <c r="E334" s="204"/>
      <c r="F334" s="29"/>
      <c r="G334" s="202"/>
      <c r="H334" s="92" t="s">
        <v>17</v>
      </c>
      <c r="I334" s="24" t="str">
        <f>IF(A334="","","raidcom add lun -port "&amp;A334&amp;IF(ISBLANK(C334),"-"&amp;B334," "&amp;C334)&amp;" -ldev_id "&amp;IF(G334="D",E334,D334)&amp;" "&amp;IF(ISNUMBER(F334),"-lun_id "&amp;F334&amp;" -s "&amp;Instructions!B$11&amp;" -IH"&amp;Instructions!B$10," -s "&amp;Instructions!B$11&amp;" -IH"&amp;Instructions!B$10))</f>
        <v/>
      </c>
      <c r="J334" s="139" t="str">
        <f>IF(A334="","","raidcom delete lun -port "&amp;A334&amp;IF(ISBLANK(C334),"-"&amp;B334," "&amp;C334)&amp;" -ldev_id "&amp;IF(G334="D",E334,D334)&amp;" "&amp;IF(ISNUMBER(F334),"-lun_id "&amp;F334&amp;" -s "&amp;Instructions!B$11&amp;" -IH"&amp;Instructions!B$10," -s "&amp;Instructions!B$11&amp;" -IH"&amp;Instructions!B$10))</f>
        <v/>
      </c>
    </row>
    <row r="335" spans="1:10" ht="15">
      <c r="A335" s="20"/>
      <c r="B335" s="29"/>
      <c r="C335" s="20"/>
      <c r="D335" s="204" t="str">
        <f t="shared" si="6"/>
        <v/>
      </c>
      <c r="E335" s="204"/>
      <c r="F335" s="29"/>
      <c r="G335" s="202"/>
      <c r="H335" s="92" t="s">
        <v>17</v>
      </c>
      <c r="I335" s="24" t="str">
        <f>IF(A335="","","raidcom add lun -port "&amp;A335&amp;IF(ISBLANK(C335),"-"&amp;B335," "&amp;C335)&amp;" -ldev_id "&amp;IF(G335="D",E335,D335)&amp;" "&amp;IF(ISNUMBER(F335),"-lun_id "&amp;F335&amp;" -s "&amp;Instructions!B$11&amp;" -IH"&amp;Instructions!B$10," -s "&amp;Instructions!B$11&amp;" -IH"&amp;Instructions!B$10))</f>
        <v/>
      </c>
      <c r="J335" s="139" t="str">
        <f>IF(A335="","","raidcom delete lun -port "&amp;A335&amp;IF(ISBLANK(C335),"-"&amp;B335," "&amp;C335)&amp;" -ldev_id "&amp;IF(G335="D",E335,D335)&amp;" "&amp;IF(ISNUMBER(F335),"-lun_id "&amp;F335&amp;" -s "&amp;Instructions!B$11&amp;" -IH"&amp;Instructions!B$10," -s "&amp;Instructions!B$11&amp;" -IH"&amp;Instructions!B$10))</f>
        <v/>
      </c>
    </row>
    <row r="336" spans="1:10" ht="15">
      <c r="A336" s="20"/>
      <c r="B336" s="29"/>
      <c r="C336" s="20"/>
      <c r="D336" s="204" t="str">
        <f t="shared" si="6"/>
        <v/>
      </c>
      <c r="E336" s="204"/>
      <c r="F336" s="29"/>
      <c r="G336" s="202"/>
      <c r="H336" s="92" t="s">
        <v>17</v>
      </c>
      <c r="I336" s="24" t="str">
        <f>IF(A336="","","raidcom add lun -port "&amp;A336&amp;IF(ISBLANK(C336),"-"&amp;B336," "&amp;C336)&amp;" -ldev_id "&amp;IF(G336="D",E336,D336)&amp;" "&amp;IF(ISNUMBER(F336),"-lun_id "&amp;F336&amp;" -s "&amp;Instructions!B$11&amp;" -IH"&amp;Instructions!B$10," -s "&amp;Instructions!B$11&amp;" -IH"&amp;Instructions!B$10))</f>
        <v/>
      </c>
      <c r="J336" s="139" t="str">
        <f>IF(A336="","","raidcom delete lun -port "&amp;A336&amp;IF(ISBLANK(C336),"-"&amp;B336," "&amp;C336)&amp;" -ldev_id "&amp;IF(G336="D",E336,D336)&amp;" "&amp;IF(ISNUMBER(F336),"-lun_id "&amp;F336&amp;" -s "&amp;Instructions!B$11&amp;" -IH"&amp;Instructions!B$10," -s "&amp;Instructions!B$11&amp;" -IH"&amp;Instructions!B$10))</f>
        <v/>
      </c>
    </row>
    <row r="337" spans="1:10" ht="15">
      <c r="A337" s="20"/>
      <c r="B337" s="29"/>
      <c r="C337" s="20"/>
      <c r="D337" s="204" t="str">
        <f t="shared" si="6"/>
        <v/>
      </c>
      <c r="E337" s="204"/>
      <c r="F337" s="29"/>
      <c r="G337" s="202"/>
      <c r="H337" s="92" t="s">
        <v>17</v>
      </c>
      <c r="I337" s="24" t="str">
        <f>IF(A337="","","raidcom add lun -port "&amp;A337&amp;IF(ISBLANK(C337),"-"&amp;B337," "&amp;C337)&amp;" -ldev_id "&amp;IF(G337="D",E337,D337)&amp;" "&amp;IF(ISNUMBER(F337),"-lun_id "&amp;F337&amp;" -s "&amp;Instructions!B$11&amp;" -IH"&amp;Instructions!B$10," -s "&amp;Instructions!B$11&amp;" -IH"&amp;Instructions!B$10))</f>
        <v/>
      </c>
      <c r="J337" s="139" t="str">
        <f>IF(A337="","","raidcom delete lun -port "&amp;A337&amp;IF(ISBLANK(C337),"-"&amp;B337," "&amp;C337)&amp;" -ldev_id "&amp;IF(G337="D",E337,D337)&amp;" "&amp;IF(ISNUMBER(F337),"-lun_id "&amp;F337&amp;" -s "&amp;Instructions!B$11&amp;" -IH"&amp;Instructions!B$10," -s "&amp;Instructions!B$11&amp;" -IH"&amp;Instructions!B$10))</f>
        <v/>
      </c>
    </row>
    <row r="338" spans="1:10" ht="15">
      <c r="A338" s="20"/>
      <c r="B338" s="29"/>
      <c r="C338" s="20"/>
      <c r="D338" s="204" t="str">
        <f t="shared" si="6"/>
        <v/>
      </c>
      <c r="E338" s="204"/>
      <c r="F338" s="29"/>
      <c r="G338" s="202"/>
      <c r="H338" s="92" t="s">
        <v>17</v>
      </c>
      <c r="I338" s="24" t="str">
        <f>IF(A338="","","raidcom add lun -port "&amp;A338&amp;IF(ISBLANK(C338),"-"&amp;B338," "&amp;C338)&amp;" -ldev_id "&amp;IF(G338="D",E338,D338)&amp;" "&amp;IF(ISNUMBER(F338),"-lun_id "&amp;F338&amp;" -s "&amp;Instructions!B$11&amp;" -IH"&amp;Instructions!B$10," -s "&amp;Instructions!B$11&amp;" -IH"&amp;Instructions!B$10))</f>
        <v/>
      </c>
      <c r="J338" s="139" t="str">
        <f>IF(A338="","","raidcom delete lun -port "&amp;A338&amp;IF(ISBLANK(C338),"-"&amp;B338," "&amp;C338)&amp;" -ldev_id "&amp;IF(G338="D",E338,D338)&amp;" "&amp;IF(ISNUMBER(F338),"-lun_id "&amp;F338&amp;" -s "&amp;Instructions!B$11&amp;" -IH"&amp;Instructions!B$10," -s "&amp;Instructions!B$11&amp;" -IH"&amp;Instructions!B$10))</f>
        <v/>
      </c>
    </row>
    <row r="339" spans="1:10" ht="15">
      <c r="A339" s="20"/>
      <c r="B339" s="29"/>
      <c r="C339" s="20"/>
      <c r="D339" s="204" t="str">
        <f t="shared" si="6"/>
        <v/>
      </c>
      <c r="E339" s="204"/>
      <c r="F339" s="29"/>
      <c r="G339" s="202"/>
      <c r="H339" s="92" t="s">
        <v>17</v>
      </c>
      <c r="I339" s="24" t="str">
        <f>IF(A339="","","raidcom add lun -port "&amp;A339&amp;IF(ISBLANK(C339),"-"&amp;B339," "&amp;C339)&amp;" -ldev_id "&amp;IF(G339="D",E339,D339)&amp;" "&amp;IF(ISNUMBER(F339),"-lun_id "&amp;F339&amp;" -s "&amp;Instructions!B$11&amp;" -IH"&amp;Instructions!B$10," -s "&amp;Instructions!B$11&amp;" -IH"&amp;Instructions!B$10))</f>
        <v/>
      </c>
      <c r="J339" s="139" t="str">
        <f>IF(A339="","","raidcom delete lun -port "&amp;A339&amp;IF(ISBLANK(C339),"-"&amp;B339," "&amp;C339)&amp;" -ldev_id "&amp;IF(G339="D",E339,D339)&amp;" "&amp;IF(ISNUMBER(F339),"-lun_id "&amp;F339&amp;" -s "&amp;Instructions!B$11&amp;" -IH"&amp;Instructions!B$10," -s "&amp;Instructions!B$11&amp;" -IH"&amp;Instructions!B$10))</f>
        <v/>
      </c>
    </row>
    <row r="340" spans="1:10" ht="15">
      <c r="A340" s="20"/>
      <c r="B340" s="29"/>
      <c r="C340" s="20"/>
      <c r="D340" s="204" t="str">
        <f t="shared" si="6"/>
        <v/>
      </c>
      <c r="E340" s="204"/>
      <c r="F340" s="29"/>
      <c r="G340" s="202"/>
      <c r="H340" s="92" t="s">
        <v>17</v>
      </c>
      <c r="I340" s="24" t="str">
        <f>IF(A340="","","raidcom add lun -port "&amp;A340&amp;IF(ISBLANK(C340),"-"&amp;B340," "&amp;C340)&amp;" -ldev_id "&amp;IF(G340="D",E340,D340)&amp;" "&amp;IF(ISNUMBER(F340),"-lun_id "&amp;F340&amp;" -s "&amp;Instructions!B$11&amp;" -IH"&amp;Instructions!B$10," -s "&amp;Instructions!B$11&amp;" -IH"&amp;Instructions!B$10))</f>
        <v/>
      </c>
      <c r="J340" s="139" t="str">
        <f>IF(A340="","","raidcom delete lun -port "&amp;A340&amp;IF(ISBLANK(C340),"-"&amp;B340," "&amp;C340)&amp;" -ldev_id "&amp;IF(G340="D",E340,D340)&amp;" "&amp;IF(ISNUMBER(F340),"-lun_id "&amp;F340&amp;" -s "&amp;Instructions!B$11&amp;" -IH"&amp;Instructions!B$10," -s "&amp;Instructions!B$11&amp;" -IH"&amp;Instructions!B$10))</f>
        <v/>
      </c>
    </row>
    <row r="341" spans="1:10" ht="15">
      <c r="A341" s="20"/>
      <c r="B341" s="29"/>
      <c r="C341" s="20"/>
      <c r="D341" s="204" t="str">
        <f t="shared" si="6"/>
        <v/>
      </c>
      <c r="E341" s="204"/>
      <c r="F341" s="29"/>
      <c r="G341" s="202"/>
      <c r="H341" s="92" t="s">
        <v>17</v>
      </c>
      <c r="I341" s="24" t="str">
        <f>IF(A341="","","raidcom add lun -port "&amp;A341&amp;IF(ISBLANK(C341),"-"&amp;B341," "&amp;C341)&amp;" -ldev_id "&amp;IF(G341="D",E341,D341)&amp;" "&amp;IF(ISNUMBER(F341),"-lun_id "&amp;F341&amp;" -s "&amp;Instructions!B$11&amp;" -IH"&amp;Instructions!B$10," -s "&amp;Instructions!B$11&amp;" -IH"&amp;Instructions!B$10))</f>
        <v/>
      </c>
      <c r="J341" s="139" t="str">
        <f>IF(A341="","","raidcom delete lun -port "&amp;A341&amp;IF(ISBLANK(C341),"-"&amp;B341," "&amp;C341)&amp;" -ldev_id "&amp;IF(G341="D",E341,D341)&amp;" "&amp;IF(ISNUMBER(F341),"-lun_id "&amp;F341&amp;" -s "&amp;Instructions!B$11&amp;" -IH"&amp;Instructions!B$10," -s "&amp;Instructions!B$11&amp;" -IH"&amp;Instructions!B$10))</f>
        <v/>
      </c>
    </row>
    <row r="342" spans="1:10" ht="15">
      <c r="A342" s="20"/>
      <c r="B342" s="29"/>
      <c r="C342" s="20"/>
      <c r="D342" s="204" t="str">
        <f t="shared" si="6"/>
        <v/>
      </c>
      <c r="E342" s="204"/>
      <c r="F342" s="29"/>
      <c r="G342" s="202"/>
      <c r="H342" s="92" t="s">
        <v>17</v>
      </c>
      <c r="I342" s="24" t="str">
        <f>IF(A342="","","raidcom add lun -port "&amp;A342&amp;IF(ISBLANK(C342),"-"&amp;B342," "&amp;C342)&amp;" -ldev_id "&amp;IF(G342="D",E342,D342)&amp;" "&amp;IF(ISNUMBER(F342),"-lun_id "&amp;F342&amp;" -s "&amp;Instructions!B$11&amp;" -IH"&amp;Instructions!B$10," -s "&amp;Instructions!B$11&amp;" -IH"&amp;Instructions!B$10))</f>
        <v/>
      </c>
      <c r="J342" s="139" t="str">
        <f>IF(A342="","","raidcom delete lun -port "&amp;A342&amp;IF(ISBLANK(C342),"-"&amp;B342," "&amp;C342)&amp;" -ldev_id "&amp;IF(G342="D",E342,D342)&amp;" "&amp;IF(ISNUMBER(F342),"-lun_id "&amp;F342&amp;" -s "&amp;Instructions!B$11&amp;" -IH"&amp;Instructions!B$10," -s "&amp;Instructions!B$11&amp;" -IH"&amp;Instructions!B$10))</f>
        <v/>
      </c>
    </row>
    <row r="343" spans="1:10" ht="15">
      <c r="A343" s="20"/>
      <c r="B343" s="29"/>
      <c r="C343" s="20"/>
      <c r="D343" s="204" t="str">
        <f t="shared" si="6"/>
        <v/>
      </c>
      <c r="E343" s="204"/>
      <c r="F343" s="29"/>
      <c r="G343" s="202"/>
      <c r="H343" s="92" t="s">
        <v>17</v>
      </c>
      <c r="I343" s="24" t="str">
        <f>IF(A343="","","raidcom add lun -port "&amp;A343&amp;IF(ISBLANK(C343),"-"&amp;B343," "&amp;C343)&amp;" -ldev_id "&amp;IF(G343="D",E343,D343)&amp;" "&amp;IF(ISNUMBER(F343),"-lun_id "&amp;F343&amp;" -s "&amp;Instructions!B$11&amp;" -IH"&amp;Instructions!B$10," -s "&amp;Instructions!B$11&amp;" -IH"&amp;Instructions!B$10))</f>
        <v/>
      </c>
      <c r="J343" s="139" t="str">
        <f>IF(A343="","","raidcom delete lun -port "&amp;A343&amp;IF(ISBLANK(C343),"-"&amp;B343," "&amp;C343)&amp;" -ldev_id "&amp;IF(G343="D",E343,D343)&amp;" "&amp;IF(ISNUMBER(F343),"-lun_id "&amp;F343&amp;" -s "&amp;Instructions!B$11&amp;" -IH"&amp;Instructions!B$10," -s "&amp;Instructions!B$11&amp;" -IH"&amp;Instructions!B$10))</f>
        <v/>
      </c>
    </row>
    <row r="344" spans="1:10" ht="15">
      <c r="A344" s="20"/>
      <c r="B344" s="29"/>
      <c r="C344" s="20"/>
      <c r="D344" s="204" t="str">
        <f t="shared" si="6"/>
        <v/>
      </c>
      <c r="E344" s="204"/>
      <c r="F344" s="29"/>
      <c r="G344" s="202"/>
      <c r="H344" s="92" t="s">
        <v>17</v>
      </c>
      <c r="I344" s="24" t="str">
        <f>IF(A344="","","raidcom add lun -port "&amp;A344&amp;IF(ISBLANK(C344),"-"&amp;B344," "&amp;C344)&amp;" -ldev_id "&amp;IF(G344="D",E344,D344)&amp;" "&amp;IF(ISNUMBER(F344),"-lun_id "&amp;F344&amp;" -s "&amp;Instructions!B$11&amp;" -IH"&amp;Instructions!B$10," -s "&amp;Instructions!B$11&amp;" -IH"&amp;Instructions!B$10))</f>
        <v/>
      </c>
      <c r="J344" s="139" t="str">
        <f>IF(A344="","","raidcom delete lun -port "&amp;A344&amp;IF(ISBLANK(C344),"-"&amp;B344," "&amp;C344)&amp;" -ldev_id "&amp;IF(G344="D",E344,D344)&amp;" "&amp;IF(ISNUMBER(F344),"-lun_id "&amp;F344&amp;" -s "&amp;Instructions!B$11&amp;" -IH"&amp;Instructions!B$10," -s "&amp;Instructions!B$11&amp;" -IH"&amp;Instructions!B$10))</f>
        <v/>
      </c>
    </row>
    <row r="345" spans="1:10" ht="15">
      <c r="A345" s="20"/>
      <c r="B345" s="29"/>
      <c r="C345" s="20"/>
      <c r="D345" s="204" t="str">
        <f t="shared" si="6"/>
        <v/>
      </c>
      <c r="E345" s="204"/>
      <c r="F345" s="29"/>
      <c r="G345" s="202"/>
      <c r="H345" s="92" t="s">
        <v>17</v>
      </c>
      <c r="I345" s="24" t="str">
        <f>IF(A345="","","raidcom add lun -port "&amp;A345&amp;IF(ISBLANK(C345),"-"&amp;B345," "&amp;C345)&amp;" -ldev_id "&amp;IF(G345="D",E345,D345)&amp;" "&amp;IF(ISNUMBER(F345),"-lun_id "&amp;F345&amp;" -s "&amp;Instructions!B$11&amp;" -IH"&amp;Instructions!B$10," -s "&amp;Instructions!B$11&amp;" -IH"&amp;Instructions!B$10))</f>
        <v/>
      </c>
      <c r="J345" s="139" t="str">
        <f>IF(A345="","","raidcom delete lun -port "&amp;A345&amp;IF(ISBLANK(C345),"-"&amp;B345," "&amp;C345)&amp;" -ldev_id "&amp;IF(G345="D",E345,D345)&amp;" "&amp;IF(ISNUMBER(F345),"-lun_id "&amp;F345&amp;" -s "&amp;Instructions!B$11&amp;" -IH"&amp;Instructions!B$10," -s "&amp;Instructions!B$11&amp;" -IH"&amp;Instructions!B$10))</f>
        <v/>
      </c>
    </row>
    <row r="346" spans="1:10" ht="15">
      <c r="A346" s="20"/>
      <c r="B346" s="29"/>
      <c r="C346" s="20"/>
      <c r="D346" s="204" t="str">
        <f t="shared" si="6"/>
        <v/>
      </c>
      <c r="E346" s="204"/>
      <c r="F346" s="29"/>
      <c r="G346" s="202"/>
      <c r="H346" s="92" t="s">
        <v>17</v>
      </c>
      <c r="I346" s="24" t="str">
        <f>IF(A346="","","raidcom add lun -port "&amp;A346&amp;IF(ISBLANK(C346),"-"&amp;B346," "&amp;C346)&amp;" -ldev_id "&amp;IF(G346="D",E346,D346)&amp;" "&amp;IF(ISNUMBER(F346),"-lun_id "&amp;F346&amp;" -s "&amp;Instructions!B$11&amp;" -IH"&amp;Instructions!B$10," -s "&amp;Instructions!B$11&amp;" -IH"&amp;Instructions!B$10))</f>
        <v/>
      </c>
      <c r="J346" s="139" t="str">
        <f>IF(A346="","","raidcom delete lun -port "&amp;A346&amp;IF(ISBLANK(C346),"-"&amp;B346," "&amp;C346)&amp;" -ldev_id "&amp;IF(G346="D",E346,D346)&amp;" "&amp;IF(ISNUMBER(F346),"-lun_id "&amp;F346&amp;" -s "&amp;Instructions!B$11&amp;" -IH"&amp;Instructions!B$10," -s "&amp;Instructions!B$11&amp;" -IH"&amp;Instructions!B$10))</f>
        <v/>
      </c>
    </row>
    <row r="347" spans="1:10" ht="15">
      <c r="A347" s="20"/>
      <c r="B347" s="29"/>
      <c r="C347" s="20"/>
      <c r="D347" s="204" t="str">
        <f t="shared" si="6"/>
        <v/>
      </c>
      <c r="E347" s="204"/>
      <c r="F347" s="29"/>
      <c r="G347" s="202"/>
      <c r="H347" s="92" t="s">
        <v>17</v>
      </c>
      <c r="I347" s="24" t="str">
        <f>IF(A347="","","raidcom add lun -port "&amp;A347&amp;IF(ISBLANK(C347),"-"&amp;B347," "&amp;C347)&amp;" -ldev_id "&amp;IF(G347="D",E347,D347)&amp;" "&amp;IF(ISNUMBER(F347),"-lun_id "&amp;F347&amp;" -s "&amp;Instructions!B$11&amp;" -IH"&amp;Instructions!B$10," -s "&amp;Instructions!B$11&amp;" -IH"&amp;Instructions!B$10))</f>
        <v/>
      </c>
      <c r="J347" s="139" t="str">
        <f>IF(A347="","","raidcom delete lun -port "&amp;A347&amp;IF(ISBLANK(C347),"-"&amp;B347," "&amp;C347)&amp;" -ldev_id "&amp;IF(G347="D",E347,D347)&amp;" "&amp;IF(ISNUMBER(F347),"-lun_id "&amp;F347&amp;" -s "&amp;Instructions!B$11&amp;" -IH"&amp;Instructions!B$10," -s "&amp;Instructions!B$11&amp;" -IH"&amp;Instructions!B$10))</f>
        <v/>
      </c>
    </row>
    <row r="348" spans="1:10" ht="15">
      <c r="A348" s="20"/>
      <c r="B348" s="29"/>
      <c r="C348" s="20"/>
      <c r="D348" s="204" t="str">
        <f t="shared" si="6"/>
        <v/>
      </c>
      <c r="E348" s="204"/>
      <c r="F348" s="29"/>
      <c r="G348" s="202"/>
      <c r="H348" s="92" t="s">
        <v>17</v>
      </c>
      <c r="I348" s="24" t="str">
        <f>IF(A348="","","raidcom add lun -port "&amp;A348&amp;IF(ISBLANK(C348),"-"&amp;B348," "&amp;C348)&amp;" -ldev_id "&amp;IF(G348="D",E348,D348)&amp;" "&amp;IF(ISNUMBER(F348),"-lun_id "&amp;F348&amp;" -s "&amp;Instructions!B$11&amp;" -IH"&amp;Instructions!B$10," -s "&amp;Instructions!B$11&amp;" -IH"&amp;Instructions!B$10))</f>
        <v/>
      </c>
      <c r="J348" s="139" t="str">
        <f>IF(A348="","","raidcom delete lun -port "&amp;A348&amp;IF(ISBLANK(C348),"-"&amp;B348," "&amp;C348)&amp;" -ldev_id "&amp;IF(G348="D",E348,D348)&amp;" "&amp;IF(ISNUMBER(F348),"-lun_id "&amp;F348&amp;" -s "&amp;Instructions!B$11&amp;" -IH"&amp;Instructions!B$10," -s "&amp;Instructions!B$11&amp;" -IH"&amp;Instructions!B$10))</f>
        <v/>
      </c>
    </row>
    <row r="349" spans="1:10" ht="15">
      <c r="A349" s="20"/>
      <c r="B349" s="29"/>
      <c r="C349" s="20"/>
      <c r="D349" s="204" t="str">
        <f t="shared" si="6"/>
        <v/>
      </c>
      <c r="E349" s="204"/>
      <c r="F349" s="29"/>
      <c r="G349" s="202"/>
      <c r="H349" s="92" t="s">
        <v>17</v>
      </c>
      <c r="I349" s="24" t="str">
        <f>IF(A349="","","raidcom add lun -port "&amp;A349&amp;IF(ISBLANK(C349),"-"&amp;B349," "&amp;C349)&amp;" -ldev_id "&amp;IF(G349="D",E349,D349)&amp;" "&amp;IF(ISNUMBER(F349),"-lun_id "&amp;F349&amp;" -s "&amp;Instructions!B$11&amp;" -IH"&amp;Instructions!B$10," -s "&amp;Instructions!B$11&amp;" -IH"&amp;Instructions!B$10))</f>
        <v/>
      </c>
      <c r="J349" s="139" t="str">
        <f>IF(A349="","","raidcom delete lun -port "&amp;A349&amp;IF(ISBLANK(C349),"-"&amp;B349," "&amp;C349)&amp;" -ldev_id "&amp;IF(G349="D",E349,D349)&amp;" "&amp;IF(ISNUMBER(F349),"-lun_id "&amp;F349&amp;" -s "&amp;Instructions!B$11&amp;" -IH"&amp;Instructions!B$10," -s "&amp;Instructions!B$11&amp;" -IH"&amp;Instructions!B$10))</f>
        <v/>
      </c>
    </row>
    <row r="350" spans="1:10" ht="15">
      <c r="A350" s="20"/>
      <c r="B350" s="29"/>
      <c r="C350" s="20"/>
      <c r="D350" s="204" t="str">
        <f t="shared" si="6"/>
        <v/>
      </c>
      <c r="E350" s="204"/>
      <c r="F350" s="29"/>
      <c r="G350" s="202"/>
      <c r="H350" s="92" t="s">
        <v>17</v>
      </c>
      <c r="I350" s="24" t="str">
        <f>IF(A350="","","raidcom add lun -port "&amp;A350&amp;IF(ISBLANK(C350),"-"&amp;B350," "&amp;C350)&amp;" -ldev_id "&amp;IF(G350="D",E350,D350)&amp;" "&amp;IF(ISNUMBER(F350),"-lun_id "&amp;F350&amp;" -s "&amp;Instructions!B$11&amp;" -IH"&amp;Instructions!B$10," -s "&amp;Instructions!B$11&amp;" -IH"&amp;Instructions!B$10))</f>
        <v/>
      </c>
      <c r="J350" s="139" t="str">
        <f>IF(A350="","","raidcom delete lun -port "&amp;A350&amp;IF(ISBLANK(C350),"-"&amp;B350," "&amp;C350)&amp;" -ldev_id "&amp;IF(G350="D",E350,D350)&amp;" "&amp;IF(ISNUMBER(F350),"-lun_id "&amp;F350&amp;" -s "&amp;Instructions!B$11&amp;" -IH"&amp;Instructions!B$10," -s "&amp;Instructions!B$11&amp;" -IH"&amp;Instructions!B$10))</f>
        <v/>
      </c>
    </row>
    <row r="351" spans="1:10" ht="15">
      <c r="A351" s="20"/>
      <c r="B351" s="29"/>
      <c r="C351" s="20"/>
      <c r="D351" s="204" t="str">
        <f t="shared" si="6"/>
        <v/>
      </c>
      <c r="E351" s="204"/>
      <c r="F351" s="29"/>
      <c r="G351" s="202"/>
      <c r="H351" s="92" t="s">
        <v>17</v>
      </c>
      <c r="I351" s="24" t="str">
        <f>IF(A351="","","raidcom add lun -port "&amp;A351&amp;IF(ISBLANK(C351),"-"&amp;B351," "&amp;C351)&amp;" -ldev_id "&amp;IF(G351="D",E351,D351)&amp;" "&amp;IF(ISNUMBER(F351),"-lun_id "&amp;F351&amp;" -s "&amp;Instructions!B$11&amp;" -IH"&amp;Instructions!B$10," -s "&amp;Instructions!B$11&amp;" -IH"&amp;Instructions!B$10))</f>
        <v/>
      </c>
      <c r="J351" s="139" t="str">
        <f>IF(A351="","","raidcom delete lun -port "&amp;A351&amp;IF(ISBLANK(C351),"-"&amp;B351," "&amp;C351)&amp;" -ldev_id "&amp;IF(G351="D",E351,D351)&amp;" "&amp;IF(ISNUMBER(F351),"-lun_id "&amp;F351&amp;" -s "&amp;Instructions!B$11&amp;" -IH"&amp;Instructions!B$10," -s "&amp;Instructions!B$11&amp;" -IH"&amp;Instructions!B$10))</f>
        <v/>
      </c>
    </row>
    <row r="352" spans="1:10" ht="15">
      <c r="A352" s="20"/>
      <c r="B352" s="29"/>
      <c r="C352" s="20"/>
      <c r="D352" s="204" t="str">
        <f t="shared" si="6"/>
        <v/>
      </c>
      <c r="E352" s="204"/>
      <c r="F352" s="29"/>
      <c r="G352" s="202"/>
      <c r="H352" s="92" t="s">
        <v>17</v>
      </c>
      <c r="I352" s="24" t="str">
        <f>IF(A352="","","raidcom add lun -port "&amp;A352&amp;IF(ISBLANK(C352),"-"&amp;B352," "&amp;C352)&amp;" -ldev_id "&amp;IF(G352="D",E352,D352)&amp;" "&amp;IF(ISNUMBER(F352),"-lun_id "&amp;F352&amp;" -s "&amp;Instructions!B$11&amp;" -IH"&amp;Instructions!B$10," -s "&amp;Instructions!B$11&amp;" -IH"&amp;Instructions!B$10))</f>
        <v/>
      </c>
      <c r="J352" s="139" t="str">
        <f>IF(A352="","","raidcom delete lun -port "&amp;A352&amp;IF(ISBLANK(C352),"-"&amp;B352," "&amp;C352)&amp;" -ldev_id "&amp;IF(G352="D",E352,D352)&amp;" "&amp;IF(ISNUMBER(F352),"-lun_id "&amp;F352&amp;" -s "&amp;Instructions!B$11&amp;" -IH"&amp;Instructions!B$10," -s "&amp;Instructions!B$11&amp;" -IH"&amp;Instructions!B$10))</f>
        <v/>
      </c>
    </row>
    <row r="353" spans="1:10" ht="15">
      <c r="A353" s="20"/>
      <c r="B353" s="29"/>
      <c r="C353" s="20"/>
      <c r="D353" s="204" t="str">
        <f t="shared" si="6"/>
        <v/>
      </c>
      <c r="E353" s="204"/>
      <c r="F353" s="29"/>
      <c r="G353" s="202"/>
      <c r="H353" s="92" t="s">
        <v>17</v>
      </c>
      <c r="I353" s="24" t="str">
        <f>IF(A353="","","raidcom add lun -port "&amp;A353&amp;IF(ISBLANK(C353),"-"&amp;B353," "&amp;C353)&amp;" -ldev_id "&amp;IF(G353="D",E353,D353)&amp;" "&amp;IF(ISNUMBER(F353),"-lun_id "&amp;F353&amp;" -s "&amp;Instructions!B$11&amp;" -IH"&amp;Instructions!B$10," -s "&amp;Instructions!B$11&amp;" -IH"&amp;Instructions!B$10))</f>
        <v/>
      </c>
      <c r="J353" s="139" t="str">
        <f>IF(A353="","","raidcom delete lun -port "&amp;A353&amp;IF(ISBLANK(C353),"-"&amp;B353," "&amp;C353)&amp;" -ldev_id "&amp;IF(G353="D",E353,D353)&amp;" "&amp;IF(ISNUMBER(F353),"-lun_id "&amp;F353&amp;" -s "&amp;Instructions!B$11&amp;" -IH"&amp;Instructions!B$10," -s "&amp;Instructions!B$11&amp;" -IH"&amp;Instructions!B$10))</f>
        <v/>
      </c>
    </row>
    <row r="354" spans="1:10" ht="15">
      <c r="A354" s="20"/>
      <c r="B354" s="29"/>
      <c r="C354" s="20"/>
      <c r="D354" s="204" t="str">
        <f t="shared" si="6"/>
        <v/>
      </c>
      <c r="E354" s="204"/>
      <c r="F354" s="29"/>
      <c r="G354" s="202"/>
      <c r="H354" s="92" t="s">
        <v>17</v>
      </c>
      <c r="I354" s="24" t="str">
        <f>IF(A354="","","raidcom add lun -port "&amp;A354&amp;IF(ISBLANK(C354),"-"&amp;B354," "&amp;C354)&amp;" -ldev_id "&amp;IF(G354="D",E354,D354)&amp;" "&amp;IF(ISNUMBER(F354),"-lun_id "&amp;F354&amp;" -s "&amp;Instructions!B$11&amp;" -IH"&amp;Instructions!B$10," -s "&amp;Instructions!B$11&amp;" -IH"&amp;Instructions!B$10))</f>
        <v/>
      </c>
      <c r="J354" s="139" t="str">
        <f>IF(A354="","","raidcom delete lun -port "&amp;A354&amp;IF(ISBLANK(C354),"-"&amp;B354," "&amp;C354)&amp;" -ldev_id "&amp;IF(G354="D",E354,D354)&amp;" "&amp;IF(ISNUMBER(F354),"-lun_id "&amp;F354&amp;" -s "&amp;Instructions!B$11&amp;" -IH"&amp;Instructions!B$10," -s "&amp;Instructions!B$11&amp;" -IH"&amp;Instructions!B$10))</f>
        <v/>
      </c>
    </row>
    <row r="355" spans="1:10" ht="15">
      <c r="A355" s="20"/>
      <c r="B355" s="29"/>
      <c r="C355" s="20"/>
      <c r="D355" s="204" t="str">
        <f t="shared" si="6"/>
        <v/>
      </c>
      <c r="E355" s="204"/>
      <c r="F355" s="29"/>
      <c r="G355" s="202"/>
      <c r="H355" s="92" t="s">
        <v>17</v>
      </c>
      <c r="I355" s="24" t="str">
        <f>IF(A355="","","raidcom add lun -port "&amp;A355&amp;IF(ISBLANK(C355),"-"&amp;B355," "&amp;C355)&amp;" -ldev_id "&amp;IF(G355="D",E355,D355)&amp;" "&amp;IF(ISNUMBER(F355),"-lun_id "&amp;F355&amp;" -s "&amp;Instructions!B$11&amp;" -IH"&amp;Instructions!B$10," -s "&amp;Instructions!B$11&amp;" -IH"&amp;Instructions!B$10))</f>
        <v/>
      </c>
      <c r="J355" s="139" t="str">
        <f>IF(A355="","","raidcom delete lun -port "&amp;A355&amp;IF(ISBLANK(C355),"-"&amp;B355," "&amp;C355)&amp;" -ldev_id "&amp;IF(G355="D",E355,D355)&amp;" "&amp;IF(ISNUMBER(F355),"-lun_id "&amp;F355&amp;" -s "&amp;Instructions!B$11&amp;" -IH"&amp;Instructions!B$10," -s "&amp;Instructions!B$11&amp;" -IH"&amp;Instructions!B$10))</f>
        <v/>
      </c>
    </row>
    <row r="356" spans="1:10" ht="15">
      <c r="A356" s="20"/>
      <c r="B356" s="29"/>
      <c r="C356" s="20"/>
      <c r="D356" s="204" t="str">
        <f t="shared" si="6"/>
        <v/>
      </c>
      <c r="E356" s="204"/>
      <c r="F356" s="29"/>
      <c r="G356" s="202"/>
      <c r="H356" s="92" t="s">
        <v>17</v>
      </c>
      <c r="I356" s="24" t="str">
        <f>IF(A356="","","raidcom add lun -port "&amp;A356&amp;IF(ISBLANK(C356),"-"&amp;B356," "&amp;C356)&amp;" -ldev_id "&amp;IF(G356="D",E356,D356)&amp;" "&amp;IF(ISNUMBER(F356),"-lun_id "&amp;F356&amp;" -s "&amp;Instructions!B$11&amp;" -IH"&amp;Instructions!B$10," -s "&amp;Instructions!B$11&amp;" -IH"&amp;Instructions!B$10))</f>
        <v/>
      </c>
      <c r="J356" s="139" t="str">
        <f>IF(A356="","","raidcom delete lun -port "&amp;A356&amp;IF(ISBLANK(C356),"-"&amp;B356," "&amp;C356)&amp;" -ldev_id "&amp;IF(G356="D",E356,D356)&amp;" "&amp;IF(ISNUMBER(F356),"-lun_id "&amp;F356&amp;" -s "&amp;Instructions!B$11&amp;" -IH"&amp;Instructions!B$10," -s "&amp;Instructions!B$11&amp;" -IH"&amp;Instructions!B$10))</f>
        <v/>
      </c>
    </row>
    <row r="357" spans="1:10" ht="15">
      <c r="A357" s="20"/>
      <c r="B357" s="29"/>
      <c r="C357" s="20"/>
      <c r="D357" s="204" t="str">
        <f t="shared" si="6"/>
        <v/>
      </c>
      <c r="E357" s="204"/>
      <c r="F357" s="29"/>
      <c r="G357" s="202"/>
      <c r="H357" s="92" t="s">
        <v>17</v>
      </c>
      <c r="I357" s="24" t="str">
        <f>IF(A357="","","raidcom add lun -port "&amp;A357&amp;IF(ISBLANK(C357),"-"&amp;B357," "&amp;C357)&amp;" -ldev_id "&amp;IF(G357="D",E357,D357)&amp;" "&amp;IF(ISNUMBER(F357),"-lun_id "&amp;F357&amp;" -s "&amp;Instructions!B$11&amp;" -IH"&amp;Instructions!B$10," -s "&amp;Instructions!B$11&amp;" -IH"&amp;Instructions!B$10))</f>
        <v/>
      </c>
      <c r="J357" s="139" t="str">
        <f>IF(A357="","","raidcom delete lun -port "&amp;A357&amp;IF(ISBLANK(C357),"-"&amp;B357," "&amp;C357)&amp;" -ldev_id "&amp;IF(G357="D",E357,D357)&amp;" "&amp;IF(ISNUMBER(F357),"-lun_id "&amp;F357&amp;" -s "&amp;Instructions!B$11&amp;" -IH"&amp;Instructions!B$10," -s "&amp;Instructions!B$11&amp;" -IH"&amp;Instructions!B$10))</f>
        <v/>
      </c>
    </row>
    <row r="358" spans="1:10" ht="15">
      <c r="A358" s="20"/>
      <c r="B358" s="29"/>
      <c r="C358" s="20"/>
      <c r="D358" s="204" t="str">
        <f t="shared" si="6"/>
        <v/>
      </c>
      <c r="E358" s="204"/>
      <c r="F358" s="29"/>
      <c r="G358" s="202"/>
      <c r="H358" s="92" t="s">
        <v>17</v>
      </c>
      <c r="I358" s="24" t="str">
        <f>IF(A358="","","raidcom add lun -port "&amp;A358&amp;IF(ISBLANK(C358),"-"&amp;B358," "&amp;C358)&amp;" -ldev_id "&amp;IF(G358="D",E358,D358)&amp;" "&amp;IF(ISNUMBER(F358),"-lun_id "&amp;F358&amp;" -s "&amp;Instructions!B$11&amp;" -IH"&amp;Instructions!B$10," -s "&amp;Instructions!B$11&amp;" -IH"&amp;Instructions!B$10))</f>
        <v/>
      </c>
      <c r="J358" s="139" t="str">
        <f>IF(A358="","","raidcom delete lun -port "&amp;A358&amp;IF(ISBLANK(C358),"-"&amp;B358," "&amp;C358)&amp;" -ldev_id "&amp;IF(G358="D",E358,D358)&amp;" "&amp;IF(ISNUMBER(F358),"-lun_id "&amp;F358&amp;" -s "&amp;Instructions!B$11&amp;" -IH"&amp;Instructions!B$10," -s "&amp;Instructions!B$11&amp;" -IH"&amp;Instructions!B$10))</f>
        <v/>
      </c>
    </row>
    <row r="359" spans="1:10" ht="15">
      <c r="A359" s="20"/>
      <c r="B359" s="29"/>
      <c r="C359" s="20"/>
      <c r="D359" s="204" t="str">
        <f t="shared" si="6"/>
        <v/>
      </c>
      <c r="E359" s="204"/>
      <c r="F359" s="29"/>
      <c r="G359" s="202"/>
      <c r="H359" s="92" t="s">
        <v>17</v>
      </c>
      <c r="I359" s="24" t="str">
        <f>IF(A359="","","raidcom add lun -port "&amp;A359&amp;IF(ISBLANK(C359),"-"&amp;B359," "&amp;C359)&amp;" -ldev_id "&amp;IF(G359="D",E359,D359)&amp;" "&amp;IF(ISNUMBER(F359),"-lun_id "&amp;F359&amp;" -s "&amp;Instructions!B$11&amp;" -IH"&amp;Instructions!B$10," -s "&amp;Instructions!B$11&amp;" -IH"&amp;Instructions!B$10))</f>
        <v/>
      </c>
      <c r="J359" s="139" t="str">
        <f>IF(A359="","","raidcom delete lun -port "&amp;A359&amp;IF(ISBLANK(C359),"-"&amp;B359," "&amp;C359)&amp;" -ldev_id "&amp;IF(G359="D",E359,D359)&amp;" "&amp;IF(ISNUMBER(F359),"-lun_id "&amp;F359&amp;" -s "&amp;Instructions!B$11&amp;" -IH"&amp;Instructions!B$10," -s "&amp;Instructions!B$11&amp;" -IH"&amp;Instructions!B$10))</f>
        <v/>
      </c>
    </row>
    <row r="360" spans="1:10" ht="15">
      <c r="A360" s="20"/>
      <c r="B360" s="29"/>
      <c r="C360" s="20"/>
      <c r="D360" s="204" t="str">
        <f t="shared" si="6"/>
        <v/>
      </c>
      <c r="E360" s="204"/>
      <c r="F360" s="29"/>
      <c r="G360" s="202"/>
      <c r="H360" s="92" t="s">
        <v>17</v>
      </c>
      <c r="I360" s="24" t="str">
        <f>IF(A360="","","raidcom add lun -port "&amp;A360&amp;IF(ISBLANK(C360),"-"&amp;B360," "&amp;C360)&amp;" -ldev_id "&amp;IF(G360="D",E360,D360)&amp;" "&amp;IF(ISNUMBER(F360),"-lun_id "&amp;F360&amp;" -s "&amp;Instructions!B$11&amp;" -IH"&amp;Instructions!B$10," -s "&amp;Instructions!B$11&amp;" -IH"&amp;Instructions!B$10))</f>
        <v/>
      </c>
      <c r="J360" s="139" t="str">
        <f>IF(A360="","","raidcom delete lun -port "&amp;A360&amp;IF(ISBLANK(C360),"-"&amp;B360," "&amp;C360)&amp;" -ldev_id "&amp;IF(G360="D",E360,D360)&amp;" "&amp;IF(ISNUMBER(F360),"-lun_id "&amp;F360&amp;" -s "&amp;Instructions!B$11&amp;" -IH"&amp;Instructions!B$10," -s "&amp;Instructions!B$11&amp;" -IH"&amp;Instructions!B$10))</f>
        <v/>
      </c>
    </row>
    <row r="361" spans="1:10" ht="15">
      <c r="A361" s="20"/>
      <c r="B361" s="29"/>
      <c r="C361" s="20"/>
      <c r="D361" s="204" t="str">
        <f t="shared" si="6"/>
        <v/>
      </c>
      <c r="E361" s="204"/>
      <c r="F361" s="29"/>
      <c r="G361" s="202"/>
      <c r="H361" s="92" t="s">
        <v>17</v>
      </c>
      <c r="I361" s="24" t="str">
        <f>IF(A361="","","raidcom add lun -port "&amp;A361&amp;IF(ISBLANK(C361),"-"&amp;B361," "&amp;C361)&amp;" -ldev_id "&amp;IF(G361="D",E361,D361)&amp;" "&amp;IF(ISNUMBER(F361),"-lun_id "&amp;F361&amp;" -s "&amp;Instructions!B$11&amp;" -IH"&amp;Instructions!B$10," -s "&amp;Instructions!B$11&amp;" -IH"&amp;Instructions!B$10))</f>
        <v/>
      </c>
      <c r="J361" s="139" t="str">
        <f>IF(A361="","","raidcom delete lun -port "&amp;A361&amp;IF(ISBLANK(C361),"-"&amp;B361," "&amp;C361)&amp;" -ldev_id "&amp;IF(G361="D",E361,D361)&amp;" "&amp;IF(ISNUMBER(F361),"-lun_id "&amp;F361&amp;" -s "&amp;Instructions!B$11&amp;" -IH"&amp;Instructions!B$10," -s "&amp;Instructions!B$11&amp;" -IH"&amp;Instructions!B$10))</f>
        <v/>
      </c>
    </row>
    <row r="362" spans="1:10" ht="15">
      <c r="A362" s="20"/>
      <c r="B362" s="29"/>
      <c r="C362" s="20"/>
      <c r="D362" s="204" t="str">
        <f t="shared" si="6"/>
        <v/>
      </c>
      <c r="E362" s="204"/>
      <c r="F362" s="29"/>
      <c r="G362" s="202"/>
      <c r="H362" s="92" t="s">
        <v>17</v>
      </c>
      <c r="I362" s="24" t="str">
        <f>IF(A362="","","raidcom add lun -port "&amp;A362&amp;IF(ISBLANK(C362),"-"&amp;B362," "&amp;C362)&amp;" -ldev_id "&amp;IF(G362="D",E362,D362)&amp;" "&amp;IF(ISNUMBER(F362),"-lun_id "&amp;F362&amp;" -s "&amp;Instructions!B$11&amp;" -IH"&amp;Instructions!B$10," -s "&amp;Instructions!B$11&amp;" -IH"&amp;Instructions!B$10))</f>
        <v/>
      </c>
      <c r="J362" s="139" t="str">
        <f>IF(A362="","","raidcom delete lun -port "&amp;A362&amp;IF(ISBLANK(C362),"-"&amp;B362," "&amp;C362)&amp;" -ldev_id "&amp;IF(G362="D",E362,D362)&amp;" "&amp;IF(ISNUMBER(F362),"-lun_id "&amp;F362&amp;" -s "&amp;Instructions!B$11&amp;" -IH"&amp;Instructions!B$10," -s "&amp;Instructions!B$11&amp;" -IH"&amp;Instructions!B$10))</f>
        <v/>
      </c>
    </row>
    <row r="363" spans="1:10" ht="15">
      <c r="A363" s="20"/>
      <c r="B363" s="29"/>
      <c r="C363" s="20"/>
      <c r="D363" s="204" t="str">
        <f t="shared" si="6"/>
        <v/>
      </c>
      <c r="E363" s="204"/>
      <c r="F363" s="29"/>
      <c r="G363" s="202"/>
      <c r="H363" s="92" t="s">
        <v>17</v>
      </c>
      <c r="I363" s="24" t="str">
        <f>IF(A363="","","raidcom add lun -port "&amp;A363&amp;IF(ISBLANK(C363),"-"&amp;B363," "&amp;C363)&amp;" -ldev_id "&amp;IF(G363="D",E363,D363)&amp;" "&amp;IF(ISNUMBER(F363),"-lun_id "&amp;F363&amp;" -s "&amp;Instructions!B$11&amp;" -IH"&amp;Instructions!B$10," -s "&amp;Instructions!B$11&amp;" -IH"&amp;Instructions!B$10))</f>
        <v/>
      </c>
      <c r="J363" s="139" t="str">
        <f>IF(A363="","","raidcom delete lun -port "&amp;A363&amp;IF(ISBLANK(C363),"-"&amp;B363," "&amp;C363)&amp;" -ldev_id "&amp;IF(G363="D",E363,D363)&amp;" "&amp;IF(ISNUMBER(F363),"-lun_id "&amp;F363&amp;" -s "&amp;Instructions!B$11&amp;" -IH"&amp;Instructions!B$10," -s "&amp;Instructions!B$11&amp;" -IH"&amp;Instructions!B$10))</f>
        <v/>
      </c>
    </row>
    <row r="364" spans="1:10" ht="15">
      <c r="A364" s="20"/>
      <c r="B364" s="29"/>
      <c r="C364" s="20"/>
      <c r="D364" s="204" t="str">
        <f t="shared" si="6"/>
        <v/>
      </c>
      <c r="E364" s="204"/>
      <c r="F364" s="29"/>
      <c r="G364" s="202"/>
      <c r="H364" s="92" t="s">
        <v>17</v>
      </c>
      <c r="I364" s="24" t="str">
        <f>IF(A364="","","raidcom add lun -port "&amp;A364&amp;IF(ISBLANK(C364),"-"&amp;B364," "&amp;C364)&amp;" -ldev_id "&amp;IF(G364="D",E364,D364)&amp;" "&amp;IF(ISNUMBER(F364),"-lun_id "&amp;F364&amp;" -s "&amp;Instructions!B$11&amp;" -IH"&amp;Instructions!B$10," -s "&amp;Instructions!B$11&amp;" -IH"&amp;Instructions!B$10))</f>
        <v/>
      </c>
      <c r="J364" s="139" t="str">
        <f>IF(A364="","","raidcom delete lun -port "&amp;A364&amp;IF(ISBLANK(C364),"-"&amp;B364," "&amp;C364)&amp;" -ldev_id "&amp;IF(G364="D",E364,D364)&amp;" "&amp;IF(ISNUMBER(F364),"-lun_id "&amp;F364&amp;" -s "&amp;Instructions!B$11&amp;" -IH"&amp;Instructions!B$10," -s "&amp;Instructions!B$11&amp;" -IH"&amp;Instructions!B$10))</f>
        <v/>
      </c>
    </row>
    <row r="365" spans="1:10" ht="15">
      <c r="A365" s="20"/>
      <c r="B365" s="29"/>
      <c r="C365" s="20"/>
      <c r="D365" s="204" t="str">
        <f t="shared" si="6"/>
        <v/>
      </c>
      <c r="E365" s="204"/>
      <c r="F365" s="29"/>
      <c r="G365" s="202"/>
      <c r="H365" s="92" t="s">
        <v>17</v>
      </c>
      <c r="I365" s="24" t="str">
        <f>IF(A365="","","raidcom add lun -port "&amp;A365&amp;IF(ISBLANK(C365),"-"&amp;B365," "&amp;C365)&amp;" -ldev_id "&amp;IF(G365="D",E365,D365)&amp;" "&amp;IF(ISNUMBER(F365),"-lun_id "&amp;F365&amp;" -s "&amp;Instructions!B$11&amp;" -IH"&amp;Instructions!B$10," -s "&amp;Instructions!B$11&amp;" -IH"&amp;Instructions!B$10))</f>
        <v/>
      </c>
      <c r="J365" s="139" t="str">
        <f>IF(A365="","","raidcom delete lun -port "&amp;A365&amp;IF(ISBLANK(C365),"-"&amp;B365," "&amp;C365)&amp;" -ldev_id "&amp;IF(G365="D",E365,D365)&amp;" "&amp;IF(ISNUMBER(F365),"-lun_id "&amp;F365&amp;" -s "&amp;Instructions!B$11&amp;" -IH"&amp;Instructions!B$10," -s "&amp;Instructions!B$11&amp;" -IH"&amp;Instructions!B$10))</f>
        <v/>
      </c>
    </row>
    <row r="366" spans="1:10" ht="15">
      <c r="A366" s="20"/>
      <c r="B366" s="29"/>
      <c r="C366" s="20"/>
      <c r="D366" s="204" t="str">
        <f t="shared" si="6"/>
        <v/>
      </c>
      <c r="E366" s="204"/>
      <c r="F366" s="29"/>
      <c r="G366" s="202"/>
      <c r="H366" s="92" t="s">
        <v>17</v>
      </c>
      <c r="I366" s="24" t="str">
        <f>IF(A366="","","raidcom add lun -port "&amp;A366&amp;IF(ISBLANK(C366),"-"&amp;B366," "&amp;C366)&amp;" -ldev_id "&amp;IF(G366="D",E366,D366)&amp;" "&amp;IF(ISNUMBER(F366),"-lun_id "&amp;F366&amp;" -s "&amp;Instructions!B$11&amp;" -IH"&amp;Instructions!B$10," -s "&amp;Instructions!B$11&amp;" -IH"&amp;Instructions!B$10))</f>
        <v/>
      </c>
      <c r="J366" s="139" t="str">
        <f>IF(A366="","","raidcom delete lun -port "&amp;A366&amp;IF(ISBLANK(C366),"-"&amp;B366," "&amp;C366)&amp;" -ldev_id "&amp;IF(G366="D",E366,D366)&amp;" "&amp;IF(ISNUMBER(F366),"-lun_id "&amp;F366&amp;" -s "&amp;Instructions!B$11&amp;" -IH"&amp;Instructions!B$10," -s "&amp;Instructions!B$11&amp;" -IH"&amp;Instructions!B$10))</f>
        <v/>
      </c>
    </row>
    <row r="367" spans="1:10" ht="15">
      <c r="A367" s="20"/>
      <c r="B367" s="29"/>
      <c r="C367" s="20"/>
      <c r="D367" s="204" t="str">
        <f t="shared" si="6"/>
        <v/>
      </c>
      <c r="E367" s="204"/>
      <c r="F367" s="29"/>
      <c r="G367" s="202"/>
      <c r="H367" s="92" t="s">
        <v>17</v>
      </c>
      <c r="I367" s="24" t="str">
        <f>IF(A367="","","raidcom add lun -port "&amp;A367&amp;IF(ISBLANK(C367),"-"&amp;B367," "&amp;C367)&amp;" -ldev_id "&amp;IF(G367="D",E367,D367)&amp;" "&amp;IF(ISNUMBER(F367),"-lun_id "&amp;F367&amp;" -s "&amp;Instructions!B$11&amp;" -IH"&amp;Instructions!B$10," -s "&amp;Instructions!B$11&amp;" -IH"&amp;Instructions!B$10))</f>
        <v/>
      </c>
      <c r="J367" s="139" t="str">
        <f>IF(A367="","","raidcom delete lun -port "&amp;A367&amp;IF(ISBLANK(C367),"-"&amp;B367," "&amp;C367)&amp;" -ldev_id "&amp;IF(G367="D",E367,D367)&amp;" "&amp;IF(ISNUMBER(F367),"-lun_id "&amp;F367&amp;" -s "&amp;Instructions!B$11&amp;" -IH"&amp;Instructions!B$10," -s "&amp;Instructions!B$11&amp;" -IH"&amp;Instructions!B$10))</f>
        <v/>
      </c>
    </row>
    <row r="368" spans="1:10" ht="15">
      <c r="A368" s="20"/>
      <c r="B368" s="29"/>
      <c r="C368" s="20"/>
      <c r="D368" s="204" t="str">
        <f t="shared" si="6"/>
        <v/>
      </c>
      <c r="E368" s="204"/>
      <c r="F368" s="29"/>
      <c r="G368" s="202"/>
      <c r="H368" s="92" t="s">
        <v>17</v>
      </c>
      <c r="I368" s="24" t="str">
        <f>IF(A368="","","raidcom add lun -port "&amp;A368&amp;IF(ISBLANK(C368),"-"&amp;B368," "&amp;C368)&amp;" -ldev_id "&amp;IF(G368="D",E368,D368)&amp;" "&amp;IF(ISNUMBER(F368),"-lun_id "&amp;F368&amp;" -s "&amp;Instructions!B$11&amp;" -IH"&amp;Instructions!B$10," -s "&amp;Instructions!B$11&amp;" -IH"&amp;Instructions!B$10))</f>
        <v/>
      </c>
      <c r="J368" s="139" t="str">
        <f>IF(A368="","","raidcom delete lun -port "&amp;A368&amp;IF(ISBLANK(C368),"-"&amp;B368," "&amp;C368)&amp;" -ldev_id "&amp;IF(G368="D",E368,D368)&amp;" "&amp;IF(ISNUMBER(F368),"-lun_id "&amp;F368&amp;" -s "&amp;Instructions!B$11&amp;" -IH"&amp;Instructions!B$10," -s "&amp;Instructions!B$11&amp;" -IH"&amp;Instructions!B$10))</f>
        <v/>
      </c>
    </row>
    <row r="369" spans="1:10" ht="15">
      <c r="A369" s="20"/>
      <c r="B369" s="29"/>
      <c r="C369" s="20"/>
      <c r="D369" s="204" t="str">
        <f t="shared" si="6"/>
        <v/>
      </c>
      <c r="E369" s="204"/>
      <c r="F369" s="29"/>
      <c r="G369" s="202"/>
      <c r="H369" s="92" t="s">
        <v>17</v>
      </c>
      <c r="I369" s="24" t="str">
        <f>IF(A369="","","raidcom add lun -port "&amp;A369&amp;IF(ISBLANK(C369),"-"&amp;B369," "&amp;C369)&amp;" -ldev_id "&amp;IF(G369="D",E369,D369)&amp;" "&amp;IF(ISNUMBER(F369),"-lun_id "&amp;F369&amp;" -s "&amp;Instructions!B$11&amp;" -IH"&amp;Instructions!B$10," -s "&amp;Instructions!B$11&amp;" -IH"&amp;Instructions!B$10))</f>
        <v/>
      </c>
      <c r="J369" s="139" t="str">
        <f>IF(A369="","","raidcom delete lun -port "&amp;A369&amp;IF(ISBLANK(C369),"-"&amp;B369," "&amp;C369)&amp;" -ldev_id "&amp;IF(G369="D",E369,D369)&amp;" "&amp;IF(ISNUMBER(F369),"-lun_id "&amp;F369&amp;" -s "&amp;Instructions!B$11&amp;" -IH"&amp;Instructions!B$10," -s "&amp;Instructions!B$11&amp;" -IH"&amp;Instructions!B$10))</f>
        <v/>
      </c>
    </row>
    <row r="370" spans="1:10" ht="15">
      <c r="A370" s="20"/>
      <c r="B370" s="29"/>
      <c r="C370" s="20"/>
      <c r="D370" s="204" t="str">
        <f t="shared" si="6"/>
        <v/>
      </c>
      <c r="E370" s="204"/>
      <c r="F370" s="29"/>
      <c r="G370" s="202"/>
      <c r="H370" s="92" t="s">
        <v>17</v>
      </c>
      <c r="I370" s="24" t="str">
        <f>IF(A370="","","raidcom add lun -port "&amp;A370&amp;IF(ISBLANK(C370),"-"&amp;B370," "&amp;C370)&amp;" -ldev_id "&amp;IF(G370="D",E370,D370)&amp;" "&amp;IF(ISNUMBER(F370),"-lun_id "&amp;F370&amp;" -s "&amp;Instructions!B$11&amp;" -IH"&amp;Instructions!B$10," -s "&amp;Instructions!B$11&amp;" -IH"&amp;Instructions!B$10))</f>
        <v/>
      </c>
      <c r="J370" s="139" t="str">
        <f>IF(A370="","","raidcom delete lun -port "&amp;A370&amp;IF(ISBLANK(C370),"-"&amp;B370," "&amp;C370)&amp;" -ldev_id "&amp;IF(G370="D",E370,D370)&amp;" "&amp;IF(ISNUMBER(F370),"-lun_id "&amp;F370&amp;" -s "&amp;Instructions!B$11&amp;" -IH"&amp;Instructions!B$10," -s "&amp;Instructions!B$11&amp;" -IH"&amp;Instructions!B$10))</f>
        <v/>
      </c>
    </row>
    <row r="371" spans="1:10" ht="15">
      <c r="A371" s="20"/>
      <c r="B371" s="29"/>
      <c r="C371" s="20"/>
      <c r="D371" s="204" t="str">
        <f t="shared" si="6"/>
        <v/>
      </c>
      <c r="E371" s="204"/>
      <c r="F371" s="29"/>
      <c r="G371" s="202"/>
      <c r="H371" s="92" t="s">
        <v>17</v>
      </c>
      <c r="I371" s="24" t="str">
        <f>IF(A371="","","raidcom add lun -port "&amp;A371&amp;IF(ISBLANK(C371),"-"&amp;B371," "&amp;C371)&amp;" -ldev_id "&amp;IF(G371="D",E371,D371)&amp;" "&amp;IF(ISNUMBER(F371),"-lun_id "&amp;F371&amp;" -s "&amp;Instructions!B$11&amp;" -IH"&amp;Instructions!B$10," -s "&amp;Instructions!B$11&amp;" -IH"&amp;Instructions!B$10))</f>
        <v/>
      </c>
      <c r="J371" s="139" t="str">
        <f>IF(A371="","","raidcom delete lun -port "&amp;A371&amp;IF(ISBLANK(C371),"-"&amp;B371," "&amp;C371)&amp;" -ldev_id "&amp;IF(G371="D",E371,D371)&amp;" "&amp;IF(ISNUMBER(F371),"-lun_id "&amp;F371&amp;" -s "&amp;Instructions!B$11&amp;" -IH"&amp;Instructions!B$10," -s "&amp;Instructions!B$11&amp;" -IH"&amp;Instructions!B$10))</f>
        <v/>
      </c>
    </row>
    <row r="372" spans="1:10" ht="15">
      <c r="A372" s="20"/>
      <c r="B372" s="29"/>
      <c r="C372" s="20"/>
      <c r="D372" s="204" t="str">
        <f t="shared" si="6"/>
        <v/>
      </c>
      <c r="E372" s="204"/>
      <c r="F372" s="29"/>
      <c r="G372" s="202"/>
      <c r="H372" s="92" t="s">
        <v>17</v>
      </c>
      <c r="I372" s="24" t="str">
        <f>IF(A372="","","raidcom add lun -port "&amp;A372&amp;IF(ISBLANK(C372),"-"&amp;B372," "&amp;C372)&amp;" -ldev_id "&amp;IF(G372="D",E372,D372)&amp;" "&amp;IF(ISNUMBER(F372),"-lun_id "&amp;F372&amp;" -s "&amp;Instructions!B$11&amp;" -IH"&amp;Instructions!B$10," -s "&amp;Instructions!B$11&amp;" -IH"&amp;Instructions!B$10))</f>
        <v/>
      </c>
      <c r="J372" s="139" t="str">
        <f>IF(A372="","","raidcom delete lun -port "&amp;A372&amp;IF(ISBLANK(C372),"-"&amp;B372," "&amp;C372)&amp;" -ldev_id "&amp;IF(G372="D",E372,D372)&amp;" "&amp;IF(ISNUMBER(F372),"-lun_id "&amp;F372&amp;" -s "&amp;Instructions!B$11&amp;" -IH"&amp;Instructions!B$10," -s "&amp;Instructions!B$11&amp;" -IH"&amp;Instructions!B$10))</f>
        <v/>
      </c>
    </row>
    <row r="373" spans="1:10" ht="15">
      <c r="A373" s="20"/>
      <c r="B373" s="29"/>
      <c r="C373" s="20"/>
      <c r="D373" s="204" t="str">
        <f t="shared" si="6"/>
        <v/>
      </c>
      <c r="E373" s="204"/>
      <c r="F373" s="29"/>
      <c r="G373" s="202"/>
      <c r="H373" s="92" t="s">
        <v>17</v>
      </c>
      <c r="I373" s="24" t="str">
        <f>IF(A373="","","raidcom add lun -port "&amp;A373&amp;IF(ISBLANK(C373),"-"&amp;B373," "&amp;C373)&amp;" -ldev_id "&amp;IF(G373="D",E373,D373)&amp;" "&amp;IF(ISNUMBER(F373),"-lun_id "&amp;F373&amp;" -s "&amp;Instructions!B$11&amp;" -IH"&amp;Instructions!B$10," -s "&amp;Instructions!B$11&amp;" -IH"&amp;Instructions!B$10))</f>
        <v/>
      </c>
      <c r="J373" s="139" t="str">
        <f>IF(A373="","","raidcom delete lun -port "&amp;A373&amp;IF(ISBLANK(C373),"-"&amp;B373," "&amp;C373)&amp;" -ldev_id "&amp;IF(G373="D",E373,D373)&amp;" "&amp;IF(ISNUMBER(F373),"-lun_id "&amp;F373&amp;" -s "&amp;Instructions!B$11&amp;" -IH"&amp;Instructions!B$10," -s "&amp;Instructions!B$11&amp;" -IH"&amp;Instructions!B$10))</f>
        <v/>
      </c>
    </row>
    <row r="374" spans="1:10" ht="15">
      <c r="A374" s="20"/>
      <c r="B374" s="29"/>
      <c r="C374" s="20"/>
      <c r="D374" s="204" t="str">
        <f t="shared" si="6"/>
        <v/>
      </c>
      <c r="E374" s="204"/>
      <c r="F374" s="29"/>
      <c r="G374" s="202"/>
      <c r="H374" s="92" t="s">
        <v>17</v>
      </c>
      <c r="I374" s="24" t="str">
        <f>IF(A374="","","raidcom add lun -port "&amp;A374&amp;IF(ISBLANK(C374),"-"&amp;B374," "&amp;C374)&amp;" -ldev_id "&amp;IF(G374="D",E374,D374)&amp;" "&amp;IF(ISNUMBER(F374),"-lun_id "&amp;F374&amp;" -s "&amp;Instructions!B$11&amp;" -IH"&amp;Instructions!B$10," -s "&amp;Instructions!B$11&amp;" -IH"&amp;Instructions!B$10))</f>
        <v/>
      </c>
      <c r="J374" s="139" t="str">
        <f>IF(A374="","","raidcom delete lun -port "&amp;A374&amp;IF(ISBLANK(C374),"-"&amp;B374," "&amp;C374)&amp;" -ldev_id "&amp;IF(G374="D",E374,D374)&amp;" "&amp;IF(ISNUMBER(F374),"-lun_id "&amp;F374&amp;" -s "&amp;Instructions!B$11&amp;" -IH"&amp;Instructions!B$10," -s "&amp;Instructions!B$11&amp;" -IH"&amp;Instructions!B$10))</f>
        <v/>
      </c>
    </row>
    <row r="375" spans="1:10" ht="15">
      <c r="A375" s="20"/>
      <c r="B375" s="29"/>
      <c r="C375" s="20"/>
      <c r="D375" s="204" t="str">
        <f t="shared" si="6"/>
        <v/>
      </c>
      <c r="E375" s="204"/>
      <c r="F375" s="29"/>
      <c r="G375" s="202"/>
      <c r="H375" s="92" t="s">
        <v>17</v>
      </c>
      <c r="I375" s="24" t="str">
        <f>IF(A375="","","raidcom add lun -port "&amp;A375&amp;IF(ISBLANK(C375),"-"&amp;B375," "&amp;C375)&amp;" -ldev_id "&amp;IF(G375="D",E375,D375)&amp;" "&amp;IF(ISNUMBER(F375),"-lun_id "&amp;F375&amp;" -s "&amp;Instructions!B$11&amp;" -IH"&amp;Instructions!B$10," -s "&amp;Instructions!B$11&amp;" -IH"&amp;Instructions!B$10))</f>
        <v/>
      </c>
      <c r="J375" s="139" t="str">
        <f>IF(A375="","","raidcom delete lun -port "&amp;A375&amp;IF(ISBLANK(C375),"-"&amp;B375," "&amp;C375)&amp;" -ldev_id "&amp;IF(G375="D",E375,D375)&amp;" "&amp;IF(ISNUMBER(F375),"-lun_id "&amp;F375&amp;" -s "&amp;Instructions!B$11&amp;" -IH"&amp;Instructions!B$10," -s "&amp;Instructions!B$11&amp;" -IH"&amp;Instructions!B$10))</f>
        <v/>
      </c>
    </row>
    <row r="376" spans="1:10" ht="15">
      <c r="A376" s="20"/>
      <c r="B376" s="29"/>
      <c r="C376" s="20"/>
      <c r="D376" s="204" t="str">
        <f t="shared" si="6"/>
        <v/>
      </c>
      <c r="E376" s="204"/>
      <c r="F376" s="29"/>
      <c r="G376" s="202"/>
      <c r="H376" s="92" t="s">
        <v>17</v>
      </c>
      <c r="I376" s="24" t="str">
        <f>IF(A376="","","raidcom add lun -port "&amp;A376&amp;IF(ISBLANK(C376),"-"&amp;B376," "&amp;C376)&amp;" -ldev_id "&amp;IF(G376="D",E376,D376)&amp;" "&amp;IF(ISNUMBER(F376),"-lun_id "&amp;F376&amp;" -s "&amp;Instructions!B$11&amp;" -IH"&amp;Instructions!B$10," -s "&amp;Instructions!B$11&amp;" -IH"&amp;Instructions!B$10))</f>
        <v/>
      </c>
      <c r="J376" s="139" t="str">
        <f>IF(A376="","","raidcom delete lun -port "&amp;A376&amp;IF(ISBLANK(C376),"-"&amp;B376," "&amp;C376)&amp;" -ldev_id "&amp;IF(G376="D",E376,D376)&amp;" "&amp;IF(ISNUMBER(F376),"-lun_id "&amp;F376&amp;" -s "&amp;Instructions!B$11&amp;" -IH"&amp;Instructions!B$10," -s "&amp;Instructions!B$11&amp;" -IH"&amp;Instructions!B$10))</f>
        <v/>
      </c>
    </row>
    <row r="377" spans="1:10" ht="15">
      <c r="A377" s="20"/>
      <c r="B377" s="29"/>
      <c r="C377" s="20"/>
      <c r="D377" s="204" t="str">
        <f t="shared" si="6"/>
        <v/>
      </c>
      <c r="E377" s="204"/>
      <c r="F377" s="29"/>
      <c r="G377" s="202"/>
      <c r="H377" s="92" t="s">
        <v>17</v>
      </c>
      <c r="I377" s="24" t="str">
        <f>IF(A377="","","raidcom add lun -port "&amp;A377&amp;IF(ISBLANK(C377),"-"&amp;B377," "&amp;C377)&amp;" -ldev_id "&amp;IF(G377="D",E377,D377)&amp;" "&amp;IF(ISNUMBER(F377),"-lun_id "&amp;F377&amp;" -s "&amp;Instructions!B$11&amp;" -IH"&amp;Instructions!B$10," -s "&amp;Instructions!B$11&amp;" -IH"&amp;Instructions!B$10))</f>
        <v/>
      </c>
      <c r="J377" s="139" t="str">
        <f>IF(A377="","","raidcom delete lun -port "&amp;A377&amp;IF(ISBLANK(C377),"-"&amp;B377," "&amp;C377)&amp;" -ldev_id "&amp;IF(G377="D",E377,D377)&amp;" "&amp;IF(ISNUMBER(F377),"-lun_id "&amp;F377&amp;" -s "&amp;Instructions!B$11&amp;" -IH"&amp;Instructions!B$10," -s "&amp;Instructions!B$11&amp;" -IH"&amp;Instructions!B$10))</f>
        <v/>
      </c>
    </row>
    <row r="378" spans="1:10" ht="15">
      <c r="A378" s="20"/>
      <c r="B378" s="29"/>
      <c r="C378" s="20"/>
      <c r="D378" s="204" t="str">
        <f t="shared" si="6"/>
        <v/>
      </c>
      <c r="E378" s="204"/>
      <c r="F378" s="29"/>
      <c r="G378" s="202"/>
      <c r="H378" s="92" t="s">
        <v>17</v>
      </c>
      <c r="I378" s="24" t="str">
        <f>IF(A378="","","raidcom add lun -port "&amp;A378&amp;IF(ISBLANK(C378),"-"&amp;B378," "&amp;C378)&amp;" -ldev_id "&amp;IF(G378="D",E378,D378)&amp;" "&amp;IF(ISNUMBER(F378),"-lun_id "&amp;F378&amp;" -s "&amp;Instructions!B$11&amp;" -IH"&amp;Instructions!B$10," -s "&amp;Instructions!B$11&amp;" -IH"&amp;Instructions!B$10))</f>
        <v/>
      </c>
      <c r="J378" s="139" t="str">
        <f>IF(A378="","","raidcom delete lun -port "&amp;A378&amp;IF(ISBLANK(C378),"-"&amp;B378," "&amp;C378)&amp;" -ldev_id "&amp;IF(G378="D",E378,D378)&amp;" "&amp;IF(ISNUMBER(F378),"-lun_id "&amp;F378&amp;" -s "&amp;Instructions!B$11&amp;" -IH"&amp;Instructions!B$10," -s "&amp;Instructions!B$11&amp;" -IH"&amp;Instructions!B$10))</f>
        <v/>
      </c>
    </row>
    <row r="379" spans="1:10" ht="15">
      <c r="A379" s="20"/>
      <c r="B379" s="29"/>
      <c r="C379" s="20"/>
      <c r="D379" s="204" t="str">
        <f t="shared" si="6"/>
        <v/>
      </c>
      <c r="E379" s="204"/>
      <c r="F379" s="29"/>
      <c r="G379" s="202"/>
      <c r="H379" s="92" t="s">
        <v>17</v>
      </c>
      <c r="I379" s="24" t="str">
        <f>IF(A379="","","raidcom add lun -port "&amp;A379&amp;IF(ISBLANK(C379),"-"&amp;B379," "&amp;C379)&amp;" -ldev_id "&amp;IF(G379="D",E379,D379)&amp;" "&amp;IF(ISNUMBER(F379),"-lun_id "&amp;F379&amp;" -s "&amp;Instructions!B$11&amp;" -IH"&amp;Instructions!B$10," -s "&amp;Instructions!B$11&amp;" -IH"&amp;Instructions!B$10))</f>
        <v/>
      </c>
      <c r="J379" s="139" t="str">
        <f>IF(A379="","","raidcom delete lun -port "&amp;A379&amp;IF(ISBLANK(C379),"-"&amp;B379," "&amp;C379)&amp;" -ldev_id "&amp;IF(G379="D",E379,D379)&amp;" "&amp;IF(ISNUMBER(F379),"-lun_id "&amp;F379&amp;" -s "&amp;Instructions!B$11&amp;" -IH"&amp;Instructions!B$10," -s "&amp;Instructions!B$11&amp;" -IH"&amp;Instructions!B$10))</f>
        <v/>
      </c>
    </row>
    <row r="380" spans="1:10" ht="15">
      <c r="A380" s="20"/>
      <c r="B380" s="29"/>
      <c r="C380" s="20"/>
      <c r="D380" s="204" t="str">
        <f t="shared" si="6"/>
        <v/>
      </c>
      <c r="E380" s="204"/>
      <c r="F380" s="29"/>
      <c r="G380" s="202"/>
      <c r="H380" s="92" t="s">
        <v>17</v>
      </c>
      <c r="I380" s="24" t="str">
        <f>IF(A380="","","raidcom add lun -port "&amp;A380&amp;IF(ISBLANK(C380),"-"&amp;B380," "&amp;C380)&amp;" -ldev_id "&amp;IF(G380="D",E380,D380)&amp;" "&amp;IF(ISNUMBER(F380),"-lun_id "&amp;F380&amp;" -s "&amp;Instructions!B$11&amp;" -IH"&amp;Instructions!B$10," -s "&amp;Instructions!B$11&amp;" -IH"&amp;Instructions!B$10))</f>
        <v/>
      </c>
      <c r="J380" s="139" t="str">
        <f>IF(A380="","","raidcom delete lun -port "&amp;A380&amp;IF(ISBLANK(C380),"-"&amp;B380," "&amp;C380)&amp;" -ldev_id "&amp;IF(G380="D",E380,D380)&amp;" "&amp;IF(ISNUMBER(F380),"-lun_id "&amp;F380&amp;" -s "&amp;Instructions!B$11&amp;" -IH"&amp;Instructions!B$10," -s "&amp;Instructions!B$11&amp;" -IH"&amp;Instructions!B$10))</f>
        <v/>
      </c>
    </row>
    <row r="381" spans="1:10" ht="15">
      <c r="A381" s="20"/>
      <c r="B381" s="29"/>
      <c r="C381" s="20"/>
      <c r="D381" s="204" t="str">
        <f t="shared" si="6"/>
        <v/>
      </c>
      <c r="E381" s="204"/>
      <c r="F381" s="29"/>
      <c r="G381" s="202"/>
      <c r="H381" s="92" t="s">
        <v>17</v>
      </c>
      <c r="I381" s="24" t="str">
        <f>IF(A381="","","raidcom add lun -port "&amp;A381&amp;IF(ISBLANK(C381),"-"&amp;B381," "&amp;C381)&amp;" -ldev_id "&amp;IF(G381="D",E381,D381)&amp;" "&amp;IF(ISNUMBER(F381),"-lun_id "&amp;F381&amp;" -s "&amp;Instructions!B$11&amp;" -IH"&amp;Instructions!B$10," -s "&amp;Instructions!B$11&amp;" -IH"&amp;Instructions!B$10))</f>
        <v/>
      </c>
      <c r="J381" s="139" t="str">
        <f>IF(A381="","","raidcom delete lun -port "&amp;A381&amp;IF(ISBLANK(C381),"-"&amp;B381," "&amp;C381)&amp;" -ldev_id "&amp;IF(G381="D",E381,D381)&amp;" "&amp;IF(ISNUMBER(F381),"-lun_id "&amp;F381&amp;" -s "&amp;Instructions!B$11&amp;" -IH"&amp;Instructions!B$10," -s "&amp;Instructions!B$11&amp;" -IH"&amp;Instructions!B$10))</f>
        <v/>
      </c>
    </row>
    <row r="382" spans="1:10" ht="15">
      <c r="A382" s="20"/>
      <c r="B382" s="29"/>
      <c r="C382" s="20"/>
      <c r="D382" s="204" t="str">
        <f t="shared" si="6"/>
        <v/>
      </c>
      <c r="E382" s="204"/>
      <c r="F382" s="29"/>
      <c r="G382" s="202"/>
      <c r="H382" s="92" t="s">
        <v>17</v>
      </c>
      <c r="I382" s="24" t="str">
        <f>IF(A382="","","raidcom add lun -port "&amp;A382&amp;IF(ISBLANK(C382),"-"&amp;B382," "&amp;C382)&amp;" -ldev_id "&amp;IF(G382="D",E382,D382)&amp;" "&amp;IF(ISNUMBER(F382),"-lun_id "&amp;F382&amp;" -s "&amp;Instructions!B$11&amp;" -IH"&amp;Instructions!B$10," -s "&amp;Instructions!B$11&amp;" -IH"&amp;Instructions!B$10))</f>
        <v/>
      </c>
      <c r="J382" s="139" t="str">
        <f>IF(A382="","","raidcom delete lun -port "&amp;A382&amp;IF(ISBLANK(C382),"-"&amp;B382," "&amp;C382)&amp;" -ldev_id "&amp;IF(G382="D",E382,D382)&amp;" "&amp;IF(ISNUMBER(F382),"-lun_id "&amp;F382&amp;" -s "&amp;Instructions!B$11&amp;" -IH"&amp;Instructions!B$10," -s "&amp;Instructions!B$11&amp;" -IH"&amp;Instructions!B$10))</f>
        <v/>
      </c>
    </row>
    <row r="383" spans="1:10" ht="15">
      <c r="A383" s="20"/>
      <c r="B383" s="29"/>
      <c r="C383" s="20"/>
      <c r="D383" s="204" t="str">
        <f t="shared" si="6"/>
        <v/>
      </c>
      <c r="E383" s="204"/>
      <c r="F383" s="29"/>
      <c r="G383" s="202"/>
      <c r="H383" s="92" t="s">
        <v>17</v>
      </c>
      <c r="I383" s="24" t="str">
        <f>IF(A383="","","raidcom add lun -port "&amp;A383&amp;IF(ISBLANK(C383),"-"&amp;B383," "&amp;C383)&amp;" -ldev_id "&amp;IF(G383="D",E383,D383)&amp;" "&amp;IF(ISNUMBER(F383),"-lun_id "&amp;F383&amp;" -s "&amp;Instructions!B$11&amp;" -IH"&amp;Instructions!B$10," -s "&amp;Instructions!B$11&amp;" -IH"&amp;Instructions!B$10))</f>
        <v/>
      </c>
      <c r="J383" s="139" t="str">
        <f>IF(A383="","","raidcom delete lun -port "&amp;A383&amp;IF(ISBLANK(C383),"-"&amp;B383," "&amp;C383)&amp;" -ldev_id "&amp;IF(G383="D",E383,D383)&amp;" "&amp;IF(ISNUMBER(F383),"-lun_id "&amp;F383&amp;" -s "&amp;Instructions!B$11&amp;" -IH"&amp;Instructions!B$10," -s "&amp;Instructions!B$11&amp;" -IH"&amp;Instructions!B$10))</f>
        <v/>
      </c>
    </row>
    <row r="384" spans="1:10" ht="15">
      <c r="A384" s="20"/>
      <c r="B384" s="29"/>
      <c r="C384" s="20"/>
      <c r="D384" s="204" t="str">
        <f t="shared" si="6"/>
        <v/>
      </c>
      <c r="E384" s="204"/>
      <c r="F384" s="29"/>
      <c r="G384" s="202"/>
      <c r="H384" s="92" t="s">
        <v>17</v>
      </c>
      <c r="I384" s="24" t="str">
        <f>IF(A384="","","raidcom add lun -port "&amp;A384&amp;IF(ISBLANK(C384),"-"&amp;B384," "&amp;C384)&amp;" -ldev_id "&amp;IF(G384="D",E384,D384)&amp;" "&amp;IF(ISNUMBER(F384),"-lun_id "&amp;F384&amp;" -s "&amp;Instructions!B$11&amp;" -IH"&amp;Instructions!B$10," -s "&amp;Instructions!B$11&amp;" -IH"&amp;Instructions!B$10))</f>
        <v/>
      </c>
      <c r="J384" s="139" t="str">
        <f>IF(A384="","","raidcom delete lun -port "&amp;A384&amp;IF(ISBLANK(C384),"-"&amp;B384," "&amp;C384)&amp;" -ldev_id "&amp;IF(G384="D",E384,D384)&amp;" "&amp;IF(ISNUMBER(F384),"-lun_id "&amp;F384&amp;" -s "&amp;Instructions!B$11&amp;" -IH"&amp;Instructions!B$10," -s "&amp;Instructions!B$11&amp;" -IH"&amp;Instructions!B$10))</f>
        <v/>
      </c>
    </row>
    <row r="385" spans="1:10" ht="15">
      <c r="A385" s="20"/>
      <c r="B385" s="29"/>
      <c r="C385" s="20"/>
      <c r="D385" s="204" t="str">
        <f t="shared" si="6"/>
        <v/>
      </c>
      <c r="E385" s="204"/>
      <c r="F385" s="29"/>
      <c r="G385" s="202"/>
      <c r="H385" s="92" t="s">
        <v>17</v>
      </c>
      <c r="I385" s="24" t="str">
        <f>IF(A385="","","raidcom add lun -port "&amp;A385&amp;IF(ISBLANK(C385),"-"&amp;B385," "&amp;C385)&amp;" -ldev_id "&amp;IF(G385="D",E385,D385)&amp;" "&amp;IF(ISNUMBER(F385),"-lun_id "&amp;F385&amp;" -s "&amp;Instructions!B$11&amp;" -IH"&amp;Instructions!B$10," -s "&amp;Instructions!B$11&amp;" -IH"&amp;Instructions!B$10))</f>
        <v/>
      </c>
      <c r="J385" s="139" t="str">
        <f>IF(A385="","","raidcom delete lun -port "&amp;A385&amp;IF(ISBLANK(C385),"-"&amp;B385," "&amp;C385)&amp;" -ldev_id "&amp;IF(G385="D",E385,D385)&amp;" "&amp;IF(ISNUMBER(F385),"-lun_id "&amp;F385&amp;" -s "&amp;Instructions!B$11&amp;" -IH"&amp;Instructions!B$10," -s "&amp;Instructions!B$11&amp;" -IH"&amp;Instructions!B$10))</f>
        <v/>
      </c>
    </row>
    <row r="386" spans="1:10" ht="15">
      <c r="A386" s="20"/>
      <c r="B386" s="29"/>
      <c r="C386" s="20"/>
      <c r="D386" s="204" t="str">
        <f t="shared" si="6"/>
        <v/>
      </c>
      <c r="E386" s="204"/>
      <c r="F386" s="29"/>
      <c r="G386" s="202"/>
      <c r="H386" s="92" t="s">
        <v>17</v>
      </c>
      <c r="I386" s="24" t="str">
        <f>IF(A386="","","raidcom add lun -port "&amp;A386&amp;IF(ISBLANK(C386),"-"&amp;B386," "&amp;C386)&amp;" -ldev_id "&amp;IF(G386="D",E386,D386)&amp;" "&amp;IF(ISNUMBER(F386),"-lun_id "&amp;F386&amp;" -s "&amp;Instructions!B$11&amp;" -IH"&amp;Instructions!B$10," -s "&amp;Instructions!B$11&amp;" -IH"&amp;Instructions!B$10))</f>
        <v/>
      </c>
      <c r="J386" s="139" t="str">
        <f>IF(A386="","","raidcom delete lun -port "&amp;A386&amp;IF(ISBLANK(C386),"-"&amp;B386," "&amp;C386)&amp;" -ldev_id "&amp;IF(G386="D",E386,D386)&amp;" "&amp;IF(ISNUMBER(F386),"-lun_id "&amp;F386&amp;" -s "&amp;Instructions!B$11&amp;" -IH"&amp;Instructions!B$10," -s "&amp;Instructions!B$11&amp;" -IH"&amp;Instructions!B$10))</f>
        <v/>
      </c>
    </row>
    <row r="387" spans="1:10" ht="15">
      <c r="A387" s="20"/>
      <c r="B387" s="29"/>
      <c r="C387" s="20"/>
      <c r="D387" s="204" t="str">
        <f t="shared" si="6"/>
        <v/>
      </c>
      <c r="E387" s="204"/>
      <c r="F387" s="29"/>
      <c r="G387" s="202"/>
      <c r="H387" s="92" t="s">
        <v>17</v>
      </c>
      <c r="I387" s="24" t="str">
        <f>IF(A387="","","raidcom add lun -port "&amp;A387&amp;IF(ISBLANK(C387),"-"&amp;B387," "&amp;C387)&amp;" -ldev_id "&amp;IF(G387="D",E387,D387)&amp;" "&amp;IF(ISNUMBER(F387),"-lun_id "&amp;F387&amp;" -s "&amp;Instructions!B$11&amp;" -IH"&amp;Instructions!B$10," -s "&amp;Instructions!B$11&amp;" -IH"&amp;Instructions!B$10))</f>
        <v/>
      </c>
      <c r="J387" s="139" t="str">
        <f>IF(A387="","","raidcom delete lun -port "&amp;A387&amp;IF(ISBLANK(C387),"-"&amp;B387," "&amp;C387)&amp;" -ldev_id "&amp;IF(G387="D",E387,D387)&amp;" "&amp;IF(ISNUMBER(F387),"-lun_id "&amp;F387&amp;" -s "&amp;Instructions!B$11&amp;" -IH"&amp;Instructions!B$10," -s "&amp;Instructions!B$11&amp;" -IH"&amp;Instructions!B$10))</f>
        <v/>
      </c>
    </row>
    <row r="388" spans="1:10" ht="15">
      <c r="A388" s="20"/>
      <c r="B388" s="29"/>
      <c r="C388" s="20"/>
      <c r="D388" s="204" t="str">
        <f t="shared" si="6"/>
        <v/>
      </c>
      <c r="E388" s="204"/>
      <c r="F388" s="29"/>
      <c r="G388" s="202"/>
      <c r="H388" s="92" t="s">
        <v>17</v>
      </c>
      <c r="I388" s="24" t="str">
        <f>IF(A388="","","raidcom add lun -port "&amp;A388&amp;IF(ISBLANK(C388),"-"&amp;B388," "&amp;C388)&amp;" -ldev_id "&amp;IF(G388="D",E388,D388)&amp;" "&amp;IF(ISNUMBER(F388),"-lun_id "&amp;F388&amp;" -s "&amp;Instructions!B$11&amp;" -IH"&amp;Instructions!B$10," -s "&amp;Instructions!B$11&amp;" -IH"&amp;Instructions!B$10))</f>
        <v/>
      </c>
      <c r="J388" s="139" t="str">
        <f>IF(A388="","","raidcom delete lun -port "&amp;A388&amp;IF(ISBLANK(C388),"-"&amp;B388," "&amp;C388)&amp;" -ldev_id "&amp;IF(G388="D",E388,D388)&amp;" "&amp;IF(ISNUMBER(F388),"-lun_id "&amp;F388&amp;" -s "&amp;Instructions!B$11&amp;" -IH"&amp;Instructions!B$10," -s "&amp;Instructions!B$11&amp;" -IH"&amp;Instructions!B$10))</f>
        <v/>
      </c>
    </row>
    <row r="389" spans="1:10" ht="15">
      <c r="A389" s="20"/>
      <c r="B389" s="29"/>
      <c r="C389" s="20"/>
      <c r="D389" s="204" t="str">
        <f t="shared" si="6"/>
        <v/>
      </c>
      <c r="E389" s="204"/>
      <c r="F389" s="29"/>
      <c r="G389" s="202"/>
      <c r="H389" s="92" t="s">
        <v>17</v>
      </c>
      <c r="I389" s="24" t="str">
        <f>IF(A389="","","raidcom add lun -port "&amp;A389&amp;IF(ISBLANK(C389),"-"&amp;B389," "&amp;C389)&amp;" -ldev_id "&amp;IF(G389="D",E389,D389)&amp;" "&amp;IF(ISNUMBER(F389),"-lun_id "&amp;F389&amp;" -s "&amp;Instructions!B$11&amp;" -IH"&amp;Instructions!B$10," -s "&amp;Instructions!B$11&amp;" -IH"&amp;Instructions!B$10))</f>
        <v/>
      </c>
      <c r="J389" s="139" t="str">
        <f>IF(A389="","","raidcom delete lun -port "&amp;A389&amp;IF(ISBLANK(C389),"-"&amp;B389," "&amp;C389)&amp;" -ldev_id "&amp;IF(G389="D",E389,D389)&amp;" "&amp;IF(ISNUMBER(F389),"-lun_id "&amp;F389&amp;" -s "&amp;Instructions!B$11&amp;" -IH"&amp;Instructions!B$10," -s "&amp;Instructions!B$11&amp;" -IH"&amp;Instructions!B$10))</f>
        <v/>
      </c>
    </row>
    <row r="390" spans="1:10" ht="15">
      <c r="A390" s="20"/>
      <c r="B390" s="29"/>
      <c r="C390" s="20"/>
      <c r="D390" s="204" t="str">
        <f t="shared" si="6"/>
        <v/>
      </c>
      <c r="E390" s="204"/>
      <c r="F390" s="29"/>
      <c r="G390" s="202"/>
      <c r="H390" s="92" t="s">
        <v>17</v>
      </c>
      <c r="I390" s="24" t="str">
        <f>IF(A390="","","raidcom add lun -port "&amp;A390&amp;IF(ISBLANK(C390),"-"&amp;B390," "&amp;C390)&amp;" -ldev_id "&amp;IF(G390="D",E390,D390)&amp;" "&amp;IF(ISNUMBER(F390),"-lun_id "&amp;F390&amp;" -s "&amp;Instructions!B$11&amp;" -IH"&amp;Instructions!B$10," -s "&amp;Instructions!B$11&amp;" -IH"&amp;Instructions!B$10))</f>
        <v/>
      </c>
      <c r="J390" s="139" t="str">
        <f>IF(A390="","","raidcom delete lun -port "&amp;A390&amp;IF(ISBLANK(C390),"-"&amp;B390," "&amp;C390)&amp;" -ldev_id "&amp;IF(G390="D",E390,D390)&amp;" "&amp;IF(ISNUMBER(F390),"-lun_id "&amp;F390&amp;" -s "&amp;Instructions!B$11&amp;" -IH"&amp;Instructions!B$10," -s "&amp;Instructions!B$11&amp;" -IH"&amp;Instructions!B$10))</f>
        <v/>
      </c>
    </row>
    <row r="391" spans="1:10" ht="15">
      <c r="A391" s="20"/>
      <c r="B391" s="29"/>
      <c r="C391" s="20"/>
      <c r="D391" s="204" t="str">
        <f t="shared" si="6"/>
        <v/>
      </c>
      <c r="E391" s="204"/>
      <c r="F391" s="29"/>
      <c r="G391" s="202"/>
      <c r="H391" s="92" t="s">
        <v>17</v>
      </c>
      <c r="I391" s="24" t="str">
        <f>IF(A391="","","raidcom add lun -port "&amp;A391&amp;IF(ISBLANK(C391),"-"&amp;B391," "&amp;C391)&amp;" -ldev_id "&amp;IF(G391="D",E391,D391)&amp;" "&amp;IF(ISNUMBER(F391),"-lun_id "&amp;F391&amp;" -s "&amp;Instructions!B$11&amp;" -IH"&amp;Instructions!B$10," -s "&amp;Instructions!B$11&amp;" -IH"&amp;Instructions!B$10))</f>
        <v/>
      </c>
      <c r="J391" s="139" t="str">
        <f>IF(A391="","","raidcom delete lun -port "&amp;A391&amp;IF(ISBLANK(C391),"-"&amp;B391," "&amp;C391)&amp;" -ldev_id "&amp;IF(G391="D",E391,D391)&amp;" "&amp;IF(ISNUMBER(F391),"-lun_id "&amp;F391&amp;" -s "&amp;Instructions!B$11&amp;" -IH"&amp;Instructions!B$10," -s "&amp;Instructions!B$11&amp;" -IH"&amp;Instructions!B$10))</f>
        <v/>
      </c>
    </row>
    <row r="392" spans="1:10" ht="15">
      <c r="A392" s="20"/>
      <c r="B392" s="29"/>
      <c r="C392" s="20"/>
      <c r="D392" s="204" t="str">
        <f t="shared" si="6"/>
        <v/>
      </c>
      <c r="E392" s="204"/>
      <c r="F392" s="29"/>
      <c r="G392" s="202"/>
      <c r="H392" s="92" t="s">
        <v>17</v>
      </c>
      <c r="I392" s="24" t="str">
        <f>IF(A392="","","raidcom add lun -port "&amp;A392&amp;IF(ISBLANK(C392),"-"&amp;B392," "&amp;C392)&amp;" -ldev_id "&amp;IF(G392="D",E392,D392)&amp;" "&amp;IF(ISNUMBER(F392),"-lun_id "&amp;F392&amp;" -s "&amp;Instructions!B$11&amp;" -IH"&amp;Instructions!B$10," -s "&amp;Instructions!B$11&amp;" -IH"&amp;Instructions!B$10))</f>
        <v/>
      </c>
      <c r="J392" s="139" t="str">
        <f>IF(A392="","","raidcom delete lun -port "&amp;A392&amp;IF(ISBLANK(C392),"-"&amp;B392," "&amp;C392)&amp;" -ldev_id "&amp;IF(G392="D",E392,D392)&amp;" "&amp;IF(ISNUMBER(F392),"-lun_id "&amp;F392&amp;" -s "&amp;Instructions!B$11&amp;" -IH"&amp;Instructions!B$10," -s "&amp;Instructions!B$11&amp;" -IH"&amp;Instructions!B$10))</f>
        <v/>
      </c>
    </row>
    <row r="393" spans="1:10" ht="15">
      <c r="A393" s="20"/>
      <c r="B393" s="29"/>
      <c r="C393" s="20"/>
      <c r="D393" s="204" t="str">
        <f t="shared" si="6"/>
        <v/>
      </c>
      <c r="E393" s="204"/>
      <c r="F393" s="29"/>
      <c r="G393" s="202"/>
      <c r="H393" s="92" t="s">
        <v>17</v>
      </c>
      <c r="I393" s="24" t="str">
        <f>IF(A393="","","raidcom add lun -port "&amp;A393&amp;IF(ISBLANK(C393),"-"&amp;B393," "&amp;C393)&amp;" -ldev_id "&amp;IF(G393="D",E393,D393)&amp;" "&amp;IF(ISNUMBER(F393),"-lun_id "&amp;F393&amp;" -s "&amp;Instructions!B$11&amp;" -IH"&amp;Instructions!B$10," -s "&amp;Instructions!B$11&amp;" -IH"&amp;Instructions!B$10))</f>
        <v/>
      </c>
      <c r="J393" s="139" t="str">
        <f>IF(A393="","","raidcom delete lun -port "&amp;A393&amp;IF(ISBLANK(C393),"-"&amp;B393," "&amp;C393)&amp;" -ldev_id "&amp;IF(G393="D",E393,D393)&amp;" "&amp;IF(ISNUMBER(F393),"-lun_id "&amp;F393&amp;" -s "&amp;Instructions!B$11&amp;" -IH"&amp;Instructions!B$10," -s "&amp;Instructions!B$11&amp;" -IH"&amp;Instructions!B$10))</f>
        <v/>
      </c>
    </row>
    <row r="394" spans="1:10" ht="15">
      <c r="A394" s="20"/>
      <c r="B394" s="29"/>
      <c r="C394" s="20"/>
      <c r="D394" s="204" t="str">
        <f t="shared" si="6"/>
        <v/>
      </c>
      <c r="E394" s="204"/>
      <c r="F394" s="29"/>
      <c r="G394" s="202"/>
      <c r="H394" s="92" t="s">
        <v>17</v>
      </c>
      <c r="I394" s="24" t="str">
        <f>IF(A394="","","raidcom add lun -port "&amp;A394&amp;IF(ISBLANK(C394),"-"&amp;B394," "&amp;C394)&amp;" -ldev_id "&amp;IF(G394="D",E394,D394)&amp;" "&amp;IF(ISNUMBER(F394),"-lun_id "&amp;F394&amp;" -s "&amp;Instructions!B$11&amp;" -IH"&amp;Instructions!B$10," -s "&amp;Instructions!B$11&amp;" -IH"&amp;Instructions!B$10))</f>
        <v/>
      </c>
      <c r="J394" s="139" t="str">
        <f>IF(A394="","","raidcom delete lun -port "&amp;A394&amp;IF(ISBLANK(C394),"-"&amp;B394," "&amp;C394)&amp;" -ldev_id "&amp;IF(G394="D",E394,D394)&amp;" "&amp;IF(ISNUMBER(F394),"-lun_id "&amp;F394&amp;" -s "&amp;Instructions!B$11&amp;" -IH"&amp;Instructions!B$10," -s "&amp;Instructions!B$11&amp;" -IH"&amp;Instructions!B$10))</f>
        <v/>
      </c>
    </row>
    <row r="395" spans="1:10" ht="15">
      <c r="A395" s="20"/>
      <c r="B395" s="29"/>
      <c r="C395" s="20"/>
      <c r="D395" s="204" t="str">
        <f t="shared" ref="D395:D458" si="7">IF(ISNUMBER(E395),MID(DEC2HEX(E395,4),1,2)&amp;":"&amp;MID(DEC2HEX(E395,4),3,4),"")</f>
        <v/>
      </c>
      <c r="E395" s="204"/>
      <c r="F395" s="29"/>
      <c r="G395" s="202"/>
      <c r="H395" s="92" t="s">
        <v>17</v>
      </c>
      <c r="I395" s="24" t="str">
        <f>IF(A395="","","raidcom add lun -port "&amp;A395&amp;IF(ISBLANK(C395),"-"&amp;B395," "&amp;C395)&amp;" -ldev_id "&amp;IF(G395="D",E395,D395)&amp;" "&amp;IF(ISNUMBER(F395),"-lun_id "&amp;F395&amp;" -s "&amp;Instructions!B$11&amp;" -IH"&amp;Instructions!B$10," -s "&amp;Instructions!B$11&amp;" -IH"&amp;Instructions!B$10))</f>
        <v/>
      </c>
      <c r="J395" s="139" t="str">
        <f>IF(A395="","","raidcom delete lun -port "&amp;A395&amp;IF(ISBLANK(C395),"-"&amp;B395," "&amp;C395)&amp;" -ldev_id "&amp;IF(G395="D",E395,D395)&amp;" "&amp;IF(ISNUMBER(F395),"-lun_id "&amp;F395&amp;" -s "&amp;Instructions!B$11&amp;" -IH"&amp;Instructions!B$10," -s "&amp;Instructions!B$11&amp;" -IH"&amp;Instructions!B$10))</f>
        <v/>
      </c>
    </row>
    <row r="396" spans="1:10" ht="15">
      <c r="A396" s="20"/>
      <c r="B396" s="29"/>
      <c r="C396" s="20"/>
      <c r="D396" s="204" t="str">
        <f t="shared" si="7"/>
        <v/>
      </c>
      <c r="E396" s="204"/>
      <c r="F396" s="29"/>
      <c r="G396" s="202"/>
      <c r="H396" s="92" t="s">
        <v>17</v>
      </c>
      <c r="I396" s="24" t="str">
        <f>IF(A396="","","raidcom add lun -port "&amp;A396&amp;IF(ISBLANK(C396),"-"&amp;B396," "&amp;C396)&amp;" -ldev_id "&amp;IF(G396="D",E396,D396)&amp;" "&amp;IF(ISNUMBER(F396),"-lun_id "&amp;F396&amp;" -s "&amp;Instructions!B$11&amp;" -IH"&amp;Instructions!B$10," -s "&amp;Instructions!B$11&amp;" -IH"&amp;Instructions!B$10))</f>
        <v/>
      </c>
      <c r="J396" s="139" t="str">
        <f>IF(A396="","","raidcom delete lun -port "&amp;A396&amp;IF(ISBLANK(C396),"-"&amp;B396," "&amp;C396)&amp;" -ldev_id "&amp;IF(G396="D",E396,D396)&amp;" "&amp;IF(ISNUMBER(F396),"-lun_id "&amp;F396&amp;" -s "&amp;Instructions!B$11&amp;" -IH"&amp;Instructions!B$10," -s "&amp;Instructions!B$11&amp;" -IH"&amp;Instructions!B$10))</f>
        <v/>
      </c>
    </row>
    <row r="397" spans="1:10" ht="15">
      <c r="A397" s="20"/>
      <c r="B397" s="29"/>
      <c r="C397" s="20"/>
      <c r="D397" s="204" t="str">
        <f t="shared" si="7"/>
        <v/>
      </c>
      <c r="E397" s="204"/>
      <c r="F397" s="29"/>
      <c r="G397" s="202"/>
      <c r="H397" s="92" t="s">
        <v>17</v>
      </c>
      <c r="I397" s="24" t="str">
        <f>IF(A397="","","raidcom add lun -port "&amp;A397&amp;IF(ISBLANK(C397),"-"&amp;B397," "&amp;C397)&amp;" -ldev_id "&amp;IF(G397="D",E397,D397)&amp;" "&amp;IF(ISNUMBER(F397),"-lun_id "&amp;F397&amp;" -s "&amp;Instructions!B$11&amp;" -IH"&amp;Instructions!B$10," -s "&amp;Instructions!B$11&amp;" -IH"&amp;Instructions!B$10))</f>
        <v/>
      </c>
      <c r="J397" s="139" t="str">
        <f>IF(A397="","","raidcom delete lun -port "&amp;A397&amp;IF(ISBLANK(C397),"-"&amp;B397," "&amp;C397)&amp;" -ldev_id "&amp;IF(G397="D",E397,D397)&amp;" "&amp;IF(ISNUMBER(F397),"-lun_id "&amp;F397&amp;" -s "&amp;Instructions!B$11&amp;" -IH"&amp;Instructions!B$10," -s "&amp;Instructions!B$11&amp;" -IH"&amp;Instructions!B$10))</f>
        <v/>
      </c>
    </row>
    <row r="398" spans="1:10" ht="15">
      <c r="A398" s="20"/>
      <c r="B398" s="29"/>
      <c r="C398" s="20"/>
      <c r="D398" s="204" t="str">
        <f t="shared" si="7"/>
        <v/>
      </c>
      <c r="E398" s="204"/>
      <c r="F398" s="29"/>
      <c r="G398" s="202"/>
      <c r="H398" s="92" t="s">
        <v>17</v>
      </c>
      <c r="I398" s="24" t="str">
        <f>IF(A398="","","raidcom add lun -port "&amp;A398&amp;IF(ISBLANK(C398),"-"&amp;B398," "&amp;C398)&amp;" -ldev_id "&amp;IF(G398="D",E398,D398)&amp;" "&amp;IF(ISNUMBER(F398),"-lun_id "&amp;F398&amp;" -s "&amp;Instructions!B$11&amp;" -IH"&amp;Instructions!B$10," -s "&amp;Instructions!B$11&amp;" -IH"&amp;Instructions!B$10))</f>
        <v/>
      </c>
      <c r="J398" s="139" t="str">
        <f>IF(A398="","","raidcom delete lun -port "&amp;A398&amp;IF(ISBLANK(C398),"-"&amp;B398," "&amp;C398)&amp;" -ldev_id "&amp;IF(G398="D",E398,D398)&amp;" "&amp;IF(ISNUMBER(F398),"-lun_id "&amp;F398&amp;" -s "&amp;Instructions!B$11&amp;" -IH"&amp;Instructions!B$10," -s "&amp;Instructions!B$11&amp;" -IH"&amp;Instructions!B$10))</f>
        <v/>
      </c>
    </row>
    <row r="399" spans="1:10" ht="15">
      <c r="A399" s="20"/>
      <c r="B399" s="29"/>
      <c r="C399" s="20"/>
      <c r="D399" s="204" t="str">
        <f t="shared" si="7"/>
        <v/>
      </c>
      <c r="E399" s="204"/>
      <c r="F399" s="29"/>
      <c r="G399" s="202"/>
      <c r="H399" s="92" t="s">
        <v>17</v>
      </c>
      <c r="I399" s="24" t="str">
        <f>IF(A399="","","raidcom add lun -port "&amp;A399&amp;IF(ISBLANK(C399),"-"&amp;B399," "&amp;C399)&amp;" -ldev_id "&amp;IF(G399="D",E399,D399)&amp;" "&amp;IF(ISNUMBER(F399),"-lun_id "&amp;F399&amp;" -s "&amp;Instructions!B$11&amp;" -IH"&amp;Instructions!B$10," -s "&amp;Instructions!B$11&amp;" -IH"&amp;Instructions!B$10))</f>
        <v/>
      </c>
      <c r="J399" s="139" t="str">
        <f>IF(A399="","","raidcom delete lun -port "&amp;A399&amp;IF(ISBLANK(C399),"-"&amp;B399," "&amp;C399)&amp;" -ldev_id "&amp;IF(G399="D",E399,D399)&amp;" "&amp;IF(ISNUMBER(F399),"-lun_id "&amp;F399&amp;" -s "&amp;Instructions!B$11&amp;" -IH"&amp;Instructions!B$10," -s "&amp;Instructions!B$11&amp;" -IH"&amp;Instructions!B$10))</f>
        <v/>
      </c>
    </row>
    <row r="400" spans="1:10" ht="15">
      <c r="A400" s="20"/>
      <c r="B400" s="29"/>
      <c r="C400" s="20"/>
      <c r="D400" s="204" t="str">
        <f t="shared" si="7"/>
        <v/>
      </c>
      <c r="E400" s="204"/>
      <c r="F400" s="29"/>
      <c r="G400" s="202"/>
      <c r="H400" s="92" t="s">
        <v>17</v>
      </c>
      <c r="I400" s="24" t="str">
        <f>IF(A400="","","raidcom add lun -port "&amp;A400&amp;IF(ISBLANK(C400),"-"&amp;B400," "&amp;C400)&amp;" -ldev_id "&amp;IF(G400="D",E400,D400)&amp;" "&amp;IF(ISNUMBER(F400),"-lun_id "&amp;F400&amp;" -s "&amp;Instructions!B$11&amp;" -IH"&amp;Instructions!B$10," -s "&amp;Instructions!B$11&amp;" -IH"&amp;Instructions!B$10))</f>
        <v/>
      </c>
      <c r="J400" s="139" t="str">
        <f>IF(A400="","","raidcom delete lun -port "&amp;A400&amp;IF(ISBLANK(C400),"-"&amp;B400," "&amp;C400)&amp;" -ldev_id "&amp;IF(G400="D",E400,D400)&amp;" "&amp;IF(ISNUMBER(F400),"-lun_id "&amp;F400&amp;" -s "&amp;Instructions!B$11&amp;" -IH"&amp;Instructions!B$10," -s "&amp;Instructions!B$11&amp;" -IH"&amp;Instructions!B$10))</f>
        <v/>
      </c>
    </row>
    <row r="401" spans="1:10" ht="15">
      <c r="A401" s="20"/>
      <c r="B401" s="29"/>
      <c r="C401" s="20"/>
      <c r="D401" s="204" t="str">
        <f t="shared" si="7"/>
        <v/>
      </c>
      <c r="E401" s="204"/>
      <c r="F401" s="29"/>
      <c r="G401" s="202"/>
      <c r="H401" s="92" t="s">
        <v>17</v>
      </c>
      <c r="I401" s="24" t="str">
        <f>IF(A401="","","raidcom add lun -port "&amp;A401&amp;IF(ISBLANK(C401),"-"&amp;B401," "&amp;C401)&amp;" -ldev_id "&amp;IF(G401="D",E401,D401)&amp;" "&amp;IF(ISNUMBER(F401),"-lun_id "&amp;F401&amp;" -s "&amp;Instructions!B$11&amp;" -IH"&amp;Instructions!B$10," -s "&amp;Instructions!B$11&amp;" -IH"&amp;Instructions!B$10))</f>
        <v/>
      </c>
      <c r="J401" s="139" t="str">
        <f>IF(A401="","","raidcom delete lun -port "&amp;A401&amp;IF(ISBLANK(C401),"-"&amp;B401," "&amp;C401)&amp;" -ldev_id "&amp;IF(G401="D",E401,D401)&amp;" "&amp;IF(ISNUMBER(F401),"-lun_id "&amp;F401&amp;" -s "&amp;Instructions!B$11&amp;" -IH"&amp;Instructions!B$10," -s "&amp;Instructions!B$11&amp;" -IH"&amp;Instructions!B$10))</f>
        <v/>
      </c>
    </row>
    <row r="402" spans="1:10" ht="15">
      <c r="A402" s="20"/>
      <c r="B402" s="29"/>
      <c r="C402" s="20"/>
      <c r="D402" s="204" t="str">
        <f t="shared" si="7"/>
        <v/>
      </c>
      <c r="E402" s="204"/>
      <c r="F402" s="29"/>
      <c r="G402" s="202"/>
      <c r="H402" s="92" t="s">
        <v>17</v>
      </c>
      <c r="I402" s="24" t="str">
        <f>IF(A402="","","raidcom add lun -port "&amp;A402&amp;IF(ISBLANK(C402),"-"&amp;B402," "&amp;C402)&amp;" -ldev_id "&amp;IF(G402="D",E402,D402)&amp;" "&amp;IF(ISNUMBER(F402),"-lun_id "&amp;F402&amp;" -s "&amp;Instructions!B$11&amp;" -IH"&amp;Instructions!B$10," -s "&amp;Instructions!B$11&amp;" -IH"&amp;Instructions!B$10))</f>
        <v/>
      </c>
      <c r="J402" s="139" t="str">
        <f>IF(A402="","","raidcom delete lun -port "&amp;A402&amp;IF(ISBLANK(C402),"-"&amp;B402," "&amp;C402)&amp;" -ldev_id "&amp;IF(G402="D",E402,D402)&amp;" "&amp;IF(ISNUMBER(F402),"-lun_id "&amp;F402&amp;" -s "&amp;Instructions!B$11&amp;" -IH"&amp;Instructions!B$10," -s "&amp;Instructions!B$11&amp;" -IH"&amp;Instructions!B$10))</f>
        <v/>
      </c>
    </row>
    <row r="403" spans="1:10" ht="15">
      <c r="A403" s="20"/>
      <c r="B403" s="29"/>
      <c r="C403" s="20"/>
      <c r="D403" s="204" t="str">
        <f t="shared" si="7"/>
        <v/>
      </c>
      <c r="E403" s="204"/>
      <c r="F403" s="29"/>
      <c r="G403" s="202"/>
      <c r="H403" s="92" t="s">
        <v>17</v>
      </c>
      <c r="I403" s="24" t="str">
        <f>IF(A403="","","raidcom add lun -port "&amp;A403&amp;IF(ISBLANK(C403),"-"&amp;B403," "&amp;C403)&amp;" -ldev_id "&amp;IF(G403="D",E403,D403)&amp;" "&amp;IF(ISNUMBER(F403),"-lun_id "&amp;F403&amp;" -s "&amp;Instructions!B$11&amp;" -IH"&amp;Instructions!B$10," -s "&amp;Instructions!B$11&amp;" -IH"&amp;Instructions!B$10))</f>
        <v/>
      </c>
      <c r="J403" s="139" t="str">
        <f>IF(A403="","","raidcom delete lun -port "&amp;A403&amp;IF(ISBLANK(C403),"-"&amp;B403," "&amp;C403)&amp;" -ldev_id "&amp;IF(G403="D",E403,D403)&amp;" "&amp;IF(ISNUMBER(F403),"-lun_id "&amp;F403&amp;" -s "&amp;Instructions!B$11&amp;" -IH"&amp;Instructions!B$10," -s "&amp;Instructions!B$11&amp;" -IH"&amp;Instructions!B$10))</f>
        <v/>
      </c>
    </row>
    <row r="404" spans="1:10" ht="15">
      <c r="A404" s="20"/>
      <c r="B404" s="29"/>
      <c r="C404" s="20"/>
      <c r="D404" s="204" t="str">
        <f t="shared" si="7"/>
        <v/>
      </c>
      <c r="E404" s="204"/>
      <c r="F404" s="29"/>
      <c r="G404" s="202"/>
      <c r="H404" s="92" t="s">
        <v>17</v>
      </c>
      <c r="I404" s="24" t="str">
        <f>IF(A404="","","raidcom add lun -port "&amp;A404&amp;IF(ISBLANK(C404),"-"&amp;B404," "&amp;C404)&amp;" -ldev_id "&amp;IF(G404="D",E404,D404)&amp;" "&amp;IF(ISNUMBER(F404),"-lun_id "&amp;F404&amp;" -s "&amp;Instructions!B$11&amp;" -IH"&amp;Instructions!B$10," -s "&amp;Instructions!B$11&amp;" -IH"&amp;Instructions!B$10))</f>
        <v/>
      </c>
      <c r="J404" s="139" t="str">
        <f>IF(A404="","","raidcom delete lun -port "&amp;A404&amp;IF(ISBLANK(C404),"-"&amp;B404," "&amp;C404)&amp;" -ldev_id "&amp;IF(G404="D",E404,D404)&amp;" "&amp;IF(ISNUMBER(F404),"-lun_id "&amp;F404&amp;" -s "&amp;Instructions!B$11&amp;" -IH"&amp;Instructions!B$10," -s "&amp;Instructions!B$11&amp;" -IH"&amp;Instructions!B$10))</f>
        <v/>
      </c>
    </row>
    <row r="405" spans="1:10" ht="15">
      <c r="A405" s="20"/>
      <c r="B405" s="29"/>
      <c r="C405" s="20"/>
      <c r="D405" s="204" t="str">
        <f t="shared" si="7"/>
        <v/>
      </c>
      <c r="E405" s="204"/>
      <c r="F405" s="29"/>
      <c r="G405" s="202"/>
      <c r="H405" s="92" t="s">
        <v>17</v>
      </c>
      <c r="I405" s="24" t="str">
        <f>IF(A405="","","raidcom add lun -port "&amp;A405&amp;IF(ISBLANK(C405),"-"&amp;B405," "&amp;C405)&amp;" -ldev_id "&amp;IF(G405="D",E405,D405)&amp;" "&amp;IF(ISNUMBER(F405),"-lun_id "&amp;F405&amp;" -s "&amp;Instructions!B$11&amp;" -IH"&amp;Instructions!B$10," -s "&amp;Instructions!B$11&amp;" -IH"&amp;Instructions!B$10))</f>
        <v/>
      </c>
      <c r="J405" s="139" t="str">
        <f>IF(A405="","","raidcom delete lun -port "&amp;A405&amp;IF(ISBLANK(C405),"-"&amp;B405," "&amp;C405)&amp;" -ldev_id "&amp;IF(G405="D",E405,D405)&amp;" "&amp;IF(ISNUMBER(F405),"-lun_id "&amp;F405&amp;" -s "&amp;Instructions!B$11&amp;" -IH"&amp;Instructions!B$10," -s "&amp;Instructions!B$11&amp;" -IH"&amp;Instructions!B$10))</f>
        <v/>
      </c>
    </row>
    <row r="406" spans="1:10" ht="15">
      <c r="A406" s="20"/>
      <c r="B406" s="29"/>
      <c r="C406" s="20"/>
      <c r="D406" s="204" t="str">
        <f t="shared" si="7"/>
        <v/>
      </c>
      <c r="E406" s="204"/>
      <c r="F406" s="29"/>
      <c r="G406" s="202"/>
      <c r="H406" s="92" t="s">
        <v>17</v>
      </c>
      <c r="I406" s="24" t="str">
        <f>IF(A406="","","raidcom add lun -port "&amp;A406&amp;IF(ISBLANK(C406),"-"&amp;B406," "&amp;C406)&amp;" -ldev_id "&amp;IF(G406="D",E406,D406)&amp;" "&amp;IF(ISNUMBER(F406),"-lun_id "&amp;F406&amp;" -s "&amp;Instructions!B$11&amp;" -IH"&amp;Instructions!B$10," -s "&amp;Instructions!B$11&amp;" -IH"&amp;Instructions!B$10))</f>
        <v/>
      </c>
      <c r="J406" s="139" t="str">
        <f>IF(A406="","","raidcom delete lun -port "&amp;A406&amp;IF(ISBLANK(C406),"-"&amp;B406," "&amp;C406)&amp;" -ldev_id "&amp;IF(G406="D",E406,D406)&amp;" "&amp;IF(ISNUMBER(F406),"-lun_id "&amp;F406&amp;" -s "&amp;Instructions!B$11&amp;" -IH"&amp;Instructions!B$10," -s "&amp;Instructions!B$11&amp;" -IH"&amp;Instructions!B$10))</f>
        <v/>
      </c>
    </row>
    <row r="407" spans="1:10" ht="15">
      <c r="A407" s="20"/>
      <c r="B407" s="29"/>
      <c r="C407" s="20"/>
      <c r="D407" s="204" t="str">
        <f t="shared" si="7"/>
        <v/>
      </c>
      <c r="E407" s="204"/>
      <c r="F407" s="29"/>
      <c r="G407" s="202"/>
      <c r="H407" s="92" t="s">
        <v>17</v>
      </c>
      <c r="I407" s="24" t="str">
        <f>IF(A407="","","raidcom add lun -port "&amp;A407&amp;IF(ISBLANK(C407),"-"&amp;B407," "&amp;C407)&amp;" -ldev_id "&amp;IF(G407="D",E407,D407)&amp;" "&amp;IF(ISNUMBER(F407),"-lun_id "&amp;F407&amp;" -s "&amp;Instructions!B$11&amp;" -IH"&amp;Instructions!B$10," -s "&amp;Instructions!B$11&amp;" -IH"&amp;Instructions!B$10))</f>
        <v/>
      </c>
      <c r="J407" s="139" t="str">
        <f>IF(A407="","","raidcom delete lun -port "&amp;A407&amp;IF(ISBLANK(C407),"-"&amp;B407," "&amp;C407)&amp;" -ldev_id "&amp;IF(G407="D",E407,D407)&amp;" "&amp;IF(ISNUMBER(F407),"-lun_id "&amp;F407&amp;" -s "&amp;Instructions!B$11&amp;" -IH"&amp;Instructions!B$10," -s "&amp;Instructions!B$11&amp;" -IH"&amp;Instructions!B$10))</f>
        <v/>
      </c>
    </row>
    <row r="408" spans="1:10" ht="15">
      <c r="A408" s="20"/>
      <c r="B408" s="29"/>
      <c r="C408" s="20"/>
      <c r="D408" s="204" t="str">
        <f t="shared" si="7"/>
        <v/>
      </c>
      <c r="E408" s="204"/>
      <c r="F408" s="29"/>
      <c r="G408" s="202"/>
      <c r="H408" s="92" t="s">
        <v>17</v>
      </c>
      <c r="I408" s="24" t="str">
        <f>IF(A408="","","raidcom add lun -port "&amp;A408&amp;IF(ISBLANK(C408),"-"&amp;B408," "&amp;C408)&amp;" -ldev_id "&amp;IF(G408="D",E408,D408)&amp;" "&amp;IF(ISNUMBER(F408),"-lun_id "&amp;F408&amp;" -s "&amp;Instructions!B$11&amp;" -IH"&amp;Instructions!B$10," -s "&amp;Instructions!B$11&amp;" -IH"&amp;Instructions!B$10))</f>
        <v/>
      </c>
      <c r="J408" s="139" t="str">
        <f>IF(A408="","","raidcom delete lun -port "&amp;A408&amp;IF(ISBLANK(C408),"-"&amp;B408," "&amp;C408)&amp;" -ldev_id "&amp;IF(G408="D",E408,D408)&amp;" "&amp;IF(ISNUMBER(F408),"-lun_id "&amp;F408&amp;" -s "&amp;Instructions!B$11&amp;" -IH"&amp;Instructions!B$10," -s "&amp;Instructions!B$11&amp;" -IH"&amp;Instructions!B$10))</f>
        <v/>
      </c>
    </row>
    <row r="409" spans="1:10" ht="15">
      <c r="A409" s="20"/>
      <c r="B409" s="29"/>
      <c r="C409" s="20"/>
      <c r="D409" s="204" t="str">
        <f t="shared" si="7"/>
        <v/>
      </c>
      <c r="E409" s="204"/>
      <c r="F409" s="29"/>
      <c r="G409" s="202"/>
      <c r="H409" s="92" t="s">
        <v>17</v>
      </c>
      <c r="I409" s="24" t="str">
        <f>IF(A409="","","raidcom add lun -port "&amp;A409&amp;IF(ISBLANK(C409),"-"&amp;B409," "&amp;C409)&amp;" -ldev_id "&amp;IF(G409="D",E409,D409)&amp;" "&amp;IF(ISNUMBER(F409),"-lun_id "&amp;F409&amp;" -s "&amp;Instructions!B$11&amp;" -IH"&amp;Instructions!B$10," -s "&amp;Instructions!B$11&amp;" -IH"&amp;Instructions!B$10))</f>
        <v/>
      </c>
      <c r="J409" s="139" t="str">
        <f>IF(A409="","","raidcom delete lun -port "&amp;A409&amp;IF(ISBLANK(C409),"-"&amp;B409," "&amp;C409)&amp;" -ldev_id "&amp;IF(G409="D",E409,D409)&amp;" "&amp;IF(ISNUMBER(F409),"-lun_id "&amp;F409&amp;" -s "&amp;Instructions!B$11&amp;" -IH"&amp;Instructions!B$10," -s "&amp;Instructions!B$11&amp;" -IH"&amp;Instructions!B$10))</f>
        <v/>
      </c>
    </row>
    <row r="410" spans="1:10" ht="15">
      <c r="A410" s="20"/>
      <c r="B410" s="29"/>
      <c r="C410" s="20"/>
      <c r="D410" s="204" t="str">
        <f t="shared" si="7"/>
        <v/>
      </c>
      <c r="E410" s="204"/>
      <c r="F410" s="29"/>
      <c r="G410" s="202"/>
      <c r="H410" s="92" t="s">
        <v>17</v>
      </c>
      <c r="I410" s="24" t="str">
        <f>IF(A410="","","raidcom add lun -port "&amp;A410&amp;IF(ISBLANK(C410),"-"&amp;B410," "&amp;C410)&amp;" -ldev_id "&amp;IF(G410="D",E410,D410)&amp;" "&amp;IF(ISNUMBER(F410),"-lun_id "&amp;F410&amp;" -s "&amp;Instructions!B$11&amp;" -IH"&amp;Instructions!B$10," -s "&amp;Instructions!B$11&amp;" -IH"&amp;Instructions!B$10))</f>
        <v/>
      </c>
      <c r="J410" s="139" t="str">
        <f>IF(A410="","","raidcom delete lun -port "&amp;A410&amp;IF(ISBLANK(C410),"-"&amp;B410," "&amp;C410)&amp;" -ldev_id "&amp;IF(G410="D",E410,D410)&amp;" "&amp;IF(ISNUMBER(F410),"-lun_id "&amp;F410&amp;" -s "&amp;Instructions!B$11&amp;" -IH"&amp;Instructions!B$10," -s "&amp;Instructions!B$11&amp;" -IH"&amp;Instructions!B$10))</f>
        <v/>
      </c>
    </row>
    <row r="411" spans="1:10" ht="15">
      <c r="A411" s="20"/>
      <c r="B411" s="29"/>
      <c r="C411" s="20"/>
      <c r="D411" s="204" t="str">
        <f t="shared" si="7"/>
        <v/>
      </c>
      <c r="E411" s="204"/>
      <c r="F411" s="29"/>
      <c r="G411" s="202"/>
      <c r="H411" s="92" t="s">
        <v>17</v>
      </c>
      <c r="I411" s="24" t="str">
        <f>IF(A411="","","raidcom add lun -port "&amp;A411&amp;IF(ISBLANK(C411),"-"&amp;B411," "&amp;C411)&amp;" -ldev_id "&amp;IF(G411="D",E411,D411)&amp;" "&amp;IF(ISNUMBER(F411),"-lun_id "&amp;F411&amp;" -s "&amp;Instructions!B$11&amp;" -IH"&amp;Instructions!B$10," -s "&amp;Instructions!B$11&amp;" -IH"&amp;Instructions!B$10))</f>
        <v/>
      </c>
      <c r="J411" s="139" t="str">
        <f>IF(A411="","","raidcom delete lun -port "&amp;A411&amp;IF(ISBLANK(C411),"-"&amp;B411," "&amp;C411)&amp;" -ldev_id "&amp;IF(G411="D",E411,D411)&amp;" "&amp;IF(ISNUMBER(F411),"-lun_id "&amp;F411&amp;" -s "&amp;Instructions!B$11&amp;" -IH"&amp;Instructions!B$10," -s "&amp;Instructions!B$11&amp;" -IH"&amp;Instructions!B$10))</f>
        <v/>
      </c>
    </row>
    <row r="412" spans="1:10" ht="15">
      <c r="A412" s="20"/>
      <c r="B412" s="29"/>
      <c r="C412" s="20"/>
      <c r="D412" s="204" t="str">
        <f t="shared" si="7"/>
        <v/>
      </c>
      <c r="E412" s="204"/>
      <c r="F412" s="29"/>
      <c r="G412" s="202"/>
      <c r="H412" s="92" t="s">
        <v>17</v>
      </c>
      <c r="I412" s="24" t="str">
        <f>IF(A412="","","raidcom add lun -port "&amp;A412&amp;IF(ISBLANK(C412),"-"&amp;B412," "&amp;C412)&amp;" -ldev_id "&amp;IF(G412="D",E412,D412)&amp;" "&amp;IF(ISNUMBER(F412),"-lun_id "&amp;F412&amp;" -s "&amp;Instructions!B$11&amp;" -IH"&amp;Instructions!B$10," -s "&amp;Instructions!B$11&amp;" -IH"&amp;Instructions!B$10))</f>
        <v/>
      </c>
      <c r="J412" s="139" t="str">
        <f>IF(A412="","","raidcom delete lun -port "&amp;A412&amp;IF(ISBLANK(C412),"-"&amp;B412," "&amp;C412)&amp;" -ldev_id "&amp;IF(G412="D",E412,D412)&amp;" "&amp;IF(ISNUMBER(F412),"-lun_id "&amp;F412&amp;" -s "&amp;Instructions!B$11&amp;" -IH"&amp;Instructions!B$10," -s "&amp;Instructions!B$11&amp;" -IH"&amp;Instructions!B$10))</f>
        <v/>
      </c>
    </row>
    <row r="413" spans="1:10" ht="15">
      <c r="A413" s="20"/>
      <c r="B413" s="29"/>
      <c r="C413" s="20"/>
      <c r="D413" s="204" t="str">
        <f t="shared" si="7"/>
        <v/>
      </c>
      <c r="E413" s="204"/>
      <c r="F413" s="29"/>
      <c r="G413" s="202"/>
      <c r="H413" s="92" t="s">
        <v>17</v>
      </c>
      <c r="I413" s="24" t="str">
        <f>IF(A413="","","raidcom add lun -port "&amp;A413&amp;IF(ISBLANK(C413),"-"&amp;B413," "&amp;C413)&amp;" -ldev_id "&amp;IF(G413="D",E413,D413)&amp;" "&amp;IF(ISNUMBER(F413),"-lun_id "&amp;F413&amp;" -s "&amp;Instructions!B$11&amp;" -IH"&amp;Instructions!B$10," -s "&amp;Instructions!B$11&amp;" -IH"&amp;Instructions!B$10))</f>
        <v/>
      </c>
      <c r="J413" s="139" t="str">
        <f>IF(A413="","","raidcom delete lun -port "&amp;A413&amp;IF(ISBLANK(C413),"-"&amp;B413," "&amp;C413)&amp;" -ldev_id "&amp;IF(G413="D",E413,D413)&amp;" "&amp;IF(ISNUMBER(F413),"-lun_id "&amp;F413&amp;" -s "&amp;Instructions!B$11&amp;" -IH"&amp;Instructions!B$10," -s "&amp;Instructions!B$11&amp;" -IH"&amp;Instructions!B$10))</f>
        <v/>
      </c>
    </row>
    <row r="414" spans="1:10" ht="15">
      <c r="A414" s="20"/>
      <c r="B414" s="29"/>
      <c r="C414" s="20"/>
      <c r="D414" s="204" t="str">
        <f t="shared" si="7"/>
        <v/>
      </c>
      <c r="E414" s="204"/>
      <c r="F414" s="29"/>
      <c r="G414" s="202"/>
      <c r="H414" s="92" t="s">
        <v>17</v>
      </c>
      <c r="I414" s="24" t="str">
        <f>IF(A414="","","raidcom add lun -port "&amp;A414&amp;IF(ISBLANK(C414),"-"&amp;B414," "&amp;C414)&amp;" -ldev_id "&amp;IF(G414="D",E414,D414)&amp;" "&amp;IF(ISNUMBER(F414),"-lun_id "&amp;F414&amp;" -s "&amp;Instructions!B$11&amp;" -IH"&amp;Instructions!B$10," -s "&amp;Instructions!B$11&amp;" -IH"&amp;Instructions!B$10))</f>
        <v/>
      </c>
      <c r="J414" s="139" t="str">
        <f>IF(A414="","","raidcom delete lun -port "&amp;A414&amp;IF(ISBLANK(C414),"-"&amp;B414," "&amp;C414)&amp;" -ldev_id "&amp;IF(G414="D",E414,D414)&amp;" "&amp;IF(ISNUMBER(F414),"-lun_id "&amp;F414&amp;" -s "&amp;Instructions!B$11&amp;" -IH"&amp;Instructions!B$10," -s "&amp;Instructions!B$11&amp;" -IH"&amp;Instructions!B$10))</f>
        <v/>
      </c>
    </row>
    <row r="415" spans="1:10" ht="15">
      <c r="A415" s="20"/>
      <c r="B415" s="29"/>
      <c r="C415" s="20"/>
      <c r="D415" s="204" t="str">
        <f t="shared" si="7"/>
        <v/>
      </c>
      <c r="E415" s="204"/>
      <c r="F415" s="29"/>
      <c r="G415" s="202"/>
      <c r="H415" s="92" t="s">
        <v>17</v>
      </c>
      <c r="I415" s="24" t="str">
        <f>IF(A415="","","raidcom add lun -port "&amp;A415&amp;IF(ISBLANK(C415),"-"&amp;B415," "&amp;C415)&amp;" -ldev_id "&amp;IF(G415="D",E415,D415)&amp;" "&amp;IF(ISNUMBER(F415),"-lun_id "&amp;F415&amp;" -s "&amp;Instructions!B$11&amp;" -IH"&amp;Instructions!B$10," -s "&amp;Instructions!B$11&amp;" -IH"&amp;Instructions!B$10))</f>
        <v/>
      </c>
      <c r="J415" s="139" t="str">
        <f>IF(A415="","","raidcom delete lun -port "&amp;A415&amp;IF(ISBLANK(C415),"-"&amp;B415," "&amp;C415)&amp;" -ldev_id "&amp;IF(G415="D",E415,D415)&amp;" "&amp;IF(ISNUMBER(F415),"-lun_id "&amp;F415&amp;" -s "&amp;Instructions!B$11&amp;" -IH"&amp;Instructions!B$10," -s "&amp;Instructions!B$11&amp;" -IH"&amp;Instructions!B$10))</f>
        <v/>
      </c>
    </row>
    <row r="416" spans="1:10" ht="15">
      <c r="A416" s="20"/>
      <c r="B416" s="29"/>
      <c r="C416" s="20"/>
      <c r="D416" s="204" t="str">
        <f t="shared" si="7"/>
        <v/>
      </c>
      <c r="E416" s="204"/>
      <c r="F416" s="29"/>
      <c r="G416" s="202"/>
      <c r="H416" s="92" t="s">
        <v>17</v>
      </c>
      <c r="I416" s="24" t="str">
        <f>IF(A416="","","raidcom add lun -port "&amp;A416&amp;IF(ISBLANK(C416),"-"&amp;B416," "&amp;C416)&amp;" -ldev_id "&amp;IF(G416="D",E416,D416)&amp;" "&amp;IF(ISNUMBER(F416),"-lun_id "&amp;F416&amp;" -s "&amp;Instructions!B$11&amp;" -IH"&amp;Instructions!B$10," -s "&amp;Instructions!B$11&amp;" -IH"&amp;Instructions!B$10))</f>
        <v/>
      </c>
      <c r="J416" s="139" t="str">
        <f>IF(A416="","","raidcom delete lun -port "&amp;A416&amp;IF(ISBLANK(C416),"-"&amp;B416," "&amp;C416)&amp;" -ldev_id "&amp;IF(G416="D",E416,D416)&amp;" "&amp;IF(ISNUMBER(F416),"-lun_id "&amp;F416&amp;" -s "&amp;Instructions!B$11&amp;" -IH"&amp;Instructions!B$10," -s "&amp;Instructions!B$11&amp;" -IH"&amp;Instructions!B$10))</f>
        <v/>
      </c>
    </row>
    <row r="417" spans="1:10" ht="15">
      <c r="A417" s="20"/>
      <c r="B417" s="29"/>
      <c r="C417" s="20"/>
      <c r="D417" s="204" t="str">
        <f t="shared" si="7"/>
        <v/>
      </c>
      <c r="E417" s="204"/>
      <c r="F417" s="29"/>
      <c r="G417" s="202"/>
      <c r="H417" s="92" t="s">
        <v>17</v>
      </c>
      <c r="I417" s="24" t="str">
        <f>IF(A417="","","raidcom add lun -port "&amp;A417&amp;IF(ISBLANK(C417),"-"&amp;B417," "&amp;C417)&amp;" -ldev_id "&amp;IF(G417="D",E417,D417)&amp;" "&amp;IF(ISNUMBER(F417),"-lun_id "&amp;F417&amp;" -s "&amp;Instructions!B$11&amp;" -IH"&amp;Instructions!B$10," -s "&amp;Instructions!B$11&amp;" -IH"&amp;Instructions!B$10))</f>
        <v/>
      </c>
      <c r="J417" s="139" t="str">
        <f>IF(A417="","","raidcom delete lun -port "&amp;A417&amp;IF(ISBLANK(C417),"-"&amp;B417," "&amp;C417)&amp;" -ldev_id "&amp;IF(G417="D",E417,D417)&amp;" "&amp;IF(ISNUMBER(F417),"-lun_id "&amp;F417&amp;" -s "&amp;Instructions!B$11&amp;" -IH"&amp;Instructions!B$10," -s "&amp;Instructions!B$11&amp;" -IH"&amp;Instructions!B$10))</f>
        <v/>
      </c>
    </row>
    <row r="418" spans="1:10" ht="15">
      <c r="A418" s="20"/>
      <c r="B418" s="29"/>
      <c r="C418" s="20"/>
      <c r="D418" s="204" t="str">
        <f t="shared" si="7"/>
        <v/>
      </c>
      <c r="E418" s="204"/>
      <c r="F418" s="29"/>
      <c r="G418" s="202"/>
      <c r="H418" s="92" t="s">
        <v>17</v>
      </c>
      <c r="I418" s="24" t="str">
        <f>IF(A418="","","raidcom add lun -port "&amp;A418&amp;IF(ISBLANK(C418),"-"&amp;B418," "&amp;C418)&amp;" -ldev_id "&amp;IF(G418="D",E418,D418)&amp;" "&amp;IF(ISNUMBER(F418),"-lun_id "&amp;F418&amp;" -s "&amp;Instructions!B$11&amp;" -IH"&amp;Instructions!B$10," -s "&amp;Instructions!B$11&amp;" -IH"&amp;Instructions!B$10))</f>
        <v/>
      </c>
      <c r="J418" s="139" t="str">
        <f>IF(A418="","","raidcom delete lun -port "&amp;A418&amp;IF(ISBLANK(C418),"-"&amp;B418," "&amp;C418)&amp;" -ldev_id "&amp;IF(G418="D",E418,D418)&amp;" "&amp;IF(ISNUMBER(F418),"-lun_id "&amp;F418&amp;" -s "&amp;Instructions!B$11&amp;" -IH"&amp;Instructions!B$10," -s "&amp;Instructions!B$11&amp;" -IH"&amp;Instructions!B$10))</f>
        <v/>
      </c>
    </row>
    <row r="419" spans="1:10" ht="15">
      <c r="A419" s="20"/>
      <c r="B419" s="29"/>
      <c r="C419" s="20"/>
      <c r="D419" s="204" t="str">
        <f t="shared" si="7"/>
        <v/>
      </c>
      <c r="E419" s="204"/>
      <c r="F419" s="29"/>
      <c r="G419" s="202"/>
      <c r="H419" s="92" t="s">
        <v>17</v>
      </c>
      <c r="I419" s="24" t="str">
        <f>IF(A419="","","raidcom add lun -port "&amp;A419&amp;IF(ISBLANK(C419),"-"&amp;B419," "&amp;C419)&amp;" -ldev_id "&amp;IF(G419="D",E419,D419)&amp;" "&amp;IF(ISNUMBER(F419),"-lun_id "&amp;F419&amp;" -s "&amp;Instructions!B$11&amp;" -IH"&amp;Instructions!B$10," -s "&amp;Instructions!B$11&amp;" -IH"&amp;Instructions!B$10))</f>
        <v/>
      </c>
      <c r="J419" s="139" t="str">
        <f>IF(A419="","","raidcom delete lun -port "&amp;A419&amp;IF(ISBLANK(C419),"-"&amp;B419," "&amp;C419)&amp;" -ldev_id "&amp;IF(G419="D",E419,D419)&amp;" "&amp;IF(ISNUMBER(F419),"-lun_id "&amp;F419&amp;" -s "&amp;Instructions!B$11&amp;" -IH"&amp;Instructions!B$10," -s "&amp;Instructions!B$11&amp;" -IH"&amp;Instructions!B$10))</f>
        <v/>
      </c>
    </row>
    <row r="420" spans="1:10" ht="15">
      <c r="A420" s="20"/>
      <c r="B420" s="29"/>
      <c r="C420" s="20"/>
      <c r="D420" s="204" t="str">
        <f t="shared" si="7"/>
        <v/>
      </c>
      <c r="E420" s="204"/>
      <c r="F420" s="29"/>
      <c r="G420" s="202"/>
      <c r="H420" s="92" t="s">
        <v>17</v>
      </c>
      <c r="I420" s="24" t="str">
        <f>IF(A420="","","raidcom add lun -port "&amp;A420&amp;IF(ISBLANK(C420),"-"&amp;B420," "&amp;C420)&amp;" -ldev_id "&amp;IF(G420="D",E420,D420)&amp;" "&amp;IF(ISNUMBER(F420),"-lun_id "&amp;F420&amp;" -s "&amp;Instructions!B$11&amp;" -IH"&amp;Instructions!B$10," -s "&amp;Instructions!B$11&amp;" -IH"&amp;Instructions!B$10))</f>
        <v/>
      </c>
      <c r="J420" s="139" t="str">
        <f>IF(A420="","","raidcom delete lun -port "&amp;A420&amp;IF(ISBLANK(C420),"-"&amp;B420," "&amp;C420)&amp;" -ldev_id "&amp;IF(G420="D",E420,D420)&amp;" "&amp;IF(ISNUMBER(F420),"-lun_id "&amp;F420&amp;" -s "&amp;Instructions!B$11&amp;" -IH"&amp;Instructions!B$10," -s "&amp;Instructions!B$11&amp;" -IH"&amp;Instructions!B$10))</f>
        <v/>
      </c>
    </row>
    <row r="421" spans="1:10" ht="15">
      <c r="A421" s="20"/>
      <c r="B421" s="29"/>
      <c r="C421" s="20"/>
      <c r="D421" s="204" t="str">
        <f t="shared" si="7"/>
        <v/>
      </c>
      <c r="E421" s="204"/>
      <c r="F421" s="29"/>
      <c r="G421" s="202"/>
      <c r="H421" s="92" t="s">
        <v>17</v>
      </c>
      <c r="I421" s="24" t="str">
        <f>IF(A421="","","raidcom add lun -port "&amp;A421&amp;IF(ISBLANK(C421),"-"&amp;B421," "&amp;C421)&amp;" -ldev_id "&amp;IF(G421="D",E421,D421)&amp;" "&amp;IF(ISNUMBER(F421),"-lun_id "&amp;F421&amp;" -s "&amp;Instructions!B$11&amp;" -IH"&amp;Instructions!B$10," -s "&amp;Instructions!B$11&amp;" -IH"&amp;Instructions!B$10))</f>
        <v/>
      </c>
      <c r="J421" s="139" t="str">
        <f>IF(A421="","","raidcom delete lun -port "&amp;A421&amp;IF(ISBLANK(C421),"-"&amp;B421," "&amp;C421)&amp;" -ldev_id "&amp;IF(G421="D",E421,D421)&amp;" "&amp;IF(ISNUMBER(F421),"-lun_id "&amp;F421&amp;" -s "&amp;Instructions!B$11&amp;" -IH"&amp;Instructions!B$10," -s "&amp;Instructions!B$11&amp;" -IH"&amp;Instructions!B$10))</f>
        <v/>
      </c>
    </row>
    <row r="422" spans="1:10" ht="15">
      <c r="A422" s="20"/>
      <c r="B422" s="29"/>
      <c r="C422" s="20"/>
      <c r="D422" s="204" t="str">
        <f t="shared" si="7"/>
        <v/>
      </c>
      <c r="E422" s="204"/>
      <c r="F422" s="29"/>
      <c r="G422" s="202"/>
      <c r="H422" s="92" t="s">
        <v>17</v>
      </c>
      <c r="I422" s="24" t="str">
        <f>IF(A422="","","raidcom add lun -port "&amp;A422&amp;IF(ISBLANK(C422),"-"&amp;B422," "&amp;C422)&amp;" -ldev_id "&amp;IF(G422="D",E422,D422)&amp;" "&amp;IF(ISNUMBER(F422),"-lun_id "&amp;F422&amp;" -s "&amp;Instructions!B$11&amp;" -IH"&amp;Instructions!B$10," -s "&amp;Instructions!B$11&amp;" -IH"&amp;Instructions!B$10))</f>
        <v/>
      </c>
      <c r="J422" s="139" t="str">
        <f>IF(A422="","","raidcom delete lun -port "&amp;A422&amp;IF(ISBLANK(C422),"-"&amp;B422," "&amp;C422)&amp;" -ldev_id "&amp;IF(G422="D",E422,D422)&amp;" "&amp;IF(ISNUMBER(F422),"-lun_id "&amp;F422&amp;" -s "&amp;Instructions!B$11&amp;" -IH"&amp;Instructions!B$10," -s "&amp;Instructions!B$11&amp;" -IH"&amp;Instructions!B$10))</f>
        <v/>
      </c>
    </row>
    <row r="423" spans="1:10" ht="15">
      <c r="A423" s="20"/>
      <c r="B423" s="29"/>
      <c r="C423" s="20"/>
      <c r="D423" s="204" t="str">
        <f t="shared" si="7"/>
        <v/>
      </c>
      <c r="E423" s="204"/>
      <c r="F423" s="29"/>
      <c r="G423" s="202"/>
      <c r="H423" s="92" t="s">
        <v>17</v>
      </c>
      <c r="I423" s="24" t="str">
        <f>IF(A423="","","raidcom add lun -port "&amp;A423&amp;IF(ISBLANK(C423),"-"&amp;B423," "&amp;C423)&amp;" -ldev_id "&amp;IF(G423="D",E423,D423)&amp;" "&amp;IF(ISNUMBER(F423),"-lun_id "&amp;F423&amp;" -s "&amp;Instructions!B$11&amp;" -IH"&amp;Instructions!B$10," -s "&amp;Instructions!B$11&amp;" -IH"&amp;Instructions!B$10))</f>
        <v/>
      </c>
      <c r="J423" s="139" t="str">
        <f>IF(A423="","","raidcom delete lun -port "&amp;A423&amp;IF(ISBLANK(C423),"-"&amp;B423," "&amp;C423)&amp;" -ldev_id "&amp;IF(G423="D",E423,D423)&amp;" "&amp;IF(ISNUMBER(F423),"-lun_id "&amp;F423&amp;" -s "&amp;Instructions!B$11&amp;" -IH"&amp;Instructions!B$10," -s "&amp;Instructions!B$11&amp;" -IH"&amp;Instructions!B$10))</f>
        <v/>
      </c>
    </row>
    <row r="424" spans="1:10" ht="15">
      <c r="A424" s="20"/>
      <c r="B424" s="29"/>
      <c r="C424" s="20"/>
      <c r="D424" s="204" t="str">
        <f t="shared" si="7"/>
        <v/>
      </c>
      <c r="E424" s="204"/>
      <c r="F424" s="29"/>
      <c r="G424" s="202"/>
      <c r="H424" s="92" t="s">
        <v>17</v>
      </c>
      <c r="I424" s="24" t="str">
        <f>IF(A424="","","raidcom add lun -port "&amp;A424&amp;IF(ISBLANK(C424),"-"&amp;B424," "&amp;C424)&amp;" -ldev_id "&amp;IF(G424="D",E424,D424)&amp;" "&amp;IF(ISNUMBER(F424),"-lun_id "&amp;F424&amp;" -s "&amp;Instructions!B$11&amp;" -IH"&amp;Instructions!B$10," -s "&amp;Instructions!B$11&amp;" -IH"&amp;Instructions!B$10))</f>
        <v/>
      </c>
      <c r="J424" s="139" t="str">
        <f>IF(A424="","","raidcom delete lun -port "&amp;A424&amp;IF(ISBLANK(C424),"-"&amp;B424," "&amp;C424)&amp;" -ldev_id "&amp;IF(G424="D",E424,D424)&amp;" "&amp;IF(ISNUMBER(F424),"-lun_id "&amp;F424&amp;" -s "&amp;Instructions!B$11&amp;" -IH"&amp;Instructions!B$10," -s "&amp;Instructions!B$11&amp;" -IH"&amp;Instructions!B$10))</f>
        <v/>
      </c>
    </row>
    <row r="425" spans="1:10" ht="15">
      <c r="A425" s="20"/>
      <c r="B425" s="29"/>
      <c r="C425" s="20"/>
      <c r="D425" s="204" t="str">
        <f t="shared" si="7"/>
        <v/>
      </c>
      <c r="E425" s="204"/>
      <c r="F425" s="29"/>
      <c r="G425" s="202"/>
      <c r="H425" s="92" t="s">
        <v>17</v>
      </c>
      <c r="I425" s="24" t="str">
        <f>IF(A425="","","raidcom add lun -port "&amp;A425&amp;IF(ISBLANK(C425),"-"&amp;B425," "&amp;C425)&amp;" -ldev_id "&amp;IF(G425="D",E425,D425)&amp;" "&amp;IF(ISNUMBER(F425),"-lun_id "&amp;F425&amp;" -s "&amp;Instructions!B$11&amp;" -IH"&amp;Instructions!B$10," -s "&amp;Instructions!B$11&amp;" -IH"&amp;Instructions!B$10))</f>
        <v/>
      </c>
      <c r="J425" s="139" t="str">
        <f>IF(A425="","","raidcom delete lun -port "&amp;A425&amp;IF(ISBLANK(C425),"-"&amp;B425," "&amp;C425)&amp;" -ldev_id "&amp;IF(G425="D",E425,D425)&amp;" "&amp;IF(ISNUMBER(F425),"-lun_id "&amp;F425&amp;" -s "&amp;Instructions!B$11&amp;" -IH"&amp;Instructions!B$10," -s "&amp;Instructions!B$11&amp;" -IH"&amp;Instructions!B$10))</f>
        <v/>
      </c>
    </row>
    <row r="426" spans="1:10" ht="15">
      <c r="A426" s="20"/>
      <c r="B426" s="29"/>
      <c r="C426" s="20"/>
      <c r="D426" s="204" t="str">
        <f t="shared" si="7"/>
        <v/>
      </c>
      <c r="E426" s="204"/>
      <c r="F426" s="29"/>
      <c r="G426" s="202"/>
      <c r="H426" s="92" t="s">
        <v>17</v>
      </c>
      <c r="I426" s="24" t="str">
        <f>IF(A426="","","raidcom add lun -port "&amp;A426&amp;IF(ISBLANK(C426),"-"&amp;B426," "&amp;C426)&amp;" -ldev_id "&amp;IF(G426="D",E426,D426)&amp;" "&amp;IF(ISNUMBER(F426),"-lun_id "&amp;F426&amp;" -s "&amp;Instructions!B$11&amp;" -IH"&amp;Instructions!B$10," -s "&amp;Instructions!B$11&amp;" -IH"&amp;Instructions!B$10))</f>
        <v/>
      </c>
      <c r="J426" s="139" t="str">
        <f>IF(A426="","","raidcom delete lun -port "&amp;A426&amp;IF(ISBLANK(C426),"-"&amp;B426," "&amp;C426)&amp;" -ldev_id "&amp;IF(G426="D",E426,D426)&amp;" "&amp;IF(ISNUMBER(F426),"-lun_id "&amp;F426&amp;" -s "&amp;Instructions!B$11&amp;" -IH"&amp;Instructions!B$10," -s "&amp;Instructions!B$11&amp;" -IH"&amp;Instructions!B$10))</f>
        <v/>
      </c>
    </row>
    <row r="427" spans="1:10" ht="15">
      <c r="A427" s="20"/>
      <c r="B427" s="29"/>
      <c r="C427" s="20"/>
      <c r="D427" s="204" t="str">
        <f t="shared" si="7"/>
        <v/>
      </c>
      <c r="E427" s="204"/>
      <c r="F427" s="29"/>
      <c r="G427" s="202"/>
      <c r="H427" s="92" t="s">
        <v>17</v>
      </c>
      <c r="I427" s="24" t="str">
        <f>IF(A427="","","raidcom add lun -port "&amp;A427&amp;IF(ISBLANK(C427),"-"&amp;B427," "&amp;C427)&amp;" -ldev_id "&amp;IF(G427="D",E427,D427)&amp;" "&amp;IF(ISNUMBER(F427),"-lun_id "&amp;F427&amp;" -s "&amp;Instructions!B$11&amp;" -IH"&amp;Instructions!B$10," -s "&amp;Instructions!B$11&amp;" -IH"&amp;Instructions!B$10))</f>
        <v/>
      </c>
      <c r="J427" s="139" t="str">
        <f>IF(A427="","","raidcom delete lun -port "&amp;A427&amp;IF(ISBLANK(C427),"-"&amp;B427," "&amp;C427)&amp;" -ldev_id "&amp;IF(G427="D",E427,D427)&amp;" "&amp;IF(ISNUMBER(F427),"-lun_id "&amp;F427&amp;" -s "&amp;Instructions!B$11&amp;" -IH"&amp;Instructions!B$10," -s "&amp;Instructions!B$11&amp;" -IH"&amp;Instructions!B$10))</f>
        <v/>
      </c>
    </row>
    <row r="428" spans="1:10" ht="15">
      <c r="A428" s="20"/>
      <c r="B428" s="29"/>
      <c r="C428" s="20"/>
      <c r="D428" s="204" t="str">
        <f t="shared" si="7"/>
        <v/>
      </c>
      <c r="E428" s="204"/>
      <c r="F428" s="29"/>
      <c r="G428" s="202"/>
      <c r="H428" s="92" t="s">
        <v>17</v>
      </c>
      <c r="I428" s="24" t="str">
        <f>IF(A428="","","raidcom add lun -port "&amp;A428&amp;IF(ISBLANK(C428),"-"&amp;B428," "&amp;C428)&amp;" -ldev_id "&amp;IF(G428="D",E428,D428)&amp;" "&amp;IF(ISNUMBER(F428),"-lun_id "&amp;F428&amp;" -s "&amp;Instructions!B$11&amp;" -IH"&amp;Instructions!B$10," -s "&amp;Instructions!B$11&amp;" -IH"&amp;Instructions!B$10))</f>
        <v/>
      </c>
      <c r="J428" s="139" t="str">
        <f>IF(A428="","","raidcom delete lun -port "&amp;A428&amp;IF(ISBLANK(C428),"-"&amp;B428," "&amp;C428)&amp;" -ldev_id "&amp;IF(G428="D",E428,D428)&amp;" "&amp;IF(ISNUMBER(F428),"-lun_id "&amp;F428&amp;" -s "&amp;Instructions!B$11&amp;" -IH"&amp;Instructions!B$10," -s "&amp;Instructions!B$11&amp;" -IH"&amp;Instructions!B$10))</f>
        <v/>
      </c>
    </row>
    <row r="429" spans="1:10" ht="15">
      <c r="A429" s="20"/>
      <c r="B429" s="29"/>
      <c r="C429" s="20"/>
      <c r="D429" s="204" t="str">
        <f t="shared" si="7"/>
        <v/>
      </c>
      <c r="E429" s="204"/>
      <c r="F429" s="29"/>
      <c r="G429" s="202"/>
      <c r="H429" s="92" t="s">
        <v>17</v>
      </c>
      <c r="I429" s="24" t="str">
        <f>IF(A429="","","raidcom add lun -port "&amp;A429&amp;IF(ISBLANK(C429),"-"&amp;B429," "&amp;C429)&amp;" -ldev_id "&amp;IF(G429="D",E429,D429)&amp;" "&amp;IF(ISNUMBER(F429),"-lun_id "&amp;F429&amp;" -s "&amp;Instructions!B$11&amp;" -IH"&amp;Instructions!B$10," -s "&amp;Instructions!B$11&amp;" -IH"&amp;Instructions!B$10))</f>
        <v/>
      </c>
      <c r="J429" s="139" t="str">
        <f>IF(A429="","","raidcom delete lun -port "&amp;A429&amp;IF(ISBLANK(C429),"-"&amp;B429," "&amp;C429)&amp;" -ldev_id "&amp;IF(G429="D",E429,D429)&amp;" "&amp;IF(ISNUMBER(F429),"-lun_id "&amp;F429&amp;" -s "&amp;Instructions!B$11&amp;" -IH"&amp;Instructions!B$10," -s "&amp;Instructions!B$11&amp;" -IH"&amp;Instructions!B$10))</f>
        <v/>
      </c>
    </row>
    <row r="430" spans="1:10" ht="15">
      <c r="A430" s="20"/>
      <c r="B430" s="29"/>
      <c r="C430" s="20"/>
      <c r="D430" s="204" t="str">
        <f t="shared" si="7"/>
        <v/>
      </c>
      <c r="E430" s="204"/>
      <c r="F430" s="29"/>
      <c r="G430" s="202"/>
      <c r="H430" s="92" t="s">
        <v>17</v>
      </c>
      <c r="I430" s="24" t="str">
        <f>IF(A430="","","raidcom add lun -port "&amp;A430&amp;IF(ISBLANK(C430),"-"&amp;B430," "&amp;C430)&amp;" -ldev_id "&amp;IF(G430="D",E430,D430)&amp;" "&amp;IF(ISNUMBER(F430),"-lun_id "&amp;F430&amp;" -s "&amp;Instructions!B$11&amp;" -IH"&amp;Instructions!B$10," -s "&amp;Instructions!B$11&amp;" -IH"&amp;Instructions!B$10))</f>
        <v/>
      </c>
      <c r="J430" s="139" t="str">
        <f>IF(A430="","","raidcom delete lun -port "&amp;A430&amp;IF(ISBLANK(C430),"-"&amp;B430," "&amp;C430)&amp;" -ldev_id "&amp;IF(G430="D",E430,D430)&amp;" "&amp;IF(ISNUMBER(F430),"-lun_id "&amp;F430&amp;" -s "&amp;Instructions!B$11&amp;" -IH"&amp;Instructions!B$10," -s "&amp;Instructions!B$11&amp;" -IH"&amp;Instructions!B$10))</f>
        <v/>
      </c>
    </row>
    <row r="431" spans="1:10" ht="15">
      <c r="A431" s="20"/>
      <c r="B431" s="29"/>
      <c r="C431" s="20"/>
      <c r="D431" s="204" t="str">
        <f t="shared" si="7"/>
        <v/>
      </c>
      <c r="E431" s="204"/>
      <c r="F431" s="29"/>
      <c r="G431" s="202"/>
      <c r="H431" s="92" t="s">
        <v>17</v>
      </c>
      <c r="I431" s="24" t="str">
        <f>IF(A431="","","raidcom add lun -port "&amp;A431&amp;IF(ISBLANK(C431),"-"&amp;B431," "&amp;C431)&amp;" -ldev_id "&amp;IF(G431="D",E431,D431)&amp;" "&amp;IF(ISNUMBER(F431),"-lun_id "&amp;F431&amp;" -s "&amp;Instructions!B$11&amp;" -IH"&amp;Instructions!B$10," -s "&amp;Instructions!B$11&amp;" -IH"&amp;Instructions!B$10))</f>
        <v/>
      </c>
      <c r="J431" s="139" t="str">
        <f>IF(A431="","","raidcom delete lun -port "&amp;A431&amp;IF(ISBLANK(C431),"-"&amp;B431," "&amp;C431)&amp;" -ldev_id "&amp;IF(G431="D",E431,D431)&amp;" "&amp;IF(ISNUMBER(F431),"-lun_id "&amp;F431&amp;" -s "&amp;Instructions!B$11&amp;" -IH"&amp;Instructions!B$10," -s "&amp;Instructions!B$11&amp;" -IH"&amp;Instructions!B$10))</f>
        <v/>
      </c>
    </row>
    <row r="432" spans="1:10" ht="15">
      <c r="A432" s="20"/>
      <c r="B432" s="29"/>
      <c r="C432" s="20"/>
      <c r="D432" s="204" t="str">
        <f t="shared" si="7"/>
        <v/>
      </c>
      <c r="E432" s="204"/>
      <c r="F432" s="29"/>
      <c r="G432" s="202"/>
      <c r="H432" s="92" t="s">
        <v>17</v>
      </c>
      <c r="I432" s="24" t="str">
        <f>IF(A432="","","raidcom add lun -port "&amp;A432&amp;IF(ISBLANK(C432),"-"&amp;B432," "&amp;C432)&amp;" -ldev_id "&amp;IF(G432="D",E432,D432)&amp;" "&amp;IF(ISNUMBER(F432),"-lun_id "&amp;F432&amp;" -s "&amp;Instructions!B$11&amp;" -IH"&amp;Instructions!B$10," -s "&amp;Instructions!B$11&amp;" -IH"&amp;Instructions!B$10))</f>
        <v/>
      </c>
      <c r="J432" s="139" t="str">
        <f>IF(A432="","","raidcom delete lun -port "&amp;A432&amp;IF(ISBLANK(C432),"-"&amp;B432," "&amp;C432)&amp;" -ldev_id "&amp;IF(G432="D",E432,D432)&amp;" "&amp;IF(ISNUMBER(F432),"-lun_id "&amp;F432&amp;" -s "&amp;Instructions!B$11&amp;" -IH"&amp;Instructions!B$10," -s "&amp;Instructions!B$11&amp;" -IH"&amp;Instructions!B$10))</f>
        <v/>
      </c>
    </row>
    <row r="433" spans="1:10" ht="15">
      <c r="A433" s="20"/>
      <c r="B433" s="29"/>
      <c r="C433" s="20"/>
      <c r="D433" s="204" t="str">
        <f t="shared" si="7"/>
        <v/>
      </c>
      <c r="E433" s="204"/>
      <c r="F433" s="29"/>
      <c r="G433" s="202"/>
      <c r="H433" s="92" t="s">
        <v>17</v>
      </c>
      <c r="I433" s="24" t="str">
        <f>IF(A433="","","raidcom add lun -port "&amp;A433&amp;IF(ISBLANK(C433),"-"&amp;B433," "&amp;C433)&amp;" -ldev_id "&amp;IF(G433="D",E433,D433)&amp;" "&amp;IF(ISNUMBER(F433),"-lun_id "&amp;F433&amp;" -s "&amp;Instructions!B$11&amp;" -IH"&amp;Instructions!B$10," -s "&amp;Instructions!B$11&amp;" -IH"&amp;Instructions!B$10))</f>
        <v/>
      </c>
      <c r="J433" s="139" t="str">
        <f>IF(A433="","","raidcom delete lun -port "&amp;A433&amp;IF(ISBLANK(C433),"-"&amp;B433," "&amp;C433)&amp;" -ldev_id "&amp;IF(G433="D",E433,D433)&amp;" "&amp;IF(ISNUMBER(F433),"-lun_id "&amp;F433&amp;" -s "&amp;Instructions!B$11&amp;" -IH"&amp;Instructions!B$10," -s "&amp;Instructions!B$11&amp;" -IH"&amp;Instructions!B$10))</f>
        <v/>
      </c>
    </row>
    <row r="434" spans="1:10" ht="15">
      <c r="A434" s="20"/>
      <c r="B434" s="29"/>
      <c r="C434" s="20"/>
      <c r="D434" s="204" t="str">
        <f t="shared" si="7"/>
        <v/>
      </c>
      <c r="E434" s="204"/>
      <c r="F434" s="29"/>
      <c r="G434" s="202"/>
      <c r="H434" s="92" t="s">
        <v>17</v>
      </c>
      <c r="I434" s="24" t="str">
        <f>IF(A434="","","raidcom add lun -port "&amp;A434&amp;IF(ISBLANK(C434),"-"&amp;B434," "&amp;C434)&amp;" -ldev_id "&amp;IF(G434="D",E434,D434)&amp;" "&amp;IF(ISNUMBER(F434),"-lun_id "&amp;F434&amp;" -s "&amp;Instructions!B$11&amp;" -IH"&amp;Instructions!B$10," -s "&amp;Instructions!B$11&amp;" -IH"&amp;Instructions!B$10))</f>
        <v/>
      </c>
      <c r="J434" s="139" t="str">
        <f>IF(A434="","","raidcom delete lun -port "&amp;A434&amp;IF(ISBLANK(C434),"-"&amp;B434," "&amp;C434)&amp;" -ldev_id "&amp;IF(G434="D",E434,D434)&amp;" "&amp;IF(ISNUMBER(F434),"-lun_id "&amp;F434&amp;" -s "&amp;Instructions!B$11&amp;" -IH"&amp;Instructions!B$10," -s "&amp;Instructions!B$11&amp;" -IH"&amp;Instructions!B$10))</f>
        <v/>
      </c>
    </row>
    <row r="435" spans="1:10" ht="15">
      <c r="A435" s="20"/>
      <c r="B435" s="29"/>
      <c r="C435" s="20"/>
      <c r="D435" s="204" t="str">
        <f t="shared" si="7"/>
        <v/>
      </c>
      <c r="E435" s="204"/>
      <c r="F435" s="29"/>
      <c r="G435" s="202"/>
      <c r="H435" s="92" t="s">
        <v>17</v>
      </c>
      <c r="I435" s="24" t="str">
        <f>IF(A435="","","raidcom add lun -port "&amp;A435&amp;IF(ISBLANK(C435),"-"&amp;B435," "&amp;C435)&amp;" -ldev_id "&amp;IF(G435="D",E435,D435)&amp;" "&amp;IF(ISNUMBER(F435),"-lun_id "&amp;F435&amp;" -s "&amp;Instructions!B$11&amp;" -IH"&amp;Instructions!B$10," -s "&amp;Instructions!B$11&amp;" -IH"&amp;Instructions!B$10))</f>
        <v/>
      </c>
      <c r="J435" s="139" t="str">
        <f>IF(A435="","","raidcom delete lun -port "&amp;A435&amp;IF(ISBLANK(C435),"-"&amp;B435," "&amp;C435)&amp;" -ldev_id "&amp;IF(G435="D",E435,D435)&amp;" "&amp;IF(ISNUMBER(F435),"-lun_id "&amp;F435&amp;" -s "&amp;Instructions!B$11&amp;" -IH"&amp;Instructions!B$10," -s "&amp;Instructions!B$11&amp;" -IH"&amp;Instructions!B$10))</f>
        <v/>
      </c>
    </row>
    <row r="436" spans="1:10" ht="15">
      <c r="A436" s="20"/>
      <c r="B436" s="29"/>
      <c r="C436" s="20"/>
      <c r="D436" s="204" t="str">
        <f t="shared" si="7"/>
        <v/>
      </c>
      <c r="E436" s="204"/>
      <c r="F436" s="29"/>
      <c r="G436" s="202"/>
      <c r="H436" s="92" t="s">
        <v>17</v>
      </c>
      <c r="I436" s="24" t="str">
        <f>IF(A436="","","raidcom add lun -port "&amp;A436&amp;IF(ISBLANK(C436),"-"&amp;B436," "&amp;C436)&amp;" -ldev_id "&amp;IF(G436="D",E436,D436)&amp;" "&amp;IF(ISNUMBER(F436),"-lun_id "&amp;F436&amp;" -s "&amp;Instructions!B$11&amp;" -IH"&amp;Instructions!B$10," -s "&amp;Instructions!B$11&amp;" -IH"&amp;Instructions!B$10))</f>
        <v/>
      </c>
      <c r="J436" s="139" t="str">
        <f>IF(A436="","","raidcom delete lun -port "&amp;A436&amp;IF(ISBLANK(C436),"-"&amp;B436," "&amp;C436)&amp;" -ldev_id "&amp;IF(G436="D",E436,D436)&amp;" "&amp;IF(ISNUMBER(F436),"-lun_id "&amp;F436&amp;" -s "&amp;Instructions!B$11&amp;" -IH"&amp;Instructions!B$10," -s "&amp;Instructions!B$11&amp;" -IH"&amp;Instructions!B$10))</f>
        <v/>
      </c>
    </row>
    <row r="437" spans="1:10" ht="15">
      <c r="A437" s="20"/>
      <c r="B437" s="29"/>
      <c r="C437" s="20"/>
      <c r="D437" s="204" t="str">
        <f t="shared" si="7"/>
        <v/>
      </c>
      <c r="E437" s="204"/>
      <c r="F437" s="29"/>
      <c r="G437" s="202"/>
      <c r="H437" s="92" t="s">
        <v>17</v>
      </c>
      <c r="I437" s="24" t="str">
        <f>IF(A437="","","raidcom add lun -port "&amp;A437&amp;IF(ISBLANK(C437),"-"&amp;B437," "&amp;C437)&amp;" -ldev_id "&amp;IF(G437="D",E437,D437)&amp;" "&amp;IF(ISNUMBER(F437),"-lun_id "&amp;F437&amp;" -s "&amp;Instructions!B$11&amp;" -IH"&amp;Instructions!B$10," -s "&amp;Instructions!B$11&amp;" -IH"&amp;Instructions!B$10))</f>
        <v/>
      </c>
      <c r="J437" s="139" t="str">
        <f>IF(A437="","","raidcom delete lun -port "&amp;A437&amp;IF(ISBLANK(C437),"-"&amp;B437," "&amp;C437)&amp;" -ldev_id "&amp;IF(G437="D",E437,D437)&amp;" "&amp;IF(ISNUMBER(F437),"-lun_id "&amp;F437&amp;" -s "&amp;Instructions!B$11&amp;" -IH"&amp;Instructions!B$10," -s "&amp;Instructions!B$11&amp;" -IH"&amp;Instructions!B$10))</f>
        <v/>
      </c>
    </row>
    <row r="438" spans="1:10" ht="15">
      <c r="A438" s="20"/>
      <c r="B438" s="29"/>
      <c r="C438" s="20"/>
      <c r="D438" s="204" t="str">
        <f t="shared" si="7"/>
        <v/>
      </c>
      <c r="E438" s="204"/>
      <c r="F438" s="29"/>
      <c r="G438" s="202"/>
      <c r="H438" s="92" t="s">
        <v>17</v>
      </c>
      <c r="I438" s="24" t="str">
        <f>IF(A438="","","raidcom add lun -port "&amp;A438&amp;IF(ISBLANK(C438),"-"&amp;B438," "&amp;C438)&amp;" -ldev_id "&amp;IF(G438="D",E438,D438)&amp;" "&amp;IF(ISNUMBER(F438),"-lun_id "&amp;F438&amp;" -s "&amp;Instructions!B$11&amp;" -IH"&amp;Instructions!B$10," -s "&amp;Instructions!B$11&amp;" -IH"&amp;Instructions!B$10))</f>
        <v/>
      </c>
      <c r="J438" s="139" t="str">
        <f>IF(A438="","","raidcom delete lun -port "&amp;A438&amp;IF(ISBLANK(C438),"-"&amp;B438," "&amp;C438)&amp;" -ldev_id "&amp;IF(G438="D",E438,D438)&amp;" "&amp;IF(ISNUMBER(F438),"-lun_id "&amp;F438&amp;" -s "&amp;Instructions!B$11&amp;" -IH"&amp;Instructions!B$10," -s "&amp;Instructions!B$11&amp;" -IH"&amp;Instructions!B$10))</f>
        <v/>
      </c>
    </row>
    <row r="439" spans="1:10" ht="15">
      <c r="A439" s="20"/>
      <c r="B439" s="29"/>
      <c r="C439" s="20"/>
      <c r="D439" s="204" t="str">
        <f t="shared" si="7"/>
        <v/>
      </c>
      <c r="E439" s="204"/>
      <c r="F439" s="29"/>
      <c r="G439" s="202"/>
      <c r="H439" s="92" t="s">
        <v>17</v>
      </c>
      <c r="I439" s="24" t="str">
        <f>IF(A439="","","raidcom add lun -port "&amp;A439&amp;IF(ISBLANK(C439),"-"&amp;B439," "&amp;C439)&amp;" -ldev_id "&amp;IF(G439="D",E439,D439)&amp;" "&amp;IF(ISNUMBER(F439),"-lun_id "&amp;F439&amp;" -s "&amp;Instructions!B$11&amp;" -IH"&amp;Instructions!B$10," -s "&amp;Instructions!B$11&amp;" -IH"&amp;Instructions!B$10))</f>
        <v/>
      </c>
      <c r="J439" s="139" t="str">
        <f>IF(A439="","","raidcom delete lun -port "&amp;A439&amp;IF(ISBLANK(C439),"-"&amp;B439," "&amp;C439)&amp;" -ldev_id "&amp;IF(G439="D",E439,D439)&amp;" "&amp;IF(ISNUMBER(F439),"-lun_id "&amp;F439&amp;" -s "&amp;Instructions!B$11&amp;" -IH"&amp;Instructions!B$10," -s "&amp;Instructions!B$11&amp;" -IH"&amp;Instructions!B$10))</f>
        <v/>
      </c>
    </row>
    <row r="440" spans="1:10" ht="15">
      <c r="A440" s="20"/>
      <c r="B440" s="29"/>
      <c r="C440" s="20"/>
      <c r="D440" s="204" t="str">
        <f t="shared" si="7"/>
        <v/>
      </c>
      <c r="E440" s="204"/>
      <c r="F440" s="29"/>
      <c r="G440" s="202"/>
      <c r="H440" s="92" t="s">
        <v>17</v>
      </c>
      <c r="I440" s="24" t="str">
        <f>IF(A440="","","raidcom add lun -port "&amp;A440&amp;IF(ISBLANK(C440),"-"&amp;B440," "&amp;C440)&amp;" -ldev_id "&amp;IF(G440="D",E440,D440)&amp;" "&amp;IF(ISNUMBER(F440),"-lun_id "&amp;F440&amp;" -s "&amp;Instructions!B$11&amp;" -IH"&amp;Instructions!B$10," -s "&amp;Instructions!B$11&amp;" -IH"&amp;Instructions!B$10))</f>
        <v/>
      </c>
      <c r="J440" s="139" t="str">
        <f>IF(A440="","","raidcom delete lun -port "&amp;A440&amp;IF(ISBLANK(C440),"-"&amp;B440," "&amp;C440)&amp;" -ldev_id "&amp;IF(G440="D",E440,D440)&amp;" "&amp;IF(ISNUMBER(F440),"-lun_id "&amp;F440&amp;" -s "&amp;Instructions!B$11&amp;" -IH"&amp;Instructions!B$10," -s "&amp;Instructions!B$11&amp;" -IH"&amp;Instructions!B$10))</f>
        <v/>
      </c>
    </row>
    <row r="441" spans="1:10" ht="15">
      <c r="A441" s="20"/>
      <c r="B441" s="29"/>
      <c r="C441" s="20"/>
      <c r="D441" s="204" t="str">
        <f t="shared" si="7"/>
        <v/>
      </c>
      <c r="E441" s="204"/>
      <c r="F441" s="29"/>
      <c r="G441" s="202"/>
      <c r="H441" s="92" t="s">
        <v>17</v>
      </c>
      <c r="I441" s="24" t="str">
        <f>IF(A441="","","raidcom add lun -port "&amp;A441&amp;IF(ISBLANK(C441),"-"&amp;B441," "&amp;C441)&amp;" -ldev_id "&amp;IF(G441="D",E441,D441)&amp;" "&amp;IF(ISNUMBER(F441),"-lun_id "&amp;F441&amp;" -s "&amp;Instructions!B$11&amp;" -IH"&amp;Instructions!B$10," -s "&amp;Instructions!B$11&amp;" -IH"&amp;Instructions!B$10))</f>
        <v/>
      </c>
      <c r="J441" s="139" t="str">
        <f>IF(A441="","","raidcom delete lun -port "&amp;A441&amp;IF(ISBLANK(C441),"-"&amp;B441," "&amp;C441)&amp;" -ldev_id "&amp;IF(G441="D",E441,D441)&amp;" "&amp;IF(ISNUMBER(F441),"-lun_id "&amp;F441&amp;" -s "&amp;Instructions!B$11&amp;" -IH"&amp;Instructions!B$10," -s "&amp;Instructions!B$11&amp;" -IH"&amp;Instructions!B$10))</f>
        <v/>
      </c>
    </row>
    <row r="442" spans="1:10" ht="15">
      <c r="A442" s="20"/>
      <c r="B442" s="29"/>
      <c r="C442" s="20"/>
      <c r="D442" s="204" t="str">
        <f t="shared" si="7"/>
        <v/>
      </c>
      <c r="E442" s="204"/>
      <c r="F442" s="29"/>
      <c r="G442" s="202"/>
      <c r="H442" s="92" t="s">
        <v>17</v>
      </c>
      <c r="I442" s="24" t="str">
        <f>IF(A442="","","raidcom add lun -port "&amp;A442&amp;IF(ISBLANK(C442),"-"&amp;B442," "&amp;C442)&amp;" -ldev_id "&amp;IF(G442="D",E442,D442)&amp;" "&amp;IF(ISNUMBER(F442),"-lun_id "&amp;F442&amp;" -s "&amp;Instructions!B$11&amp;" -IH"&amp;Instructions!B$10," -s "&amp;Instructions!B$11&amp;" -IH"&amp;Instructions!B$10))</f>
        <v/>
      </c>
      <c r="J442" s="139" t="str">
        <f>IF(A442="","","raidcom delete lun -port "&amp;A442&amp;IF(ISBLANK(C442),"-"&amp;B442," "&amp;C442)&amp;" -ldev_id "&amp;IF(G442="D",E442,D442)&amp;" "&amp;IF(ISNUMBER(F442),"-lun_id "&amp;F442&amp;" -s "&amp;Instructions!B$11&amp;" -IH"&amp;Instructions!B$10," -s "&amp;Instructions!B$11&amp;" -IH"&amp;Instructions!B$10))</f>
        <v/>
      </c>
    </row>
    <row r="443" spans="1:10" ht="15">
      <c r="A443" s="20"/>
      <c r="B443" s="29"/>
      <c r="C443" s="20"/>
      <c r="D443" s="204" t="str">
        <f t="shared" si="7"/>
        <v/>
      </c>
      <c r="E443" s="204"/>
      <c r="F443" s="29"/>
      <c r="G443" s="202"/>
      <c r="H443" s="92" t="s">
        <v>17</v>
      </c>
      <c r="I443" s="24" t="str">
        <f>IF(A443="","","raidcom add lun -port "&amp;A443&amp;IF(ISBLANK(C443),"-"&amp;B443," "&amp;C443)&amp;" -ldev_id "&amp;IF(G443="D",E443,D443)&amp;" "&amp;IF(ISNUMBER(F443),"-lun_id "&amp;F443&amp;" -s "&amp;Instructions!B$11&amp;" -IH"&amp;Instructions!B$10," -s "&amp;Instructions!B$11&amp;" -IH"&amp;Instructions!B$10))</f>
        <v/>
      </c>
      <c r="J443" s="139" t="str">
        <f>IF(A443="","","raidcom delete lun -port "&amp;A443&amp;IF(ISBLANK(C443),"-"&amp;B443," "&amp;C443)&amp;" -ldev_id "&amp;IF(G443="D",E443,D443)&amp;" "&amp;IF(ISNUMBER(F443),"-lun_id "&amp;F443&amp;" -s "&amp;Instructions!B$11&amp;" -IH"&amp;Instructions!B$10," -s "&amp;Instructions!B$11&amp;" -IH"&amp;Instructions!B$10))</f>
        <v/>
      </c>
    </row>
    <row r="444" spans="1:10" ht="15">
      <c r="A444" s="20"/>
      <c r="B444" s="29"/>
      <c r="C444" s="20"/>
      <c r="D444" s="204" t="str">
        <f t="shared" si="7"/>
        <v/>
      </c>
      <c r="E444" s="204"/>
      <c r="F444" s="29"/>
      <c r="G444" s="202"/>
      <c r="H444" s="92" t="s">
        <v>17</v>
      </c>
      <c r="I444" s="24" t="str">
        <f>IF(A444="","","raidcom add lun -port "&amp;A444&amp;IF(ISBLANK(C444),"-"&amp;B444," "&amp;C444)&amp;" -ldev_id "&amp;IF(G444="D",E444,D444)&amp;" "&amp;IF(ISNUMBER(F444),"-lun_id "&amp;F444&amp;" -s "&amp;Instructions!B$11&amp;" -IH"&amp;Instructions!B$10," -s "&amp;Instructions!B$11&amp;" -IH"&amp;Instructions!B$10))</f>
        <v/>
      </c>
      <c r="J444" s="139" t="str">
        <f>IF(A444="","","raidcom delete lun -port "&amp;A444&amp;IF(ISBLANK(C444),"-"&amp;B444," "&amp;C444)&amp;" -ldev_id "&amp;IF(G444="D",E444,D444)&amp;" "&amp;IF(ISNUMBER(F444),"-lun_id "&amp;F444&amp;" -s "&amp;Instructions!B$11&amp;" -IH"&amp;Instructions!B$10," -s "&amp;Instructions!B$11&amp;" -IH"&amp;Instructions!B$10))</f>
        <v/>
      </c>
    </row>
    <row r="445" spans="1:10" ht="15">
      <c r="A445" s="20"/>
      <c r="B445" s="29"/>
      <c r="C445" s="20"/>
      <c r="D445" s="204" t="str">
        <f t="shared" si="7"/>
        <v/>
      </c>
      <c r="E445" s="204"/>
      <c r="F445" s="29"/>
      <c r="G445" s="202"/>
      <c r="H445" s="92" t="s">
        <v>17</v>
      </c>
      <c r="I445" s="24" t="str">
        <f>IF(A445="","","raidcom add lun -port "&amp;A445&amp;IF(ISBLANK(C445),"-"&amp;B445," "&amp;C445)&amp;" -ldev_id "&amp;IF(G445="D",E445,D445)&amp;" "&amp;IF(ISNUMBER(F445),"-lun_id "&amp;F445&amp;" -s "&amp;Instructions!B$11&amp;" -IH"&amp;Instructions!B$10," -s "&amp;Instructions!B$11&amp;" -IH"&amp;Instructions!B$10))</f>
        <v/>
      </c>
      <c r="J445" s="139" t="str">
        <f>IF(A445="","","raidcom delete lun -port "&amp;A445&amp;IF(ISBLANK(C445),"-"&amp;B445," "&amp;C445)&amp;" -ldev_id "&amp;IF(G445="D",E445,D445)&amp;" "&amp;IF(ISNUMBER(F445),"-lun_id "&amp;F445&amp;" -s "&amp;Instructions!B$11&amp;" -IH"&amp;Instructions!B$10," -s "&amp;Instructions!B$11&amp;" -IH"&amp;Instructions!B$10))</f>
        <v/>
      </c>
    </row>
    <row r="446" spans="1:10" ht="15">
      <c r="A446" s="20"/>
      <c r="B446" s="29"/>
      <c r="C446" s="20"/>
      <c r="D446" s="204" t="str">
        <f t="shared" si="7"/>
        <v/>
      </c>
      <c r="E446" s="204"/>
      <c r="F446" s="29"/>
      <c r="G446" s="202"/>
      <c r="H446" s="92" t="s">
        <v>17</v>
      </c>
      <c r="I446" s="24" t="str">
        <f>IF(A446="","","raidcom add lun -port "&amp;A446&amp;IF(ISBLANK(C446),"-"&amp;B446," "&amp;C446)&amp;" -ldev_id "&amp;IF(G446="D",E446,D446)&amp;" "&amp;IF(ISNUMBER(F446),"-lun_id "&amp;F446&amp;" -s "&amp;Instructions!B$11&amp;" -IH"&amp;Instructions!B$10," -s "&amp;Instructions!B$11&amp;" -IH"&amp;Instructions!B$10))</f>
        <v/>
      </c>
      <c r="J446" s="139" t="str">
        <f>IF(A446="","","raidcom delete lun -port "&amp;A446&amp;IF(ISBLANK(C446),"-"&amp;B446," "&amp;C446)&amp;" -ldev_id "&amp;IF(G446="D",E446,D446)&amp;" "&amp;IF(ISNUMBER(F446),"-lun_id "&amp;F446&amp;" -s "&amp;Instructions!B$11&amp;" -IH"&amp;Instructions!B$10," -s "&amp;Instructions!B$11&amp;" -IH"&amp;Instructions!B$10))</f>
        <v/>
      </c>
    </row>
    <row r="447" spans="1:10" ht="15">
      <c r="A447" s="20"/>
      <c r="B447" s="29"/>
      <c r="C447" s="20"/>
      <c r="D447" s="204" t="str">
        <f t="shared" si="7"/>
        <v/>
      </c>
      <c r="E447" s="204"/>
      <c r="F447" s="29"/>
      <c r="G447" s="202"/>
      <c r="H447" s="92" t="s">
        <v>17</v>
      </c>
      <c r="I447" s="24" t="str">
        <f>IF(A447="","","raidcom add lun -port "&amp;A447&amp;IF(ISBLANK(C447),"-"&amp;B447," "&amp;C447)&amp;" -ldev_id "&amp;IF(G447="D",E447,D447)&amp;" "&amp;IF(ISNUMBER(F447),"-lun_id "&amp;F447&amp;" -s "&amp;Instructions!B$11&amp;" -IH"&amp;Instructions!B$10," -s "&amp;Instructions!B$11&amp;" -IH"&amp;Instructions!B$10))</f>
        <v/>
      </c>
      <c r="J447" s="139" t="str">
        <f>IF(A447="","","raidcom delete lun -port "&amp;A447&amp;IF(ISBLANK(C447),"-"&amp;B447," "&amp;C447)&amp;" -ldev_id "&amp;IF(G447="D",E447,D447)&amp;" "&amp;IF(ISNUMBER(F447),"-lun_id "&amp;F447&amp;" -s "&amp;Instructions!B$11&amp;" -IH"&amp;Instructions!B$10," -s "&amp;Instructions!B$11&amp;" -IH"&amp;Instructions!B$10))</f>
        <v/>
      </c>
    </row>
    <row r="448" spans="1:10" ht="15">
      <c r="A448" s="20"/>
      <c r="B448" s="29"/>
      <c r="C448" s="20"/>
      <c r="D448" s="204" t="str">
        <f t="shared" si="7"/>
        <v/>
      </c>
      <c r="E448" s="204"/>
      <c r="F448" s="29"/>
      <c r="G448" s="202"/>
      <c r="H448" s="92" t="s">
        <v>17</v>
      </c>
      <c r="I448" s="24" t="str">
        <f>IF(A448="","","raidcom add lun -port "&amp;A448&amp;IF(ISBLANK(C448),"-"&amp;B448," "&amp;C448)&amp;" -ldev_id "&amp;IF(G448="D",E448,D448)&amp;" "&amp;IF(ISNUMBER(F448),"-lun_id "&amp;F448&amp;" -s "&amp;Instructions!B$11&amp;" -IH"&amp;Instructions!B$10," -s "&amp;Instructions!B$11&amp;" -IH"&amp;Instructions!B$10))</f>
        <v/>
      </c>
      <c r="J448" s="139" t="str">
        <f>IF(A448="","","raidcom delete lun -port "&amp;A448&amp;IF(ISBLANK(C448),"-"&amp;B448," "&amp;C448)&amp;" -ldev_id "&amp;IF(G448="D",E448,D448)&amp;" "&amp;IF(ISNUMBER(F448),"-lun_id "&amp;F448&amp;" -s "&amp;Instructions!B$11&amp;" -IH"&amp;Instructions!B$10," -s "&amp;Instructions!B$11&amp;" -IH"&amp;Instructions!B$10))</f>
        <v/>
      </c>
    </row>
    <row r="449" spans="1:10" ht="15">
      <c r="A449" s="20"/>
      <c r="B449" s="29"/>
      <c r="C449" s="20"/>
      <c r="D449" s="204" t="str">
        <f t="shared" si="7"/>
        <v/>
      </c>
      <c r="E449" s="204"/>
      <c r="F449" s="29"/>
      <c r="G449" s="202"/>
      <c r="H449" s="92" t="s">
        <v>17</v>
      </c>
      <c r="I449" s="24" t="str">
        <f>IF(A449="","","raidcom add lun -port "&amp;A449&amp;IF(ISBLANK(C449),"-"&amp;B449," "&amp;C449)&amp;" -ldev_id "&amp;IF(G449="D",E449,D449)&amp;" "&amp;IF(ISNUMBER(F449),"-lun_id "&amp;F449&amp;" -s "&amp;Instructions!B$11&amp;" -IH"&amp;Instructions!B$10," -s "&amp;Instructions!B$11&amp;" -IH"&amp;Instructions!B$10))</f>
        <v/>
      </c>
      <c r="J449" s="139" t="str">
        <f>IF(A449="","","raidcom delete lun -port "&amp;A449&amp;IF(ISBLANK(C449),"-"&amp;B449," "&amp;C449)&amp;" -ldev_id "&amp;IF(G449="D",E449,D449)&amp;" "&amp;IF(ISNUMBER(F449),"-lun_id "&amp;F449&amp;" -s "&amp;Instructions!B$11&amp;" -IH"&amp;Instructions!B$10," -s "&amp;Instructions!B$11&amp;" -IH"&amp;Instructions!B$10))</f>
        <v/>
      </c>
    </row>
    <row r="450" spans="1:10" ht="15">
      <c r="A450" s="20"/>
      <c r="B450" s="29"/>
      <c r="C450" s="20"/>
      <c r="D450" s="204" t="str">
        <f t="shared" si="7"/>
        <v/>
      </c>
      <c r="E450" s="204"/>
      <c r="F450" s="29"/>
      <c r="G450" s="202"/>
      <c r="H450" s="92" t="s">
        <v>17</v>
      </c>
      <c r="I450" s="24" t="str">
        <f>IF(A450="","","raidcom add lun -port "&amp;A450&amp;IF(ISBLANK(C450),"-"&amp;B450," "&amp;C450)&amp;" -ldev_id "&amp;IF(G450="D",E450,D450)&amp;" "&amp;IF(ISNUMBER(F450),"-lun_id "&amp;F450&amp;" -s "&amp;Instructions!B$11&amp;" -IH"&amp;Instructions!B$10," -s "&amp;Instructions!B$11&amp;" -IH"&amp;Instructions!B$10))</f>
        <v/>
      </c>
      <c r="J450" s="139" t="str">
        <f>IF(A450="","","raidcom delete lun -port "&amp;A450&amp;IF(ISBLANK(C450),"-"&amp;B450," "&amp;C450)&amp;" -ldev_id "&amp;IF(G450="D",E450,D450)&amp;" "&amp;IF(ISNUMBER(F450),"-lun_id "&amp;F450&amp;" -s "&amp;Instructions!B$11&amp;" -IH"&amp;Instructions!B$10," -s "&amp;Instructions!B$11&amp;" -IH"&amp;Instructions!B$10))</f>
        <v/>
      </c>
    </row>
    <row r="451" spans="1:10" ht="15">
      <c r="A451" s="20"/>
      <c r="B451" s="29"/>
      <c r="C451" s="20"/>
      <c r="D451" s="204" t="str">
        <f t="shared" si="7"/>
        <v/>
      </c>
      <c r="E451" s="204"/>
      <c r="F451" s="29"/>
      <c r="G451" s="202"/>
      <c r="H451" s="92" t="s">
        <v>17</v>
      </c>
      <c r="I451" s="24" t="str">
        <f>IF(A451="","","raidcom add lun -port "&amp;A451&amp;IF(ISBLANK(C451),"-"&amp;B451," "&amp;C451)&amp;" -ldev_id "&amp;IF(G451="D",E451,D451)&amp;" "&amp;IF(ISNUMBER(F451),"-lun_id "&amp;F451&amp;" -s "&amp;Instructions!B$11&amp;" -IH"&amp;Instructions!B$10," -s "&amp;Instructions!B$11&amp;" -IH"&amp;Instructions!B$10))</f>
        <v/>
      </c>
      <c r="J451" s="139" t="str">
        <f>IF(A451="","","raidcom delete lun -port "&amp;A451&amp;IF(ISBLANK(C451),"-"&amp;B451," "&amp;C451)&amp;" -ldev_id "&amp;IF(G451="D",E451,D451)&amp;" "&amp;IF(ISNUMBER(F451),"-lun_id "&amp;F451&amp;" -s "&amp;Instructions!B$11&amp;" -IH"&amp;Instructions!B$10," -s "&amp;Instructions!B$11&amp;" -IH"&amp;Instructions!B$10))</f>
        <v/>
      </c>
    </row>
    <row r="452" spans="1:10" ht="15">
      <c r="A452" s="20"/>
      <c r="B452" s="29"/>
      <c r="C452" s="20"/>
      <c r="D452" s="204" t="str">
        <f t="shared" si="7"/>
        <v/>
      </c>
      <c r="E452" s="204"/>
      <c r="F452" s="29"/>
      <c r="G452" s="202"/>
      <c r="H452" s="92" t="s">
        <v>17</v>
      </c>
      <c r="I452" s="24" t="str">
        <f>IF(A452="","","raidcom add lun -port "&amp;A452&amp;IF(ISBLANK(C452),"-"&amp;B452," "&amp;C452)&amp;" -ldev_id "&amp;IF(G452="D",E452,D452)&amp;" "&amp;IF(ISNUMBER(F452),"-lun_id "&amp;F452&amp;" -s "&amp;Instructions!B$11&amp;" -IH"&amp;Instructions!B$10," -s "&amp;Instructions!B$11&amp;" -IH"&amp;Instructions!B$10))</f>
        <v/>
      </c>
      <c r="J452" s="139" t="str">
        <f>IF(A452="","","raidcom delete lun -port "&amp;A452&amp;IF(ISBLANK(C452),"-"&amp;B452," "&amp;C452)&amp;" -ldev_id "&amp;IF(G452="D",E452,D452)&amp;" "&amp;IF(ISNUMBER(F452),"-lun_id "&amp;F452&amp;" -s "&amp;Instructions!B$11&amp;" -IH"&amp;Instructions!B$10," -s "&amp;Instructions!B$11&amp;" -IH"&amp;Instructions!B$10))</f>
        <v/>
      </c>
    </row>
    <row r="453" spans="1:10" ht="15">
      <c r="A453" s="20"/>
      <c r="B453" s="29"/>
      <c r="C453" s="20"/>
      <c r="D453" s="204" t="str">
        <f t="shared" si="7"/>
        <v/>
      </c>
      <c r="E453" s="204"/>
      <c r="F453" s="29"/>
      <c r="G453" s="202"/>
      <c r="H453" s="92" t="s">
        <v>17</v>
      </c>
      <c r="I453" s="24" t="str">
        <f>IF(A453="","","raidcom add lun -port "&amp;A453&amp;IF(ISBLANK(C453),"-"&amp;B453," "&amp;C453)&amp;" -ldev_id "&amp;IF(G453="D",E453,D453)&amp;" "&amp;IF(ISNUMBER(F453),"-lun_id "&amp;F453&amp;" -s "&amp;Instructions!B$11&amp;" -IH"&amp;Instructions!B$10," -s "&amp;Instructions!B$11&amp;" -IH"&amp;Instructions!B$10))</f>
        <v/>
      </c>
      <c r="J453" s="139" t="str">
        <f>IF(A453="","","raidcom delete lun -port "&amp;A453&amp;IF(ISBLANK(C453),"-"&amp;B453," "&amp;C453)&amp;" -ldev_id "&amp;IF(G453="D",E453,D453)&amp;" "&amp;IF(ISNUMBER(F453),"-lun_id "&amp;F453&amp;" -s "&amp;Instructions!B$11&amp;" -IH"&amp;Instructions!B$10," -s "&amp;Instructions!B$11&amp;" -IH"&amp;Instructions!B$10))</f>
        <v/>
      </c>
    </row>
    <row r="454" spans="1:10" ht="15">
      <c r="A454" s="20"/>
      <c r="B454" s="29"/>
      <c r="C454" s="20"/>
      <c r="D454" s="204" t="str">
        <f t="shared" si="7"/>
        <v/>
      </c>
      <c r="E454" s="204"/>
      <c r="F454" s="29"/>
      <c r="G454" s="202"/>
      <c r="H454" s="92" t="s">
        <v>17</v>
      </c>
      <c r="I454" s="24" t="str">
        <f>IF(A454="","","raidcom add lun -port "&amp;A454&amp;IF(ISBLANK(C454),"-"&amp;B454," "&amp;C454)&amp;" -ldev_id "&amp;IF(G454="D",E454,D454)&amp;" "&amp;IF(ISNUMBER(F454),"-lun_id "&amp;F454&amp;" -s "&amp;Instructions!B$11&amp;" -IH"&amp;Instructions!B$10," -s "&amp;Instructions!B$11&amp;" -IH"&amp;Instructions!B$10))</f>
        <v/>
      </c>
      <c r="J454" s="139" t="str">
        <f>IF(A454="","","raidcom delete lun -port "&amp;A454&amp;IF(ISBLANK(C454),"-"&amp;B454," "&amp;C454)&amp;" -ldev_id "&amp;IF(G454="D",E454,D454)&amp;" "&amp;IF(ISNUMBER(F454),"-lun_id "&amp;F454&amp;" -s "&amp;Instructions!B$11&amp;" -IH"&amp;Instructions!B$10," -s "&amp;Instructions!B$11&amp;" -IH"&amp;Instructions!B$10))</f>
        <v/>
      </c>
    </row>
    <row r="455" spans="1:10" ht="15">
      <c r="A455" s="20"/>
      <c r="B455" s="29"/>
      <c r="C455" s="20"/>
      <c r="D455" s="204" t="str">
        <f t="shared" si="7"/>
        <v/>
      </c>
      <c r="E455" s="204"/>
      <c r="F455" s="29"/>
      <c r="G455" s="202"/>
      <c r="H455" s="92" t="s">
        <v>17</v>
      </c>
      <c r="I455" s="24" t="str">
        <f>IF(A455="","","raidcom add lun -port "&amp;A455&amp;IF(ISBLANK(C455),"-"&amp;B455," "&amp;C455)&amp;" -ldev_id "&amp;IF(G455="D",E455,D455)&amp;" "&amp;IF(ISNUMBER(F455),"-lun_id "&amp;F455&amp;" -s "&amp;Instructions!B$11&amp;" -IH"&amp;Instructions!B$10," -s "&amp;Instructions!B$11&amp;" -IH"&amp;Instructions!B$10))</f>
        <v/>
      </c>
      <c r="J455" s="139" t="str">
        <f>IF(A455="","","raidcom delete lun -port "&amp;A455&amp;IF(ISBLANK(C455),"-"&amp;B455," "&amp;C455)&amp;" -ldev_id "&amp;IF(G455="D",E455,D455)&amp;" "&amp;IF(ISNUMBER(F455),"-lun_id "&amp;F455&amp;" -s "&amp;Instructions!B$11&amp;" -IH"&amp;Instructions!B$10," -s "&amp;Instructions!B$11&amp;" -IH"&amp;Instructions!B$10))</f>
        <v/>
      </c>
    </row>
    <row r="456" spans="1:10" ht="15">
      <c r="A456" s="20"/>
      <c r="B456" s="29"/>
      <c r="C456" s="20"/>
      <c r="D456" s="204" t="str">
        <f t="shared" si="7"/>
        <v/>
      </c>
      <c r="E456" s="204"/>
      <c r="F456" s="29"/>
      <c r="G456" s="202"/>
      <c r="H456" s="92" t="s">
        <v>17</v>
      </c>
      <c r="I456" s="24" t="str">
        <f>IF(A456="","","raidcom add lun -port "&amp;A456&amp;IF(ISBLANK(C456),"-"&amp;B456," "&amp;C456)&amp;" -ldev_id "&amp;IF(G456="D",E456,D456)&amp;" "&amp;IF(ISNUMBER(F456),"-lun_id "&amp;F456&amp;" -s "&amp;Instructions!B$11&amp;" -IH"&amp;Instructions!B$10," -s "&amp;Instructions!B$11&amp;" -IH"&amp;Instructions!B$10))</f>
        <v/>
      </c>
      <c r="J456" s="139" t="str">
        <f>IF(A456="","","raidcom delete lun -port "&amp;A456&amp;IF(ISBLANK(C456),"-"&amp;B456," "&amp;C456)&amp;" -ldev_id "&amp;IF(G456="D",E456,D456)&amp;" "&amp;IF(ISNUMBER(F456),"-lun_id "&amp;F456&amp;" -s "&amp;Instructions!B$11&amp;" -IH"&amp;Instructions!B$10," -s "&amp;Instructions!B$11&amp;" -IH"&amp;Instructions!B$10))</f>
        <v/>
      </c>
    </row>
    <row r="457" spans="1:10" ht="15">
      <c r="A457" s="20"/>
      <c r="B457" s="29"/>
      <c r="C457" s="20"/>
      <c r="D457" s="204" t="str">
        <f t="shared" si="7"/>
        <v/>
      </c>
      <c r="E457" s="204"/>
      <c r="F457" s="29"/>
      <c r="G457" s="202"/>
      <c r="H457" s="92" t="s">
        <v>17</v>
      </c>
      <c r="I457" s="24" t="str">
        <f>IF(A457="","","raidcom add lun -port "&amp;A457&amp;IF(ISBLANK(C457),"-"&amp;B457," "&amp;C457)&amp;" -ldev_id "&amp;IF(G457="D",E457,D457)&amp;" "&amp;IF(ISNUMBER(F457),"-lun_id "&amp;F457&amp;" -s "&amp;Instructions!B$11&amp;" -IH"&amp;Instructions!B$10," -s "&amp;Instructions!B$11&amp;" -IH"&amp;Instructions!B$10))</f>
        <v/>
      </c>
      <c r="J457" s="139" t="str">
        <f>IF(A457="","","raidcom delete lun -port "&amp;A457&amp;IF(ISBLANK(C457),"-"&amp;B457," "&amp;C457)&amp;" -ldev_id "&amp;IF(G457="D",E457,D457)&amp;" "&amp;IF(ISNUMBER(F457),"-lun_id "&amp;F457&amp;" -s "&amp;Instructions!B$11&amp;" -IH"&amp;Instructions!B$10," -s "&amp;Instructions!B$11&amp;" -IH"&amp;Instructions!B$10))</f>
        <v/>
      </c>
    </row>
    <row r="458" spans="1:10" ht="15">
      <c r="A458" s="20"/>
      <c r="B458" s="29"/>
      <c r="C458" s="20"/>
      <c r="D458" s="204" t="str">
        <f t="shared" si="7"/>
        <v/>
      </c>
      <c r="E458" s="204"/>
      <c r="F458" s="29"/>
      <c r="G458" s="202"/>
      <c r="H458" s="92" t="s">
        <v>17</v>
      </c>
      <c r="I458" s="24" t="str">
        <f>IF(A458="","","raidcom add lun -port "&amp;A458&amp;IF(ISBLANK(C458),"-"&amp;B458," "&amp;C458)&amp;" -ldev_id "&amp;IF(G458="D",E458,D458)&amp;" "&amp;IF(ISNUMBER(F458),"-lun_id "&amp;F458&amp;" -s "&amp;Instructions!B$11&amp;" -IH"&amp;Instructions!B$10," -s "&amp;Instructions!B$11&amp;" -IH"&amp;Instructions!B$10))</f>
        <v/>
      </c>
      <c r="J458" s="139" t="str">
        <f>IF(A458="","","raidcom delete lun -port "&amp;A458&amp;IF(ISBLANK(C458),"-"&amp;B458," "&amp;C458)&amp;" -ldev_id "&amp;IF(G458="D",E458,D458)&amp;" "&amp;IF(ISNUMBER(F458),"-lun_id "&amp;F458&amp;" -s "&amp;Instructions!B$11&amp;" -IH"&amp;Instructions!B$10," -s "&amp;Instructions!B$11&amp;" -IH"&amp;Instructions!B$10))</f>
        <v/>
      </c>
    </row>
    <row r="459" spans="1:10" ht="15">
      <c r="A459" s="20"/>
      <c r="B459" s="29"/>
      <c r="C459" s="20"/>
      <c r="D459" s="204" t="str">
        <f t="shared" ref="D459:D500" si="8">IF(ISNUMBER(E459),MID(DEC2HEX(E459,4),1,2)&amp;":"&amp;MID(DEC2HEX(E459,4),3,4),"")</f>
        <v/>
      </c>
      <c r="E459" s="204"/>
      <c r="F459" s="29"/>
      <c r="G459" s="202"/>
      <c r="H459" s="92" t="s">
        <v>17</v>
      </c>
      <c r="I459" s="24" t="str">
        <f>IF(A459="","","raidcom add lun -port "&amp;A459&amp;IF(ISBLANK(C459),"-"&amp;B459," "&amp;C459)&amp;" -ldev_id "&amp;IF(G459="D",E459,D459)&amp;" "&amp;IF(ISNUMBER(F459),"-lun_id "&amp;F459&amp;" -s "&amp;Instructions!B$11&amp;" -IH"&amp;Instructions!B$10," -s "&amp;Instructions!B$11&amp;" -IH"&amp;Instructions!B$10))</f>
        <v/>
      </c>
      <c r="J459" s="139" t="str">
        <f>IF(A459="","","raidcom delete lun -port "&amp;A459&amp;IF(ISBLANK(C459),"-"&amp;B459," "&amp;C459)&amp;" -ldev_id "&amp;IF(G459="D",E459,D459)&amp;" "&amp;IF(ISNUMBER(F459),"-lun_id "&amp;F459&amp;" -s "&amp;Instructions!B$11&amp;" -IH"&amp;Instructions!B$10," -s "&amp;Instructions!B$11&amp;" -IH"&amp;Instructions!B$10))</f>
        <v/>
      </c>
    </row>
    <row r="460" spans="1:10" ht="15">
      <c r="A460" s="20"/>
      <c r="B460" s="29"/>
      <c r="C460" s="20"/>
      <c r="D460" s="204" t="str">
        <f t="shared" si="8"/>
        <v/>
      </c>
      <c r="E460" s="204"/>
      <c r="F460" s="29"/>
      <c r="G460" s="202"/>
      <c r="H460" s="92" t="s">
        <v>17</v>
      </c>
      <c r="I460" s="24" t="str">
        <f>IF(A460="","","raidcom add lun -port "&amp;A460&amp;IF(ISBLANK(C460),"-"&amp;B460," "&amp;C460)&amp;" -ldev_id "&amp;IF(G460="D",E460,D460)&amp;" "&amp;IF(ISNUMBER(F460),"-lun_id "&amp;F460&amp;" -s "&amp;Instructions!B$11&amp;" -IH"&amp;Instructions!B$10," -s "&amp;Instructions!B$11&amp;" -IH"&amp;Instructions!B$10))</f>
        <v/>
      </c>
      <c r="J460" s="139" t="str">
        <f>IF(A460="","","raidcom delete lun -port "&amp;A460&amp;IF(ISBLANK(C460),"-"&amp;B460," "&amp;C460)&amp;" -ldev_id "&amp;IF(G460="D",E460,D460)&amp;" "&amp;IF(ISNUMBER(F460),"-lun_id "&amp;F460&amp;" -s "&amp;Instructions!B$11&amp;" -IH"&amp;Instructions!B$10," -s "&amp;Instructions!B$11&amp;" -IH"&amp;Instructions!B$10))</f>
        <v/>
      </c>
    </row>
    <row r="461" spans="1:10" ht="15">
      <c r="A461" s="20"/>
      <c r="B461" s="29"/>
      <c r="C461" s="20"/>
      <c r="D461" s="204" t="str">
        <f t="shared" si="8"/>
        <v/>
      </c>
      <c r="E461" s="204"/>
      <c r="F461" s="29"/>
      <c r="G461" s="202"/>
      <c r="H461" s="92" t="s">
        <v>17</v>
      </c>
      <c r="I461" s="24" t="str">
        <f>IF(A461="","","raidcom add lun -port "&amp;A461&amp;IF(ISBLANK(C461),"-"&amp;B461," "&amp;C461)&amp;" -ldev_id "&amp;IF(G461="D",E461,D461)&amp;" "&amp;IF(ISNUMBER(F461),"-lun_id "&amp;F461&amp;" -s "&amp;Instructions!B$11&amp;" -IH"&amp;Instructions!B$10," -s "&amp;Instructions!B$11&amp;" -IH"&amp;Instructions!B$10))</f>
        <v/>
      </c>
      <c r="J461" s="139" t="str">
        <f>IF(A461="","","raidcom delete lun -port "&amp;A461&amp;IF(ISBLANK(C461),"-"&amp;B461," "&amp;C461)&amp;" -ldev_id "&amp;IF(G461="D",E461,D461)&amp;" "&amp;IF(ISNUMBER(F461),"-lun_id "&amp;F461&amp;" -s "&amp;Instructions!B$11&amp;" -IH"&amp;Instructions!B$10," -s "&amp;Instructions!B$11&amp;" -IH"&amp;Instructions!B$10))</f>
        <v/>
      </c>
    </row>
    <row r="462" spans="1:10" ht="15">
      <c r="A462" s="20"/>
      <c r="B462" s="29"/>
      <c r="C462" s="20"/>
      <c r="D462" s="204" t="str">
        <f t="shared" si="8"/>
        <v/>
      </c>
      <c r="E462" s="204"/>
      <c r="F462" s="29"/>
      <c r="G462" s="202"/>
      <c r="H462" s="92" t="s">
        <v>17</v>
      </c>
      <c r="I462" s="24" t="str">
        <f>IF(A462="","","raidcom add lun -port "&amp;A462&amp;IF(ISBLANK(C462),"-"&amp;B462," "&amp;C462)&amp;" -ldev_id "&amp;IF(G462="D",E462,D462)&amp;" "&amp;IF(ISNUMBER(F462),"-lun_id "&amp;F462&amp;" -s "&amp;Instructions!B$11&amp;" -IH"&amp;Instructions!B$10," -s "&amp;Instructions!B$11&amp;" -IH"&amp;Instructions!B$10))</f>
        <v/>
      </c>
      <c r="J462" s="139" t="str">
        <f>IF(A462="","","raidcom delete lun -port "&amp;A462&amp;IF(ISBLANK(C462),"-"&amp;B462," "&amp;C462)&amp;" -ldev_id "&amp;IF(G462="D",E462,D462)&amp;" "&amp;IF(ISNUMBER(F462),"-lun_id "&amp;F462&amp;" -s "&amp;Instructions!B$11&amp;" -IH"&amp;Instructions!B$10," -s "&amp;Instructions!B$11&amp;" -IH"&amp;Instructions!B$10))</f>
        <v/>
      </c>
    </row>
    <row r="463" spans="1:10" ht="15">
      <c r="A463" s="20"/>
      <c r="B463" s="29"/>
      <c r="C463" s="20"/>
      <c r="D463" s="204" t="str">
        <f t="shared" si="8"/>
        <v/>
      </c>
      <c r="E463" s="204"/>
      <c r="F463" s="29"/>
      <c r="G463" s="202"/>
      <c r="H463" s="92" t="s">
        <v>17</v>
      </c>
      <c r="I463" s="24" t="str">
        <f>IF(A463="","","raidcom add lun -port "&amp;A463&amp;IF(ISBLANK(C463),"-"&amp;B463," "&amp;C463)&amp;" -ldev_id "&amp;IF(G463="D",E463,D463)&amp;" "&amp;IF(ISNUMBER(F463),"-lun_id "&amp;F463&amp;" -s "&amp;Instructions!B$11&amp;" -IH"&amp;Instructions!B$10," -s "&amp;Instructions!B$11&amp;" -IH"&amp;Instructions!B$10))</f>
        <v/>
      </c>
      <c r="J463" s="139" t="str">
        <f>IF(A463="","","raidcom delete lun -port "&amp;A463&amp;IF(ISBLANK(C463),"-"&amp;B463," "&amp;C463)&amp;" -ldev_id "&amp;IF(G463="D",E463,D463)&amp;" "&amp;IF(ISNUMBER(F463),"-lun_id "&amp;F463&amp;" -s "&amp;Instructions!B$11&amp;" -IH"&amp;Instructions!B$10," -s "&amp;Instructions!B$11&amp;" -IH"&amp;Instructions!B$10))</f>
        <v/>
      </c>
    </row>
    <row r="464" spans="1:10" ht="15">
      <c r="A464" s="20"/>
      <c r="B464" s="29"/>
      <c r="C464" s="20"/>
      <c r="D464" s="204" t="str">
        <f t="shared" si="8"/>
        <v/>
      </c>
      <c r="E464" s="204"/>
      <c r="F464" s="29"/>
      <c r="G464" s="202"/>
      <c r="H464" s="92" t="s">
        <v>17</v>
      </c>
      <c r="I464" s="24" t="str">
        <f>IF(A464="","","raidcom add lun -port "&amp;A464&amp;IF(ISBLANK(C464),"-"&amp;B464," "&amp;C464)&amp;" -ldev_id "&amp;IF(G464="D",E464,D464)&amp;" "&amp;IF(ISNUMBER(F464),"-lun_id "&amp;F464&amp;" -s "&amp;Instructions!B$11&amp;" -IH"&amp;Instructions!B$10," -s "&amp;Instructions!B$11&amp;" -IH"&amp;Instructions!B$10))</f>
        <v/>
      </c>
      <c r="J464" s="139" t="str">
        <f>IF(A464="","","raidcom delete lun -port "&amp;A464&amp;IF(ISBLANK(C464),"-"&amp;B464," "&amp;C464)&amp;" -ldev_id "&amp;IF(G464="D",E464,D464)&amp;" "&amp;IF(ISNUMBER(F464),"-lun_id "&amp;F464&amp;" -s "&amp;Instructions!B$11&amp;" -IH"&amp;Instructions!B$10," -s "&amp;Instructions!B$11&amp;" -IH"&amp;Instructions!B$10))</f>
        <v/>
      </c>
    </row>
    <row r="465" spans="1:10" ht="15">
      <c r="A465" s="20"/>
      <c r="B465" s="29"/>
      <c r="C465" s="20"/>
      <c r="D465" s="204" t="str">
        <f t="shared" si="8"/>
        <v/>
      </c>
      <c r="E465" s="204"/>
      <c r="F465" s="29"/>
      <c r="G465" s="202"/>
      <c r="H465" s="92" t="s">
        <v>17</v>
      </c>
      <c r="I465" s="24" t="str">
        <f>IF(A465="","","raidcom add lun -port "&amp;A465&amp;IF(ISBLANK(C465),"-"&amp;B465," "&amp;C465)&amp;" -ldev_id "&amp;IF(G465="D",E465,D465)&amp;" "&amp;IF(ISNUMBER(F465),"-lun_id "&amp;F465&amp;" -s "&amp;Instructions!B$11&amp;" -IH"&amp;Instructions!B$10," -s "&amp;Instructions!B$11&amp;" -IH"&amp;Instructions!B$10))</f>
        <v/>
      </c>
      <c r="J465" s="139" t="str">
        <f>IF(A465="","","raidcom delete lun -port "&amp;A465&amp;IF(ISBLANK(C465),"-"&amp;B465," "&amp;C465)&amp;" -ldev_id "&amp;IF(G465="D",E465,D465)&amp;" "&amp;IF(ISNUMBER(F465),"-lun_id "&amp;F465&amp;" -s "&amp;Instructions!B$11&amp;" -IH"&amp;Instructions!B$10," -s "&amp;Instructions!B$11&amp;" -IH"&amp;Instructions!B$10))</f>
        <v/>
      </c>
    </row>
    <row r="466" spans="1:10" ht="15">
      <c r="A466" s="20"/>
      <c r="B466" s="29"/>
      <c r="C466" s="20"/>
      <c r="D466" s="204" t="str">
        <f t="shared" si="8"/>
        <v/>
      </c>
      <c r="E466" s="204"/>
      <c r="F466" s="29"/>
      <c r="G466" s="202"/>
      <c r="H466" s="92" t="s">
        <v>17</v>
      </c>
      <c r="I466" s="24" t="str">
        <f>IF(A466="","","raidcom add lun -port "&amp;A466&amp;IF(ISBLANK(C466),"-"&amp;B466," "&amp;C466)&amp;" -ldev_id "&amp;IF(G466="D",E466,D466)&amp;" "&amp;IF(ISNUMBER(F466),"-lun_id "&amp;F466&amp;" -s "&amp;Instructions!B$11&amp;" -IH"&amp;Instructions!B$10," -s "&amp;Instructions!B$11&amp;" -IH"&amp;Instructions!B$10))</f>
        <v/>
      </c>
      <c r="J466" s="139" t="str">
        <f>IF(A466="","","raidcom delete lun -port "&amp;A466&amp;IF(ISBLANK(C466),"-"&amp;B466," "&amp;C466)&amp;" -ldev_id "&amp;IF(G466="D",E466,D466)&amp;" "&amp;IF(ISNUMBER(F466),"-lun_id "&amp;F466&amp;" -s "&amp;Instructions!B$11&amp;" -IH"&amp;Instructions!B$10," -s "&amp;Instructions!B$11&amp;" -IH"&amp;Instructions!B$10))</f>
        <v/>
      </c>
    </row>
    <row r="467" spans="1:10" ht="15">
      <c r="A467" s="20"/>
      <c r="B467" s="29"/>
      <c r="C467" s="20"/>
      <c r="D467" s="204" t="str">
        <f t="shared" si="8"/>
        <v/>
      </c>
      <c r="E467" s="204"/>
      <c r="F467" s="29"/>
      <c r="G467" s="202"/>
      <c r="H467" s="92" t="s">
        <v>17</v>
      </c>
      <c r="I467" s="24" t="str">
        <f>IF(A467="","","raidcom add lun -port "&amp;A467&amp;IF(ISBLANK(C467),"-"&amp;B467," "&amp;C467)&amp;" -ldev_id "&amp;IF(G467="D",E467,D467)&amp;" "&amp;IF(ISNUMBER(F467),"-lun_id "&amp;F467&amp;" -s "&amp;Instructions!B$11&amp;" -IH"&amp;Instructions!B$10," -s "&amp;Instructions!B$11&amp;" -IH"&amp;Instructions!B$10))</f>
        <v/>
      </c>
      <c r="J467" s="139" t="str">
        <f>IF(A467="","","raidcom delete lun -port "&amp;A467&amp;IF(ISBLANK(C467),"-"&amp;B467," "&amp;C467)&amp;" -ldev_id "&amp;IF(G467="D",E467,D467)&amp;" "&amp;IF(ISNUMBER(F467),"-lun_id "&amp;F467&amp;" -s "&amp;Instructions!B$11&amp;" -IH"&amp;Instructions!B$10," -s "&amp;Instructions!B$11&amp;" -IH"&amp;Instructions!B$10))</f>
        <v/>
      </c>
    </row>
    <row r="468" spans="1:10" ht="15">
      <c r="A468" s="20"/>
      <c r="B468" s="29"/>
      <c r="C468" s="20"/>
      <c r="D468" s="204" t="str">
        <f t="shared" si="8"/>
        <v/>
      </c>
      <c r="E468" s="204"/>
      <c r="F468" s="29"/>
      <c r="G468" s="202"/>
      <c r="H468" s="92" t="s">
        <v>17</v>
      </c>
      <c r="I468" s="24" t="str">
        <f>IF(A468="","","raidcom add lun -port "&amp;A468&amp;IF(ISBLANK(C468),"-"&amp;B468," "&amp;C468)&amp;" -ldev_id "&amp;IF(G468="D",E468,D468)&amp;" "&amp;IF(ISNUMBER(F468),"-lun_id "&amp;F468&amp;" -s "&amp;Instructions!B$11&amp;" -IH"&amp;Instructions!B$10," -s "&amp;Instructions!B$11&amp;" -IH"&amp;Instructions!B$10))</f>
        <v/>
      </c>
      <c r="J468" s="139" t="str">
        <f>IF(A468="","","raidcom delete lun -port "&amp;A468&amp;IF(ISBLANK(C468),"-"&amp;B468," "&amp;C468)&amp;" -ldev_id "&amp;IF(G468="D",E468,D468)&amp;" "&amp;IF(ISNUMBER(F468),"-lun_id "&amp;F468&amp;" -s "&amp;Instructions!B$11&amp;" -IH"&amp;Instructions!B$10," -s "&amp;Instructions!B$11&amp;" -IH"&amp;Instructions!B$10))</f>
        <v/>
      </c>
    </row>
    <row r="469" spans="1:10" ht="15">
      <c r="A469" s="20"/>
      <c r="B469" s="29"/>
      <c r="C469" s="20"/>
      <c r="D469" s="204" t="str">
        <f t="shared" si="8"/>
        <v/>
      </c>
      <c r="E469" s="204"/>
      <c r="F469" s="29"/>
      <c r="G469" s="202"/>
      <c r="H469" s="92" t="s">
        <v>17</v>
      </c>
      <c r="I469" s="24" t="str">
        <f>IF(A469="","","raidcom add lun -port "&amp;A469&amp;IF(ISBLANK(C469),"-"&amp;B469," "&amp;C469)&amp;" -ldev_id "&amp;IF(G469="D",E469,D469)&amp;" "&amp;IF(ISNUMBER(F469),"-lun_id "&amp;F469&amp;" -s "&amp;Instructions!B$11&amp;" -IH"&amp;Instructions!B$10," -s "&amp;Instructions!B$11&amp;" -IH"&amp;Instructions!B$10))</f>
        <v/>
      </c>
      <c r="J469" s="139" t="str">
        <f>IF(A469="","","raidcom delete lun -port "&amp;A469&amp;IF(ISBLANK(C469),"-"&amp;B469," "&amp;C469)&amp;" -ldev_id "&amp;IF(G469="D",E469,D469)&amp;" "&amp;IF(ISNUMBER(F469),"-lun_id "&amp;F469&amp;" -s "&amp;Instructions!B$11&amp;" -IH"&amp;Instructions!B$10," -s "&amp;Instructions!B$11&amp;" -IH"&amp;Instructions!B$10))</f>
        <v/>
      </c>
    </row>
    <row r="470" spans="1:10" ht="15">
      <c r="A470" s="20"/>
      <c r="B470" s="29"/>
      <c r="C470" s="20"/>
      <c r="D470" s="204" t="str">
        <f t="shared" si="8"/>
        <v/>
      </c>
      <c r="E470" s="204"/>
      <c r="F470" s="29"/>
      <c r="G470" s="202"/>
      <c r="H470" s="92" t="s">
        <v>17</v>
      </c>
      <c r="I470" s="24" t="str">
        <f>IF(A470="","","raidcom add lun -port "&amp;A470&amp;IF(ISBLANK(C470),"-"&amp;B470," "&amp;C470)&amp;" -ldev_id "&amp;IF(G470="D",E470,D470)&amp;" "&amp;IF(ISNUMBER(F470),"-lun_id "&amp;F470&amp;" -s "&amp;Instructions!B$11&amp;" -IH"&amp;Instructions!B$10," -s "&amp;Instructions!B$11&amp;" -IH"&amp;Instructions!B$10))</f>
        <v/>
      </c>
      <c r="J470" s="139" t="str">
        <f>IF(A470="","","raidcom delete lun -port "&amp;A470&amp;IF(ISBLANK(C470),"-"&amp;B470," "&amp;C470)&amp;" -ldev_id "&amp;IF(G470="D",E470,D470)&amp;" "&amp;IF(ISNUMBER(F470),"-lun_id "&amp;F470&amp;" -s "&amp;Instructions!B$11&amp;" -IH"&amp;Instructions!B$10," -s "&amp;Instructions!B$11&amp;" -IH"&amp;Instructions!B$10))</f>
        <v/>
      </c>
    </row>
    <row r="471" spans="1:10" ht="15">
      <c r="A471" s="20"/>
      <c r="B471" s="29"/>
      <c r="C471" s="20"/>
      <c r="D471" s="204" t="str">
        <f t="shared" si="8"/>
        <v/>
      </c>
      <c r="E471" s="204"/>
      <c r="F471" s="29"/>
      <c r="G471" s="202"/>
      <c r="H471" s="92" t="s">
        <v>17</v>
      </c>
      <c r="I471" s="24" t="str">
        <f>IF(A471="","","raidcom add lun -port "&amp;A471&amp;IF(ISBLANK(C471),"-"&amp;B471," "&amp;C471)&amp;" -ldev_id "&amp;IF(G471="D",E471,D471)&amp;" "&amp;IF(ISNUMBER(F471),"-lun_id "&amp;F471&amp;" -s "&amp;Instructions!B$11&amp;" -IH"&amp;Instructions!B$10," -s "&amp;Instructions!B$11&amp;" -IH"&amp;Instructions!B$10))</f>
        <v/>
      </c>
      <c r="J471" s="139" t="str">
        <f>IF(A471="","","raidcom delete lun -port "&amp;A471&amp;IF(ISBLANK(C471),"-"&amp;B471," "&amp;C471)&amp;" -ldev_id "&amp;IF(G471="D",E471,D471)&amp;" "&amp;IF(ISNUMBER(F471),"-lun_id "&amp;F471&amp;" -s "&amp;Instructions!B$11&amp;" -IH"&amp;Instructions!B$10," -s "&amp;Instructions!B$11&amp;" -IH"&amp;Instructions!B$10))</f>
        <v/>
      </c>
    </row>
    <row r="472" spans="1:10" ht="15">
      <c r="A472" s="20"/>
      <c r="B472" s="29"/>
      <c r="C472" s="20"/>
      <c r="D472" s="204" t="str">
        <f t="shared" si="8"/>
        <v/>
      </c>
      <c r="E472" s="204"/>
      <c r="F472" s="29"/>
      <c r="G472" s="202"/>
      <c r="H472" s="92" t="s">
        <v>17</v>
      </c>
      <c r="I472" s="24" t="str">
        <f>IF(A472="","","raidcom add lun -port "&amp;A472&amp;IF(ISBLANK(C472),"-"&amp;B472," "&amp;C472)&amp;" -ldev_id "&amp;IF(G472="D",E472,D472)&amp;" "&amp;IF(ISNUMBER(F472),"-lun_id "&amp;F472&amp;" -s "&amp;Instructions!B$11&amp;" -IH"&amp;Instructions!B$10," -s "&amp;Instructions!B$11&amp;" -IH"&amp;Instructions!B$10))</f>
        <v/>
      </c>
      <c r="J472" s="139" t="str">
        <f>IF(A472="","","raidcom delete lun -port "&amp;A472&amp;IF(ISBLANK(C472),"-"&amp;B472," "&amp;C472)&amp;" -ldev_id "&amp;IF(G472="D",E472,D472)&amp;" "&amp;IF(ISNUMBER(F472),"-lun_id "&amp;F472&amp;" -s "&amp;Instructions!B$11&amp;" -IH"&amp;Instructions!B$10," -s "&amp;Instructions!B$11&amp;" -IH"&amp;Instructions!B$10))</f>
        <v/>
      </c>
    </row>
    <row r="473" spans="1:10" ht="15">
      <c r="A473" s="20"/>
      <c r="B473" s="29"/>
      <c r="C473" s="20"/>
      <c r="D473" s="204" t="str">
        <f t="shared" si="8"/>
        <v/>
      </c>
      <c r="E473" s="204"/>
      <c r="F473" s="29"/>
      <c r="G473" s="202"/>
      <c r="H473" s="92" t="s">
        <v>17</v>
      </c>
      <c r="I473" s="24" t="str">
        <f>IF(A473="","","raidcom add lun -port "&amp;A473&amp;IF(ISBLANK(C473),"-"&amp;B473," "&amp;C473)&amp;" -ldev_id "&amp;IF(G473="D",E473,D473)&amp;" "&amp;IF(ISNUMBER(F473),"-lun_id "&amp;F473&amp;" -s "&amp;Instructions!B$11&amp;" -IH"&amp;Instructions!B$10," -s "&amp;Instructions!B$11&amp;" -IH"&amp;Instructions!B$10))</f>
        <v/>
      </c>
      <c r="J473" s="139" t="str">
        <f>IF(A473="","","raidcom delete lun -port "&amp;A473&amp;IF(ISBLANK(C473),"-"&amp;B473," "&amp;C473)&amp;" -ldev_id "&amp;IF(G473="D",E473,D473)&amp;" "&amp;IF(ISNUMBER(F473),"-lun_id "&amp;F473&amp;" -s "&amp;Instructions!B$11&amp;" -IH"&amp;Instructions!B$10," -s "&amp;Instructions!B$11&amp;" -IH"&amp;Instructions!B$10))</f>
        <v/>
      </c>
    </row>
    <row r="474" spans="1:10" ht="15">
      <c r="A474" s="20"/>
      <c r="B474" s="29"/>
      <c r="C474" s="20"/>
      <c r="D474" s="204" t="str">
        <f t="shared" si="8"/>
        <v/>
      </c>
      <c r="E474" s="204"/>
      <c r="F474" s="29"/>
      <c r="G474" s="202"/>
      <c r="H474" s="92" t="s">
        <v>17</v>
      </c>
      <c r="I474" s="24" t="str">
        <f>IF(A474="","","raidcom add lun -port "&amp;A474&amp;IF(ISBLANK(C474),"-"&amp;B474," "&amp;C474)&amp;" -ldev_id "&amp;IF(G474="D",E474,D474)&amp;" "&amp;IF(ISNUMBER(F474),"-lun_id "&amp;F474&amp;" -s "&amp;Instructions!B$11&amp;" -IH"&amp;Instructions!B$10," -s "&amp;Instructions!B$11&amp;" -IH"&amp;Instructions!B$10))</f>
        <v/>
      </c>
      <c r="J474" s="139" t="str">
        <f>IF(A474="","","raidcom delete lun -port "&amp;A474&amp;IF(ISBLANK(C474),"-"&amp;B474," "&amp;C474)&amp;" -ldev_id "&amp;IF(G474="D",E474,D474)&amp;" "&amp;IF(ISNUMBER(F474),"-lun_id "&amp;F474&amp;" -s "&amp;Instructions!B$11&amp;" -IH"&amp;Instructions!B$10," -s "&amp;Instructions!B$11&amp;" -IH"&amp;Instructions!B$10))</f>
        <v/>
      </c>
    </row>
    <row r="475" spans="1:10" ht="15">
      <c r="A475" s="20"/>
      <c r="B475" s="29"/>
      <c r="C475" s="20"/>
      <c r="D475" s="204" t="str">
        <f t="shared" si="8"/>
        <v/>
      </c>
      <c r="E475" s="204"/>
      <c r="F475" s="29"/>
      <c r="G475" s="202"/>
      <c r="H475" s="92" t="s">
        <v>17</v>
      </c>
      <c r="I475" s="24" t="str">
        <f>IF(A475="","","raidcom add lun -port "&amp;A475&amp;IF(ISBLANK(C475),"-"&amp;B475," "&amp;C475)&amp;" -ldev_id "&amp;IF(G475="D",E475,D475)&amp;" "&amp;IF(ISNUMBER(F475),"-lun_id "&amp;F475&amp;" -s "&amp;Instructions!B$11&amp;" -IH"&amp;Instructions!B$10," -s "&amp;Instructions!B$11&amp;" -IH"&amp;Instructions!B$10))</f>
        <v/>
      </c>
      <c r="J475" s="139" t="str">
        <f>IF(A475="","","raidcom delete lun -port "&amp;A475&amp;IF(ISBLANK(C475),"-"&amp;B475," "&amp;C475)&amp;" -ldev_id "&amp;IF(G475="D",E475,D475)&amp;" "&amp;IF(ISNUMBER(F475),"-lun_id "&amp;F475&amp;" -s "&amp;Instructions!B$11&amp;" -IH"&amp;Instructions!B$10," -s "&amp;Instructions!B$11&amp;" -IH"&amp;Instructions!B$10))</f>
        <v/>
      </c>
    </row>
    <row r="476" spans="1:10" ht="15">
      <c r="A476" s="20"/>
      <c r="B476" s="29"/>
      <c r="C476" s="20"/>
      <c r="D476" s="204" t="str">
        <f t="shared" si="8"/>
        <v/>
      </c>
      <c r="E476" s="204"/>
      <c r="F476" s="29"/>
      <c r="G476" s="202"/>
      <c r="H476" s="92" t="s">
        <v>17</v>
      </c>
      <c r="I476" s="24" t="str">
        <f>IF(A476="","","raidcom add lun -port "&amp;A476&amp;IF(ISBLANK(C476),"-"&amp;B476," "&amp;C476)&amp;" -ldev_id "&amp;IF(G476="D",E476,D476)&amp;" "&amp;IF(ISNUMBER(F476),"-lun_id "&amp;F476&amp;" -s "&amp;Instructions!B$11&amp;" -IH"&amp;Instructions!B$10," -s "&amp;Instructions!B$11&amp;" -IH"&amp;Instructions!B$10))</f>
        <v/>
      </c>
      <c r="J476" s="139" t="str">
        <f>IF(A476="","","raidcom delete lun -port "&amp;A476&amp;IF(ISBLANK(C476),"-"&amp;B476," "&amp;C476)&amp;" -ldev_id "&amp;IF(G476="D",E476,D476)&amp;" "&amp;IF(ISNUMBER(F476),"-lun_id "&amp;F476&amp;" -s "&amp;Instructions!B$11&amp;" -IH"&amp;Instructions!B$10," -s "&amp;Instructions!B$11&amp;" -IH"&amp;Instructions!B$10))</f>
        <v/>
      </c>
    </row>
    <row r="477" spans="1:10" ht="15">
      <c r="A477" s="20"/>
      <c r="B477" s="29"/>
      <c r="C477" s="20"/>
      <c r="D477" s="204" t="str">
        <f t="shared" si="8"/>
        <v/>
      </c>
      <c r="E477" s="204"/>
      <c r="F477" s="29"/>
      <c r="G477" s="202"/>
      <c r="H477" s="92" t="s">
        <v>17</v>
      </c>
      <c r="I477" s="24" t="str">
        <f>IF(A477="","","raidcom add lun -port "&amp;A477&amp;IF(ISBLANK(C477),"-"&amp;B477," "&amp;C477)&amp;" -ldev_id "&amp;IF(G477="D",E477,D477)&amp;" "&amp;IF(ISNUMBER(F477),"-lun_id "&amp;F477&amp;" -s "&amp;Instructions!B$11&amp;" -IH"&amp;Instructions!B$10," -s "&amp;Instructions!B$11&amp;" -IH"&amp;Instructions!B$10))</f>
        <v/>
      </c>
      <c r="J477" s="139" t="str">
        <f>IF(A477="","","raidcom delete lun -port "&amp;A477&amp;IF(ISBLANK(C477),"-"&amp;B477," "&amp;C477)&amp;" -ldev_id "&amp;IF(G477="D",E477,D477)&amp;" "&amp;IF(ISNUMBER(F477),"-lun_id "&amp;F477&amp;" -s "&amp;Instructions!B$11&amp;" -IH"&amp;Instructions!B$10," -s "&amp;Instructions!B$11&amp;" -IH"&amp;Instructions!B$10))</f>
        <v/>
      </c>
    </row>
    <row r="478" spans="1:10" ht="15">
      <c r="A478" s="20"/>
      <c r="B478" s="29"/>
      <c r="C478" s="20"/>
      <c r="D478" s="204" t="str">
        <f t="shared" si="8"/>
        <v/>
      </c>
      <c r="E478" s="204"/>
      <c r="F478" s="29"/>
      <c r="G478" s="202"/>
      <c r="H478" s="92" t="s">
        <v>17</v>
      </c>
      <c r="I478" s="24" t="str">
        <f>IF(A478="","","raidcom add lun -port "&amp;A478&amp;IF(ISBLANK(C478),"-"&amp;B478," "&amp;C478)&amp;" -ldev_id "&amp;IF(G478="D",E478,D478)&amp;" "&amp;IF(ISNUMBER(F478),"-lun_id "&amp;F478&amp;" -s "&amp;Instructions!B$11&amp;" -IH"&amp;Instructions!B$10," -s "&amp;Instructions!B$11&amp;" -IH"&amp;Instructions!B$10))</f>
        <v/>
      </c>
      <c r="J478" s="139" t="str">
        <f>IF(A478="","","raidcom delete lun -port "&amp;A478&amp;IF(ISBLANK(C478),"-"&amp;B478," "&amp;C478)&amp;" -ldev_id "&amp;IF(G478="D",E478,D478)&amp;" "&amp;IF(ISNUMBER(F478),"-lun_id "&amp;F478&amp;" -s "&amp;Instructions!B$11&amp;" -IH"&amp;Instructions!B$10," -s "&amp;Instructions!B$11&amp;" -IH"&amp;Instructions!B$10))</f>
        <v/>
      </c>
    </row>
    <row r="479" spans="1:10" ht="15">
      <c r="A479" s="20"/>
      <c r="B479" s="29"/>
      <c r="C479" s="20"/>
      <c r="D479" s="204" t="str">
        <f t="shared" si="8"/>
        <v/>
      </c>
      <c r="E479" s="204"/>
      <c r="F479" s="29"/>
      <c r="G479" s="202"/>
      <c r="H479" s="92" t="s">
        <v>17</v>
      </c>
      <c r="I479" s="24" t="str">
        <f>IF(A479="","","raidcom add lun -port "&amp;A479&amp;IF(ISBLANK(C479),"-"&amp;B479," "&amp;C479)&amp;" -ldev_id "&amp;IF(G479="D",E479,D479)&amp;" "&amp;IF(ISNUMBER(F479),"-lun_id "&amp;F479&amp;" -s "&amp;Instructions!B$11&amp;" -IH"&amp;Instructions!B$10," -s "&amp;Instructions!B$11&amp;" -IH"&amp;Instructions!B$10))</f>
        <v/>
      </c>
      <c r="J479" s="139" t="str">
        <f>IF(A479="","","raidcom delete lun -port "&amp;A479&amp;IF(ISBLANK(C479),"-"&amp;B479," "&amp;C479)&amp;" -ldev_id "&amp;IF(G479="D",E479,D479)&amp;" "&amp;IF(ISNUMBER(F479),"-lun_id "&amp;F479&amp;" -s "&amp;Instructions!B$11&amp;" -IH"&amp;Instructions!B$10," -s "&amp;Instructions!B$11&amp;" -IH"&amp;Instructions!B$10))</f>
        <v/>
      </c>
    </row>
    <row r="480" spans="1:10" ht="15">
      <c r="A480" s="20"/>
      <c r="B480" s="29"/>
      <c r="C480" s="20"/>
      <c r="D480" s="204" t="str">
        <f t="shared" si="8"/>
        <v/>
      </c>
      <c r="E480" s="204"/>
      <c r="F480" s="29"/>
      <c r="G480" s="202"/>
      <c r="H480" s="92" t="s">
        <v>17</v>
      </c>
      <c r="I480" s="24" t="str">
        <f>IF(A480="","","raidcom add lun -port "&amp;A480&amp;IF(ISBLANK(C480),"-"&amp;B480," "&amp;C480)&amp;" -ldev_id "&amp;IF(G480="D",E480,D480)&amp;" "&amp;IF(ISNUMBER(F480),"-lun_id "&amp;F480&amp;" -s "&amp;Instructions!B$11&amp;" -IH"&amp;Instructions!B$10," -s "&amp;Instructions!B$11&amp;" -IH"&amp;Instructions!B$10))</f>
        <v/>
      </c>
      <c r="J480" s="139" t="str">
        <f>IF(A480="","","raidcom delete lun -port "&amp;A480&amp;IF(ISBLANK(C480),"-"&amp;B480," "&amp;C480)&amp;" -ldev_id "&amp;IF(G480="D",E480,D480)&amp;" "&amp;IF(ISNUMBER(F480),"-lun_id "&amp;F480&amp;" -s "&amp;Instructions!B$11&amp;" -IH"&amp;Instructions!B$10," -s "&amp;Instructions!B$11&amp;" -IH"&amp;Instructions!B$10))</f>
        <v/>
      </c>
    </row>
    <row r="481" spans="1:10" ht="15">
      <c r="A481" s="20"/>
      <c r="B481" s="29"/>
      <c r="C481" s="20"/>
      <c r="D481" s="204" t="str">
        <f t="shared" si="8"/>
        <v/>
      </c>
      <c r="E481" s="204"/>
      <c r="F481" s="29"/>
      <c r="G481" s="202"/>
      <c r="H481" s="92" t="s">
        <v>17</v>
      </c>
      <c r="I481" s="24" t="str">
        <f>IF(A481="","","raidcom add lun -port "&amp;A481&amp;IF(ISBLANK(C481),"-"&amp;B481," "&amp;C481)&amp;" -ldev_id "&amp;IF(G481="D",E481,D481)&amp;" "&amp;IF(ISNUMBER(F481),"-lun_id "&amp;F481&amp;" -s "&amp;Instructions!B$11&amp;" -IH"&amp;Instructions!B$10," -s "&amp;Instructions!B$11&amp;" -IH"&amp;Instructions!B$10))</f>
        <v/>
      </c>
      <c r="J481" s="139" t="str">
        <f>IF(A481="","","raidcom delete lun -port "&amp;A481&amp;IF(ISBLANK(C481),"-"&amp;B481," "&amp;C481)&amp;" -ldev_id "&amp;IF(G481="D",E481,D481)&amp;" "&amp;IF(ISNUMBER(F481),"-lun_id "&amp;F481&amp;" -s "&amp;Instructions!B$11&amp;" -IH"&amp;Instructions!B$10," -s "&amp;Instructions!B$11&amp;" -IH"&amp;Instructions!B$10))</f>
        <v/>
      </c>
    </row>
    <row r="482" spans="1:10" ht="15">
      <c r="A482" s="20"/>
      <c r="B482" s="29"/>
      <c r="C482" s="20"/>
      <c r="D482" s="204" t="str">
        <f t="shared" si="8"/>
        <v/>
      </c>
      <c r="E482" s="204"/>
      <c r="F482" s="29"/>
      <c r="G482" s="202"/>
      <c r="H482" s="92" t="s">
        <v>17</v>
      </c>
      <c r="I482" s="24" t="str">
        <f>IF(A482="","","raidcom add lun -port "&amp;A482&amp;IF(ISBLANK(C482),"-"&amp;B482," "&amp;C482)&amp;" -ldev_id "&amp;IF(G482="D",E482,D482)&amp;" "&amp;IF(ISNUMBER(F482),"-lun_id "&amp;F482&amp;" -s "&amp;Instructions!B$11&amp;" -IH"&amp;Instructions!B$10," -s "&amp;Instructions!B$11&amp;" -IH"&amp;Instructions!B$10))</f>
        <v/>
      </c>
      <c r="J482" s="139" t="str">
        <f>IF(A482="","","raidcom delete lun -port "&amp;A482&amp;IF(ISBLANK(C482),"-"&amp;B482," "&amp;C482)&amp;" -ldev_id "&amp;IF(G482="D",E482,D482)&amp;" "&amp;IF(ISNUMBER(F482),"-lun_id "&amp;F482&amp;" -s "&amp;Instructions!B$11&amp;" -IH"&amp;Instructions!B$10," -s "&amp;Instructions!B$11&amp;" -IH"&amp;Instructions!B$10))</f>
        <v/>
      </c>
    </row>
    <row r="483" spans="1:10" ht="15">
      <c r="A483" s="20"/>
      <c r="B483" s="29"/>
      <c r="C483" s="20"/>
      <c r="D483" s="204" t="str">
        <f t="shared" si="8"/>
        <v/>
      </c>
      <c r="E483" s="204"/>
      <c r="F483" s="29"/>
      <c r="G483" s="202"/>
      <c r="H483" s="92" t="s">
        <v>17</v>
      </c>
      <c r="I483" s="24" t="str">
        <f>IF(A483="","","raidcom add lun -port "&amp;A483&amp;IF(ISBLANK(C483),"-"&amp;B483," "&amp;C483)&amp;" -ldev_id "&amp;IF(G483="D",E483,D483)&amp;" "&amp;IF(ISNUMBER(F483),"-lun_id "&amp;F483&amp;" -s "&amp;Instructions!B$11&amp;" -IH"&amp;Instructions!B$10," -s "&amp;Instructions!B$11&amp;" -IH"&amp;Instructions!B$10))</f>
        <v/>
      </c>
      <c r="J483" s="139" t="str">
        <f>IF(A483="","","raidcom delete lun -port "&amp;A483&amp;IF(ISBLANK(C483),"-"&amp;B483," "&amp;C483)&amp;" -ldev_id "&amp;IF(G483="D",E483,D483)&amp;" "&amp;IF(ISNUMBER(F483),"-lun_id "&amp;F483&amp;" -s "&amp;Instructions!B$11&amp;" -IH"&amp;Instructions!B$10," -s "&amp;Instructions!B$11&amp;" -IH"&amp;Instructions!B$10))</f>
        <v/>
      </c>
    </row>
    <row r="484" spans="1:10" ht="15">
      <c r="A484" s="20"/>
      <c r="B484" s="29"/>
      <c r="C484" s="20"/>
      <c r="D484" s="204" t="str">
        <f t="shared" si="8"/>
        <v/>
      </c>
      <c r="E484" s="204"/>
      <c r="F484" s="29"/>
      <c r="G484" s="202"/>
      <c r="H484" s="92" t="s">
        <v>17</v>
      </c>
      <c r="I484" s="24" t="str">
        <f>IF(A484="","","raidcom add lun -port "&amp;A484&amp;IF(ISBLANK(C484),"-"&amp;B484," "&amp;C484)&amp;" -ldev_id "&amp;IF(G484="D",E484,D484)&amp;" "&amp;IF(ISNUMBER(F484),"-lun_id "&amp;F484&amp;" -s "&amp;Instructions!B$11&amp;" -IH"&amp;Instructions!B$10," -s "&amp;Instructions!B$11&amp;" -IH"&amp;Instructions!B$10))</f>
        <v/>
      </c>
      <c r="J484" s="139" t="str">
        <f>IF(A484="","","raidcom delete lun -port "&amp;A484&amp;IF(ISBLANK(C484),"-"&amp;B484," "&amp;C484)&amp;" -ldev_id "&amp;IF(G484="D",E484,D484)&amp;" "&amp;IF(ISNUMBER(F484),"-lun_id "&amp;F484&amp;" -s "&amp;Instructions!B$11&amp;" -IH"&amp;Instructions!B$10," -s "&amp;Instructions!B$11&amp;" -IH"&amp;Instructions!B$10))</f>
        <v/>
      </c>
    </row>
    <row r="485" spans="1:10" ht="15">
      <c r="A485" s="20"/>
      <c r="B485" s="29"/>
      <c r="C485" s="20"/>
      <c r="D485" s="204" t="str">
        <f t="shared" si="8"/>
        <v/>
      </c>
      <c r="E485" s="204"/>
      <c r="F485" s="29"/>
      <c r="G485" s="202"/>
      <c r="H485" s="92" t="s">
        <v>17</v>
      </c>
      <c r="I485" s="24" t="str">
        <f>IF(A485="","","raidcom add lun -port "&amp;A485&amp;IF(ISBLANK(C485),"-"&amp;B485," "&amp;C485)&amp;" -ldev_id "&amp;IF(G485="D",E485,D485)&amp;" "&amp;IF(ISNUMBER(F485),"-lun_id "&amp;F485&amp;" -s "&amp;Instructions!B$11&amp;" -IH"&amp;Instructions!B$10," -s "&amp;Instructions!B$11&amp;" -IH"&amp;Instructions!B$10))</f>
        <v/>
      </c>
      <c r="J485" s="139" t="str">
        <f>IF(A485="","","raidcom delete lun -port "&amp;A485&amp;IF(ISBLANK(C485),"-"&amp;B485," "&amp;C485)&amp;" -ldev_id "&amp;IF(G485="D",E485,D485)&amp;" "&amp;IF(ISNUMBER(F485),"-lun_id "&amp;F485&amp;" -s "&amp;Instructions!B$11&amp;" -IH"&amp;Instructions!B$10," -s "&amp;Instructions!B$11&amp;" -IH"&amp;Instructions!B$10))</f>
        <v/>
      </c>
    </row>
    <row r="486" spans="1:10" ht="15">
      <c r="A486" s="20"/>
      <c r="B486" s="29"/>
      <c r="C486" s="20"/>
      <c r="D486" s="204" t="str">
        <f t="shared" si="8"/>
        <v/>
      </c>
      <c r="E486" s="204"/>
      <c r="F486" s="29"/>
      <c r="G486" s="202"/>
      <c r="H486" s="92" t="s">
        <v>17</v>
      </c>
      <c r="I486" s="24" t="str">
        <f>IF(A486="","","raidcom add lun -port "&amp;A486&amp;IF(ISBLANK(C486),"-"&amp;B486," "&amp;C486)&amp;" -ldev_id "&amp;IF(G486="D",E486,D486)&amp;" "&amp;IF(ISNUMBER(F486),"-lun_id "&amp;F486&amp;" -s "&amp;Instructions!B$11&amp;" -IH"&amp;Instructions!B$10," -s "&amp;Instructions!B$11&amp;" -IH"&amp;Instructions!B$10))</f>
        <v/>
      </c>
      <c r="J486" s="139" t="str">
        <f>IF(A486="","","raidcom delete lun -port "&amp;A486&amp;IF(ISBLANK(C486),"-"&amp;B486," "&amp;C486)&amp;" -ldev_id "&amp;IF(G486="D",E486,D486)&amp;" "&amp;IF(ISNUMBER(F486),"-lun_id "&amp;F486&amp;" -s "&amp;Instructions!B$11&amp;" -IH"&amp;Instructions!B$10," -s "&amp;Instructions!B$11&amp;" -IH"&amp;Instructions!B$10))</f>
        <v/>
      </c>
    </row>
    <row r="487" spans="1:10" ht="15">
      <c r="A487" s="20"/>
      <c r="B487" s="29"/>
      <c r="C487" s="20"/>
      <c r="D487" s="204" t="str">
        <f t="shared" si="8"/>
        <v/>
      </c>
      <c r="E487" s="204"/>
      <c r="F487" s="29"/>
      <c r="G487" s="202"/>
      <c r="H487" s="92" t="s">
        <v>17</v>
      </c>
      <c r="I487" s="24" t="str">
        <f>IF(A487="","","raidcom add lun -port "&amp;A487&amp;IF(ISBLANK(C487),"-"&amp;B487," "&amp;C487)&amp;" -ldev_id "&amp;IF(G487="D",E487,D487)&amp;" "&amp;IF(ISNUMBER(F487),"-lun_id "&amp;F487&amp;" -s "&amp;Instructions!B$11&amp;" -IH"&amp;Instructions!B$10," -s "&amp;Instructions!B$11&amp;" -IH"&amp;Instructions!B$10))</f>
        <v/>
      </c>
      <c r="J487" s="139" t="str">
        <f>IF(A487="","","raidcom delete lun -port "&amp;A487&amp;IF(ISBLANK(C487),"-"&amp;B487," "&amp;C487)&amp;" -ldev_id "&amp;IF(G487="D",E487,D487)&amp;" "&amp;IF(ISNUMBER(F487),"-lun_id "&amp;F487&amp;" -s "&amp;Instructions!B$11&amp;" -IH"&amp;Instructions!B$10," -s "&amp;Instructions!B$11&amp;" -IH"&amp;Instructions!B$10))</f>
        <v/>
      </c>
    </row>
    <row r="488" spans="1:10" ht="15">
      <c r="A488" s="20"/>
      <c r="B488" s="29"/>
      <c r="C488" s="20"/>
      <c r="D488" s="204" t="str">
        <f t="shared" si="8"/>
        <v/>
      </c>
      <c r="E488" s="204"/>
      <c r="F488" s="29"/>
      <c r="G488" s="202"/>
      <c r="H488" s="92" t="s">
        <v>17</v>
      </c>
      <c r="I488" s="24" t="str">
        <f>IF(A488="","","raidcom add lun -port "&amp;A488&amp;IF(ISBLANK(C488),"-"&amp;B488," "&amp;C488)&amp;" -ldev_id "&amp;IF(G488="D",E488,D488)&amp;" "&amp;IF(ISNUMBER(F488),"-lun_id "&amp;F488&amp;" -s "&amp;Instructions!B$11&amp;" -IH"&amp;Instructions!B$10," -s "&amp;Instructions!B$11&amp;" -IH"&amp;Instructions!B$10))</f>
        <v/>
      </c>
      <c r="J488" s="139" t="str">
        <f>IF(A488="","","raidcom delete lun -port "&amp;A488&amp;IF(ISBLANK(C488),"-"&amp;B488," "&amp;C488)&amp;" -ldev_id "&amp;IF(G488="D",E488,D488)&amp;" "&amp;IF(ISNUMBER(F488),"-lun_id "&amp;F488&amp;" -s "&amp;Instructions!B$11&amp;" -IH"&amp;Instructions!B$10," -s "&amp;Instructions!B$11&amp;" -IH"&amp;Instructions!B$10))</f>
        <v/>
      </c>
    </row>
    <row r="489" spans="1:10" ht="15">
      <c r="A489" s="20"/>
      <c r="B489" s="29"/>
      <c r="C489" s="20"/>
      <c r="D489" s="204" t="str">
        <f t="shared" si="8"/>
        <v/>
      </c>
      <c r="E489" s="204"/>
      <c r="F489" s="29"/>
      <c r="G489" s="202"/>
      <c r="H489" s="92" t="s">
        <v>17</v>
      </c>
      <c r="I489" s="24" t="str">
        <f>IF(A489="","","raidcom add lun -port "&amp;A489&amp;IF(ISBLANK(C489),"-"&amp;B489," "&amp;C489)&amp;" -ldev_id "&amp;IF(G489="D",E489,D489)&amp;" "&amp;IF(ISNUMBER(F489),"-lun_id "&amp;F489&amp;" -s "&amp;Instructions!B$11&amp;" -IH"&amp;Instructions!B$10," -s "&amp;Instructions!B$11&amp;" -IH"&amp;Instructions!B$10))</f>
        <v/>
      </c>
      <c r="J489" s="139" t="str">
        <f>IF(A489="","","raidcom delete lun -port "&amp;A489&amp;IF(ISBLANK(C489),"-"&amp;B489," "&amp;C489)&amp;" -ldev_id "&amp;IF(G489="D",E489,D489)&amp;" "&amp;IF(ISNUMBER(F489),"-lun_id "&amp;F489&amp;" -s "&amp;Instructions!B$11&amp;" -IH"&amp;Instructions!B$10," -s "&amp;Instructions!B$11&amp;" -IH"&amp;Instructions!B$10))</f>
        <v/>
      </c>
    </row>
    <row r="490" spans="1:10" ht="15">
      <c r="A490" s="20"/>
      <c r="B490" s="29"/>
      <c r="C490" s="20"/>
      <c r="D490" s="204" t="str">
        <f t="shared" si="8"/>
        <v/>
      </c>
      <c r="E490" s="204"/>
      <c r="F490" s="29"/>
      <c r="G490" s="202"/>
      <c r="H490" s="92" t="s">
        <v>17</v>
      </c>
      <c r="I490" s="24" t="str">
        <f>IF(A490="","","raidcom add lun -port "&amp;A490&amp;IF(ISBLANK(C490),"-"&amp;B490," "&amp;C490)&amp;" -ldev_id "&amp;IF(G490="D",E490,D490)&amp;" "&amp;IF(ISNUMBER(F490),"-lun_id "&amp;F490&amp;" -s "&amp;Instructions!B$11&amp;" -IH"&amp;Instructions!B$10," -s "&amp;Instructions!B$11&amp;" -IH"&amp;Instructions!B$10))</f>
        <v/>
      </c>
      <c r="J490" s="139" t="str">
        <f>IF(A490="","","raidcom delete lun -port "&amp;A490&amp;IF(ISBLANK(C490),"-"&amp;B490," "&amp;C490)&amp;" -ldev_id "&amp;IF(G490="D",E490,D490)&amp;" "&amp;IF(ISNUMBER(F490),"-lun_id "&amp;F490&amp;" -s "&amp;Instructions!B$11&amp;" -IH"&amp;Instructions!B$10," -s "&amp;Instructions!B$11&amp;" -IH"&amp;Instructions!B$10))</f>
        <v/>
      </c>
    </row>
    <row r="491" spans="1:10" ht="15">
      <c r="A491" s="20"/>
      <c r="B491" s="29"/>
      <c r="C491" s="20"/>
      <c r="D491" s="204" t="str">
        <f t="shared" si="8"/>
        <v/>
      </c>
      <c r="E491" s="204"/>
      <c r="F491" s="29"/>
      <c r="G491" s="202"/>
      <c r="H491" s="92" t="s">
        <v>17</v>
      </c>
      <c r="I491" s="24" t="str">
        <f>IF(A491="","","raidcom add lun -port "&amp;A491&amp;IF(ISBLANK(C491),"-"&amp;B491," "&amp;C491)&amp;" -ldev_id "&amp;IF(G491="D",E491,D491)&amp;" "&amp;IF(ISNUMBER(F491),"-lun_id "&amp;F491&amp;" -s "&amp;Instructions!B$11&amp;" -IH"&amp;Instructions!B$10," -s "&amp;Instructions!B$11&amp;" -IH"&amp;Instructions!B$10))</f>
        <v/>
      </c>
      <c r="J491" s="139" t="str">
        <f>IF(A491="","","raidcom delete lun -port "&amp;A491&amp;IF(ISBLANK(C491),"-"&amp;B491," "&amp;C491)&amp;" -ldev_id "&amp;IF(G491="D",E491,D491)&amp;" "&amp;IF(ISNUMBER(F491),"-lun_id "&amp;F491&amp;" -s "&amp;Instructions!B$11&amp;" -IH"&amp;Instructions!B$10," -s "&amp;Instructions!B$11&amp;" -IH"&amp;Instructions!B$10))</f>
        <v/>
      </c>
    </row>
    <row r="492" spans="1:10" ht="15">
      <c r="A492" s="20"/>
      <c r="B492" s="29"/>
      <c r="C492" s="20"/>
      <c r="D492" s="204" t="str">
        <f t="shared" si="8"/>
        <v/>
      </c>
      <c r="E492" s="204"/>
      <c r="F492" s="29"/>
      <c r="G492" s="202"/>
      <c r="H492" s="92" t="s">
        <v>17</v>
      </c>
      <c r="I492" s="24" t="str">
        <f>IF(A492="","","raidcom add lun -port "&amp;A492&amp;IF(ISBLANK(C492),"-"&amp;B492," "&amp;C492)&amp;" -ldev_id "&amp;IF(G492="D",E492,D492)&amp;" "&amp;IF(ISNUMBER(F492),"-lun_id "&amp;F492&amp;" -s "&amp;Instructions!B$11&amp;" -IH"&amp;Instructions!B$10," -s "&amp;Instructions!B$11&amp;" -IH"&amp;Instructions!B$10))</f>
        <v/>
      </c>
      <c r="J492" s="139" t="str">
        <f>IF(A492="","","raidcom delete lun -port "&amp;A492&amp;IF(ISBLANK(C492),"-"&amp;B492," "&amp;C492)&amp;" -ldev_id "&amp;IF(G492="D",E492,D492)&amp;" "&amp;IF(ISNUMBER(F492),"-lun_id "&amp;F492&amp;" -s "&amp;Instructions!B$11&amp;" -IH"&amp;Instructions!B$10," -s "&amp;Instructions!B$11&amp;" -IH"&amp;Instructions!B$10))</f>
        <v/>
      </c>
    </row>
    <row r="493" spans="1:10" ht="15">
      <c r="A493" s="20"/>
      <c r="B493" s="29"/>
      <c r="C493" s="20"/>
      <c r="D493" s="204" t="str">
        <f t="shared" si="8"/>
        <v/>
      </c>
      <c r="E493" s="204"/>
      <c r="F493" s="29"/>
      <c r="G493" s="202"/>
      <c r="H493" s="92" t="s">
        <v>17</v>
      </c>
      <c r="I493" s="24" t="str">
        <f>IF(A493="","","raidcom add lun -port "&amp;A493&amp;IF(ISBLANK(C493),"-"&amp;B493," "&amp;C493)&amp;" -ldev_id "&amp;IF(G493="D",E493,D493)&amp;" "&amp;IF(ISNUMBER(F493),"-lun_id "&amp;F493&amp;" -s "&amp;Instructions!B$11&amp;" -IH"&amp;Instructions!B$10," -s "&amp;Instructions!B$11&amp;" -IH"&amp;Instructions!B$10))</f>
        <v/>
      </c>
      <c r="J493" s="139" t="str">
        <f>IF(A493="","","raidcom delete lun -port "&amp;A493&amp;IF(ISBLANK(C493),"-"&amp;B493," "&amp;C493)&amp;" -ldev_id "&amp;IF(G493="D",E493,D493)&amp;" "&amp;IF(ISNUMBER(F493),"-lun_id "&amp;F493&amp;" -s "&amp;Instructions!B$11&amp;" -IH"&amp;Instructions!B$10," -s "&amp;Instructions!B$11&amp;" -IH"&amp;Instructions!B$10))</f>
        <v/>
      </c>
    </row>
    <row r="494" spans="1:10" ht="15">
      <c r="A494" s="20"/>
      <c r="B494" s="29"/>
      <c r="C494" s="20"/>
      <c r="D494" s="204" t="str">
        <f t="shared" si="8"/>
        <v/>
      </c>
      <c r="E494" s="204"/>
      <c r="F494" s="29"/>
      <c r="G494" s="202"/>
      <c r="H494" s="92" t="s">
        <v>17</v>
      </c>
      <c r="I494" s="24" t="str">
        <f>IF(A494="","","raidcom add lun -port "&amp;A494&amp;IF(ISBLANK(C494),"-"&amp;B494," "&amp;C494)&amp;" -ldev_id "&amp;IF(G494="D",E494,D494)&amp;" "&amp;IF(ISNUMBER(F494),"-lun_id "&amp;F494&amp;" -s "&amp;Instructions!B$11&amp;" -IH"&amp;Instructions!B$10," -s "&amp;Instructions!B$11&amp;" -IH"&amp;Instructions!B$10))</f>
        <v/>
      </c>
      <c r="J494" s="139" t="str">
        <f>IF(A494="","","raidcom delete lun -port "&amp;A494&amp;IF(ISBLANK(C494),"-"&amp;B494," "&amp;C494)&amp;" -ldev_id "&amp;IF(G494="D",E494,D494)&amp;" "&amp;IF(ISNUMBER(F494),"-lun_id "&amp;F494&amp;" -s "&amp;Instructions!B$11&amp;" -IH"&amp;Instructions!B$10," -s "&amp;Instructions!B$11&amp;" -IH"&amp;Instructions!B$10))</f>
        <v/>
      </c>
    </row>
    <row r="495" spans="1:10" ht="15">
      <c r="A495" s="20"/>
      <c r="B495" s="29"/>
      <c r="C495" s="20"/>
      <c r="D495" s="204" t="str">
        <f t="shared" si="8"/>
        <v/>
      </c>
      <c r="E495" s="204"/>
      <c r="F495" s="29"/>
      <c r="G495" s="202"/>
      <c r="H495" s="92" t="s">
        <v>17</v>
      </c>
      <c r="I495" s="24" t="str">
        <f>IF(A495="","","raidcom add lun -port "&amp;A495&amp;IF(ISBLANK(C495),"-"&amp;B495," "&amp;C495)&amp;" -ldev_id "&amp;IF(G495="D",E495,D495)&amp;" "&amp;IF(ISNUMBER(F495),"-lun_id "&amp;F495&amp;" -s "&amp;Instructions!B$11&amp;" -IH"&amp;Instructions!B$10," -s "&amp;Instructions!B$11&amp;" -IH"&amp;Instructions!B$10))</f>
        <v/>
      </c>
      <c r="J495" s="139" t="str">
        <f>IF(A495="","","raidcom delete lun -port "&amp;A495&amp;IF(ISBLANK(C495),"-"&amp;B495," "&amp;C495)&amp;" -ldev_id "&amp;IF(G495="D",E495,D495)&amp;" "&amp;IF(ISNUMBER(F495),"-lun_id "&amp;F495&amp;" -s "&amp;Instructions!B$11&amp;" -IH"&amp;Instructions!B$10," -s "&amp;Instructions!B$11&amp;" -IH"&amp;Instructions!B$10))</f>
        <v/>
      </c>
    </row>
    <row r="496" spans="1:10" ht="15">
      <c r="A496" s="20"/>
      <c r="B496" s="29"/>
      <c r="C496" s="20"/>
      <c r="D496" s="204" t="str">
        <f t="shared" si="8"/>
        <v/>
      </c>
      <c r="E496" s="204"/>
      <c r="F496" s="29"/>
      <c r="G496" s="202"/>
      <c r="H496" s="92" t="s">
        <v>17</v>
      </c>
      <c r="I496" s="24" t="str">
        <f>IF(A496="","","raidcom add lun -port "&amp;A496&amp;IF(ISBLANK(C496),"-"&amp;B496," "&amp;C496)&amp;" -ldev_id "&amp;IF(G496="D",E496,D496)&amp;" "&amp;IF(ISNUMBER(F496),"-lun_id "&amp;F496&amp;" -s "&amp;Instructions!B$11&amp;" -IH"&amp;Instructions!B$10," -s "&amp;Instructions!B$11&amp;" -IH"&amp;Instructions!B$10))</f>
        <v/>
      </c>
      <c r="J496" s="139" t="str">
        <f>IF(A496="","","raidcom delete lun -port "&amp;A496&amp;IF(ISBLANK(C496),"-"&amp;B496," "&amp;C496)&amp;" -ldev_id "&amp;IF(G496="D",E496,D496)&amp;" "&amp;IF(ISNUMBER(F496),"-lun_id "&amp;F496&amp;" -s "&amp;Instructions!B$11&amp;" -IH"&amp;Instructions!B$10," -s "&amp;Instructions!B$11&amp;" -IH"&amp;Instructions!B$10))</f>
        <v/>
      </c>
    </row>
    <row r="497" spans="1:10" ht="15">
      <c r="A497" s="20"/>
      <c r="B497" s="29"/>
      <c r="C497" s="20"/>
      <c r="D497" s="204" t="str">
        <f t="shared" si="8"/>
        <v/>
      </c>
      <c r="E497" s="204"/>
      <c r="F497" s="29"/>
      <c r="G497" s="202"/>
      <c r="H497" s="92" t="s">
        <v>17</v>
      </c>
      <c r="I497" s="24" t="str">
        <f>IF(A497="","","raidcom add lun -port "&amp;A497&amp;IF(ISBLANK(C497),"-"&amp;B497," "&amp;C497)&amp;" -ldev_id "&amp;IF(G497="D",E497,D497)&amp;" "&amp;IF(ISNUMBER(F497),"-lun_id "&amp;F497&amp;" -s "&amp;Instructions!B$11&amp;" -IH"&amp;Instructions!B$10," -s "&amp;Instructions!B$11&amp;" -IH"&amp;Instructions!B$10))</f>
        <v/>
      </c>
      <c r="J497" s="139" t="str">
        <f>IF(A497="","","raidcom delete lun -port "&amp;A497&amp;IF(ISBLANK(C497),"-"&amp;B497," "&amp;C497)&amp;" -ldev_id "&amp;IF(G497="D",E497,D497)&amp;" "&amp;IF(ISNUMBER(F497),"-lun_id "&amp;F497&amp;" -s "&amp;Instructions!B$11&amp;" -IH"&amp;Instructions!B$10," -s "&amp;Instructions!B$11&amp;" -IH"&amp;Instructions!B$10))</f>
        <v/>
      </c>
    </row>
    <row r="498" spans="1:10" ht="15">
      <c r="A498" s="20"/>
      <c r="B498" s="29"/>
      <c r="C498" s="20"/>
      <c r="D498" s="204" t="str">
        <f t="shared" si="8"/>
        <v/>
      </c>
      <c r="E498" s="204"/>
      <c r="F498" s="29"/>
      <c r="G498" s="202"/>
      <c r="H498" s="92" t="s">
        <v>17</v>
      </c>
      <c r="I498" s="24" t="str">
        <f>IF(A498="","","raidcom add lun -port "&amp;A498&amp;IF(ISBLANK(C498),"-"&amp;B498," "&amp;C498)&amp;" -ldev_id "&amp;IF(G498="D",E498,D498)&amp;" "&amp;IF(ISNUMBER(F498),"-lun_id "&amp;F498&amp;" -s "&amp;Instructions!B$11&amp;" -IH"&amp;Instructions!B$10," -s "&amp;Instructions!B$11&amp;" -IH"&amp;Instructions!B$10))</f>
        <v/>
      </c>
      <c r="J498" s="139" t="str">
        <f>IF(A498="","","raidcom delete lun -port "&amp;A498&amp;IF(ISBLANK(C498),"-"&amp;B498," "&amp;C498)&amp;" -ldev_id "&amp;IF(G498="D",E498,D498)&amp;" "&amp;IF(ISNUMBER(F498),"-lun_id "&amp;F498&amp;" -s "&amp;Instructions!B$11&amp;" -IH"&amp;Instructions!B$10," -s "&amp;Instructions!B$11&amp;" -IH"&amp;Instructions!B$10))</f>
        <v/>
      </c>
    </row>
    <row r="499" spans="1:10" ht="15">
      <c r="A499" s="20"/>
      <c r="B499" s="29"/>
      <c r="C499" s="20"/>
      <c r="D499" s="204" t="str">
        <f t="shared" si="8"/>
        <v/>
      </c>
      <c r="E499" s="204"/>
      <c r="F499" s="29"/>
      <c r="G499" s="202"/>
      <c r="H499" s="92" t="s">
        <v>17</v>
      </c>
      <c r="I499" s="24" t="str">
        <f>IF(A499="","","raidcom add lun -port "&amp;A499&amp;IF(ISBLANK(C499),"-"&amp;B499," "&amp;C499)&amp;" -ldev_id "&amp;IF(G499="D",E499,D499)&amp;" "&amp;IF(ISNUMBER(F499),"-lun_id "&amp;F499&amp;" -s "&amp;Instructions!B$11&amp;" -IH"&amp;Instructions!B$10," -s "&amp;Instructions!B$11&amp;" -IH"&amp;Instructions!B$10))</f>
        <v/>
      </c>
      <c r="J499" s="139" t="str">
        <f>IF(A499="","","raidcom delete lun -port "&amp;A499&amp;IF(ISBLANK(C499),"-"&amp;B499," "&amp;C499)&amp;" -ldev_id "&amp;IF(G499="D",E499,D499)&amp;" "&amp;IF(ISNUMBER(F499),"-lun_id "&amp;F499&amp;" -s "&amp;Instructions!B$11&amp;" -IH"&amp;Instructions!B$10," -s "&amp;Instructions!B$11&amp;" -IH"&amp;Instructions!B$10))</f>
        <v/>
      </c>
    </row>
    <row r="500" spans="1:10" ht="15">
      <c r="A500" s="20"/>
      <c r="B500" s="29"/>
      <c r="C500" s="20"/>
      <c r="D500" s="204" t="str">
        <f t="shared" si="8"/>
        <v/>
      </c>
      <c r="E500" s="204"/>
      <c r="F500" s="29"/>
      <c r="G500" s="202"/>
      <c r="H500" s="92" t="s">
        <v>17</v>
      </c>
      <c r="I500" s="24" t="str">
        <f>IF(A500="","","raidcom add lun -port "&amp;A500&amp;IF(ISBLANK(C500),"-"&amp;B500," "&amp;C500)&amp;" -ldev_id "&amp;IF(G500="D",E500,D500)&amp;" "&amp;IF(ISNUMBER(F500),"-lun_id "&amp;F500&amp;" -s "&amp;Instructions!B$11&amp;" -IH"&amp;Instructions!B$10," -s "&amp;Instructions!B$11&amp;" -IH"&amp;Instructions!B$10))</f>
        <v/>
      </c>
      <c r="J500" s="139" t="str">
        <f>IF(A500="","","raidcom delete lun -port "&amp;A500&amp;IF(ISBLANK(C500),"-"&amp;B500," "&amp;C500)&amp;" -ldev_id "&amp;IF(G500="D",E500,D500)&amp;" "&amp;IF(ISNUMBER(F500),"-lun_id "&amp;F500&amp;" -s "&amp;Instructions!B$11&amp;" -IH"&amp;Instructions!B$10," -s "&amp;Instructions!B$11&amp;" -IH"&amp;Instructions!B$10))</f>
        <v/>
      </c>
    </row>
    <row r="501" spans="1:10">
      <c r="I501" s="8"/>
    </row>
    <row r="502" spans="1:10">
      <c r="I502" s="8"/>
    </row>
    <row r="503" spans="1:10">
      <c r="I503" s="8"/>
    </row>
    <row r="504" spans="1:10">
      <c r="I504" s="8"/>
    </row>
    <row r="505" spans="1:10">
      <c r="I505" s="8"/>
    </row>
    <row r="506" spans="1:10">
      <c r="I506" s="8"/>
    </row>
    <row r="507" spans="1:10">
      <c r="I507" s="8"/>
    </row>
  </sheetData>
  <autoFilter ref="A3:AB500"/>
  <mergeCells count="2">
    <mergeCell ref="A2:F2"/>
    <mergeCell ref="A1:H1"/>
  </mergeCells>
  <conditionalFormatting sqref="H4:H500">
    <cfRule type="cellIs" dxfId="27" priority="3" operator="equal">
      <formula>"N"</formula>
    </cfRule>
    <cfRule type="cellIs" dxfId="26" priority="4" operator="equal">
      <formula>"Y"</formula>
    </cfRule>
  </conditionalFormatting>
  <conditionalFormatting sqref="G4:G500">
    <cfRule type="cellIs" dxfId="25" priority="1" operator="equal">
      <formula>"N"</formula>
    </cfRule>
    <cfRule type="cellIs" dxfId="24" priority="2" operator="equal">
      <formula>"Y"</formula>
    </cfRule>
  </conditionalFormatting>
  <dataValidations count="8">
    <dataValidation type="list" allowBlank="1" showInputMessage="1" showErrorMessage="1" sqref="H4:H500">
      <formula1>YN</formula1>
    </dataValidation>
    <dataValidation type="list" allowBlank="1" showInputMessage="1" showErrorMessage="1" promptTitle="Primary External Port" prompt="Specifies a Port number. Specifies the port number whose_x000a_attribute is External. For example: CL1-A_x000a_" sqref="A4:A500">
      <formula1>PORTS</formula1>
    </dataValidation>
    <dataValidation type="whole" allowBlank="1" showInputMessage="1" showErrorMessage="1" errorTitle="Host Group Number" error="Host Group Number is from 1-127" promptTitle="Host Group Number" prompt="Input Host Group Number must be between 0 and 255" sqref="B4:B500">
      <formula1>0</formula1>
      <formula2>255</formula2>
    </dataValidation>
    <dataValidation type="textLength" allowBlank="1" showInputMessage="1" showErrorMessage="1" promptTitle="Host Group Name" prompt="Specify a HOST group name._x000a_Up to 64 characters can be set by CCI. If more than 64 characters_x000a_are set, commands that specify host group name by Storage_x000a_Navigator cannot be executed." sqref="C4:C500">
      <formula1>1</formula1>
      <formula2>63</formula2>
    </dataValidation>
    <dataValidation type="whole" allowBlank="1" showInputMessage="1" showErrorMessage="1" errorTitle="Array LU" error="Array LU must be from 0 -4096" promptTitle="HSD LUN ID" prompt="Specify an LU number (0-2047). This is unavailable to specify_x000a_when the device group is specified to operate. If the specification_x000a_is omitted, a free LU number is assigned automatically." sqref="F4:F500">
      <formula1>0</formula1>
      <formula2>65279</formula2>
    </dataValidation>
    <dataValidation type="whole" allowBlank="1" showInputMessage="1" showErrorMessage="1" errorTitle="Host Lun Number" error="Host Lun Number must be 0-255" promptTitle="LDEV in Decimal" prompt="Decimal value for LDEV_x000a_Specifies an LDEV number (0-65279). _x000a_For example:  -ldev_id 200" sqref="E4:E500">
      <formula1>0</formula1>
      <formula2>64000</formula2>
    </dataValidation>
    <dataValidation allowBlank="1" showInputMessage="1" showErrorMessage="1" promptTitle="HEX LDEV" prompt="HEX LDEV Value as CU:LDEV or as 0xaa. " sqref="D4:D500"/>
    <dataValidation type="list" allowBlank="1" showInputMessage="1" showErrorMessage="1" sqref="G4:G500">
      <formula1>HEXORDEC</formula1>
    </dataValidation>
  </dataValidations>
  <pageMargins left="0.7" right="0.7" top="0.75" bottom="0.75" header="0.3" footer="0.3"/>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enableFormatConditionsCalculation="0">
    <tabColor rgb="FF008000"/>
  </sheetPr>
  <dimension ref="A1:Z500"/>
  <sheetViews>
    <sheetView workbookViewId="0">
      <pane ySplit="3" topLeftCell="A4" activePane="bottomLeft" state="frozen"/>
      <selection activeCell="A4" sqref="A4"/>
      <selection pane="bottomLeft" activeCell="A4" sqref="A4:E200"/>
    </sheetView>
  </sheetViews>
  <sheetFormatPr baseColWidth="10" defaultColWidth="8.83203125" defaultRowHeight="14" x14ac:dyDescent="0"/>
  <cols>
    <col min="1" max="1" width="7.83203125" style="135" customWidth="1"/>
    <col min="2" max="2" width="18.6640625" style="135" customWidth="1"/>
    <col min="3" max="3" width="18.6640625" style="8" customWidth="1"/>
    <col min="4" max="4" width="36.1640625" style="135" customWidth="1"/>
    <col min="5" max="5" width="36.1640625" style="176" customWidth="1"/>
    <col min="6" max="6" width="16.1640625" style="8" customWidth="1"/>
    <col min="7" max="7" width="107.5" style="8" customWidth="1"/>
    <col min="8" max="8" width="100.33203125" style="8" customWidth="1"/>
    <col min="9" max="9" width="13.5" style="8" customWidth="1"/>
    <col min="10" max="10" width="0" style="8" hidden="1" customWidth="1"/>
    <col min="11" max="11" width="11.6640625" style="8" hidden="1" customWidth="1"/>
    <col min="12" max="12" width="0" style="8" hidden="1" customWidth="1"/>
    <col min="13" max="16384" width="8.83203125" style="8"/>
  </cols>
  <sheetData>
    <row r="1" spans="1:26" ht="36" customHeight="1" thickBot="1">
      <c r="A1" s="326" t="s">
        <v>1076</v>
      </c>
      <c r="B1" s="326"/>
      <c r="C1" s="326"/>
      <c r="D1" s="326"/>
      <c r="E1" s="326"/>
      <c r="F1" s="326"/>
    </row>
    <row r="2" spans="1:26" ht="15" thickTop="1">
      <c r="A2" s="324"/>
      <c r="B2" s="324"/>
      <c r="C2" s="324"/>
      <c r="D2" s="324"/>
      <c r="E2" s="177"/>
      <c r="F2" s="69"/>
      <c r="G2" s="69"/>
      <c r="H2" s="69"/>
      <c r="I2" s="64"/>
      <c r="J2" s="64"/>
      <c r="K2" s="64"/>
      <c r="L2" s="64"/>
      <c r="M2" s="64"/>
      <c r="N2" s="64"/>
      <c r="O2" s="64"/>
      <c r="P2" s="64"/>
      <c r="Q2" s="64"/>
      <c r="Z2" s="27" t="s">
        <v>31</v>
      </c>
    </row>
    <row r="3" spans="1:26">
      <c r="A3" s="5" t="s">
        <v>18</v>
      </c>
      <c r="B3" s="7" t="s">
        <v>228</v>
      </c>
      <c r="C3" s="22" t="s">
        <v>229</v>
      </c>
      <c r="D3" s="7" t="s">
        <v>259</v>
      </c>
      <c r="E3" s="175" t="s">
        <v>274</v>
      </c>
      <c r="F3" s="7" t="s">
        <v>27</v>
      </c>
      <c r="G3" s="56" t="s">
        <v>1077</v>
      </c>
      <c r="H3" s="110" t="s">
        <v>1078</v>
      </c>
    </row>
    <row r="4" spans="1:26" ht="15">
      <c r="A4" s="20" t="s">
        <v>136</v>
      </c>
      <c r="B4" s="29"/>
      <c r="C4" s="20" t="s">
        <v>1118</v>
      </c>
      <c r="D4" s="20" t="s">
        <v>361</v>
      </c>
      <c r="E4" s="20"/>
      <c r="F4" s="92" t="s">
        <v>0</v>
      </c>
      <c r="G4" s="24" t="str">
        <f>IF(D4="","",IF(OR(ISNUMBER(B4),ISTEXT(C4)),"raidcom add lun -port "&amp;A4&amp;IF(ISBLANK(C4),"-"&amp;B4," "&amp;C4)&amp;" -grp_opt ldev -device_grp_name "&amp;D4&amp;""&amp;IF(ISBLANK(E4),""," "&amp;E4))&amp;" -s "&amp;Instructions!B$11&amp;" -IH"&amp;Instructions!B$10)</f>
        <v>raidcom add lun -port CL1-A AIXTRONWEB_1A -grp_opt ldev -device_grp_name AIXTRONWEB -s 53958 -IH99</v>
      </c>
      <c r="H4" s="141" t="str">
        <f>IF(D4="","",IF(OR(ISNUMBER(B4), ISTEXT(C4)),"raidcom delete lun -port "&amp;A4&amp;IF(ISBLANK(C4),"-"&amp;B4," "&amp;C4)&amp;" -grp_opt ldev -device_grp_name "&amp;D4&amp;"")&amp;" -s "&amp;Instructions!B$11&amp;" -IH"&amp;Instructions!B$10)</f>
        <v>raidcom delete lun -port CL1-A AIXTRONWEB_1A -grp_opt ldev -device_grp_name AIXTRONWEB -s 53958 -IH99</v>
      </c>
    </row>
    <row r="5" spans="1:26" ht="15">
      <c r="A5" s="20" t="s">
        <v>73</v>
      </c>
      <c r="B5" s="29"/>
      <c r="C5" s="20" t="s">
        <v>1119</v>
      </c>
      <c r="D5" s="20" t="s">
        <v>363</v>
      </c>
      <c r="E5" s="20"/>
      <c r="F5" s="92" t="s">
        <v>0</v>
      </c>
      <c r="G5" s="24" t="str">
        <f>IF(D5="","",IF(OR(ISNUMBER(B5),ISTEXT(C5)),"raidcom add lun -port "&amp;A5&amp;IF(ISBLANK(C5),"-"&amp;B5," "&amp;C5)&amp;" -grp_opt ldev -device_grp_name "&amp;D5&amp;""&amp;IF(ISBLANK(E5),""," "&amp;E5))&amp;" -s "&amp;Instructions!B$11&amp;" -IH"&amp;Instructions!B$10)</f>
        <v>raidcom add lun -port CL3-A AIXTRON_3A -grp_opt ldev -device_grp_name AIXTRON -s 53958 -IH99</v>
      </c>
      <c r="H5" s="141" t="str">
        <f>IF(D5="","",IF(OR(ISNUMBER(B5), ISTEXT(C5)),"raidcom delete lun -port "&amp;A5&amp;IF(ISBLANK(C5),"-"&amp;B5," "&amp;C5)&amp;" -grp_opt ldev -device_grp_name "&amp;D5&amp;"")&amp;" -s "&amp;Instructions!B$11&amp;" -IH"&amp;Instructions!B$10)</f>
        <v>raidcom delete lun -port CL3-A AIXTRON_3A -grp_opt ldev -device_grp_name AIXTRON -s 53958 -IH99</v>
      </c>
    </row>
    <row r="6" spans="1:26" ht="15">
      <c r="A6" s="20" t="s">
        <v>137</v>
      </c>
      <c r="B6" s="29"/>
      <c r="C6" s="20" t="s">
        <v>1120</v>
      </c>
      <c r="D6" s="20" t="s">
        <v>362</v>
      </c>
      <c r="E6" s="20"/>
      <c r="F6" s="92" t="s">
        <v>0</v>
      </c>
      <c r="G6" s="24" t="str">
        <f>IF(D6="","",IF(OR(ISNUMBER(B6),ISTEXT(C6)),"raidcom add lun -port "&amp;A6&amp;IF(ISBLANK(C6),"-"&amp;B6," "&amp;C6)&amp;" -grp_opt ldev -device_grp_name "&amp;D6&amp;""&amp;IF(ISBLANK(E6),""," "&amp;E6))&amp;" -s "&amp;Instructions!B$11&amp;" -IH"&amp;Instructions!B$10)</f>
        <v>raidcom add lun -port CL5-A AIXMAPFRE_5A -grp_opt ldev -device_grp_name AIXMAPFRE -s 53958 -IH99</v>
      </c>
      <c r="H6" s="141" t="str">
        <f>IF(D6="","",IF(OR(ISNUMBER(B6), ISTEXT(C6)),"raidcom delete lun -port "&amp;A6&amp;IF(ISBLANK(C6),"-"&amp;B6," "&amp;C6)&amp;" -grp_opt ldev -device_grp_name "&amp;D6&amp;"")&amp;" -s "&amp;Instructions!B$11&amp;" -IH"&amp;Instructions!B$10)</f>
        <v>raidcom delete lun -port CL5-A AIXMAPFRE_5A -grp_opt ldev -device_grp_name AIXMAPFRE -s 53958 -IH99</v>
      </c>
    </row>
    <row r="7" spans="1:26" ht="15">
      <c r="A7" s="20" t="s">
        <v>138</v>
      </c>
      <c r="B7" s="29"/>
      <c r="C7" s="20" t="s">
        <v>1121</v>
      </c>
      <c r="D7" s="20" t="s">
        <v>364</v>
      </c>
      <c r="E7" s="20"/>
      <c r="F7" s="92" t="s">
        <v>0</v>
      </c>
      <c r="G7" s="24" t="str">
        <f>IF(D7="","",IF(OR(ISNUMBER(B7),ISTEXT(C7)),"raidcom add lun -port "&amp;A7&amp;IF(ISBLANK(C7),"-"&amp;B7," "&amp;C7)&amp;" -grp_opt ldev -device_grp_name "&amp;D7&amp;""&amp;IF(ISBLANK(E7),""," "&amp;E7))&amp;" -s "&amp;Instructions!B$11&amp;" -IH"&amp;Instructions!B$10)</f>
        <v>raidcom add lun -port CL7-A AIXNEXT_7A -grp_opt ldev -device_grp_name AIXNEXT -s 53958 -IH99</v>
      </c>
      <c r="H7" s="141" t="str">
        <f>IF(D7="","",IF(OR(ISNUMBER(B7), ISTEXT(C7)),"raidcom delete lun -port "&amp;A7&amp;IF(ISBLANK(C7),"-"&amp;B7," "&amp;C7)&amp;" -grp_opt ldev -device_grp_name "&amp;D7&amp;"")&amp;" -s "&amp;Instructions!B$11&amp;" -IH"&amp;Instructions!B$10)</f>
        <v>raidcom delete lun -port CL7-A AIXNEXT_7A -grp_opt ldev -device_grp_name AIXNEXT -s 53958 -IH99</v>
      </c>
    </row>
    <row r="8" spans="1:26" ht="15">
      <c r="A8" s="20" t="s">
        <v>137</v>
      </c>
      <c r="B8" s="29"/>
      <c r="C8" s="20" t="s">
        <v>1122</v>
      </c>
      <c r="D8" s="20" t="s">
        <v>365</v>
      </c>
      <c r="E8" s="20"/>
      <c r="F8" s="92" t="s">
        <v>0</v>
      </c>
      <c r="G8" s="24" t="str">
        <f>IF(D8="","",IF(OR(ISNUMBER(B8),ISTEXT(C8)),"raidcom add lun -port "&amp;A8&amp;IF(ISBLANK(C8),"-"&amp;B8," "&amp;C8)&amp;" -grp_opt ldev -device_grp_name "&amp;D8&amp;""&amp;IF(ISBLANK(E8),""," "&amp;E8))&amp;" -s "&amp;Instructions!B$11&amp;" -IH"&amp;Instructions!B$10)</f>
        <v>raidcom add lun -port CL5-A AIXTWQA_5A -grp_opt ldev -device_grp_name AIXTWQA -s 53958 -IH99</v>
      </c>
      <c r="H8" s="141" t="str">
        <f>IF(D8="","",IF(OR(ISNUMBER(B8), ISTEXT(C8)),"raidcom delete lun -port "&amp;A8&amp;IF(ISBLANK(C8),"-"&amp;B8," "&amp;C8)&amp;" -grp_opt ldev -device_grp_name "&amp;D8&amp;"")&amp;" -s "&amp;Instructions!B$11&amp;" -IH"&amp;Instructions!B$10)</f>
        <v>raidcom delete lun -port CL5-A AIXTWQA_5A -grp_opt ldev -device_grp_name AIXTWQA -s 53958 -IH99</v>
      </c>
    </row>
    <row r="9" spans="1:26" ht="15">
      <c r="A9" s="20" t="s">
        <v>138</v>
      </c>
      <c r="B9" s="29"/>
      <c r="C9" s="20" t="s">
        <v>1123</v>
      </c>
      <c r="D9" s="20" t="s">
        <v>572</v>
      </c>
      <c r="E9" s="20"/>
      <c r="F9" s="92" t="s">
        <v>0</v>
      </c>
      <c r="G9" s="24" t="str">
        <f>IF(D9="","",IF(OR(ISNUMBER(B9),ISTEXT(C9)),"raidcom add lun -port "&amp;A9&amp;IF(ISBLANK(C9),"-"&amp;B9," "&amp;C9)&amp;" -grp_opt ldev -device_grp_name "&amp;D9&amp;""&amp;IF(ISBLANK(E9),""," "&amp;E9))&amp;" -s "&amp;Instructions!B$11&amp;" -IH"&amp;Instructions!B$10)</f>
        <v>raidcom add lun -port CL7-A AIXTWDES_7A -grp_opt ldev -device_grp_name AIXTWDES -s 53958 -IH99</v>
      </c>
      <c r="H9" s="141" t="str">
        <f>IF(D9="","",IF(OR(ISNUMBER(B9), ISTEXT(C9)),"raidcom delete lun -port "&amp;A9&amp;IF(ISBLANK(C9),"-"&amp;B9," "&amp;C9)&amp;" -grp_opt ldev -device_grp_name "&amp;D9&amp;"")&amp;" -s "&amp;Instructions!B$11&amp;" -IH"&amp;Instructions!B$10)</f>
        <v>raidcom delete lun -port CL7-A AIXTWDES_7A -grp_opt ldev -device_grp_name AIXTWDES -s 53958 -IH99</v>
      </c>
    </row>
    <row r="10" spans="1:26" ht="15">
      <c r="A10" s="20" t="s">
        <v>120</v>
      </c>
      <c r="B10" s="29"/>
      <c r="C10" s="20" t="s">
        <v>1140</v>
      </c>
      <c r="D10" s="20" t="s">
        <v>361</v>
      </c>
      <c r="E10" s="20"/>
      <c r="F10" s="92" t="s">
        <v>0</v>
      </c>
      <c r="G10" s="24" t="str">
        <f>IF(D10="","",IF(OR(ISNUMBER(B10),ISTEXT(C10)),"raidcom add lun -port "&amp;A10&amp;IF(ISBLANK(C10),"-"&amp;B10," "&amp;C10)&amp;" -grp_opt ldev -device_grp_name "&amp;D10&amp;""&amp;IF(ISBLANK(E10),""," "&amp;E10))&amp;" -s "&amp;Instructions!B$11&amp;" -IH"&amp;Instructions!B$10)</f>
        <v>raidcom add lun -port CL2-A AIXTRONWEB_2A -grp_opt ldev -device_grp_name AIXTRONWEB -s 53958 -IH99</v>
      </c>
      <c r="H10" s="141" t="str">
        <f>IF(D10="","",IF(OR(ISNUMBER(B10), ISTEXT(C10)),"raidcom delete lun -port "&amp;A10&amp;IF(ISBLANK(C10),"-"&amp;B10," "&amp;C10)&amp;" -grp_opt ldev -device_grp_name "&amp;D10&amp;"")&amp;" -s "&amp;Instructions!B$11&amp;" -IH"&amp;Instructions!B$10)</f>
        <v>raidcom delete lun -port CL2-A AIXTRONWEB_2A -grp_opt ldev -device_grp_name AIXTRONWEB -s 53958 -IH99</v>
      </c>
    </row>
    <row r="11" spans="1:26" ht="15">
      <c r="A11" s="20" t="s">
        <v>121</v>
      </c>
      <c r="B11" s="29"/>
      <c r="C11" s="20" t="s">
        <v>1141</v>
      </c>
      <c r="D11" s="20" t="s">
        <v>363</v>
      </c>
      <c r="E11" s="20"/>
      <c r="F11" s="92" t="s">
        <v>0</v>
      </c>
      <c r="G11" s="24" t="str">
        <f>IF(D11="","",IF(OR(ISNUMBER(B11),ISTEXT(C11)),"raidcom add lun -port "&amp;A11&amp;IF(ISBLANK(C11),"-"&amp;B11," "&amp;C11)&amp;" -grp_opt ldev -device_grp_name "&amp;D11&amp;""&amp;IF(ISBLANK(E11),""," "&amp;E11))&amp;" -s "&amp;Instructions!B$11&amp;" -IH"&amp;Instructions!B$10)</f>
        <v>raidcom add lun -port CL4-A AIXTRON_4A -grp_opt ldev -device_grp_name AIXTRON -s 53958 -IH99</v>
      </c>
      <c r="H11" s="141" t="str">
        <f>IF(D11="","",IF(OR(ISNUMBER(B11), ISTEXT(C11)),"raidcom delete lun -port "&amp;A11&amp;IF(ISBLANK(C11),"-"&amp;B11," "&amp;C11)&amp;" -grp_opt ldev -device_grp_name "&amp;D11&amp;"")&amp;" -s "&amp;Instructions!B$11&amp;" -IH"&amp;Instructions!B$10)</f>
        <v>raidcom delete lun -port CL4-A AIXTRON_4A -grp_opt ldev -device_grp_name AIXTRON -s 53958 -IH99</v>
      </c>
    </row>
    <row r="12" spans="1:26" ht="15">
      <c r="A12" s="20" t="s">
        <v>122</v>
      </c>
      <c r="B12" s="29"/>
      <c r="C12" s="20" t="s">
        <v>1142</v>
      </c>
      <c r="D12" s="20" t="s">
        <v>362</v>
      </c>
      <c r="E12" s="20"/>
      <c r="F12" s="92" t="s">
        <v>0</v>
      </c>
      <c r="G12" s="24" t="str">
        <f>IF(D12="","",IF(OR(ISNUMBER(B12),ISTEXT(C12)),"raidcom add lun -port "&amp;A12&amp;IF(ISBLANK(C12),"-"&amp;B12," "&amp;C12)&amp;" -grp_opt ldev -device_grp_name "&amp;D12&amp;""&amp;IF(ISBLANK(E12),""," "&amp;E12))&amp;" -s "&amp;Instructions!B$11&amp;" -IH"&amp;Instructions!B$10)</f>
        <v>raidcom add lun -port CL6-A AIXMAPFRE_6A -grp_opt ldev -device_grp_name AIXMAPFRE -s 53958 -IH99</v>
      </c>
      <c r="H12" s="141" t="str">
        <f>IF(D12="","",IF(OR(ISNUMBER(B12), ISTEXT(C12)),"raidcom delete lun -port "&amp;A12&amp;IF(ISBLANK(C12),"-"&amp;B12," "&amp;C12)&amp;" -grp_opt ldev -device_grp_name "&amp;D12&amp;"")&amp;" -s "&amp;Instructions!B$11&amp;" -IH"&amp;Instructions!B$10)</f>
        <v>raidcom delete lun -port CL6-A AIXMAPFRE_6A -grp_opt ldev -device_grp_name AIXMAPFRE -s 53958 -IH99</v>
      </c>
    </row>
    <row r="13" spans="1:26" ht="15">
      <c r="A13" s="20" t="s">
        <v>123</v>
      </c>
      <c r="B13" s="29"/>
      <c r="C13" s="20" t="s">
        <v>1143</v>
      </c>
      <c r="D13" s="20" t="s">
        <v>364</v>
      </c>
      <c r="E13" s="20"/>
      <c r="F13" s="92" t="s">
        <v>0</v>
      </c>
      <c r="G13" s="24" t="str">
        <f>IF(D13="","",IF(OR(ISNUMBER(B13),ISTEXT(C13)),"raidcom add lun -port "&amp;A13&amp;IF(ISBLANK(C13),"-"&amp;B13," "&amp;C13)&amp;" -grp_opt ldev -device_grp_name "&amp;D13&amp;""&amp;IF(ISBLANK(E13),""," "&amp;E13))&amp;" -s "&amp;Instructions!B$11&amp;" -IH"&amp;Instructions!B$10)</f>
        <v>raidcom add lun -port CL8-A AIXNEXT_8A -grp_opt ldev -device_grp_name AIXNEXT -s 53958 -IH99</v>
      </c>
      <c r="H13" s="141" t="str">
        <f>IF(D13="","",IF(OR(ISNUMBER(B13), ISTEXT(C13)),"raidcom delete lun -port "&amp;A13&amp;IF(ISBLANK(C13),"-"&amp;B13," "&amp;C13)&amp;" -grp_opt ldev -device_grp_name "&amp;D13&amp;"")&amp;" -s "&amp;Instructions!B$11&amp;" -IH"&amp;Instructions!B$10)</f>
        <v>raidcom delete lun -port CL8-A AIXNEXT_8A -grp_opt ldev -device_grp_name AIXNEXT -s 53958 -IH99</v>
      </c>
    </row>
    <row r="14" spans="1:26" ht="15">
      <c r="A14" s="20" t="s">
        <v>122</v>
      </c>
      <c r="B14" s="29"/>
      <c r="C14" s="20" t="s">
        <v>1144</v>
      </c>
      <c r="D14" s="20" t="s">
        <v>365</v>
      </c>
      <c r="E14" s="20"/>
      <c r="F14" s="92" t="s">
        <v>0</v>
      </c>
      <c r="G14" s="24" t="str">
        <f>IF(D14="","",IF(OR(ISNUMBER(B14),ISTEXT(C14)),"raidcom add lun -port "&amp;A14&amp;IF(ISBLANK(C14),"-"&amp;B14," "&amp;C14)&amp;" -grp_opt ldev -device_grp_name "&amp;D14&amp;""&amp;IF(ISBLANK(E14),""," "&amp;E14))&amp;" -s "&amp;Instructions!B$11&amp;" -IH"&amp;Instructions!B$10)</f>
        <v>raidcom add lun -port CL6-A AIXTWQA_6A -grp_opt ldev -device_grp_name AIXTWQA -s 53958 -IH99</v>
      </c>
      <c r="H14" s="141" t="str">
        <f>IF(D14="","",IF(OR(ISNUMBER(B14), ISTEXT(C14)),"raidcom delete lun -port "&amp;A14&amp;IF(ISBLANK(C14),"-"&amp;B14," "&amp;C14)&amp;" -grp_opt ldev -device_grp_name "&amp;D14&amp;"")&amp;" -s "&amp;Instructions!B$11&amp;" -IH"&amp;Instructions!B$10)</f>
        <v>raidcom delete lun -port CL6-A AIXTWQA_6A -grp_opt ldev -device_grp_name AIXTWQA -s 53958 -IH99</v>
      </c>
    </row>
    <row r="15" spans="1:26" ht="15">
      <c r="A15" s="20" t="s">
        <v>123</v>
      </c>
      <c r="B15" s="29"/>
      <c r="C15" s="20" t="s">
        <v>1145</v>
      </c>
      <c r="D15" s="20" t="s">
        <v>572</v>
      </c>
      <c r="E15" s="20"/>
      <c r="F15" s="92" t="s">
        <v>0</v>
      </c>
      <c r="G15" s="24" t="str">
        <f>IF(D15="","",IF(OR(ISNUMBER(B15),ISTEXT(C15)),"raidcom add lun -port "&amp;A15&amp;IF(ISBLANK(C15),"-"&amp;B15," "&amp;C15)&amp;" -grp_opt ldev -device_grp_name "&amp;D15&amp;""&amp;IF(ISBLANK(E15),""," "&amp;E15))&amp;" -s "&amp;Instructions!B$11&amp;" -IH"&amp;Instructions!B$10)</f>
        <v>raidcom add lun -port CL8-A AIXTWDES_8A -grp_opt ldev -device_grp_name AIXTWDES -s 53958 -IH99</v>
      </c>
      <c r="H15" s="141" t="str">
        <f>IF(D15="","",IF(OR(ISNUMBER(B15), ISTEXT(C15)),"raidcom delete lun -port "&amp;A15&amp;IF(ISBLANK(C15),"-"&amp;B15," "&amp;C15)&amp;" -grp_opt ldev -device_grp_name "&amp;D15&amp;"")&amp;" -s "&amp;Instructions!B$11&amp;" -IH"&amp;Instructions!B$10)</f>
        <v>raidcom delete lun -port CL8-A AIXTWDES_8A -grp_opt ldev -device_grp_name AIXTWDES -s 53958 -IH99</v>
      </c>
    </row>
    <row r="16" spans="1:26" ht="15">
      <c r="A16" s="20" t="s">
        <v>128</v>
      </c>
      <c r="B16" s="29"/>
      <c r="C16" s="20" t="s">
        <v>1124</v>
      </c>
      <c r="D16" s="29" t="s">
        <v>359</v>
      </c>
      <c r="E16" s="29"/>
      <c r="F16" s="92" t="s">
        <v>0</v>
      </c>
      <c r="G16" s="24" t="str">
        <f>IF(D16="","",IF(OR(ISNUMBER(B16),ISTEXT(C16)),"raidcom add lun -port "&amp;A16&amp;IF(ISBLANK(C16),"-"&amp;B16," "&amp;C16)&amp;" -grp_opt ldev -device_grp_name "&amp;D16&amp;""&amp;IF(ISBLANK(E16),""," "&amp;E16))&amp;" -s "&amp;Instructions!B$11&amp;" -IH"&amp;Instructions!B$10)</f>
        <v>raidcom add lun -port CL1-C BS101_1C -grp_opt ldev -device_grp_name BS101-102-201-202 -s 53958 -IH99</v>
      </c>
      <c r="H16" s="141" t="str">
        <f>IF(D16="","",IF(OR(ISNUMBER(B16), ISTEXT(C16)),"raidcom delete lun -port "&amp;A16&amp;IF(ISBLANK(C16),"-"&amp;B16," "&amp;C16)&amp;" -grp_opt ldev -device_grp_name "&amp;D16&amp;"")&amp;" -s "&amp;Instructions!B$11&amp;" -IH"&amp;Instructions!B$10)</f>
        <v>raidcom delete lun -port CL1-C BS101_1C -grp_opt ldev -device_grp_name BS101-102-201-202 -s 53958 -IH99</v>
      </c>
    </row>
    <row r="17" spans="1:8" ht="15">
      <c r="A17" s="20" t="s">
        <v>129</v>
      </c>
      <c r="B17" s="29"/>
      <c r="C17" s="20" t="s">
        <v>1125</v>
      </c>
      <c r="D17" s="29" t="s">
        <v>359</v>
      </c>
      <c r="E17" s="29"/>
      <c r="F17" s="92" t="s">
        <v>0</v>
      </c>
      <c r="G17" s="24" t="str">
        <f>IF(D17="","",IF(OR(ISNUMBER(B17),ISTEXT(C17)),"raidcom add lun -port "&amp;A17&amp;IF(ISBLANK(C17),"-"&amp;B17," "&amp;C17)&amp;" -grp_opt ldev -device_grp_name "&amp;D17&amp;""&amp;IF(ISBLANK(E17),""," "&amp;E17))&amp;" -s "&amp;Instructions!B$11&amp;" -IH"&amp;Instructions!B$10)</f>
        <v>raidcom add lun -port CL3-C BS102_3C -grp_opt ldev -device_grp_name BS101-102-201-202 -s 53958 -IH99</v>
      </c>
      <c r="H17" s="141" t="str">
        <f>IF(D17="","",IF(OR(ISNUMBER(B17), ISTEXT(C17)),"raidcom delete lun -port "&amp;A17&amp;IF(ISBLANK(C17),"-"&amp;B17," "&amp;C17)&amp;" -grp_opt ldev -device_grp_name "&amp;D17&amp;"")&amp;" -s "&amp;Instructions!B$11&amp;" -IH"&amp;Instructions!B$10)</f>
        <v>raidcom delete lun -port CL3-C BS102_3C -grp_opt ldev -device_grp_name BS101-102-201-202 -s 53958 -IH99</v>
      </c>
    </row>
    <row r="18" spans="1:8" ht="15">
      <c r="A18" s="20" t="s">
        <v>128</v>
      </c>
      <c r="B18" s="29"/>
      <c r="C18" s="20" t="s">
        <v>1127</v>
      </c>
      <c r="D18" s="29" t="s">
        <v>359</v>
      </c>
      <c r="E18" s="29"/>
      <c r="F18" s="92" t="s">
        <v>0</v>
      </c>
      <c r="G18" s="24" t="str">
        <f>IF(D18="","",IF(OR(ISNUMBER(B18),ISTEXT(C18)),"raidcom add lun -port "&amp;A18&amp;IF(ISBLANK(C18),"-"&amp;B18," "&amp;C18)&amp;" -grp_opt ldev -device_grp_name "&amp;D18&amp;""&amp;IF(ISBLANK(E18),""," "&amp;E18))&amp;" -s "&amp;Instructions!B$11&amp;" -IH"&amp;Instructions!B$10)</f>
        <v>raidcom add lun -port CL1-C BS201_1C -grp_opt ldev -device_grp_name BS101-102-201-202 -s 53958 -IH99</v>
      </c>
      <c r="H18" s="141" t="str">
        <f>IF(D18="","",IF(OR(ISNUMBER(B18), ISTEXT(C18)),"raidcom delete lun -port "&amp;A18&amp;IF(ISBLANK(C18),"-"&amp;B18," "&amp;C18)&amp;" -grp_opt ldev -device_grp_name "&amp;D18&amp;"")&amp;" -s "&amp;Instructions!B$11&amp;" -IH"&amp;Instructions!B$10)</f>
        <v>raidcom delete lun -port CL1-C BS201_1C -grp_opt ldev -device_grp_name BS101-102-201-202 -s 53958 -IH99</v>
      </c>
    </row>
    <row r="19" spans="1:8" ht="15">
      <c r="A19" s="20" t="s">
        <v>129</v>
      </c>
      <c r="B19" s="29"/>
      <c r="C19" s="20" t="s">
        <v>1129</v>
      </c>
      <c r="D19" s="29" t="s">
        <v>359</v>
      </c>
      <c r="E19" s="29"/>
      <c r="F19" s="92" t="s">
        <v>0</v>
      </c>
      <c r="G19" s="24" t="str">
        <f>IF(D19="","",IF(OR(ISNUMBER(B19),ISTEXT(C19)),"raidcom add lun -port "&amp;A19&amp;IF(ISBLANK(C19),"-"&amp;B19," "&amp;C19)&amp;" -grp_opt ldev -device_grp_name "&amp;D19&amp;""&amp;IF(ISBLANK(E19),""," "&amp;E19))&amp;" -s "&amp;Instructions!B$11&amp;" -IH"&amp;Instructions!B$10)</f>
        <v>raidcom add lun -port CL3-C BS202_3C -grp_opt ldev -device_grp_name BS101-102-201-202 -s 53958 -IH99</v>
      </c>
      <c r="H19" s="141" t="str">
        <f>IF(D19="","",IF(OR(ISNUMBER(B19), ISTEXT(C19)),"raidcom delete lun -port "&amp;A19&amp;IF(ISBLANK(C19),"-"&amp;B19," "&amp;C19)&amp;" -grp_opt ldev -device_grp_name "&amp;D19&amp;"")&amp;" -s "&amp;Instructions!B$11&amp;" -IH"&amp;Instructions!B$10)</f>
        <v>raidcom delete lun -port CL3-C BS202_3C -grp_opt ldev -device_grp_name BS101-102-201-202 -s 53958 -IH99</v>
      </c>
    </row>
    <row r="20" spans="1:8" ht="15">
      <c r="A20" s="20" t="s">
        <v>104</v>
      </c>
      <c r="B20" s="29"/>
      <c r="C20" s="20" t="s">
        <v>1146</v>
      </c>
      <c r="D20" s="29" t="s">
        <v>359</v>
      </c>
      <c r="E20" s="29"/>
      <c r="F20" s="92" t="s">
        <v>0</v>
      </c>
      <c r="G20" s="24" t="str">
        <f>IF(D20="","",IF(OR(ISNUMBER(B20),ISTEXT(C20)),"raidcom add lun -port "&amp;A20&amp;IF(ISBLANK(C20),"-"&amp;B20," "&amp;C20)&amp;" -grp_opt ldev -device_grp_name "&amp;D20&amp;""&amp;IF(ISBLANK(E20),""," "&amp;E20))&amp;" -s "&amp;Instructions!B$11&amp;" -IH"&amp;Instructions!B$10)</f>
        <v>raidcom add lun -port CL2-C BS101_2C -grp_opt ldev -device_grp_name BS101-102-201-202 -s 53958 -IH99</v>
      </c>
      <c r="H20" s="141" t="str">
        <f>IF(D20="","",IF(OR(ISNUMBER(B20), ISTEXT(C20)),"raidcom delete lun -port "&amp;A20&amp;IF(ISBLANK(C20),"-"&amp;B20," "&amp;C20)&amp;" -grp_opt ldev -device_grp_name "&amp;D20&amp;"")&amp;" -s "&amp;Instructions!B$11&amp;" -IH"&amp;Instructions!B$10)</f>
        <v>raidcom delete lun -port CL2-C BS101_2C -grp_opt ldev -device_grp_name BS101-102-201-202 -s 53958 -IH99</v>
      </c>
    </row>
    <row r="21" spans="1:8" ht="15">
      <c r="A21" s="20" t="s">
        <v>105</v>
      </c>
      <c r="B21" s="29"/>
      <c r="C21" s="20" t="s">
        <v>1147</v>
      </c>
      <c r="D21" s="29" t="s">
        <v>359</v>
      </c>
      <c r="E21" s="29"/>
      <c r="F21" s="92" t="s">
        <v>0</v>
      </c>
      <c r="G21" s="24" t="str">
        <f>IF(D21="","",IF(OR(ISNUMBER(B21),ISTEXT(C21)),"raidcom add lun -port "&amp;A21&amp;IF(ISBLANK(C21),"-"&amp;B21," "&amp;C21)&amp;" -grp_opt ldev -device_grp_name "&amp;D21&amp;""&amp;IF(ISBLANK(E21),""," "&amp;E21))&amp;" -s "&amp;Instructions!B$11&amp;" -IH"&amp;Instructions!B$10)</f>
        <v>raidcom add lun -port CL4-C BS102_4C -grp_opt ldev -device_grp_name BS101-102-201-202 -s 53958 -IH99</v>
      </c>
      <c r="H21" s="141" t="str">
        <f>IF(D21="","",IF(OR(ISNUMBER(B21), ISTEXT(C21)),"raidcom delete lun -port "&amp;A21&amp;IF(ISBLANK(C21),"-"&amp;B21," "&amp;C21)&amp;" -grp_opt ldev -device_grp_name "&amp;D21&amp;"")&amp;" -s "&amp;Instructions!B$11&amp;" -IH"&amp;Instructions!B$10)</f>
        <v>raidcom delete lun -port CL4-C BS102_4C -grp_opt ldev -device_grp_name BS101-102-201-202 -s 53958 -IH99</v>
      </c>
    </row>
    <row r="22" spans="1:8" ht="15">
      <c r="A22" s="20" t="s">
        <v>104</v>
      </c>
      <c r="B22" s="29"/>
      <c r="C22" s="20" t="s">
        <v>1149</v>
      </c>
      <c r="D22" s="29" t="s">
        <v>359</v>
      </c>
      <c r="E22" s="29"/>
      <c r="F22" s="92" t="s">
        <v>0</v>
      </c>
      <c r="G22" s="24" t="str">
        <f>IF(D22="","",IF(OR(ISNUMBER(B22),ISTEXT(C22)),"raidcom add lun -port "&amp;A22&amp;IF(ISBLANK(C22),"-"&amp;B22," "&amp;C22)&amp;" -grp_opt ldev -device_grp_name "&amp;D22&amp;""&amp;IF(ISBLANK(E22),""," "&amp;E22))&amp;" -s "&amp;Instructions!B$11&amp;" -IH"&amp;Instructions!B$10)</f>
        <v>raidcom add lun -port CL2-C BS201_2C -grp_opt ldev -device_grp_name BS101-102-201-202 -s 53958 -IH99</v>
      </c>
      <c r="H22" s="141" t="str">
        <f>IF(D22="","",IF(OR(ISNUMBER(B22), ISTEXT(C22)),"raidcom delete lun -port "&amp;A22&amp;IF(ISBLANK(C22),"-"&amp;B22," "&amp;C22)&amp;" -grp_opt ldev -device_grp_name "&amp;D22&amp;"")&amp;" -s "&amp;Instructions!B$11&amp;" -IH"&amp;Instructions!B$10)</f>
        <v>raidcom delete lun -port CL2-C BS201_2C -grp_opt ldev -device_grp_name BS101-102-201-202 -s 53958 -IH99</v>
      </c>
    </row>
    <row r="23" spans="1:8" ht="15">
      <c r="A23" s="20" t="s">
        <v>105</v>
      </c>
      <c r="B23" s="29"/>
      <c r="C23" s="20" t="s">
        <v>1151</v>
      </c>
      <c r="D23" s="29" t="s">
        <v>359</v>
      </c>
      <c r="E23" s="29"/>
      <c r="F23" s="92" t="s">
        <v>0</v>
      </c>
      <c r="G23" s="24" t="str">
        <f>IF(D23="","",IF(OR(ISNUMBER(B23),ISTEXT(C23)),"raidcom add lun -port "&amp;A23&amp;IF(ISBLANK(C23),"-"&amp;B23," "&amp;C23)&amp;" -grp_opt ldev -device_grp_name "&amp;D23&amp;""&amp;IF(ISBLANK(E23),""," "&amp;E23))&amp;" -s "&amp;Instructions!B$11&amp;" -IH"&amp;Instructions!B$10)</f>
        <v>raidcom add lun -port CL4-C BS202_4C -grp_opt ldev -device_grp_name BS101-102-201-202 -s 53958 -IH99</v>
      </c>
      <c r="H23" s="141" t="str">
        <f>IF(D23="","",IF(OR(ISNUMBER(B23), ISTEXT(C23)),"raidcom delete lun -port "&amp;A23&amp;IF(ISBLANK(C23),"-"&amp;B23," "&amp;C23)&amp;" -grp_opt ldev -device_grp_name "&amp;D23&amp;"")&amp;" -s "&amp;Instructions!B$11&amp;" -IH"&amp;Instructions!B$10)</f>
        <v>raidcom delete lun -port CL4-C BS202_4C -grp_opt ldev -device_grp_name BS101-102-201-202 -s 53958 -IH99</v>
      </c>
    </row>
    <row r="24" spans="1:8" ht="15">
      <c r="A24" s="20" t="s">
        <v>106</v>
      </c>
      <c r="B24" s="29"/>
      <c r="C24" s="20" t="s">
        <v>1152</v>
      </c>
      <c r="D24" s="29" t="s">
        <v>360</v>
      </c>
      <c r="E24" s="29"/>
      <c r="F24" s="92" t="s">
        <v>0</v>
      </c>
      <c r="G24" s="24" t="str">
        <f>IF(D24="","",IF(OR(ISNUMBER(B24),ISTEXT(C24)),"raidcom add lun -port "&amp;A24&amp;IF(ISBLANK(C24),"-"&amp;B24," "&amp;C24)&amp;" -grp_opt ldev -device_grp_name "&amp;D24&amp;""&amp;IF(ISBLANK(E24),""," "&amp;E24))&amp;" -s "&amp;Instructions!B$11&amp;" -IH"&amp;Instructions!B$10)</f>
        <v>raidcom add lun -port CL6-C BS105_6C -grp_opt ldev -device_grp_name BS103-114 -s 53958 -IH99</v>
      </c>
      <c r="H24" s="141" t="str">
        <f>IF(D24="","",IF(OR(ISNUMBER(B24), ISTEXT(C24)),"raidcom delete lun -port "&amp;A24&amp;IF(ISBLANK(C24),"-"&amp;B24," "&amp;C24)&amp;" -grp_opt ldev -device_grp_name "&amp;D24&amp;"")&amp;" -s "&amp;Instructions!B$11&amp;" -IH"&amp;Instructions!B$10)</f>
        <v>raidcom delete lun -port CL6-C BS105_6C -grp_opt ldev -device_grp_name BS103-114 -s 53958 -IH99</v>
      </c>
    </row>
    <row r="25" spans="1:8" ht="15">
      <c r="A25" s="20" t="s">
        <v>128</v>
      </c>
      <c r="B25" s="29"/>
      <c r="C25" s="20" t="s">
        <v>1126</v>
      </c>
      <c r="D25" s="29" t="s">
        <v>360</v>
      </c>
      <c r="E25" s="29"/>
      <c r="F25" s="92" t="s">
        <v>0</v>
      </c>
      <c r="G25" s="24" t="str">
        <f>IF(D25="","",IF(OR(ISNUMBER(B25),ISTEXT(C25)),"raidcom add lun -port "&amp;A25&amp;IF(ISBLANK(C25),"-"&amp;B25," "&amp;C25)&amp;" -grp_opt ldev -device_grp_name "&amp;D25&amp;""&amp;IF(ISBLANK(E25),""," "&amp;E25))&amp;" -s "&amp;Instructions!B$11&amp;" -IH"&amp;Instructions!B$10)</f>
        <v>raidcom add lun -port CL1-C BS103_1C -grp_opt ldev -device_grp_name BS103-114 -s 53958 -IH99</v>
      </c>
      <c r="H25" s="141" t="str">
        <f>IF(D25="","",IF(OR(ISNUMBER(B25), ISTEXT(C25)),"raidcom delete lun -port "&amp;A25&amp;IF(ISBLANK(C25),"-"&amp;B25," "&amp;C25)&amp;" -grp_opt ldev -device_grp_name "&amp;D25&amp;"")&amp;" -s "&amp;Instructions!B$11&amp;" -IH"&amp;Instructions!B$10)</f>
        <v>raidcom delete lun -port CL1-C BS103_1C -grp_opt ldev -device_grp_name BS103-114 -s 53958 -IH99</v>
      </c>
    </row>
    <row r="26" spans="1:8" ht="15">
      <c r="A26" s="20" t="s">
        <v>129</v>
      </c>
      <c r="B26" s="29"/>
      <c r="C26" s="20" t="s">
        <v>1128</v>
      </c>
      <c r="D26" s="29" t="s">
        <v>360</v>
      </c>
      <c r="E26" s="29"/>
      <c r="F26" s="92" t="s">
        <v>0</v>
      </c>
      <c r="G26" s="24" t="str">
        <f>IF(D26="","",IF(OR(ISNUMBER(B26),ISTEXT(C26)),"raidcom add lun -port "&amp;A26&amp;IF(ISBLANK(C26),"-"&amp;B26," "&amp;C26)&amp;" -grp_opt ldev -device_grp_name "&amp;D26&amp;""&amp;IF(ISBLANK(E26),""," "&amp;E26))&amp;" -s "&amp;Instructions!B$11&amp;" -IH"&amp;Instructions!B$10)</f>
        <v>raidcom add lun -port CL3-C BS104_3C -grp_opt ldev -device_grp_name BS103-114 -s 53958 -IH99</v>
      </c>
      <c r="H26" s="141" t="str">
        <f>IF(D26="","",IF(OR(ISNUMBER(B26), ISTEXT(C26)),"raidcom delete lun -port "&amp;A26&amp;IF(ISBLANK(C26),"-"&amp;B26," "&amp;C26)&amp;" -grp_opt ldev -device_grp_name "&amp;D26&amp;"")&amp;" -s "&amp;Instructions!B$11&amp;" -IH"&amp;Instructions!B$10)</f>
        <v>raidcom delete lun -port CL3-C BS104_3C -grp_opt ldev -device_grp_name BS103-114 -s 53958 -IH99</v>
      </c>
    </row>
    <row r="27" spans="1:8" ht="15">
      <c r="A27" s="20" t="s">
        <v>130</v>
      </c>
      <c r="B27" s="29"/>
      <c r="C27" s="20" t="s">
        <v>1130</v>
      </c>
      <c r="D27" s="29" t="s">
        <v>360</v>
      </c>
      <c r="E27" s="29"/>
      <c r="F27" s="92" t="s">
        <v>0</v>
      </c>
      <c r="G27" s="24" t="str">
        <f>IF(D27="","",IF(OR(ISNUMBER(B27),ISTEXT(C27)),"raidcom add lun -port "&amp;A27&amp;IF(ISBLANK(C27),"-"&amp;B27," "&amp;C27)&amp;" -grp_opt ldev -device_grp_name "&amp;D27&amp;""&amp;IF(ISBLANK(E27),""," "&amp;E27))&amp;" -s "&amp;Instructions!B$11&amp;" -IH"&amp;Instructions!B$10)</f>
        <v>raidcom add lun -port CL5-C BS105_5C -grp_opt ldev -device_grp_name BS103-114 -s 53958 -IH99</v>
      </c>
      <c r="H27" s="141" t="str">
        <f>IF(D27="","",IF(OR(ISNUMBER(B27), ISTEXT(C27)),"raidcom delete lun -port "&amp;A27&amp;IF(ISBLANK(C27),"-"&amp;B27," "&amp;C27)&amp;" -grp_opt ldev -device_grp_name "&amp;D27&amp;"")&amp;" -s "&amp;Instructions!B$11&amp;" -IH"&amp;Instructions!B$10)</f>
        <v>raidcom delete lun -port CL5-C BS105_5C -grp_opt ldev -device_grp_name BS103-114 -s 53958 -IH99</v>
      </c>
    </row>
    <row r="28" spans="1:8" ht="15">
      <c r="A28" s="20" t="s">
        <v>131</v>
      </c>
      <c r="B28" s="29"/>
      <c r="C28" s="20" t="s">
        <v>1131</v>
      </c>
      <c r="D28" s="29" t="s">
        <v>360</v>
      </c>
      <c r="E28" s="29"/>
      <c r="F28" s="92" t="s">
        <v>0</v>
      </c>
      <c r="G28" s="24" t="str">
        <f>IF(D28="","",IF(OR(ISNUMBER(B28),ISTEXT(C28)),"raidcom add lun -port "&amp;A28&amp;IF(ISBLANK(C28),"-"&amp;B28," "&amp;C28)&amp;" -grp_opt ldev -device_grp_name "&amp;D28&amp;""&amp;IF(ISBLANK(E28),""," "&amp;E28))&amp;" -s "&amp;Instructions!B$11&amp;" -IH"&amp;Instructions!B$10)</f>
        <v>raidcom add lun -port CL7-C BS106_7C -grp_opt ldev -device_grp_name BS103-114 -s 53958 -IH99</v>
      </c>
      <c r="H28" s="141" t="str">
        <f>IF(D28="","",IF(OR(ISNUMBER(B28), ISTEXT(C28)),"raidcom delete lun -port "&amp;A28&amp;IF(ISBLANK(C28),"-"&amp;B28," "&amp;C28)&amp;" -grp_opt ldev -device_grp_name "&amp;D28&amp;"")&amp;" -s "&amp;Instructions!B$11&amp;" -IH"&amp;Instructions!B$10)</f>
        <v>raidcom delete lun -port CL7-C BS106_7C -grp_opt ldev -device_grp_name BS103-114 -s 53958 -IH99</v>
      </c>
    </row>
    <row r="29" spans="1:8" ht="15">
      <c r="A29" s="20" t="s">
        <v>130</v>
      </c>
      <c r="B29" s="29"/>
      <c r="C29" s="20" t="s">
        <v>1132</v>
      </c>
      <c r="D29" s="29" t="s">
        <v>360</v>
      </c>
      <c r="E29" s="29"/>
      <c r="F29" s="92" t="s">
        <v>0</v>
      </c>
      <c r="G29" s="24" t="str">
        <f>IF(D29="","",IF(OR(ISNUMBER(B29),ISTEXT(C29)),"raidcom add lun -port "&amp;A29&amp;IF(ISBLANK(C29),"-"&amp;B29," "&amp;C29)&amp;" -grp_opt ldev -device_grp_name "&amp;D29&amp;""&amp;IF(ISBLANK(E29),""," "&amp;E29))&amp;" -s "&amp;Instructions!B$11&amp;" -IH"&amp;Instructions!B$10)</f>
        <v>raidcom add lun -port CL5-C BS107_5C -grp_opt ldev -device_grp_name BS103-114 -s 53958 -IH99</v>
      </c>
      <c r="H29" s="141" t="str">
        <f>IF(D29="","",IF(OR(ISNUMBER(B29), ISTEXT(C29)),"raidcom delete lun -port "&amp;A29&amp;IF(ISBLANK(C29),"-"&amp;B29," "&amp;C29)&amp;" -grp_opt ldev -device_grp_name "&amp;D29&amp;"")&amp;" -s "&amp;Instructions!B$11&amp;" -IH"&amp;Instructions!B$10)</f>
        <v>raidcom delete lun -port CL5-C BS107_5C -grp_opt ldev -device_grp_name BS103-114 -s 53958 -IH99</v>
      </c>
    </row>
    <row r="30" spans="1:8" ht="15">
      <c r="A30" s="20" t="s">
        <v>131</v>
      </c>
      <c r="B30" s="29"/>
      <c r="C30" s="20" t="s">
        <v>1133</v>
      </c>
      <c r="D30" s="29" t="s">
        <v>360</v>
      </c>
      <c r="E30" s="29"/>
      <c r="F30" s="92" t="s">
        <v>0</v>
      </c>
      <c r="G30" s="24" t="str">
        <f>IF(D30="","",IF(OR(ISNUMBER(B30),ISTEXT(C30)),"raidcom add lun -port "&amp;A30&amp;IF(ISBLANK(C30),"-"&amp;B30," "&amp;C30)&amp;" -grp_opt ldev -device_grp_name "&amp;D30&amp;""&amp;IF(ISBLANK(E30),""," "&amp;E30))&amp;" -s "&amp;Instructions!B$11&amp;" -IH"&amp;Instructions!B$10)</f>
        <v>raidcom add lun -port CL7-C BS108_7C -grp_opt ldev -device_grp_name BS103-114 -s 53958 -IH99</v>
      </c>
      <c r="H30" s="141" t="str">
        <f>IF(D30="","",IF(OR(ISNUMBER(B30), ISTEXT(C30)),"raidcom delete lun -port "&amp;A30&amp;IF(ISBLANK(C30),"-"&amp;B30," "&amp;C30)&amp;" -grp_opt ldev -device_grp_name "&amp;D30&amp;"")&amp;" -s "&amp;Instructions!B$11&amp;" -IH"&amp;Instructions!B$10)</f>
        <v>raidcom delete lun -port CL7-C BS108_7C -grp_opt ldev -device_grp_name BS103-114 -s 53958 -IH99</v>
      </c>
    </row>
    <row r="31" spans="1:8" ht="15">
      <c r="A31" s="20" t="s">
        <v>130</v>
      </c>
      <c r="B31" s="29"/>
      <c r="C31" s="20" t="s">
        <v>1134</v>
      </c>
      <c r="D31" s="29" t="s">
        <v>360</v>
      </c>
      <c r="E31" s="29"/>
      <c r="F31" s="92" t="s">
        <v>0</v>
      </c>
      <c r="G31" s="24" t="str">
        <f>IF(D31="","",IF(OR(ISNUMBER(B31),ISTEXT(C31)),"raidcom add lun -port "&amp;A31&amp;IF(ISBLANK(C31),"-"&amp;B31," "&amp;C31)&amp;" -grp_opt ldev -device_grp_name "&amp;D31&amp;""&amp;IF(ISBLANK(E31),""," "&amp;E31))&amp;" -s "&amp;Instructions!B$11&amp;" -IH"&amp;Instructions!B$10)</f>
        <v>raidcom add lun -port CL5-C BS109_5C -grp_opt ldev -device_grp_name BS103-114 -s 53958 -IH99</v>
      </c>
      <c r="H31" s="141" t="str">
        <f>IF(D31="","",IF(OR(ISNUMBER(B31), ISTEXT(C31)),"raidcom delete lun -port "&amp;A31&amp;IF(ISBLANK(C31),"-"&amp;B31," "&amp;C31)&amp;" -grp_opt ldev -device_grp_name "&amp;D31&amp;"")&amp;" -s "&amp;Instructions!B$11&amp;" -IH"&amp;Instructions!B$10)</f>
        <v>raidcom delete lun -port CL5-C BS109_5C -grp_opt ldev -device_grp_name BS103-114 -s 53958 -IH99</v>
      </c>
    </row>
    <row r="32" spans="1:8" ht="15">
      <c r="A32" s="20" t="s">
        <v>131</v>
      </c>
      <c r="B32" s="29"/>
      <c r="C32" s="20" t="s">
        <v>1135</v>
      </c>
      <c r="D32" s="29" t="s">
        <v>360</v>
      </c>
      <c r="E32" s="29"/>
      <c r="F32" s="92" t="s">
        <v>0</v>
      </c>
      <c r="G32" s="24" t="str">
        <f>IF(D32="","",IF(OR(ISNUMBER(B32),ISTEXT(C32)),"raidcom add lun -port "&amp;A32&amp;IF(ISBLANK(C32),"-"&amp;B32," "&amp;C32)&amp;" -grp_opt ldev -device_grp_name "&amp;D32&amp;""&amp;IF(ISBLANK(E32),""," "&amp;E32))&amp;" -s "&amp;Instructions!B$11&amp;" -IH"&amp;Instructions!B$10)</f>
        <v>raidcom add lun -port CL7-C BS110_7C -grp_opt ldev -device_grp_name BS103-114 -s 53958 -IH99</v>
      </c>
      <c r="H32" s="141" t="str">
        <f>IF(D32="","",IF(OR(ISNUMBER(B32), ISTEXT(C32)),"raidcom delete lun -port "&amp;A32&amp;IF(ISBLANK(C32),"-"&amp;B32," "&amp;C32)&amp;" -grp_opt ldev -device_grp_name "&amp;D32&amp;"")&amp;" -s "&amp;Instructions!B$11&amp;" -IH"&amp;Instructions!B$10)</f>
        <v>raidcom delete lun -port CL7-C BS110_7C -grp_opt ldev -device_grp_name BS103-114 -s 53958 -IH99</v>
      </c>
    </row>
    <row r="33" spans="1:8" ht="15">
      <c r="A33" s="20" t="s">
        <v>128</v>
      </c>
      <c r="B33" s="29"/>
      <c r="C33" s="20" t="s">
        <v>1136</v>
      </c>
      <c r="D33" s="29" t="s">
        <v>360</v>
      </c>
      <c r="E33" s="29"/>
      <c r="F33" s="92" t="s">
        <v>0</v>
      </c>
      <c r="G33" s="24" t="str">
        <f>IF(D33="","",IF(OR(ISNUMBER(B33),ISTEXT(C33)),"raidcom add lun -port "&amp;A33&amp;IF(ISBLANK(C33),"-"&amp;B33," "&amp;C33)&amp;" -grp_opt ldev -device_grp_name "&amp;D33&amp;""&amp;IF(ISBLANK(E33),""," "&amp;E33))&amp;" -s "&amp;Instructions!B$11&amp;" -IH"&amp;Instructions!B$10)</f>
        <v>raidcom add lun -port CL1-C BS111_1C -grp_opt ldev -device_grp_name BS103-114 -s 53958 -IH99</v>
      </c>
      <c r="H33" s="141" t="str">
        <f>IF(D33="","",IF(OR(ISNUMBER(B33), ISTEXT(C33)),"raidcom delete lun -port "&amp;A33&amp;IF(ISBLANK(C33),"-"&amp;B33," "&amp;C33)&amp;" -grp_opt ldev -device_grp_name "&amp;D33&amp;"")&amp;" -s "&amp;Instructions!B$11&amp;" -IH"&amp;Instructions!B$10)</f>
        <v>raidcom delete lun -port CL1-C BS111_1C -grp_opt ldev -device_grp_name BS103-114 -s 53958 -IH99</v>
      </c>
    </row>
    <row r="34" spans="1:8" ht="15">
      <c r="A34" s="20" t="s">
        <v>129</v>
      </c>
      <c r="B34" s="29"/>
      <c r="C34" s="20" t="s">
        <v>1137</v>
      </c>
      <c r="D34" s="29" t="s">
        <v>360</v>
      </c>
      <c r="E34" s="29"/>
      <c r="F34" s="92" t="s">
        <v>0</v>
      </c>
      <c r="G34" s="24" t="str">
        <f>IF(D34="","",IF(OR(ISNUMBER(B34),ISTEXT(C34)),"raidcom add lun -port "&amp;A34&amp;IF(ISBLANK(C34),"-"&amp;B34," "&amp;C34)&amp;" -grp_opt ldev -device_grp_name "&amp;D34&amp;""&amp;IF(ISBLANK(E34),""," "&amp;E34))&amp;" -s "&amp;Instructions!B$11&amp;" -IH"&amp;Instructions!B$10)</f>
        <v>raidcom add lun -port CL3-C BS112_3C -grp_opt ldev -device_grp_name BS103-114 -s 53958 -IH99</v>
      </c>
      <c r="H34" s="141" t="str">
        <f>IF(D34="","",IF(OR(ISNUMBER(B34), ISTEXT(C34)),"raidcom delete lun -port "&amp;A34&amp;IF(ISBLANK(C34),"-"&amp;B34," "&amp;C34)&amp;" -grp_opt ldev -device_grp_name "&amp;D34&amp;"")&amp;" -s "&amp;Instructions!B$11&amp;" -IH"&amp;Instructions!B$10)</f>
        <v>raidcom delete lun -port CL3-C BS112_3C -grp_opt ldev -device_grp_name BS103-114 -s 53958 -IH99</v>
      </c>
    </row>
    <row r="35" spans="1:8" ht="15">
      <c r="A35" s="20" t="s">
        <v>130</v>
      </c>
      <c r="B35" s="29"/>
      <c r="C35" s="20" t="s">
        <v>1138</v>
      </c>
      <c r="D35" s="29" t="s">
        <v>360</v>
      </c>
      <c r="E35" s="29"/>
      <c r="F35" s="92" t="s">
        <v>0</v>
      </c>
      <c r="G35" s="24" t="str">
        <f>IF(D35="","",IF(OR(ISNUMBER(B35),ISTEXT(C35)),"raidcom add lun -port "&amp;A35&amp;IF(ISBLANK(C35),"-"&amp;B35," "&amp;C35)&amp;" -grp_opt ldev -device_grp_name "&amp;D35&amp;""&amp;IF(ISBLANK(E35),""," "&amp;E35))&amp;" -s "&amp;Instructions!B$11&amp;" -IH"&amp;Instructions!B$10)</f>
        <v>raidcom add lun -port CL5-C BS113_5C -grp_opt ldev -device_grp_name BS103-114 -s 53958 -IH99</v>
      </c>
      <c r="H35" s="141" t="str">
        <f>IF(D35="","",IF(OR(ISNUMBER(B35), ISTEXT(C35)),"raidcom delete lun -port "&amp;A35&amp;IF(ISBLANK(C35),"-"&amp;B35," "&amp;C35)&amp;" -grp_opt ldev -device_grp_name "&amp;D35&amp;"")&amp;" -s "&amp;Instructions!B$11&amp;" -IH"&amp;Instructions!B$10)</f>
        <v>raidcom delete lun -port CL5-C BS113_5C -grp_opt ldev -device_grp_name BS103-114 -s 53958 -IH99</v>
      </c>
    </row>
    <row r="36" spans="1:8" ht="15">
      <c r="A36" s="20" t="s">
        <v>131</v>
      </c>
      <c r="B36" s="29"/>
      <c r="C36" s="20" t="s">
        <v>1139</v>
      </c>
      <c r="D36" s="29" t="s">
        <v>360</v>
      </c>
      <c r="E36" s="29"/>
      <c r="F36" s="92" t="s">
        <v>0</v>
      </c>
      <c r="G36" s="24" t="str">
        <f>IF(D36="","",IF(OR(ISNUMBER(B36),ISTEXT(C36)),"raidcom add lun -port "&amp;A36&amp;IF(ISBLANK(C36),"-"&amp;B36," "&amp;C36)&amp;" -grp_opt ldev -device_grp_name "&amp;D36&amp;""&amp;IF(ISBLANK(E36),""," "&amp;E36))&amp;" -s "&amp;Instructions!B$11&amp;" -IH"&amp;Instructions!B$10)</f>
        <v>raidcom add lun -port CL7-C BS114_7C -grp_opt ldev -device_grp_name BS103-114 -s 53958 -IH99</v>
      </c>
      <c r="H36" s="141" t="str">
        <f>IF(D36="","",IF(OR(ISNUMBER(B36), ISTEXT(C36)),"raidcom delete lun -port "&amp;A36&amp;IF(ISBLANK(C36),"-"&amp;B36," "&amp;C36)&amp;" -grp_opt ldev -device_grp_name "&amp;D36&amp;"")&amp;" -s "&amp;Instructions!B$11&amp;" -IH"&amp;Instructions!B$10)</f>
        <v>raidcom delete lun -port CL7-C BS114_7C -grp_opt ldev -device_grp_name BS103-114 -s 53958 -IH99</v>
      </c>
    </row>
    <row r="37" spans="1:8" ht="15">
      <c r="A37" s="20" t="s">
        <v>104</v>
      </c>
      <c r="B37" s="29"/>
      <c r="C37" s="20" t="s">
        <v>1148</v>
      </c>
      <c r="D37" s="29" t="s">
        <v>360</v>
      </c>
      <c r="E37" s="29"/>
      <c r="F37" s="92" t="s">
        <v>0</v>
      </c>
      <c r="G37" s="24" t="str">
        <f>IF(D37="","",IF(OR(ISNUMBER(B37),ISTEXT(C37)),"raidcom add lun -port "&amp;A37&amp;IF(ISBLANK(C37),"-"&amp;B37," "&amp;C37)&amp;" -grp_opt ldev -device_grp_name "&amp;D37&amp;""&amp;IF(ISBLANK(E37),""," "&amp;E37))&amp;" -s "&amp;Instructions!B$11&amp;" -IH"&amp;Instructions!B$10)</f>
        <v>raidcom add lun -port CL2-C BS103_2C -grp_opt ldev -device_grp_name BS103-114 -s 53958 -IH99</v>
      </c>
      <c r="H37" s="141" t="str">
        <f>IF(D37="","",IF(OR(ISNUMBER(B37), ISTEXT(C37)),"raidcom delete lun -port "&amp;A37&amp;IF(ISBLANK(C37),"-"&amp;B37," "&amp;C37)&amp;" -grp_opt ldev -device_grp_name "&amp;D37&amp;"")&amp;" -s "&amp;Instructions!B$11&amp;" -IH"&amp;Instructions!B$10)</f>
        <v>raidcom delete lun -port CL2-C BS103_2C -grp_opt ldev -device_grp_name BS103-114 -s 53958 -IH99</v>
      </c>
    </row>
    <row r="38" spans="1:8" ht="15">
      <c r="A38" s="20" t="s">
        <v>105</v>
      </c>
      <c r="B38" s="29"/>
      <c r="C38" s="20" t="s">
        <v>1150</v>
      </c>
      <c r="D38" s="29" t="s">
        <v>360</v>
      </c>
      <c r="E38" s="29"/>
      <c r="F38" s="92" t="s">
        <v>0</v>
      </c>
      <c r="G38" s="24" t="str">
        <f>IF(D38="","",IF(OR(ISNUMBER(B38),ISTEXT(C38)),"raidcom add lun -port "&amp;A38&amp;IF(ISBLANK(C38),"-"&amp;B38," "&amp;C38)&amp;" -grp_opt ldev -device_grp_name "&amp;D38&amp;""&amp;IF(ISBLANK(E38),""," "&amp;E38))&amp;" -s "&amp;Instructions!B$11&amp;" -IH"&amp;Instructions!B$10)</f>
        <v>raidcom add lun -port CL4-C BS104_4C -grp_opt ldev -device_grp_name BS103-114 -s 53958 -IH99</v>
      </c>
      <c r="H38" s="141" t="str">
        <f>IF(D38="","",IF(OR(ISNUMBER(B38), ISTEXT(C38)),"raidcom delete lun -port "&amp;A38&amp;IF(ISBLANK(C38),"-"&amp;B38," "&amp;C38)&amp;" -grp_opt ldev -device_grp_name "&amp;D38&amp;"")&amp;" -s "&amp;Instructions!B$11&amp;" -IH"&amp;Instructions!B$10)</f>
        <v>raidcom delete lun -port CL4-C BS104_4C -grp_opt ldev -device_grp_name BS103-114 -s 53958 -IH99</v>
      </c>
    </row>
    <row r="39" spans="1:8" ht="15">
      <c r="A39" s="20" t="s">
        <v>107</v>
      </c>
      <c r="B39" s="29"/>
      <c r="C39" s="20" t="s">
        <v>1153</v>
      </c>
      <c r="D39" s="29" t="s">
        <v>360</v>
      </c>
      <c r="E39" s="29"/>
      <c r="F39" s="92" t="s">
        <v>0</v>
      </c>
      <c r="G39" s="24" t="str">
        <f>IF(D39="","",IF(OR(ISNUMBER(B39),ISTEXT(C39)),"raidcom add lun -port "&amp;A39&amp;IF(ISBLANK(C39),"-"&amp;B39," "&amp;C39)&amp;" -grp_opt ldev -device_grp_name "&amp;D39&amp;""&amp;IF(ISBLANK(E39),""," "&amp;E39))&amp;" -s "&amp;Instructions!B$11&amp;" -IH"&amp;Instructions!B$10)</f>
        <v>raidcom add lun -port CL8-C BS106_8C -grp_opt ldev -device_grp_name BS103-114 -s 53958 -IH99</v>
      </c>
      <c r="H39" s="141" t="str">
        <f>IF(D39="","",IF(OR(ISNUMBER(B39), ISTEXT(C39)),"raidcom delete lun -port "&amp;A39&amp;IF(ISBLANK(C39),"-"&amp;B39," "&amp;C39)&amp;" -grp_opt ldev -device_grp_name "&amp;D39&amp;"")&amp;" -s "&amp;Instructions!B$11&amp;" -IH"&amp;Instructions!B$10)</f>
        <v>raidcom delete lun -port CL8-C BS106_8C -grp_opt ldev -device_grp_name BS103-114 -s 53958 -IH99</v>
      </c>
    </row>
    <row r="40" spans="1:8" ht="15">
      <c r="A40" s="20" t="s">
        <v>106</v>
      </c>
      <c r="B40" s="29"/>
      <c r="C40" s="20" t="s">
        <v>1154</v>
      </c>
      <c r="D40" s="29" t="s">
        <v>360</v>
      </c>
      <c r="E40" s="29"/>
      <c r="F40" s="92" t="s">
        <v>0</v>
      </c>
      <c r="G40" s="24" t="str">
        <f>IF(D40="","",IF(OR(ISNUMBER(B40),ISTEXT(C40)),"raidcom add lun -port "&amp;A40&amp;IF(ISBLANK(C40),"-"&amp;B40," "&amp;C40)&amp;" -grp_opt ldev -device_grp_name "&amp;D40&amp;""&amp;IF(ISBLANK(E40),""," "&amp;E40))&amp;" -s "&amp;Instructions!B$11&amp;" -IH"&amp;Instructions!B$10)</f>
        <v>raidcom add lun -port CL6-C BS107_6C -grp_opt ldev -device_grp_name BS103-114 -s 53958 -IH99</v>
      </c>
      <c r="H40" s="141" t="str">
        <f>IF(D40="","",IF(OR(ISNUMBER(B40), ISTEXT(C40)),"raidcom delete lun -port "&amp;A40&amp;IF(ISBLANK(C40),"-"&amp;B40," "&amp;C40)&amp;" -grp_opt ldev -device_grp_name "&amp;D40&amp;"")&amp;" -s "&amp;Instructions!B$11&amp;" -IH"&amp;Instructions!B$10)</f>
        <v>raidcom delete lun -port CL6-C BS107_6C -grp_opt ldev -device_grp_name BS103-114 -s 53958 -IH99</v>
      </c>
    </row>
    <row r="41" spans="1:8" ht="15">
      <c r="A41" s="20" t="s">
        <v>107</v>
      </c>
      <c r="B41" s="29"/>
      <c r="C41" s="20" t="s">
        <v>1155</v>
      </c>
      <c r="D41" s="29" t="s">
        <v>360</v>
      </c>
      <c r="E41" s="29"/>
      <c r="F41" s="92" t="s">
        <v>0</v>
      </c>
      <c r="G41" s="24" t="str">
        <f>IF(D41="","",IF(OR(ISNUMBER(B41),ISTEXT(C41)),"raidcom add lun -port "&amp;A41&amp;IF(ISBLANK(C41),"-"&amp;B41," "&amp;C41)&amp;" -grp_opt ldev -device_grp_name "&amp;D41&amp;""&amp;IF(ISBLANK(E41),""," "&amp;E41))&amp;" -s "&amp;Instructions!B$11&amp;" -IH"&amp;Instructions!B$10)</f>
        <v>raidcom add lun -port CL8-C BS108_8C -grp_opt ldev -device_grp_name BS103-114 -s 53958 -IH99</v>
      </c>
      <c r="H41" s="141" t="str">
        <f>IF(D41="","",IF(OR(ISNUMBER(B41), ISTEXT(C41)),"raidcom delete lun -port "&amp;A41&amp;IF(ISBLANK(C41),"-"&amp;B41," "&amp;C41)&amp;" -grp_opt ldev -device_grp_name "&amp;D41&amp;"")&amp;" -s "&amp;Instructions!B$11&amp;" -IH"&amp;Instructions!B$10)</f>
        <v>raidcom delete lun -port CL8-C BS108_8C -grp_opt ldev -device_grp_name BS103-114 -s 53958 -IH99</v>
      </c>
    </row>
    <row r="42" spans="1:8" ht="15">
      <c r="A42" s="20" t="s">
        <v>106</v>
      </c>
      <c r="B42" s="29"/>
      <c r="C42" s="20" t="s">
        <v>1156</v>
      </c>
      <c r="D42" s="29" t="s">
        <v>360</v>
      </c>
      <c r="E42" s="29"/>
      <c r="F42" s="92" t="s">
        <v>0</v>
      </c>
      <c r="G42" s="24" t="str">
        <f>IF(D42="","",IF(OR(ISNUMBER(B42),ISTEXT(C42)),"raidcom add lun -port "&amp;A42&amp;IF(ISBLANK(C42),"-"&amp;B42," "&amp;C42)&amp;" -grp_opt ldev -device_grp_name "&amp;D42&amp;""&amp;IF(ISBLANK(E42),""," "&amp;E42))&amp;" -s "&amp;Instructions!B$11&amp;" -IH"&amp;Instructions!B$10)</f>
        <v>raidcom add lun -port CL6-C BS109_6C -grp_opt ldev -device_grp_name BS103-114 -s 53958 -IH99</v>
      </c>
      <c r="H42" s="141" t="str">
        <f>IF(D42="","",IF(OR(ISNUMBER(B42), ISTEXT(C42)),"raidcom delete lun -port "&amp;A42&amp;IF(ISBLANK(C42),"-"&amp;B42," "&amp;C42)&amp;" -grp_opt ldev -device_grp_name "&amp;D42&amp;"")&amp;" -s "&amp;Instructions!B$11&amp;" -IH"&amp;Instructions!B$10)</f>
        <v>raidcom delete lun -port CL6-C BS109_6C -grp_opt ldev -device_grp_name BS103-114 -s 53958 -IH99</v>
      </c>
    </row>
    <row r="43" spans="1:8" ht="15">
      <c r="A43" s="20" t="s">
        <v>107</v>
      </c>
      <c r="B43" s="29"/>
      <c r="C43" s="20" t="s">
        <v>1157</v>
      </c>
      <c r="D43" s="29" t="s">
        <v>360</v>
      </c>
      <c r="E43" s="29"/>
      <c r="F43" s="92" t="s">
        <v>0</v>
      </c>
      <c r="G43" s="24" t="str">
        <f>IF(D43="","",IF(OR(ISNUMBER(B43),ISTEXT(C43)),"raidcom add lun -port "&amp;A43&amp;IF(ISBLANK(C43),"-"&amp;B43," "&amp;C43)&amp;" -grp_opt ldev -device_grp_name "&amp;D43&amp;""&amp;IF(ISBLANK(E43),""," "&amp;E43))&amp;" -s "&amp;Instructions!B$11&amp;" -IH"&amp;Instructions!B$10)</f>
        <v>raidcom add lun -port CL8-C BS110_8C -grp_opt ldev -device_grp_name BS103-114 -s 53958 -IH99</v>
      </c>
      <c r="H43" s="141" t="str">
        <f>IF(D43="","",IF(OR(ISNUMBER(B43), ISTEXT(C43)),"raidcom delete lun -port "&amp;A43&amp;IF(ISBLANK(C43),"-"&amp;B43," "&amp;C43)&amp;" -grp_opt ldev -device_grp_name "&amp;D43&amp;"")&amp;" -s "&amp;Instructions!B$11&amp;" -IH"&amp;Instructions!B$10)</f>
        <v>raidcom delete lun -port CL8-C BS110_8C -grp_opt ldev -device_grp_name BS103-114 -s 53958 -IH99</v>
      </c>
    </row>
    <row r="44" spans="1:8" ht="15">
      <c r="A44" s="20" t="s">
        <v>104</v>
      </c>
      <c r="B44" s="29"/>
      <c r="C44" s="20" t="s">
        <v>1158</v>
      </c>
      <c r="D44" s="29" t="s">
        <v>360</v>
      </c>
      <c r="E44" s="29"/>
      <c r="F44" s="92" t="s">
        <v>0</v>
      </c>
      <c r="G44" s="24" t="str">
        <f>IF(D44="","",IF(OR(ISNUMBER(B44),ISTEXT(C44)),"raidcom add lun -port "&amp;A44&amp;IF(ISBLANK(C44),"-"&amp;B44," "&amp;C44)&amp;" -grp_opt ldev -device_grp_name "&amp;D44&amp;""&amp;IF(ISBLANK(E44),""," "&amp;E44))&amp;" -s "&amp;Instructions!B$11&amp;" -IH"&amp;Instructions!B$10)</f>
        <v>raidcom add lun -port CL2-C BS111_2C -grp_opt ldev -device_grp_name BS103-114 -s 53958 -IH99</v>
      </c>
      <c r="H44" s="141" t="str">
        <f>IF(D44="","",IF(OR(ISNUMBER(B44), ISTEXT(C44)),"raidcom delete lun -port "&amp;A44&amp;IF(ISBLANK(C44),"-"&amp;B44," "&amp;C44)&amp;" -grp_opt ldev -device_grp_name "&amp;D44&amp;"")&amp;" -s "&amp;Instructions!B$11&amp;" -IH"&amp;Instructions!B$10)</f>
        <v>raidcom delete lun -port CL2-C BS111_2C -grp_opt ldev -device_grp_name BS103-114 -s 53958 -IH99</v>
      </c>
    </row>
    <row r="45" spans="1:8" ht="15">
      <c r="A45" s="20" t="s">
        <v>105</v>
      </c>
      <c r="B45" s="29"/>
      <c r="C45" s="20" t="s">
        <v>1159</v>
      </c>
      <c r="D45" s="29" t="s">
        <v>360</v>
      </c>
      <c r="E45" s="29"/>
      <c r="F45" s="92" t="s">
        <v>0</v>
      </c>
      <c r="G45" s="24" t="str">
        <f>IF(D45="","",IF(OR(ISNUMBER(B45),ISTEXT(C45)),"raidcom add lun -port "&amp;A45&amp;IF(ISBLANK(C45),"-"&amp;B45," "&amp;C45)&amp;" -grp_opt ldev -device_grp_name "&amp;D45&amp;""&amp;IF(ISBLANK(E45),""," "&amp;E45))&amp;" -s "&amp;Instructions!B$11&amp;" -IH"&amp;Instructions!B$10)</f>
        <v>raidcom add lun -port CL4-C BS112_4C -grp_opt ldev -device_grp_name BS103-114 -s 53958 -IH99</v>
      </c>
      <c r="H45" s="141" t="str">
        <f>IF(D45="","",IF(OR(ISNUMBER(B45), ISTEXT(C45)),"raidcom delete lun -port "&amp;A45&amp;IF(ISBLANK(C45),"-"&amp;B45," "&amp;C45)&amp;" -grp_opt ldev -device_grp_name "&amp;D45&amp;"")&amp;" -s "&amp;Instructions!B$11&amp;" -IH"&amp;Instructions!B$10)</f>
        <v>raidcom delete lun -port CL4-C BS112_4C -grp_opt ldev -device_grp_name BS103-114 -s 53958 -IH99</v>
      </c>
    </row>
    <row r="46" spans="1:8" ht="15">
      <c r="A46" s="20" t="s">
        <v>106</v>
      </c>
      <c r="B46" s="29"/>
      <c r="C46" s="20" t="s">
        <v>1160</v>
      </c>
      <c r="D46" s="29" t="s">
        <v>360</v>
      </c>
      <c r="E46" s="29"/>
      <c r="F46" s="92" t="s">
        <v>0</v>
      </c>
      <c r="G46" s="24" t="str">
        <f>IF(D46="","",IF(OR(ISNUMBER(B46),ISTEXT(C46)),"raidcom add lun -port "&amp;A46&amp;IF(ISBLANK(C46),"-"&amp;B46," "&amp;C46)&amp;" -grp_opt ldev -device_grp_name "&amp;D46&amp;""&amp;IF(ISBLANK(E46),""," "&amp;E46))&amp;" -s "&amp;Instructions!B$11&amp;" -IH"&amp;Instructions!B$10)</f>
        <v>raidcom add lun -port CL6-C BS113_6C -grp_opt ldev -device_grp_name BS103-114 -s 53958 -IH99</v>
      </c>
      <c r="H46" s="141" t="str">
        <f>IF(D46="","",IF(OR(ISNUMBER(B46), ISTEXT(C46)),"raidcom delete lun -port "&amp;A46&amp;IF(ISBLANK(C46),"-"&amp;B46," "&amp;C46)&amp;" -grp_opt ldev -device_grp_name "&amp;D46&amp;"")&amp;" -s "&amp;Instructions!B$11&amp;" -IH"&amp;Instructions!B$10)</f>
        <v>raidcom delete lun -port CL6-C BS113_6C -grp_opt ldev -device_grp_name BS103-114 -s 53958 -IH99</v>
      </c>
    </row>
    <row r="47" spans="1:8" ht="15">
      <c r="A47" s="20" t="s">
        <v>107</v>
      </c>
      <c r="B47" s="29"/>
      <c r="C47" s="20" t="s">
        <v>1161</v>
      </c>
      <c r="D47" s="29" t="s">
        <v>360</v>
      </c>
      <c r="E47" s="29"/>
      <c r="F47" s="92" t="s">
        <v>0</v>
      </c>
      <c r="G47" s="24" t="str">
        <f>IF(D47="","",IF(OR(ISNUMBER(B47),ISTEXT(C47)),"raidcom add lun -port "&amp;A47&amp;IF(ISBLANK(C47),"-"&amp;B47," "&amp;C47)&amp;" -grp_opt ldev -device_grp_name "&amp;D47&amp;""&amp;IF(ISBLANK(E47),""," "&amp;E47))&amp;" -s "&amp;Instructions!B$11&amp;" -IH"&amp;Instructions!B$10)</f>
        <v>raidcom add lun -port CL8-C BS114_8C -grp_opt ldev -device_grp_name BS103-114 -s 53958 -IH99</v>
      </c>
      <c r="H47" s="141" t="str">
        <f>IF(D47="","",IF(OR(ISNUMBER(B47), ISTEXT(C47)),"raidcom delete lun -port "&amp;A47&amp;IF(ISBLANK(C47),"-"&amp;B47," "&amp;C47)&amp;" -grp_opt ldev -device_grp_name "&amp;D47&amp;"")&amp;" -s "&amp;Instructions!B$11&amp;" -IH"&amp;Instructions!B$10)</f>
        <v>raidcom delete lun -port CL8-C BS114_8C -grp_opt ldev -device_grp_name BS103-114 -s 53958 -IH99</v>
      </c>
    </row>
    <row r="48" spans="1:8" ht="15">
      <c r="A48" s="20"/>
      <c r="B48" s="29"/>
      <c r="C48" s="20"/>
      <c r="D48" s="29"/>
      <c r="E48" s="29"/>
      <c r="F48" s="92" t="s">
        <v>17</v>
      </c>
      <c r="G48" s="24" t="str">
        <f>IF(D48="","",IF(OR(ISNUMBER(B48),ISTEXT(C48)),"raidcom add lun -port "&amp;A48&amp;IF(ISBLANK(C48),"-"&amp;B48," "&amp;C48)&amp;" -grp_opt ldev -device_grp_name "&amp;D48&amp;""&amp;IF(ISBLANK(E48),""," "&amp;E48))&amp;" -s "&amp;Instructions!B$11&amp;" -IH"&amp;Instructions!B$10)</f>
        <v/>
      </c>
      <c r="H48" s="141" t="str">
        <f>IF(D48="","",IF(OR(ISNUMBER(B48), ISTEXT(C48)),"raidcom delete lun -port "&amp;A48&amp;IF(ISBLANK(C48),"-"&amp;B48," "&amp;C48)&amp;" -grp_opt ldev -device_grp_name "&amp;D48&amp;"")&amp;" -s "&amp;Instructions!B$11&amp;" -IH"&amp;Instructions!B$10)</f>
        <v/>
      </c>
    </row>
    <row r="49" spans="1:8" ht="15">
      <c r="A49" s="20"/>
      <c r="B49" s="29"/>
      <c r="C49" s="20"/>
      <c r="D49" s="29"/>
      <c r="E49" s="29"/>
      <c r="F49" s="92" t="s">
        <v>17</v>
      </c>
      <c r="G49" s="24" t="str">
        <f>IF(D49="","",IF(OR(ISNUMBER(B49),ISTEXT(C49)),"raidcom add lun -port "&amp;A49&amp;IF(ISBLANK(C49),"-"&amp;B49," "&amp;C49)&amp;" -grp_opt ldev -device_grp_name "&amp;D49&amp;""&amp;IF(ISBLANK(E49),""," "&amp;E49))&amp;" -s "&amp;Instructions!B$11&amp;" -IH"&amp;Instructions!B$10)</f>
        <v/>
      </c>
      <c r="H49" s="141" t="str">
        <f>IF(D49="","",IF(OR(ISNUMBER(B49), ISTEXT(C49)),"raidcom delete lun -port "&amp;A49&amp;IF(ISBLANK(C49),"-"&amp;B49," "&amp;C49)&amp;" -grp_opt ldev -device_grp_name "&amp;D49&amp;"")&amp;" -s "&amp;Instructions!B$11&amp;" -IH"&amp;Instructions!B$10)</f>
        <v/>
      </c>
    </row>
    <row r="50" spans="1:8" ht="15">
      <c r="A50" s="20"/>
      <c r="B50" s="29"/>
      <c r="C50" s="20"/>
      <c r="D50" s="29"/>
      <c r="E50" s="29"/>
      <c r="F50" s="92" t="s">
        <v>17</v>
      </c>
      <c r="G50" s="24" t="str">
        <f>IF(D50="","",IF(OR(ISNUMBER(B50),ISTEXT(C50)),"raidcom add lun -port "&amp;A50&amp;IF(ISBLANK(C50),"-"&amp;B50," "&amp;C50)&amp;" -grp_opt ldev -device_grp_name "&amp;D50&amp;""&amp;IF(ISBLANK(E50),""," "&amp;E50))&amp;" -s "&amp;Instructions!B$11&amp;" -IH"&amp;Instructions!B$10)</f>
        <v/>
      </c>
      <c r="H50" s="141" t="str">
        <f>IF(D50="","",IF(OR(ISNUMBER(B50), ISTEXT(C50)),"raidcom delete lun -port "&amp;A50&amp;IF(ISBLANK(C50),"-"&amp;B50," "&amp;C50)&amp;" -grp_opt ldev -device_grp_name "&amp;D50&amp;"")&amp;" -s "&amp;Instructions!B$11&amp;" -IH"&amp;Instructions!B$10)</f>
        <v/>
      </c>
    </row>
    <row r="51" spans="1:8" ht="15">
      <c r="A51" s="20"/>
      <c r="B51" s="29"/>
      <c r="C51" s="20"/>
      <c r="D51" s="29"/>
      <c r="E51" s="29"/>
      <c r="F51" s="92" t="s">
        <v>17</v>
      </c>
      <c r="G51" s="24" t="str">
        <f>IF(D51="","",IF(OR(ISNUMBER(B51),ISTEXT(C51)),"raidcom add lun -port "&amp;A51&amp;IF(ISBLANK(C51),"-"&amp;B51," "&amp;C51)&amp;" -grp_opt ldev -device_grp_name "&amp;D51&amp;""&amp;IF(ISBLANK(E51),""," "&amp;E51))&amp;" -s "&amp;Instructions!B$11&amp;" -IH"&amp;Instructions!B$10)</f>
        <v/>
      </c>
      <c r="H51" s="141" t="str">
        <f>IF(D51="","",IF(OR(ISNUMBER(B51), ISTEXT(C51)),"raidcom delete lun -port "&amp;A51&amp;IF(ISBLANK(C51),"-"&amp;B51," "&amp;C51)&amp;" -grp_opt ldev -device_grp_name "&amp;D51&amp;"")&amp;" -s "&amp;Instructions!B$11&amp;" -IH"&amp;Instructions!B$10)</f>
        <v/>
      </c>
    </row>
    <row r="52" spans="1:8" ht="15">
      <c r="A52" s="20"/>
      <c r="B52" s="29"/>
      <c r="C52" s="20"/>
      <c r="D52" s="29"/>
      <c r="E52" s="29"/>
      <c r="F52" s="92" t="s">
        <v>17</v>
      </c>
      <c r="G52" s="24" t="str">
        <f>IF(D52="","",IF(OR(ISNUMBER(B52),ISTEXT(C52)),"raidcom add lun -port "&amp;A52&amp;IF(ISBLANK(C52),"-"&amp;B52," "&amp;C52)&amp;" -grp_opt ldev -device_grp_name "&amp;D52&amp;""&amp;IF(ISBLANK(E52),""," "&amp;E52))&amp;" -s "&amp;Instructions!B$11&amp;" -IH"&amp;Instructions!B$10)</f>
        <v/>
      </c>
      <c r="H52" s="141" t="str">
        <f>IF(D52="","",IF(OR(ISNUMBER(B52), ISTEXT(C52)),"raidcom delete lun -port "&amp;A52&amp;IF(ISBLANK(C52),"-"&amp;B52," "&amp;C52)&amp;" -grp_opt ldev -device_grp_name "&amp;D52&amp;"")&amp;" -s "&amp;Instructions!B$11&amp;" -IH"&amp;Instructions!B$10)</f>
        <v/>
      </c>
    </row>
    <row r="53" spans="1:8" ht="15">
      <c r="A53" s="20"/>
      <c r="B53" s="29"/>
      <c r="C53" s="20"/>
      <c r="D53" s="29"/>
      <c r="E53" s="29"/>
      <c r="F53" s="92" t="s">
        <v>17</v>
      </c>
      <c r="G53" s="24" t="str">
        <f>IF(D53="","",IF(OR(ISNUMBER(B53),ISTEXT(C53)),"raidcom add lun -port "&amp;A53&amp;IF(ISBLANK(C53),"-"&amp;B53," "&amp;C53)&amp;" -grp_opt ldev -device_grp_name "&amp;D53&amp;""&amp;IF(ISBLANK(E53),""," "&amp;E53))&amp;" -s "&amp;Instructions!B$11&amp;" -IH"&amp;Instructions!B$10)</f>
        <v/>
      </c>
      <c r="H53" s="141" t="str">
        <f>IF(D53="","",IF(OR(ISNUMBER(B53), ISTEXT(C53)),"raidcom delete lun -port "&amp;A53&amp;IF(ISBLANK(C53),"-"&amp;B53," "&amp;C53)&amp;" -grp_opt ldev -device_grp_name "&amp;D53&amp;"")&amp;" -s "&amp;Instructions!B$11&amp;" -IH"&amp;Instructions!B$10)</f>
        <v/>
      </c>
    </row>
    <row r="54" spans="1:8" ht="15">
      <c r="A54" s="20"/>
      <c r="B54" s="29"/>
      <c r="C54" s="20"/>
      <c r="D54" s="29"/>
      <c r="E54" s="29"/>
      <c r="F54" s="92" t="s">
        <v>17</v>
      </c>
      <c r="G54" s="24" t="str">
        <f>IF(D54="","",IF(OR(ISNUMBER(B54),ISTEXT(C54)),"raidcom add lun -port "&amp;A54&amp;IF(ISBLANK(C54),"-"&amp;B54," "&amp;C54)&amp;" -grp_opt ldev -device_grp_name "&amp;D54&amp;""&amp;IF(ISBLANK(E54),""," "&amp;E54))&amp;" -s "&amp;Instructions!B$11&amp;" -IH"&amp;Instructions!B$10)</f>
        <v/>
      </c>
      <c r="H54" s="141" t="str">
        <f>IF(D54="","",IF(OR(ISNUMBER(B54), ISTEXT(C54)),"raidcom delete lun -port "&amp;A54&amp;IF(ISBLANK(C54),"-"&amp;B54," "&amp;C54)&amp;" -grp_opt ldev -device_grp_name "&amp;D54&amp;"")&amp;" -s "&amp;Instructions!B$11&amp;" -IH"&amp;Instructions!B$10)</f>
        <v/>
      </c>
    </row>
    <row r="55" spans="1:8" ht="15">
      <c r="A55" s="20"/>
      <c r="B55" s="29"/>
      <c r="C55" s="20"/>
      <c r="D55" s="29"/>
      <c r="E55" s="29"/>
      <c r="F55" s="92" t="s">
        <v>17</v>
      </c>
      <c r="G55" s="24" t="str">
        <f>IF(D55="","",IF(OR(ISNUMBER(B55),ISTEXT(C55)),"raidcom add lun -port "&amp;A55&amp;IF(ISBLANK(C55),"-"&amp;B55," "&amp;C55)&amp;" -grp_opt ldev -device_grp_name "&amp;D55&amp;""&amp;IF(ISBLANK(E55),""," "&amp;E55))&amp;" -s "&amp;Instructions!B$11&amp;" -IH"&amp;Instructions!B$10)</f>
        <v/>
      </c>
      <c r="H55" s="141" t="str">
        <f>IF(D55="","",IF(OR(ISNUMBER(B55), ISTEXT(C55)),"raidcom delete lun -port "&amp;A55&amp;IF(ISBLANK(C55),"-"&amp;B55," "&amp;C55)&amp;" -grp_opt ldev -device_grp_name "&amp;D55&amp;"")&amp;" -s "&amp;Instructions!B$11&amp;" -IH"&amp;Instructions!B$10)</f>
        <v/>
      </c>
    </row>
    <row r="56" spans="1:8" ht="15">
      <c r="A56" s="20"/>
      <c r="B56" s="29"/>
      <c r="C56" s="20"/>
      <c r="D56" s="29"/>
      <c r="E56" s="29"/>
      <c r="F56" s="92" t="s">
        <v>17</v>
      </c>
      <c r="G56" s="24" t="str">
        <f>IF(D56="","",IF(OR(ISNUMBER(B56),ISTEXT(C56)),"raidcom add lun -port "&amp;A56&amp;IF(ISBLANK(C56),"-"&amp;B56," "&amp;C56)&amp;" -grp_opt ldev -device_grp_name "&amp;D56&amp;""&amp;IF(ISBLANK(E56),""," "&amp;E56))&amp;" -s "&amp;Instructions!B$11&amp;" -IH"&amp;Instructions!B$10)</f>
        <v/>
      </c>
      <c r="H56" s="141" t="str">
        <f>IF(D56="","",IF(OR(ISNUMBER(B56), ISTEXT(C56)),"raidcom delete lun -port "&amp;A56&amp;IF(ISBLANK(C56),"-"&amp;B56," "&amp;C56)&amp;" -grp_opt ldev -device_grp_name "&amp;D56&amp;"")&amp;" -s "&amp;Instructions!B$11&amp;" -IH"&amp;Instructions!B$10)</f>
        <v/>
      </c>
    </row>
    <row r="57" spans="1:8" ht="15">
      <c r="A57" s="20"/>
      <c r="B57" s="29"/>
      <c r="C57" s="20"/>
      <c r="D57" s="29"/>
      <c r="E57" s="29"/>
      <c r="F57" s="92" t="s">
        <v>17</v>
      </c>
      <c r="G57" s="24" t="str">
        <f>IF(D57="","",IF(OR(ISNUMBER(B57),ISTEXT(C57)),"raidcom add lun -port "&amp;A57&amp;IF(ISBLANK(C57),"-"&amp;B57," "&amp;C57)&amp;" -grp_opt ldev -device_grp_name "&amp;D57&amp;""&amp;IF(ISBLANK(E57),""," "&amp;E57))&amp;" -s "&amp;Instructions!B$11&amp;" -IH"&amp;Instructions!B$10)</f>
        <v/>
      </c>
      <c r="H57" s="141" t="str">
        <f>IF(D57="","",IF(OR(ISNUMBER(B57), ISTEXT(C57)),"raidcom delete lun -port "&amp;A57&amp;IF(ISBLANK(C57),"-"&amp;B57," "&amp;C57)&amp;" -grp_opt ldev -device_grp_name "&amp;D57&amp;"")&amp;" -s "&amp;Instructions!B$11&amp;" -IH"&amp;Instructions!B$10)</f>
        <v/>
      </c>
    </row>
    <row r="58" spans="1:8" ht="15">
      <c r="A58" s="20"/>
      <c r="B58" s="29"/>
      <c r="C58" s="20"/>
      <c r="D58" s="29"/>
      <c r="E58" s="29"/>
      <c r="F58" s="92" t="s">
        <v>17</v>
      </c>
      <c r="G58" s="24" t="str">
        <f>IF(D58="","",IF(OR(ISNUMBER(B58),ISTEXT(C58)),"raidcom add lun -port "&amp;A58&amp;IF(ISBLANK(C58),"-"&amp;B58," "&amp;C58)&amp;" -grp_opt ldev -device_grp_name "&amp;D58&amp;""&amp;IF(ISBLANK(E58),""," "&amp;E58))&amp;" -s "&amp;Instructions!B$11&amp;" -IH"&amp;Instructions!B$10)</f>
        <v/>
      </c>
      <c r="H58" s="141" t="str">
        <f>IF(D58="","",IF(OR(ISNUMBER(B58), ISTEXT(C58)),"raidcom delete lun -port "&amp;A58&amp;IF(ISBLANK(C58),"-"&amp;B58," "&amp;C58)&amp;" -grp_opt ldev -device_grp_name "&amp;D58&amp;"")&amp;" -s "&amp;Instructions!B$11&amp;" -IH"&amp;Instructions!B$10)</f>
        <v/>
      </c>
    </row>
    <row r="59" spans="1:8" ht="15">
      <c r="A59" s="20"/>
      <c r="B59" s="29"/>
      <c r="C59" s="20"/>
      <c r="D59" s="29"/>
      <c r="E59" s="29"/>
      <c r="F59" s="92" t="s">
        <v>17</v>
      </c>
      <c r="G59" s="24" t="str">
        <f>IF(D59="","",IF(OR(ISNUMBER(B59),ISTEXT(C59)),"raidcom add lun -port "&amp;A59&amp;IF(ISBLANK(C59),"-"&amp;B59," "&amp;C59)&amp;" -grp_opt ldev -device_grp_name "&amp;D59&amp;""&amp;IF(ISBLANK(E59),""," "&amp;E59))&amp;" -s "&amp;Instructions!B$11&amp;" -IH"&amp;Instructions!B$10)</f>
        <v/>
      </c>
      <c r="H59" s="141" t="str">
        <f>IF(D59="","",IF(OR(ISNUMBER(B59), ISTEXT(C59)),"raidcom delete lun -port "&amp;A59&amp;IF(ISBLANK(C59),"-"&amp;B59," "&amp;C59)&amp;" -grp_opt ldev -device_grp_name "&amp;D59&amp;"")&amp;" -s "&amp;Instructions!B$11&amp;" -IH"&amp;Instructions!B$10)</f>
        <v/>
      </c>
    </row>
    <row r="60" spans="1:8" ht="15">
      <c r="A60" s="20"/>
      <c r="B60" s="29"/>
      <c r="C60" s="20"/>
      <c r="D60" s="29"/>
      <c r="E60" s="29"/>
      <c r="F60" s="92" t="s">
        <v>17</v>
      </c>
      <c r="G60" s="24" t="str">
        <f>IF(D60="","",IF(OR(ISNUMBER(B60),ISTEXT(C60)),"raidcom add lun -port "&amp;A60&amp;IF(ISBLANK(C60),"-"&amp;B60," "&amp;C60)&amp;" -grp_opt ldev -device_grp_name "&amp;D60&amp;""&amp;IF(ISBLANK(E60),""," "&amp;E60))&amp;" -s "&amp;Instructions!B$11&amp;" -IH"&amp;Instructions!B$10)</f>
        <v/>
      </c>
      <c r="H60" s="141" t="str">
        <f>IF(D60="","",IF(OR(ISNUMBER(B60), ISTEXT(C60)),"raidcom delete lun -port "&amp;A60&amp;IF(ISBLANK(C60),"-"&amp;B60," "&amp;C60)&amp;" -grp_opt ldev -device_grp_name "&amp;D60&amp;"")&amp;" -s "&amp;Instructions!B$11&amp;" -IH"&amp;Instructions!B$10)</f>
        <v/>
      </c>
    </row>
    <row r="61" spans="1:8" ht="15">
      <c r="A61" s="20"/>
      <c r="B61" s="29"/>
      <c r="C61" s="20"/>
      <c r="D61" s="29"/>
      <c r="E61" s="29"/>
      <c r="F61" s="92" t="s">
        <v>17</v>
      </c>
      <c r="G61" s="24" t="str">
        <f>IF(D61="","",IF(OR(ISNUMBER(B61),ISTEXT(C61)),"raidcom add lun -port "&amp;A61&amp;IF(ISBLANK(C61),"-"&amp;B61," "&amp;C61)&amp;" -grp_opt ldev -device_grp_name "&amp;D61&amp;""&amp;IF(ISBLANK(E61),""," "&amp;E61))&amp;" -s "&amp;Instructions!B$11&amp;" -IH"&amp;Instructions!B$10)</f>
        <v/>
      </c>
      <c r="H61" s="141" t="str">
        <f>IF(D61="","",IF(OR(ISNUMBER(B61), ISTEXT(C61)),"raidcom delete lun -port "&amp;A61&amp;IF(ISBLANK(C61),"-"&amp;B61," "&amp;C61)&amp;" -grp_opt ldev -device_grp_name "&amp;D61&amp;"")&amp;" -s "&amp;Instructions!B$11&amp;" -IH"&amp;Instructions!B$10)</f>
        <v/>
      </c>
    </row>
    <row r="62" spans="1:8" ht="15">
      <c r="A62" s="20"/>
      <c r="B62" s="29"/>
      <c r="C62" s="20"/>
      <c r="D62" s="29"/>
      <c r="E62" s="29"/>
      <c r="F62" s="92" t="s">
        <v>17</v>
      </c>
      <c r="G62" s="24" t="str">
        <f>IF(D62="","",IF(OR(ISNUMBER(B62),ISTEXT(C62)),"raidcom add lun -port "&amp;A62&amp;IF(ISBLANK(C62),"-"&amp;B62," "&amp;C62)&amp;" -grp_opt ldev -device_grp_name "&amp;D62&amp;""&amp;IF(ISBLANK(E62),""," "&amp;E62))&amp;" -s "&amp;Instructions!B$11&amp;" -IH"&amp;Instructions!B$10)</f>
        <v/>
      </c>
      <c r="H62" s="141" t="str">
        <f>IF(D62="","",IF(OR(ISNUMBER(B62), ISTEXT(C62)),"raidcom delete lun -port "&amp;A62&amp;IF(ISBLANK(C62),"-"&amp;B62," "&amp;C62)&amp;" -grp_opt ldev -device_grp_name "&amp;D62&amp;"")&amp;" -s "&amp;Instructions!B$11&amp;" -IH"&amp;Instructions!B$10)</f>
        <v/>
      </c>
    </row>
    <row r="63" spans="1:8" ht="15">
      <c r="A63" s="20"/>
      <c r="B63" s="29"/>
      <c r="C63" s="20"/>
      <c r="D63" s="29"/>
      <c r="E63" s="29"/>
      <c r="F63" s="92" t="s">
        <v>17</v>
      </c>
      <c r="G63" s="24" t="str">
        <f>IF(D63="","",IF(OR(ISNUMBER(B63),ISTEXT(C63)),"raidcom add lun -port "&amp;A63&amp;IF(ISBLANK(C63),"-"&amp;B63," "&amp;C63)&amp;" -grp_opt ldev -device_grp_name "&amp;D63&amp;""&amp;IF(ISBLANK(E63),""," "&amp;E63))&amp;" -s "&amp;Instructions!B$11&amp;" -IH"&amp;Instructions!B$10)</f>
        <v/>
      </c>
      <c r="H63" s="141" t="str">
        <f>IF(D63="","",IF(OR(ISNUMBER(B63), ISTEXT(C63)),"raidcom delete lun -port "&amp;A63&amp;IF(ISBLANK(C63),"-"&amp;B63," "&amp;C63)&amp;" -grp_opt ldev -device_grp_name "&amp;D63&amp;"")&amp;" -s "&amp;Instructions!B$11&amp;" -IH"&amp;Instructions!B$10)</f>
        <v/>
      </c>
    </row>
    <row r="64" spans="1:8" ht="15">
      <c r="A64" s="20"/>
      <c r="B64" s="29"/>
      <c r="C64" s="20"/>
      <c r="D64" s="29"/>
      <c r="E64" s="29"/>
      <c r="F64" s="92" t="s">
        <v>17</v>
      </c>
      <c r="G64" s="24" t="str">
        <f>IF(D64="","",IF(OR(ISNUMBER(B64),ISTEXT(C64)),"raidcom add lun -port "&amp;A64&amp;IF(ISBLANK(C64),"-"&amp;B64," "&amp;C64)&amp;" -grp_opt ldev -device_grp_name "&amp;D64&amp;""&amp;IF(ISBLANK(E64),""," "&amp;E64))&amp;" -s "&amp;Instructions!B$11&amp;" -IH"&amp;Instructions!B$10)</f>
        <v/>
      </c>
      <c r="H64" s="141" t="str">
        <f>IF(D64="","",IF(OR(ISNUMBER(B64), ISTEXT(C64)),"raidcom delete lun -port "&amp;A64&amp;IF(ISBLANK(C64),"-"&amp;B64," "&amp;C64)&amp;" -grp_opt ldev -device_grp_name "&amp;D64&amp;"")&amp;" -s "&amp;Instructions!B$11&amp;" -IH"&amp;Instructions!B$10)</f>
        <v/>
      </c>
    </row>
    <row r="65" spans="1:8" ht="15">
      <c r="A65" s="20"/>
      <c r="B65" s="29"/>
      <c r="C65" s="20"/>
      <c r="D65" s="29"/>
      <c r="E65" s="29"/>
      <c r="F65" s="92" t="s">
        <v>17</v>
      </c>
      <c r="G65" s="24" t="str">
        <f>IF(D65="","",IF(OR(ISNUMBER(B65),ISTEXT(C65)),"raidcom add lun -port "&amp;A65&amp;IF(ISBLANK(C65),"-"&amp;B65," "&amp;C65)&amp;" -grp_opt ldev -device_grp_name "&amp;D65&amp;""&amp;IF(ISBLANK(E65),""," "&amp;E65))&amp;" -s "&amp;Instructions!B$11&amp;" -IH"&amp;Instructions!B$10)</f>
        <v/>
      </c>
      <c r="H65" s="141" t="str">
        <f>IF(D65="","",IF(OR(ISNUMBER(B65), ISTEXT(C65)),"raidcom delete lun -port "&amp;A65&amp;IF(ISBLANK(C65),"-"&amp;B65," "&amp;C65)&amp;" -grp_opt ldev -device_grp_name "&amp;D65&amp;"")&amp;" -s "&amp;Instructions!B$11&amp;" -IH"&amp;Instructions!B$10)</f>
        <v/>
      </c>
    </row>
    <row r="66" spans="1:8" ht="15">
      <c r="A66" s="20"/>
      <c r="B66" s="29"/>
      <c r="C66" s="20"/>
      <c r="D66" s="29"/>
      <c r="E66" s="29"/>
      <c r="F66" s="92" t="s">
        <v>17</v>
      </c>
      <c r="G66" s="24" t="str">
        <f>IF(D66="","",IF(OR(ISNUMBER(B66),ISTEXT(C66)),"raidcom add lun -port "&amp;A66&amp;IF(ISBLANK(C66),"-"&amp;B66," "&amp;C66)&amp;" -grp_opt ldev -device_grp_name "&amp;D66&amp;""&amp;IF(ISBLANK(E66),""," "&amp;E66))&amp;" -s "&amp;Instructions!B$11&amp;" -IH"&amp;Instructions!B$10)</f>
        <v/>
      </c>
      <c r="H66" s="141" t="str">
        <f>IF(D66="","",IF(OR(ISNUMBER(B66), ISTEXT(C66)),"raidcom delete lun -port "&amp;A66&amp;IF(ISBLANK(C66),"-"&amp;B66," "&amp;C66)&amp;" -grp_opt ldev -device_grp_name "&amp;D66&amp;"")&amp;" -s "&amp;Instructions!B$11&amp;" -IH"&amp;Instructions!B$10)</f>
        <v/>
      </c>
    </row>
    <row r="67" spans="1:8" ht="15">
      <c r="A67" s="20"/>
      <c r="B67" s="29"/>
      <c r="C67" s="20"/>
      <c r="D67" s="29"/>
      <c r="E67" s="29"/>
      <c r="F67" s="92" t="s">
        <v>17</v>
      </c>
      <c r="G67" s="24" t="str">
        <f>IF(D67="","",IF(OR(ISNUMBER(B67),ISTEXT(C67)),"raidcom add lun -port "&amp;A67&amp;IF(ISBLANK(C67),"-"&amp;B67," "&amp;C67)&amp;" -grp_opt ldev -device_grp_name "&amp;D67&amp;""&amp;IF(ISBLANK(E67),""," "&amp;E67))&amp;" -s "&amp;Instructions!B$11&amp;" -IH"&amp;Instructions!B$10)</f>
        <v/>
      </c>
      <c r="H67" s="141" t="str">
        <f>IF(D67="","",IF(OR(ISNUMBER(B67), ISTEXT(C67)),"raidcom delete lun -port "&amp;A67&amp;IF(ISBLANK(C67),"-"&amp;B67," "&amp;C67)&amp;" -grp_opt ldev -device_grp_name "&amp;D67&amp;"")&amp;" -s "&amp;Instructions!B$11&amp;" -IH"&amp;Instructions!B$10)</f>
        <v/>
      </c>
    </row>
    <row r="68" spans="1:8" ht="15">
      <c r="A68" s="20"/>
      <c r="B68" s="29"/>
      <c r="C68" s="20"/>
      <c r="D68" s="29"/>
      <c r="E68" s="29"/>
      <c r="F68" s="92" t="s">
        <v>17</v>
      </c>
      <c r="G68" s="24" t="str">
        <f>IF(D68="","",IF(OR(ISNUMBER(B68),ISTEXT(C68)),"raidcom add lun -port "&amp;A68&amp;IF(ISBLANK(C68),"-"&amp;B68," "&amp;C68)&amp;" -grp_opt ldev -device_grp_name "&amp;D68&amp;""&amp;IF(ISBLANK(E68),""," "&amp;E68))&amp;" -s "&amp;Instructions!B$11&amp;" -IH"&amp;Instructions!B$10)</f>
        <v/>
      </c>
      <c r="H68" s="141" t="str">
        <f>IF(D68="","",IF(OR(ISNUMBER(B68), ISTEXT(C68)),"raidcom delete lun -port "&amp;A68&amp;IF(ISBLANK(C68),"-"&amp;B68," "&amp;C68)&amp;" -grp_opt ldev -device_grp_name "&amp;D68&amp;"")&amp;" -s "&amp;Instructions!B$11&amp;" -IH"&amp;Instructions!B$10)</f>
        <v/>
      </c>
    </row>
    <row r="69" spans="1:8" ht="15">
      <c r="A69" s="20"/>
      <c r="B69" s="29"/>
      <c r="C69" s="20"/>
      <c r="D69" s="29"/>
      <c r="E69" s="29"/>
      <c r="F69" s="92" t="s">
        <v>17</v>
      </c>
      <c r="G69" s="24" t="str">
        <f>IF(D69="","",IF(OR(ISNUMBER(B69),ISTEXT(C69)),"raidcom add lun -port "&amp;A69&amp;IF(ISBLANK(C69),"-"&amp;B69," "&amp;C69)&amp;" -grp_opt ldev -device_grp_name "&amp;D69&amp;""&amp;IF(ISBLANK(E69),""," "&amp;E69))&amp;" -s "&amp;Instructions!B$11&amp;" -IH"&amp;Instructions!B$10)</f>
        <v/>
      </c>
      <c r="H69" s="141" t="str">
        <f>IF(D69="","",IF(OR(ISNUMBER(B69), ISTEXT(C69)),"raidcom delete lun -port "&amp;A69&amp;IF(ISBLANK(C69),"-"&amp;B69," "&amp;C69)&amp;" -grp_opt ldev -device_grp_name "&amp;D69&amp;"")&amp;" -s "&amp;Instructions!B$11&amp;" -IH"&amp;Instructions!B$10)</f>
        <v/>
      </c>
    </row>
    <row r="70" spans="1:8" ht="15">
      <c r="A70" s="20"/>
      <c r="B70" s="29"/>
      <c r="C70" s="20"/>
      <c r="D70" s="29"/>
      <c r="E70" s="29"/>
      <c r="F70" s="92" t="s">
        <v>17</v>
      </c>
      <c r="G70" s="24" t="str">
        <f>IF(D70="","",IF(OR(ISNUMBER(B70),ISTEXT(C70)),"raidcom add lun -port "&amp;A70&amp;IF(ISBLANK(C70),"-"&amp;B70," "&amp;C70)&amp;" -grp_opt ldev -device_grp_name "&amp;D70&amp;""&amp;IF(ISBLANK(E70),""," "&amp;E70))&amp;" -s "&amp;Instructions!B$11&amp;" -IH"&amp;Instructions!B$10)</f>
        <v/>
      </c>
      <c r="H70" s="141" t="str">
        <f>IF(D70="","",IF(OR(ISNUMBER(B70), ISTEXT(C70)),"raidcom delete lun -port "&amp;A70&amp;IF(ISBLANK(C70),"-"&amp;B70," "&amp;C70)&amp;" -grp_opt ldev -device_grp_name "&amp;D70&amp;"")&amp;" -s "&amp;Instructions!B$11&amp;" -IH"&amp;Instructions!B$10)</f>
        <v/>
      </c>
    </row>
    <row r="71" spans="1:8" ht="15">
      <c r="A71" s="20"/>
      <c r="B71" s="29"/>
      <c r="C71" s="20"/>
      <c r="D71" s="29"/>
      <c r="E71" s="29"/>
      <c r="F71" s="92" t="s">
        <v>17</v>
      </c>
      <c r="G71" s="24" t="str">
        <f>IF(D71="","",IF(OR(ISNUMBER(B71),ISTEXT(C71)),"raidcom add lun -port "&amp;A71&amp;IF(ISBLANK(C71),"-"&amp;B71," "&amp;C71)&amp;" -grp_opt ldev -device_grp_name "&amp;D71&amp;""&amp;IF(ISBLANK(E71),""," "&amp;E71))&amp;" -s "&amp;Instructions!B$11&amp;" -IH"&amp;Instructions!B$10)</f>
        <v/>
      </c>
      <c r="H71" s="141" t="str">
        <f>IF(D71="","",IF(OR(ISNUMBER(B71), ISTEXT(C71)),"raidcom delete lun -port "&amp;A71&amp;IF(ISBLANK(C71),"-"&amp;B71," "&amp;C71)&amp;" -grp_opt ldev -device_grp_name "&amp;D71&amp;"")&amp;" -s "&amp;Instructions!B$11&amp;" -IH"&amp;Instructions!B$10)</f>
        <v/>
      </c>
    </row>
    <row r="72" spans="1:8" ht="15">
      <c r="A72" s="20"/>
      <c r="B72" s="29"/>
      <c r="C72" s="20"/>
      <c r="D72" s="29"/>
      <c r="E72" s="29"/>
      <c r="F72" s="92" t="s">
        <v>17</v>
      </c>
      <c r="G72" s="24" t="str">
        <f>IF(D72="","",IF(OR(ISNUMBER(B72),ISTEXT(C72)),"raidcom add lun -port "&amp;A72&amp;IF(ISBLANK(C72),"-"&amp;B72," "&amp;C72)&amp;" -grp_opt ldev -device_grp_name "&amp;D72&amp;""&amp;IF(ISBLANK(E72),""," "&amp;E72))&amp;" -s "&amp;Instructions!B$11&amp;" -IH"&amp;Instructions!B$10)</f>
        <v/>
      </c>
      <c r="H72" s="141" t="str">
        <f>IF(D72="","",IF(OR(ISNUMBER(B72), ISTEXT(C72)),"raidcom delete lun -port "&amp;A72&amp;IF(ISBLANK(C72),"-"&amp;B72," "&amp;C72)&amp;" -grp_opt ldev -device_grp_name "&amp;D72&amp;"")&amp;" -s "&amp;Instructions!B$11&amp;" -IH"&amp;Instructions!B$10)</f>
        <v/>
      </c>
    </row>
    <row r="73" spans="1:8" ht="15">
      <c r="A73" s="20"/>
      <c r="B73" s="29"/>
      <c r="C73" s="20"/>
      <c r="D73" s="29"/>
      <c r="E73" s="29"/>
      <c r="F73" s="92" t="s">
        <v>17</v>
      </c>
      <c r="G73" s="24" t="str">
        <f>IF(D73="","",IF(OR(ISNUMBER(B73),ISTEXT(C73)),"raidcom add lun -port "&amp;A73&amp;IF(ISBLANK(C73),"-"&amp;B73," "&amp;C73)&amp;" -grp_opt ldev -device_grp_name "&amp;D73&amp;""&amp;IF(ISBLANK(E73),""," "&amp;E73))&amp;" -s "&amp;Instructions!B$11&amp;" -IH"&amp;Instructions!B$10)</f>
        <v/>
      </c>
      <c r="H73" s="141" t="str">
        <f>IF(D73="","",IF(OR(ISNUMBER(B73), ISTEXT(C73)),"raidcom delete lun -port "&amp;A73&amp;IF(ISBLANK(C73),"-"&amp;B73," "&amp;C73)&amp;" -grp_opt ldev -device_grp_name "&amp;D73&amp;"")&amp;" -s "&amp;Instructions!B$11&amp;" -IH"&amp;Instructions!B$10)</f>
        <v/>
      </c>
    </row>
    <row r="74" spans="1:8" ht="15">
      <c r="A74" s="20"/>
      <c r="B74" s="29"/>
      <c r="C74" s="20"/>
      <c r="D74" s="29"/>
      <c r="E74" s="29"/>
      <c r="F74" s="92" t="s">
        <v>17</v>
      </c>
      <c r="G74" s="24" t="str">
        <f>IF(D74="","",IF(OR(ISNUMBER(B74),ISTEXT(C74)),"raidcom add lun -port "&amp;A74&amp;IF(ISBLANK(C74),"-"&amp;B74," "&amp;C74)&amp;" -grp_opt ldev -device_grp_name "&amp;D74&amp;""&amp;IF(ISBLANK(E74),""," "&amp;E74))&amp;" -s "&amp;Instructions!B$11&amp;" -IH"&amp;Instructions!B$10)</f>
        <v/>
      </c>
      <c r="H74" s="141" t="str">
        <f>IF(D74="","",IF(OR(ISNUMBER(B74), ISTEXT(C74)),"raidcom delete lun -port "&amp;A74&amp;IF(ISBLANK(C74),"-"&amp;B74," "&amp;C74)&amp;" -grp_opt ldev -device_grp_name "&amp;D74&amp;"")&amp;" -s "&amp;Instructions!B$11&amp;" -IH"&amp;Instructions!B$10)</f>
        <v/>
      </c>
    </row>
    <row r="75" spans="1:8" ht="15">
      <c r="A75" s="20"/>
      <c r="B75" s="29"/>
      <c r="C75" s="20"/>
      <c r="D75" s="29"/>
      <c r="E75" s="29"/>
      <c r="F75" s="92" t="s">
        <v>17</v>
      </c>
      <c r="G75" s="24" t="str">
        <f>IF(D75="","",IF(OR(ISNUMBER(B75),ISTEXT(C75)),"raidcom add lun -port "&amp;A75&amp;IF(ISBLANK(C75),"-"&amp;B75," "&amp;C75)&amp;" -grp_opt ldev -device_grp_name "&amp;D75&amp;""&amp;IF(ISBLANK(E75),""," "&amp;E75))&amp;" -s "&amp;Instructions!B$11&amp;" -IH"&amp;Instructions!B$10)</f>
        <v/>
      </c>
      <c r="H75" s="141" t="str">
        <f>IF(D75="","",IF(OR(ISNUMBER(B75), ISTEXT(C75)),"raidcom delete lun -port "&amp;A75&amp;IF(ISBLANK(C75),"-"&amp;B75," "&amp;C75)&amp;" -grp_opt ldev -device_grp_name "&amp;D75&amp;"")&amp;" -s "&amp;Instructions!B$11&amp;" -IH"&amp;Instructions!B$10)</f>
        <v/>
      </c>
    </row>
    <row r="76" spans="1:8" ht="15">
      <c r="A76" s="20"/>
      <c r="B76" s="29"/>
      <c r="C76" s="20"/>
      <c r="D76" s="29"/>
      <c r="E76" s="29"/>
      <c r="F76" s="92" t="s">
        <v>17</v>
      </c>
      <c r="G76" s="24" t="str">
        <f>IF(D76="","",IF(OR(ISNUMBER(B76),ISTEXT(C76)),"raidcom add lun -port "&amp;A76&amp;IF(ISBLANK(C76),"-"&amp;B76," "&amp;C76)&amp;" -grp_opt ldev -device_grp_name "&amp;D76&amp;""&amp;IF(ISBLANK(E76),""," "&amp;E76))&amp;" -s "&amp;Instructions!B$11&amp;" -IH"&amp;Instructions!B$10)</f>
        <v/>
      </c>
      <c r="H76" s="141" t="str">
        <f>IF(D76="","",IF(OR(ISNUMBER(B76), ISTEXT(C76)),"raidcom delete lun -port "&amp;A76&amp;IF(ISBLANK(C76),"-"&amp;B76," "&amp;C76)&amp;" -grp_opt ldev -device_grp_name "&amp;D76&amp;"")&amp;" -s "&amp;Instructions!B$11&amp;" -IH"&amp;Instructions!B$10)</f>
        <v/>
      </c>
    </row>
    <row r="77" spans="1:8" ht="15">
      <c r="A77" s="20"/>
      <c r="B77" s="29"/>
      <c r="C77" s="20"/>
      <c r="D77" s="29"/>
      <c r="E77" s="29"/>
      <c r="F77" s="92" t="s">
        <v>17</v>
      </c>
      <c r="G77" s="24" t="str">
        <f>IF(D77="","",IF(OR(ISNUMBER(B77),ISTEXT(C77)),"raidcom add lun -port "&amp;A77&amp;IF(ISBLANK(C77),"-"&amp;B77," "&amp;C77)&amp;" -grp_opt ldev -device_grp_name "&amp;D77&amp;""&amp;IF(ISBLANK(E77),""," "&amp;E77))&amp;" -s "&amp;Instructions!B$11&amp;" -IH"&amp;Instructions!B$10)</f>
        <v/>
      </c>
      <c r="H77" s="141" t="str">
        <f>IF(D77="","",IF(OR(ISNUMBER(B77), ISTEXT(C77)),"raidcom delete lun -port "&amp;A77&amp;IF(ISBLANK(C77),"-"&amp;B77," "&amp;C77)&amp;" -grp_opt ldev -device_grp_name "&amp;D77&amp;"")&amp;" -s "&amp;Instructions!B$11&amp;" -IH"&amp;Instructions!B$10)</f>
        <v/>
      </c>
    </row>
    <row r="78" spans="1:8" ht="15">
      <c r="A78" s="20"/>
      <c r="B78" s="29"/>
      <c r="C78" s="20"/>
      <c r="D78" s="29"/>
      <c r="E78" s="29"/>
      <c r="F78" s="92" t="s">
        <v>17</v>
      </c>
      <c r="G78" s="24" t="str">
        <f>IF(D78="","",IF(OR(ISNUMBER(B78),ISTEXT(C78)),"raidcom add lun -port "&amp;A78&amp;IF(ISBLANK(C78),"-"&amp;B78," "&amp;C78)&amp;" -grp_opt ldev -device_grp_name "&amp;D78&amp;""&amp;IF(ISBLANK(E78),""," "&amp;E78))&amp;" -s "&amp;Instructions!B$11&amp;" -IH"&amp;Instructions!B$10)</f>
        <v/>
      </c>
      <c r="H78" s="141" t="str">
        <f>IF(D78="","",IF(OR(ISNUMBER(B78), ISTEXT(C78)),"raidcom delete lun -port "&amp;A78&amp;IF(ISBLANK(C78),"-"&amp;B78," "&amp;C78)&amp;" -grp_opt ldev -device_grp_name "&amp;D78&amp;"")&amp;" -s "&amp;Instructions!B$11&amp;" -IH"&amp;Instructions!B$10)</f>
        <v/>
      </c>
    </row>
    <row r="79" spans="1:8" ht="15">
      <c r="A79" s="20"/>
      <c r="B79" s="29"/>
      <c r="C79" s="20"/>
      <c r="D79" s="29"/>
      <c r="E79" s="29"/>
      <c r="F79" s="92" t="s">
        <v>17</v>
      </c>
      <c r="G79" s="24" t="str">
        <f>IF(D79="","",IF(OR(ISNUMBER(B79),ISTEXT(C79)),"raidcom add lun -port "&amp;A79&amp;IF(ISBLANK(C79),"-"&amp;B79," "&amp;C79)&amp;" -grp_opt ldev -device_grp_name "&amp;D79&amp;""&amp;IF(ISBLANK(E79),""," "&amp;E79))&amp;" -s "&amp;Instructions!B$11&amp;" -IH"&amp;Instructions!B$10)</f>
        <v/>
      </c>
      <c r="H79" s="141" t="str">
        <f>IF(D79="","",IF(OR(ISNUMBER(B79), ISTEXT(C79)),"raidcom delete lun -port "&amp;A79&amp;IF(ISBLANK(C79),"-"&amp;B79," "&amp;C79)&amp;" -grp_opt ldev -device_grp_name "&amp;D79&amp;"")&amp;" -s "&amp;Instructions!B$11&amp;" -IH"&amp;Instructions!B$10)</f>
        <v/>
      </c>
    </row>
    <row r="80" spans="1:8" ht="15">
      <c r="A80" s="20"/>
      <c r="B80" s="29"/>
      <c r="C80" s="20"/>
      <c r="D80" s="29"/>
      <c r="E80" s="29"/>
      <c r="F80" s="92" t="s">
        <v>17</v>
      </c>
      <c r="G80" s="24" t="str">
        <f>IF(D80="","",IF(OR(ISNUMBER(B80),ISTEXT(C80)),"raidcom add lun -port "&amp;A80&amp;IF(ISBLANK(C80),"-"&amp;B80," "&amp;C80)&amp;" -grp_opt ldev -device_grp_name "&amp;D80&amp;""&amp;IF(ISBLANK(E80),""," "&amp;E80))&amp;" -s "&amp;Instructions!B$11&amp;" -IH"&amp;Instructions!B$10)</f>
        <v/>
      </c>
      <c r="H80" s="141" t="str">
        <f>IF(D80="","",IF(OR(ISNUMBER(B80), ISTEXT(C80)),"raidcom delete lun -port "&amp;A80&amp;IF(ISBLANK(C80),"-"&amp;B80," "&amp;C80)&amp;" -grp_opt ldev -device_grp_name "&amp;D80&amp;"")&amp;" -s "&amp;Instructions!B$11&amp;" -IH"&amp;Instructions!B$10)</f>
        <v/>
      </c>
    </row>
    <row r="81" spans="1:8" ht="15">
      <c r="A81" s="20"/>
      <c r="B81" s="29"/>
      <c r="C81" s="20"/>
      <c r="D81" s="29"/>
      <c r="E81" s="29"/>
      <c r="F81" s="92" t="s">
        <v>17</v>
      </c>
      <c r="G81" s="24" t="str">
        <f>IF(D81="","",IF(OR(ISNUMBER(B81),ISTEXT(C81)),"raidcom add lun -port "&amp;A81&amp;IF(ISBLANK(C81),"-"&amp;B81," "&amp;C81)&amp;" -grp_opt ldev -device_grp_name "&amp;D81&amp;""&amp;IF(ISBLANK(E81),""," "&amp;E81))&amp;" -s "&amp;Instructions!B$11&amp;" -IH"&amp;Instructions!B$10)</f>
        <v/>
      </c>
      <c r="H81" s="141" t="str">
        <f>IF(D81="","",IF(OR(ISNUMBER(B81), ISTEXT(C81)),"raidcom delete lun -port "&amp;A81&amp;IF(ISBLANK(C81),"-"&amp;B81," "&amp;C81)&amp;" -grp_opt ldev -device_grp_name "&amp;D81&amp;"")&amp;" -s "&amp;Instructions!B$11&amp;" -IH"&amp;Instructions!B$10)</f>
        <v/>
      </c>
    </row>
    <row r="82" spans="1:8" ht="15">
      <c r="A82" s="20"/>
      <c r="B82" s="29"/>
      <c r="C82" s="20"/>
      <c r="D82" s="29"/>
      <c r="E82" s="29"/>
      <c r="F82" s="92" t="s">
        <v>17</v>
      </c>
      <c r="G82" s="24" t="str">
        <f>IF(D82="","",IF(OR(ISNUMBER(B82),ISTEXT(C82)),"raidcom add lun -port "&amp;A82&amp;IF(ISBLANK(C82),"-"&amp;B82," "&amp;C82)&amp;" -grp_opt ldev -device_grp_name "&amp;D82&amp;""&amp;IF(ISBLANK(E82),""," "&amp;E82))&amp;" -s "&amp;Instructions!B$11&amp;" -IH"&amp;Instructions!B$10)</f>
        <v/>
      </c>
      <c r="H82" s="141" t="str">
        <f>IF(D82="","",IF(OR(ISNUMBER(B82), ISTEXT(C82)),"raidcom delete lun -port "&amp;A82&amp;IF(ISBLANK(C82),"-"&amp;B82," "&amp;C82)&amp;" -grp_opt ldev -device_grp_name "&amp;D82&amp;"")&amp;" -s "&amp;Instructions!B$11&amp;" -IH"&amp;Instructions!B$10)</f>
        <v/>
      </c>
    </row>
    <row r="83" spans="1:8" ht="15">
      <c r="A83" s="20"/>
      <c r="B83" s="29"/>
      <c r="C83" s="20"/>
      <c r="D83" s="29"/>
      <c r="E83" s="29"/>
      <c r="F83" s="92" t="s">
        <v>17</v>
      </c>
      <c r="G83" s="24" t="str">
        <f>IF(D83="","",IF(OR(ISNUMBER(B83),ISTEXT(C83)),"raidcom add lun -port "&amp;A83&amp;IF(ISBLANK(C83),"-"&amp;B83," "&amp;C83)&amp;" -grp_opt ldev -device_grp_name "&amp;D83&amp;""&amp;IF(ISBLANK(E83),""," "&amp;E83))&amp;" -s "&amp;Instructions!B$11&amp;" -IH"&amp;Instructions!B$10)</f>
        <v/>
      </c>
      <c r="H83" s="141" t="str">
        <f>IF(D83="","",IF(OR(ISNUMBER(B83), ISTEXT(C83)),"raidcom delete lun -port "&amp;A83&amp;IF(ISBLANK(C83),"-"&amp;B83," "&amp;C83)&amp;" -grp_opt ldev -device_grp_name "&amp;D83&amp;"")&amp;" -s "&amp;Instructions!B$11&amp;" -IH"&amp;Instructions!B$10)</f>
        <v/>
      </c>
    </row>
    <row r="84" spans="1:8" ht="15">
      <c r="A84" s="20"/>
      <c r="B84" s="29"/>
      <c r="C84" s="20"/>
      <c r="D84" s="29"/>
      <c r="E84" s="29"/>
      <c r="F84" s="92" t="s">
        <v>17</v>
      </c>
      <c r="G84" s="24" t="str">
        <f>IF(D84="","",IF(OR(ISNUMBER(B84),ISTEXT(C84)),"raidcom add lun -port "&amp;A84&amp;IF(ISBLANK(C84),"-"&amp;B84," "&amp;C84)&amp;" -grp_opt ldev -device_grp_name "&amp;D84&amp;""&amp;IF(ISBLANK(E84),""," "&amp;E84))&amp;" -s "&amp;Instructions!B$11&amp;" -IH"&amp;Instructions!B$10)</f>
        <v/>
      </c>
      <c r="H84" s="141" t="str">
        <f>IF(D84="","",IF(OR(ISNUMBER(B84), ISTEXT(C84)),"raidcom delete lun -port "&amp;A84&amp;IF(ISBLANK(C84),"-"&amp;B84," "&amp;C84)&amp;" -grp_opt ldev -device_grp_name "&amp;D84&amp;"")&amp;" -s "&amp;Instructions!B$11&amp;" -IH"&amp;Instructions!B$10)</f>
        <v/>
      </c>
    </row>
    <row r="85" spans="1:8" ht="15">
      <c r="A85" s="20"/>
      <c r="B85" s="29"/>
      <c r="C85" s="20"/>
      <c r="D85" s="29"/>
      <c r="E85" s="29"/>
      <c r="F85" s="92" t="s">
        <v>17</v>
      </c>
      <c r="G85" s="24" t="str">
        <f>IF(D85="","",IF(OR(ISNUMBER(B85),ISTEXT(C85)),"raidcom add lun -port "&amp;A85&amp;IF(ISBLANK(C85),"-"&amp;B85," "&amp;C85)&amp;" -grp_opt ldev -device_grp_name "&amp;D85&amp;""&amp;IF(ISBLANK(E85),""," "&amp;E85))&amp;" -s "&amp;Instructions!B$11&amp;" -IH"&amp;Instructions!B$10)</f>
        <v/>
      </c>
      <c r="H85" s="141" t="str">
        <f>IF(D85="","",IF(OR(ISNUMBER(B85), ISTEXT(C85)),"raidcom delete lun -port "&amp;A85&amp;IF(ISBLANK(C85),"-"&amp;B85," "&amp;C85)&amp;" -grp_opt ldev -device_grp_name "&amp;D85&amp;"")&amp;" -s "&amp;Instructions!B$11&amp;" -IH"&amp;Instructions!B$10)</f>
        <v/>
      </c>
    </row>
    <row r="86" spans="1:8" ht="15">
      <c r="A86" s="20"/>
      <c r="B86" s="29"/>
      <c r="C86" s="20"/>
      <c r="D86" s="29"/>
      <c r="E86" s="29"/>
      <c r="F86" s="92" t="s">
        <v>17</v>
      </c>
      <c r="G86" s="24" t="str">
        <f>IF(D86="","",IF(OR(ISNUMBER(B86),ISTEXT(C86)),"raidcom add lun -port "&amp;A86&amp;IF(ISBLANK(C86),"-"&amp;B86," "&amp;C86)&amp;" -grp_opt ldev -device_grp_name "&amp;D86&amp;""&amp;IF(ISBLANK(E86),""," "&amp;E86))&amp;" -s "&amp;Instructions!B$11&amp;" -IH"&amp;Instructions!B$10)</f>
        <v/>
      </c>
      <c r="H86" s="141" t="str">
        <f>IF(D86="","",IF(OR(ISNUMBER(B86), ISTEXT(C86)),"raidcom delete lun -port "&amp;A86&amp;IF(ISBLANK(C86),"-"&amp;B86," "&amp;C86)&amp;" -grp_opt ldev -device_grp_name "&amp;D86&amp;"")&amp;" -s "&amp;Instructions!B$11&amp;" -IH"&amp;Instructions!B$10)</f>
        <v/>
      </c>
    </row>
    <row r="87" spans="1:8" ht="15">
      <c r="A87" s="20"/>
      <c r="B87" s="29"/>
      <c r="C87" s="20"/>
      <c r="D87" s="29"/>
      <c r="E87" s="29"/>
      <c r="F87" s="92" t="s">
        <v>17</v>
      </c>
      <c r="G87" s="24" t="str">
        <f>IF(D87="","",IF(OR(ISNUMBER(B87),ISTEXT(C87)),"raidcom add lun -port "&amp;A87&amp;IF(ISBLANK(C87),"-"&amp;B87," "&amp;C87)&amp;" -grp_opt ldev -device_grp_name "&amp;D87&amp;""&amp;IF(ISBLANK(E87),""," "&amp;E87))&amp;" -s "&amp;Instructions!B$11&amp;" -IH"&amp;Instructions!B$10)</f>
        <v/>
      </c>
      <c r="H87" s="141" t="str">
        <f>IF(D87="","",IF(OR(ISNUMBER(B87), ISTEXT(C87)),"raidcom delete lun -port "&amp;A87&amp;IF(ISBLANK(C87),"-"&amp;B87," "&amp;C87)&amp;" -grp_opt ldev -device_grp_name "&amp;D87&amp;"")&amp;" -s "&amp;Instructions!B$11&amp;" -IH"&amp;Instructions!B$10)</f>
        <v/>
      </c>
    </row>
    <row r="88" spans="1:8" ht="15">
      <c r="A88" s="20"/>
      <c r="B88" s="29"/>
      <c r="C88" s="20"/>
      <c r="D88" s="29"/>
      <c r="E88" s="29"/>
      <c r="F88" s="92" t="s">
        <v>17</v>
      </c>
      <c r="G88" s="24" t="str">
        <f>IF(D88="","",IF(OR(ISNUMBER(B88),ISTEXT(C88)),"raidcom add lun -port "&amp;A88&amp;IF(ISBLANK(C88),"-"&amp;B88," "&amp;C88)&amp;" -grp_opt ldev -device_grp_name "&amp;D88&amp;""&amp;IF(ISBLANK(E88),""," "&amp;E88))&amp;" -s "&amp;Instructions!B$11&amp;" -IH"&amp;Instructions!B$10)</f>
        <v/>
      </c>
      <c r="H88" s="141" t="str">
        <f>IF(D88="","",IF(OR(ISNUMBER(B88), ISTEXT(C88)),"raidcom delete lun -port "&amp;A88&amp;IF(ISBLANK(C88),"-"&amp;B88," "&amp;C88)&amp;" -grp_opt ldev -device_grp_name "&amp;D88&amp;"")&amp;" -s "&amp;Instructions!B$11&amp;" -IH"&amp;Instructions!B$10)</f>
        <v/>
      </c>
    </row>
    <row r="89" spans="1:8" ht="15">
      <c r="A89" s="20"/>
      <c r="B89" s="29"/>
      <c r="C89" s="20"/>
      <c r="D89" s="29"/>
      <c r="E89" s="29"/>
      <c r="F89" s="92" t="s">
        <v>17</v>
      </c>
      <c r="G89" s="24" t="str">
        <f>IF(D89="","",IF(OR(ISNUMBER(B89),ISTEXT(C89)),"raidcom add lun -port "&amp;A89&amp;IF(ISBLANK(C89),"-"&amp;B89," "&amp;C89)&amp;" -grp_opt ldev -device_grp_name "&amp;D89&amp;""&amp;IF(ISBLANK(E89),""," "&amp;E89))&amp;" -s "&amp;Instructions!B$11&amp;" -IH"&amp;Instructions!B$10)</f>
        <v/>
      </c>
      <c r="H89" s="141" t="str">
        <f>IF(D89="","",IF(OR(ISNUMBER(B89), ISTEXT(C89)),"raidcom delete lun -port "&amp;A89&amp;IF(ISBLANK(C89),"-"&amp;B89," "&amp;C89)&amp;" -grp_opt ldev -device_grp_name "&amp;D89&amp;"")&amp;" -s "&amp;Instructions!B$11&amp;" -IH"&amp;Instructions!B$10)</f>
        <v/>
      </c>
    </row>
    <row r="90" spans="1:8" ht="15">
      <c r="A90" s="20"/>
      <c r="B90" s="29"/>
      <c r="C90" s="20"/>
      <c r="D90" s="29"/>
      <c r="E90" s="29"/>
      <c r="F90" s="92" t="s">
        <v>17</v>
      </c>
      <c r="G90" s="24" t="str">
        <f>IF(D90="","",IF(OR(ISNUMBER(B90),ISTEXT(C90)),"raidcom add lun -port "&amp;A90&amp;IF(ISBLANK(C90),"-"&amp;B90," "&amp;C90)&amp;" -grp_opt ldev -device_grp_name "&amp;D90&amp;""&amp;IF(ISBLANK(E90),""," "&amp;E90))&amp;" -s "&amp;Instructions!B$11&amp;" -IH"&amp;Instructions!B$10)</f>
        <v/>
      </c>
      <c r="H90" s="141" t="str">
        <f>IF(D90="","",IF(OR(ISNUMBER(B90), ISTEXT(C90)),"raidcom delete lun -port "&amp;A90&amp;IF(ISBLANK(C90),"-"&amp;B90," "&amp;C90)&amp;" -grp_opt ldev -device_grp_name "&amp;D90&amp;"")&amp;" -s "&amp;Instructions!B$11&amp;" -IH"&amp;Instructions!B$10)</f>
        <v/>
      </c>
    </row>
    <row r="91" spans="1:8" ht="15">
      <c r="A91" s="20"/>
      <c r="B91" s="29"/>
      <c r="C91" s="20"/>
      <c r="D91" s="29"/>
      <c r="E91" s="29"/>
      <c r="F91" s="92" t="s">
        <v>17</v>
      </c>
      <c r="G91" s="24" t="str">
        <f>IF(D91="","",IF(OR(ISNUMBER(B91),ISTEXT(C91)),"raidcom add lun -port "&amp;A91&amp;IF(ISBLANK(C91),"-"&amp;B91," "&amp;C91)&amp;" -grp_opt ldev -device_grp_name "&amp;D91&amp;""&amp;IF(ISBLANK(E91),""," "&amp;E91))&amp;" -s "&amp;Instructions!B$11&amp;" -IH"&amp;Instructions!B$10)</f>
        <v/>
      </c>
      <c r="H91" s="141" t="str">
        <f>IF(D91="","",IF(OR(ISNUMBER(B91), ISTEXT(C91)),"raidcom delete lun -port "&amp;A91&amp;IF(ISBLANK(C91),"-"&amp;B91," "&amp;C91)&amp;" -grp_opt ldev -device_grp_name "&amp;D91&amp;"")&amp;" -s "&amp;Instructions!B$11&amp;" -IH"&amp;Instructions!B$10)</f>
        <v/>
      </c>
    </row>
    <row r="92" spans="1:8" ht="15">
      <c r="A92" s="20"/>
      <c r="B92" s="29"/>
      <c r="C92" s="20"/>
      <c r="D92" s="29"/>
      <c r="E92" s="29"/>
      <c r="F92" s="92" t="s">
        <v>17</v>
      </c>
      <c r="G92" s="24" t="str">
        <f>IF(D92="","",IF(OR(ISNUMBER(B92),ISTEXT(C92)),"raidcom add lun -port "&amp;A92&amp;IF(ISBLANK(C92),"-"&amp;B92," "&amp;C92)&amp;" -grp_opt ldev -device_grp_name "&amp;D92&amp;""&amp;IF(ISBLANK(E92),""," "&amp;E92))&amp;" -s "&amp;Instructions!B$11&amp;" -IH"&amp;Instructions!B$10)</f>
        <v/>
      </c>
      <c r="H92" s="141" t="str">
        <f>IF(D92="","",IF(OR(ISNUMBER(B92), ISTEXT(C92)),"raidcom delete lun -port "&amp;A92&amp;IF(ISBLANK(C92),"-"&amp;B92," "&amp;C92)&amp;" -grp_opt ldev -device_grp_name "&amp;D92&amp;"")&amp;" -s "&amp;Instructions!B$11&amp;" -IH"&amp;Instructions!B$10)</f>
        <v/>
      </c>
    </row>
    <row r="93" spans="1:8" ht="15">
      <c r="A93" s="20"/>
      <c r="B93" s="29"/>
      <c r="C93" s="20"/>
      <c r="D93" s="29"/>
      <c r="E93" s="29"/>
      <c r="F93" s="92" t="s">
        <v>17</v>
      </c>
      <c r="G93" s="24" t="str">
        <f>IF(D93="","",IF(OR(ISNUMBER(B93),ISTEXT(C93)),"raidcom add lun -port "&amp;A93&amp;IF(ISBLANK(C93),"-"&amp;B93," "&amp;C93)&amp;" -grp_opt ldev -device_grp_name "&amp;D93&amp;""&amp;IF(ISBLANK(E93),""," "&amp;E93))&amp;" -s "&amp;Instructions!B$11&amp;" -IH"&amp;Instructions!B$10)</f>
        <v/>
      </c>
      <c r="H93" s="141" t="str">
        <f>IF(D93="","",IF(OR(ISNUMBER(B93), ISTEXT(C93)),"raidcom delete lun -port "&amp;A93&amp;IF(ISBLANK(C93),"-"&amp;B93," "&amp;C93)&amp;" -grp_opt ldev -device_grp_name "&amp;D93&amp;"")&amp;" -s "&amp;Instructions!B$11&amp;" -IH"&amp;Instructions!B$10)</f>
        <v/>
      </c>
    </row>
    <row r="94" spans="1:8" ht="15">
      <c r="A94" s="20"/>
      <c r="B94" s="29"/>
      <c r="C94" s="20"/>
      <c r="D94" s="29"/>
      <c r="E94" s="29"/>
      <c r="F94" s="92" t="s">
        <v>17</v>
      </c>
      <c r="G94" s="24" t="str">
        <f>IF(D94="","",IF(OR(ISNUMBER(B94),ISTEXT(C94)),"raidcom add lun -port "&amp;A94&amp;IF(ISBLANK(C94),"-"&amp;B94," "&amp;C94)&amp;" -grp_opt ldev -device_grp_name "&amp;D94&amp;""&amp;IF(ISBLANK(E94),""," "&amp;E94))&amp;" -s "&amp;Instructions!B$11&amp;" -IH"&amp;Instructions!B$10)</f>
        <v/>
      </c>
      <c r="H94" s="141" t="str">
        <f>IF(D94="","",IF(OR(ISNUMBER(B94), ISTEXT(C94)),"raidcom delete lun -port "&amp;A94&amp;IF(ISBLANK(C94),"-"&amp;B94," "&amp;C94)&amp;" -grp_opt ldev -device_grp_name "&amp;D94&amp;"")&amp;" -s "&amp;Instructions!B$11&amp;" -IH"&amp;Instructions!B$10)</f>
        <v/>
      </c>
    </row>
    <row r="95" spans="1:8" ht="15">
      <c r="A95" s="20"/>
      <c r="B95" s="29"/>
      <c r="C95" s="20"/>
      <c r="D95" s="29"/>
      <c r="E95" s="29"/>
      <c r="F95" s="92" t="s">
        <v>17</v>
      </c>
      <c r="G95" s="24" t="str">
        <f>IF(D95="","",IF(OR(ISNUMBER(B95),ISTEXT(C95)),"raidcom add lun -port "&amp;A95&amp;IF(ISBLANK(C95),"-"&amp;B95," "&amp;C95)&amp;" -grp_opt ldev -device_grp_name "&amp;D95&amp;""&amp;IF(ISBLANK(E95),""," "&amp;E95))&amp;" -s "&amp;Instructions!B$11&amp;" -IH"&amp;Instructions!B$10)</f>
        <v/>
      </c>
      <c r="H95" s="141" t="str">
        <f>IF(D95="","",IF(OR(ISNUMBER(B95), ISTEXT(C95)),"raidcom delete lun -port "&amp;A95&amp;IF(ISBLANK(C95),"-"&amp;B95," "&amp;C95)&amp;" -grp_opt ldev -device_grp_name "&amp;D95&amp;"")&amp;" -s "&amp;Instructions!B$11&amp;" -IH"&amp;Instructions!B$10)</f>
        <v/>
      </c>
    </row>
    <row r="96" spans="1:8" ht="15">
      <c r="A96" s="20"/>
      <c r="B96" s="29"/>
      <c r="C96" s="20"/>
      <c r="D96" s="29"/>
      <c r="E96" s="29"/>
      <c r="F96" s="92" t="s">
        <v>17</v>
      </c>
      <c r="G96" s="24" t="str">
        <f>IF(D96="","",IF(OR(ISNUMBER(B96),ISTEXT(C96)),"raidcom add lun -port "&amp;A96&amp;IF(ISBLANK(C96),"-"&amp;B96," "&amp;C96)&amp;" -grp_opt ldev -device_grp_name "&amp;D96&amp;""&amp;IF(ISBLANK(E96),""," "&amp;E96))&amp;" -s "&amp;Instructions!B$11&amp;" -IH"&amp;Instructions!B$10)</f>
        <v/>
      </c>
      <c r="H96" s="141" t="str">
        <f>IF(D96="","",IF(OR(ISNUMBER(B96), ISTEXT(C96)),"raidcom delete lun -port "&amp;A96&amp;IF(ISBLANK(C96),"-"&amp;B96," "&amp;C96)&amp;" -grp_opt ldev -device_grp_name "&amp;D96&amp;"")&amp;" -s "&amp;Instructions!B$11&amp;" -IH"&amp;Instructions!B$10)</f>
        <v/>
      </c>
    </row>
    <row r="97" spans="1:8" ht="15">
      <c r="A97" s="20"/>
      <c r="B97" s="29"/>
      <c r="C97" s="20"/>
      <c r="D97" s="29"/>
      <c r="E97" s="29"/>
      <c r="F97" s="92" t="s">
        <v>17</v>
      </c>
      <c r="G97" s="24" t="str">
        <f>IF(D97="","",IF(OR(ISNUMBER(B97),ISTEXT(C97)),"raidcom add lun -port "&amp;A97&amp;IF(ISBLANK(C97),"-"&amp;B97," "&amp;C97)&amp;" -grp_opt ldev -device_grp_name "&amp;D97&amp;""&amp;IF(ISBLANK(E97),""," "&amp;E97))&amp;" -s "&amp;Instructions!B$11&amp;" -IH"&amp;Instructions!B$10)</f>
        <v/>
      </c>
      <c r="H97" s="141" t="str">
        <f>IF(D97="","",IF(OR(ISNUMBER(B97), ISTEXT(C97)),"raidcom delete lun -port "&amp;A97&amp;IF(ISBLANK(C97),"-"&amp;B97," "&amp;C97)&amp;" -grp_opt ldev -device_grp_name "&amp;D97&amp;"")&amp;" -s "&amp;Instructions!B$11&amp;" -IH"&amp;Instructions!B$10)</f>
        <v/>
      </c>
    </row>
    <row r="98" spans="1:8" ht="15">
      <c r="A98" s="20"/>
      <c r="B98" s="29"/>
      <c r="C98" s="20"/>
      <c r="D98" s="29"/>
      <c r="E98" s="29"/>
      <c r="F98" s="92" t="s">
        <v>17</v>
      </c>
      <c r="G98" s="24" t="str">
        <f>IF(D98="","",IF(OR(ISNUMBER(B98),ISTEXT(C98)),"raidcom add lun -port "&amp;A98&amp;IF(ISBLANK(C98),"-"&amp;B98," "&amp;C98)&amp;" -grp_opt ldev -device_grp_name "&amp;D98&amp;""&amp;IF(ISBLANK(E98),""," "&amp;E98))&amp;" -s "&amp;Instructions!B$11&amp;" -IH"&amp;Instructions!B$10)</f>
        <v/>
      </c>
      <c r="H98" s="141" t="str">
        <f>IF(D98="","",IF(OR(ISNUMBER(B98), ISTEXT(C98)),"raidcom delete lun -port "&amp;A98&amp;IF(ISBLANK(C98),"-"&amp;B98," "&amp;C98)&amp;" -grp_opt ldev -device_grp_name "&amp;D98&amp;"")&amp;" -s "&amp;Instructions!B$11&amp;" -IH"&amp;Instructions!B$10)</f>
        <v/>
      </c>
    </row>
    <row r="99" spans="1:8" ht="15">
      <c r="A99" s="20"/>
      <c r="B99" s="29"/>
      <c r="C99" s="20"/>
      <c r="D99" s="29"/>
      <c r="E99" s="29"/>
      <c r="F99" s="92" t="s">
        <v>17</v>
      </c>
      <c r="G99" s="24" t="str">
        <f>IF(D99="","",IF(OR(ISNUMBER(B99),ISTEXT(C99)),"raidcom add lun -port "&amp;A99&amp;IF(ISBLANK(C99),"-"&amp;B99," "&amp;C99)&amp;" -grp_opt ldev -device_grp_name "&amp;D99&amp;""&amp;IF(ISBLANK(E99),""," "&amp;E99))&amp;" -s "&amp;Instructions!B$11&amp;" -IH"&amp;Instructions!B$10)</f>
        <v/>
      </c>
      <c r="H99" s="141" t="str">
        <f>IF(D99="","",IF(OR(ISNUMBER(B99), ISTEXT(C99)),"raidcom delete lun -port "&amp;A99&amp;IF(ISBLANK(C99),"-"&amp;B99," "&amp;C99)&amp;" -grp_opt ldev -device_grp_name "&amp;D99&amp;"")&amp;" -s "&amp;Instructions!B$11&amp;" -IH"&amp;Instructions!B$10)</f>
        <v/>
      </c>
    </row>
    <row r="100" spans="1:8" ht="15">
      <c r="A100" s="20"/>
      <c r="B100" s="29"/>
      <c r="C100" s="20"/>
      <c r="D100" s="29"/>
      <c r="E100" s="29"/>
      <c r="F100" s="92" t="s">
        <v>17</v>
      </c>
      <c r="G100" s="24" t="str">
        <f>IF(D100="","",IF(OR(ISNUMBER(B100),ISTEXT(C100)),"raidcom add lun -port "&amp;A100&amp;IF(ISBLANK(C100),"-"&amp;B100," "&amp;C100)&amp;" -grp_opt ldev -device_grp_name "&amp;D100&amp;""&amp;IF(ISBLANK(E100),""," "&amp;E100))&amp;" -s "&amp;Instructions!B$11&amp;" -IH"&amp;Instructions!B$10)</f>
        <v/>
      </c>
      <c r="H100" s="141" t="str">
        <f>IF(D100="","",IF(OR(ISNUMBER(B100), ISTEXT(C100)),"raidcom delete lun -port "&amp;A100&amp;IF(ISBLANK(C100),"-"&amp;B100," "&amp;C100)&amp;" -grp_opt ldev -device_grp_name "&amp;D100&amp;"")&amp;" -s "&amp;Instructions!B$11&amp;" -IH"&amp;Instructions!B$10)</f>
        <v/>
      </c>
    </row>
    <row r="101" spans="1:8" ht="15">
      <c r="A101" s="20"/>
      <c r="B101" s="29"/>
      <c r="C101" s="20"/>
      <c r="D101" s="29"/>
      <c r="E101" s="29"/>
      <c r="F101" s="92" t="s">
        <v>17</v>
      </c>
      <c r="G101" s="24" t="str">
        <f>IF(D101="","",IF(OR(ISNUMBER(B101),ISTEXT(C101)),"raidcom add lun -port "&amp;A101&amp;IF(ISBLANK(C101),"-"&amp;B101," "&amp;C101)&amp;" -grp_opt ldev -device_grp_name "&amp;D101&amp;""&amp;IF(ISBLANK(E101),""," "&amp;E101))&amp;" -s "&amp;Instructions!B$11&amp;" -IH"&amp;Instructions!B$10)</f>
        <v/>
      </c>
      <c r="H101" s="141" t="str">
        <f>IF(D101="","",IF(OR(ISNUMBER(B101), ISTEXT(C101)),"raidcom delete lun -port "&amp;A101&amp;IF(ISBLANK(C101),"-"&amp;B101," "&amp;C101)&amp;" -grp_opt ldev -device_grp_name "&amp;D101&amp;"")&amp;" -s "&amp;Instructions!B$11&amp;" -IH"&amp;Instructions!B$10)</f>
        <v/>
      </c>
    </row>
    <row r="102" spans="1:8" ht="15">
      <c r="A102" s="20"/>
      <c r="B102" s="29"/>
      <c r="C102" s="20"/>
      <c r="D102" s="29"/>
      <c r="E102" s="29"/>
      <c r="F102" s="92" t="s">
        <v>17</v>
      </c>
      <c r="G102" s="24" t="str">
        <f>IF(D102="","",IF(OR(ISNUMBER(B102),ISTEXT(C102)),"raidcom add lun -port "&amp;A102&amp;IF(ISBLANK(C102),"-"&amp;B102," "&amp;C102)&amp;" -grp_opt ldev -device_grp_name "&amp;D102&amp;""&amp;IF(ISBLANK(E102),""," "&amp;E102))&amp;" -s "&amp;Instructions!B$11&amp;" -IH"&amp;Instructions!B$10)</f>
        <v/>
      </c>
      <c r="H102" s="141" t="str">
        <f>IF(D102="","",IF(OR(ISNUMBER(B102), ISTEXT(C102)),"raidcom delete lun -port "&amp;A102&amp;IF(ISBLANK(C102),"-"&amp;B102," "&amp;C102)&amp;" -grp_opt ldev -device_grp_name "&amp;D102&amp;"")&amp;" -s "&amp;Instructions!B$11&amp;" -IH"&amp;Instructions!B$10)</f>
        <v/>
      </c>
    </row>
    <row r="103" spans="1:8" ht="15">
      <c r="A103" s="20"/>
      <c r="B103" s="29"/>
      <c r="C103" s="20"/>
      <c r="D103" s="29"/>
      <c r="E103" s="29"/>
      <c r="F103" s="92" t="s">
        <v>17</v>
      </c>
      <c r="G103" s="24" t="str">
        <f>IF(D103="","",IF(OR(ISNUMBER(B103),ISTEXT(C103)),"raidcom add lun -port "&amp;A103&amp;IF(ISBLANK(C103),"-"&amp;B103," "&amp;C103)&amp;" -grp_opt ldev -device_grp_name "&amp;D103&amp;""&amp;IF(ISBLANK(E103),""," "&amp;E103))&amp;" -s "&amp;Instructions!B$11&amp;" -IH"&amp;Instructions!B$10)</f>
        <v/>
      </c>
      <c r="H103" s="141" t="str">
        <f>IF(D103="","",IF(OR(ISNUMBER(B103), ISTEXT(C103)),"raidcom delete lun -port "&amp;A103&amp;IF(ISBLANK(C103),"-"&amp;B103," "&amp;C103)&amp;" -grp_opt ldev -device_grp_name "&amp;D103&amp;"")&amp;" -s "&amp;Instructions!B$11&amp;" -IH"&amp;Instructions!B$10)</f>
        <v/>
      </c>
    </row>
    <row r="104" spans="1:8" ht="15">
      <c r="A104" s="20"/>
      <c r="B104" s="29"/>
      <c r="C104" s="20"/>
      <c r="D104" s="29"/>
      <c r="E104" s="29"/>
      <c r="F104" s="92" t="s">
        <v>17</v>
      </c>
      <c r="G104" s="24" t="str">
        <f>IF(D104="","",IF(OR(ISNUMBER(B104),ISTEXT(C104)),"raidcom add lun -port "&amp;A104&amp;IF(ISBLANK(C104),"-"&amp;B104," "&amp;C104)&amp;" -grp_opt ldev -device_grp_name "&amp;D104&amp;""&amp;IF(ISBLANK(E104),""," "&amp;E104))&amp;" -s "&amp;Instructions!B$11&amp;" -IH"&amp;Instructions!B$10)</f>
        <v/>
      </c>
      <c r="H104" s="141" t="str">
        <f>IF(D104="","",IF(OR(ISNUMBER(B104), ISTEXT(C104)),"raidcom delete lun -port "&amp;A104&amp;IF(ISBLANK(C104),"-"&amp;B104," "&amp;C104)&amp;" -grp_opt ldev -device_grp_name "&amp;D104&amp;"")&amp;" -s "&amp;Instructions!B$11&amp;" -IH"&amp;Instructions!B$10)</f>
        <v/>
      </c>
    </row>
    <row r="105" spans="1:8" ht="15">
      <c r="A105" s="20"/>
      <c r="B105" s="29"/>
      <c r="C105" s="20"/>
      <c r="D105" s="29"/>
      <c r="E105" s="29"/>
      <c r="F105" s="92" t="s">
        <v>17</v>
      </c>
      <c r="G105" s="24" t="str">
        <f>IF(D105="","",IF(OR(ISNUMBER(B105),ISTEXT(C105)),"raidcom add lun -port "&amp;A105&amp;IF(ISBLANK(C105),"-"&amp;B105," "&amp;C105)&amp;" -grp_opt ldev -device_grp_name "&amp;D105&amp;""&amp;IF(ISBLANK(E105),""," "&amp;E105))&amp;" -s "&amp;Instructions!B$11&amp;" -IH"&amp;Instructions!B$10)</f>
        <v/>
      </c>
      <c r="H105" s="141" t="str">
        <f>IF(D105="","",IF(OR(ISNUMBER(B105), ISTEXT(C105)),"raidcom delete lun -port "&amp;A105&amp;IF(ISBLANK(C105),"-"&amp;B105," "&amp;C105)&amp;" -grp_opt ldev -device_grp_name "&amp;D105&amp;"")&amp;" -s "&amp;Instructions!B$11&amp;" -IH"&amp;Instructions!B$10)</f>
        <v/>
      </c>
    </row>
    <row r="106" spans="1:8" ht="15">
      <c r="A106" s="20"/>
      <c r="B106" s="29"/>
      <c r="C106" s="20"/>
      <c r="D106" s="29"/>
      <c r="E106" s="29"/>
      <c r="F106" s="92" t="s">
        <v>17</v>
      </c>
      <c r="G106" s="24" t="str">
        <f>IF(D106="","",IF(OR(ISNUMBER(B106),ISTEXT(C106)),"raidcom add lun -port "&amp;A106&amp;IF(ISBLANK(C106),"-"&amp;B106," "&amp;C106)&amp;" -grp_opt ldev -device_grp_name "&amp;D106&amp;""&amp;IF(ISBLANK(E106),""," "&amp;E106))&amp;" -s "&amp;Instructions!B$11&amp;" -IH"&amp;Instructions!B$10)</f>
        <v/>
      </c>
      <c r="H106" s="141" t="str">
        <f>IF(D106="","",IF(OR(ISNUMBER(B106), ISTEXT(C106)),"raidcom delete lun -port "&amp;A106&amp;IF(ISBLANK(C106),"-"&amp;B106," "&amp;C106)&amp;" -grp_opt ldev -device_grp_name "&amp;D106&amp;"")&amp;" -s "&amp;Instructions!B$11&amp;" -IH"&amp;Instructions!B$10)</f>
        <v/>
      </c>
    </row>
    <row r="107" spans="1:8" ht="15">
      <c r="A107" s="20"/>
      <c r="B107" s="29"/>
      <c r="C107" s="20"/>
      <c r="D107" s="29"/>
      <c r="E107" s="29"/>
      <c r="F107" s="92" t="s">
        <v>17</v>
      </c>
      <c r="G107" s="24" t="str">
        <f>IF(D107="","",IF(OR(ISNUMBER(B107),ISTEXT(C107)),"raidcom add lun -port "&amp;A107&amp;IF(ISBLANK(C107),"-"&amp;B107," "&amp;C107)&amp;" -grp_opt ldev -device_grp_name "&amp;D107&amp;""&amp;IF(ISBLANK(E107),""," "&amp;E107))&amp;" -s "&amp;Instructions!B$11&amp;" -IH"&amp;Instructions!B$10)</f>
        <v/>
      </c>
      <c r="H107" s="141" t="str">
        <f>IF(D107="","",IF(OR(ISNUMBER(B107), ISTEXT(C107)),"raidcom delete lun -port "&amp;A107&amp;IF(ISBLANK(C107),"-"&amp;B107," "&amp;C107)&amp;" -grp_opt ldev -device_grp_name "&amp;D107&amp;"")&amp;" -s "&amp;Instructions!B$11&amp;" -IH"&amp;Instructions!B$10)</f>
        <v/>
      </c>
    </row>
    <row r="108" spans="1:8" ht="15">
      <c r="A108" s="20"/>
      <c r="B108" s="29"/>
      <c r="C108" s="20"/>
      <c r="D108" s="29"/>
      <c r="E108" s="29"/>
      <c r="F108" s="92" t="s">
        <v>17</v>
      </c>
      <c r="G108" s="24" t="str">
        <f>IF(D108="","",IF(OR(ISNUMBER(B108),ISTEXT(C108)),"raidcom add lun -port "&amp;A108&amp;IF(ISBLANK(C108),"-"&amp;B108," "&amp;C108)&amp;" -grp_opt ldev -device_grp_name "&amp;D108&amp;""&amp;IF(ISBLANK(E108),""," "&amp;E108))&amp;" -s "&amp;Instructions!B$11&amp;" -IH"&amp;Instructions!B$10)</f>
        <v/>
      </c>
      <c r="H108" s="141" t="str">
        <f>IF(D108="","",IF(OR(ISNUMBER(B108), ISTEXT(C108)),"raidcom delete lun -port "&amp;A108&amp;IF(ISBLANK(C108),"-"&amp;B108," "&amp;C108)&amp;" -grp_opt ldev -device_grp_name "&amp;D108&amp;"")&amp;" -s "&amp;Instructions!B$11&amp;" -IH"&amp;Instructions!B$10)</f>
        <v/>
      </c>
    </row>
    <row r="109" spans="1:8" ht="15">
      <c r="A109" s="20"/>
      <c r="B109" s="29"/>
      <c r="C109" s="20"/>
      <c r="D109" s="29"/>
      <c r="E109" s="29"/>
      <c r="F109" s="92" t="s">
        <v>17</v>
      </c>
      <c r="G109" s="24" t="str">
        <f>IF(D109="","",IF(OR(ISNUMBER(B109),ISTEXT(C109)),"raidcom add lun -port "&amp;A109&amp;IF(ISBLANK(C109),"-"&amp;B109," "&amp;C109)&amp;" -grp_opt ldev -device_grp_name "&amp;D109&amp;""&amp;IF(ISBLANK(E109),""," "&amp;E109))&amp;" -s "&amp;Instructions!B$11&amp;" -IH"&amp;Instructions!B$10)</f>
        <v/>
      </c>
      <c r="H109" s="141" t="str">
        <f>IF(D109="","",IF(OR(ISNUMBER(B109), ISTEXT(C109)),"raidcom delete lun -port "&amp;A109&amp;IF(ISBLANK(C109),"-"&amp;B109," "&amp;C109)&amp;" -grp_opt ldev -device_grp_name "&amp;D109&amp;"")&amp;" -s "&amp;Instructions!B$11&amp;" -IH"&amp;Instructions!B$10)</f>
        <v/>
      </c>
    </row>
    <row r="110" spans="1:8" ht="15">
      <c r="A110" s="20"/>
      <c r="B110" s="29"/>
      <c r="C110" s="20"/>
      <c r="D110" s="29"/>
      <c r="E110" s="29"/>
      <c r="F110" s="92" t="s">
        <v>17</v>
      </c>
      <c r="G110" s="24" t="str">
        <f>IF(D110="","",IF(OR(ISNUMBER(B110),ISTEXT(C110)),"raidcom add lun -port "&amp;A110&amp;IF(ISBLANK(C110),"-"&amp;B110," "&amp;C110)&amp;" -grp_opt ldev -device_grp_name "&amp;D110&amp;""&amp;IF(ISBLANK(E110),""," "&amp;E110))&amp;" -s "&amp;Instructions!B$11&amp;" -IH"&amp;Instructions!B$10)</f>
        <v/>
      </c>
      <c r="H110" s="141" t="str">
        <f>IF(D110="","",IF(OR(ISNUMBER(B110), ISTEXT(C110)),"raidcom delete lun -port "&amp;A110&amp;IF(ISBLANK(C110),"-"&amp;B110," "&amp;C110)&amp;" -grp_opt ldev -device_grp_name "&amp;D110&amp;"")&amp;" -s "&amp;Instructions!B$11&amp;" -IH"&amp;Instructions!B$10)</f>
        <v/>
      </c>
    </row>
    <row r="111" spans="1:8" ht="15">
      <c r="A111" s="20"/>
      <c r="B111" s="29"/>
      <c r="C111" s="20"/>
      <c r="D111" s="29"/>
      <c r="E111" s="29"/>
      <c r="F111" s="92" t="s">
        <v>17</v>
      </c>
      <c r="G111" s="24" t="str">
        <f>IF(D111="","",IF(OR(ISNUMBER(B111),ISTEXT(C111)),"raidcom add lun -port "&amp;A111&amp;IF(ISBLANK(C111),"-"&amp;B111," "&amp;C111)&amp;" -grp_opt ldev -device_grp_name "&amp;D111&amp;""&amp;IF(ISBLANK(E111),""," "&amp;E111))&amp;" -s "&amp;Instructions!B$11&amp;" -IH"&amp;Instructions!B$10)</f>
        <v/>
      </c>
      <c r="H111" s="141" t="str">
        <f>IF(D111="","",IF(OR(ISNUMBER(B111), ISTEXT(C111)),"raidcom delete lun -port "&amp;A111&amp;IF(ISBLANK(C111),"-"&amp;B111," "&amp;C111)&amp;" -grp_opt ldev -device_grp_name "&amp;D111&amp;"")&amp;" -s "&amp;Instructions!B$11&amp;" -IH"&amp;Instructions!B$10)</f>
        <v/>
      </c>
    </row>
    <row r="112" spans="1:8" ht="15">
      <c r="A112" s="20"/>
      <c r="B112" s="29"/>
      <c r="C112" s="20"/>
      <c r="D112" s="29"/>
      <c r="E112" s="29"/>
      <c r="F112" s="92" t="s">
        <v>17</v>
      </c>
      <c r="G112" s="24" t="str">
        <f>IF(D112="","",IF(OR(ISNUMBER(B112),ISTEXT(C112)),"raidcom add lun -port "&amp;A112&amp;IF(ISBLANK(C112),"-"&amp;B112," "&amp;C112)&amp;" -grp_opt ldev -device_grp_name "&amp;D112&amp;""&amp;IF(ISBLANK(E112),""," "&amp;E112))&amp;" -s "&amp;Instructions!B$11&amp;" -IH"&amp;Instructions!B$10)</f>
        <v/>
      </c>
      <c r="H112" s="141" t="str">
        <f>IF(D112="","",IF(OR(ISNUMBER(B112), ISTEXT(C112)),"raidcom delete lun -port "&amp;A112&amp;IF(ISBLANK(C112),"-"&amp;B112," "&amp;C112)&amp;" -grp_opt ldev -device_grp_name "&amp;D112&amp;"")&amp;" -s "&amp;Instructions!B$11&amp;" -IH"&amp;Instructions!B$10)</f>
        <v/>
      </c>
    </row>
    <row r="113" spans="1:8" ht="15">
      <c r="A113" s="20"/>
      <c r="B113" s="29"/>
      <c r="C113" s="20"/>
      <c r="D113" s="29"/>
      <c r="E113" s="29"/>
      <c r="F113" s="92" t="s">
        <v>17</v>
      </c>
      <c r="G113" s="24" t="str">
        <f>IF(D113="","",IF(OR(ISNUMBER(B113),ISTEXT(C113)),"raidcom add lun -port "&amp;A113&amp;IF(ISBLANK(C113),"-"&amp;B113," "&amp;C113)&amp;" -grp_opt ldev -device_grp_name "&amp;D113&amp;""&amp;IF(ISBLANK(E113),""," "&amp;E113))&amp;" -s "&amp;Instructions!B$11&amp;" -IH"&amp;Instructions!B$10)</f>
        <v/>
      </c>
      <c r="H113" s="141" t="str">
        <f>IF(D113="","",IF(OR(ISNUMBER(B113), ISTEXT(C113)),"raidcom delete lun -port "&amp;A113&amp;IF(ISBLANK(C113),"-"&amp;B113," "&amp;C113)&amp;" -grp_opt ldev -device_grp_name "&amp;D113&amp;"")&amp;" -s "&amp;Instructions!B$11&amp;" -IH"&amp;Instructions!B$10)</f>
        <v/>
      </c>
    </row>
    <row r="114" spans="1:8" ht="15">
      <c r="A114" s="20"/>
      <c r="B114" s="29"/>
      <c r="C114" s="20"/>
      <c r="D114" s="29"/>
      <c r="E114" s="29"/>
      <c r="F114" s="92" t="s">
        <v>17</v>
      </c>
      <c r="G114" s="24" t="str">
        <f>IF(D114="","",IF(OR(ISNUMBER(B114),ISTEXT(C114)),"raidcom add lun -port "&amp;A114&amp;IF(ISBLANK(C114),"-"&amp;B114," "&amp;C114)&amp;" -grp_opt ldev -device_grp_name "&amp;D114&amp;""&amp;IF(ISBLANK(E114),""," "&amp;E114))&amp;" -s "&amp;Instructions!B$11&amp;" -IH"&amp;Instructions!B$10)</f>
        <v/>
      </c>
      <c r="H114" s="141" t="str">
        <f>IF(D114="","",IF(OR(ISNUMBER(B114), ISTEXT(C114)),"raidcom delete lun -port "&amp;A114&amp;IF(ISBLANK(C114),"-"&amp;B114," "&amp;C114)&amp;" -grp_opt ldev -device_grp_name "&amp;D114&amp;"")&amp;" -s "&amp;Instructions!B$11&amp;" -IH"&amp;Instructions!B$10)</f>
        <v/>
      </c>
    </row>
    <row r="115" spans="1:8" ht="15">
      <c r="A115" s="20"/>
      <c r="B115" s="29"/>
      <c r="C115" s="20"/>
      <c r="D115" s="29"/>
      <c r="E115" s="29"/>
      <c r="F115" s="92" t="s">
        <v>17</v>
      </c>
      <c r="G115" s="24" t="str">
        <f>IF(D115="","",IF(OR(ISNUMBER(B115),ISTEXT(C115)),"raidcom add lun -port "&amp;A115&amp;IF(ISBLANK(C115),"-"&amp;B115," "&amp;C115)&amp;" -grp_opt ldev -device_grp_name "&amp;D115&amp;""&amp;IF(ISBLANK(E115),""," "&amp;E115))&amp;" -s "&amp;Instructions!B$11&amp;" -IH"&amp;Instructions!B$10)</f>
        <v/>
      </c>
      <c r="H115" s="141" t="str">
        <f>IF(D115="","",IF(OR(ISNUMBER(B115), ISTEXT(C115)),"raidcom delete lun -port "&amp;A115&amp;IF(ISBLANK(C115),"-"&amp;B115," "&amp;C115)&amp;" -grp_opt ldev -device_grp_name "&amp;D115&amp;"")&amp;" -s "&amp;Instructions!B$11&amp;" -IH"&amp;Instructions!B$10)</f>
        <v/>
      </c>
    </row>
    <row r="116" spans="1:8" ht="15">
      <c r="A116" s="20"/>
      <c r="B116" s="29"/>
      <c r="C116" s="20"/>
      <c r="D116" s="29"/>
      <c r="E116" s="29"/>
      <c r="F116" s="92" t="s">
        <v>17</v>
      </c>
      <c r="G116" s="24" t="str">
        <f>IF(D116="","",IF(OR(ISNUMBER(B116),ISTEXT(C116)),"raidcom add lun -port "&amp;A116&amp;IF(ISBLANK(C116),"-"&amp;B116," "&amp;C116)&amp;" -grp_opt ldev -device_grp_name "&amp;D116&amp;""&amp;IF(ISBLANK(E116),""," "&amp;E116))&amp;" -s "&amp;Instructions!B$11&amp;" -IH"&amp;Instructions!B$10)</f>
        <v/>
      </c>
      <c r="H116" s="141" t="str">
        <f>IF(D116="","",IF(OR(ISNUMBER(B116), ISTEXT(C116)),"raidcom delete lun -port "&amp;A116&amp;IF(ISBLANK(C116),"-"&amp;B116," "&amp;C116)&amp;" -grp_opt ldev -device_grp_name "&amp;D116&amp;"")&amp;" -s "&amp;Instructions!B$11&amp;" -IH"&amp;Instructions!B$10)</f>
        <v/>
      </c>
    </row>
    <row r="117" spans="1:8" ht="15">
      <c r="A117" s="20"/>
      <c r="B117" s="29"/>
      <c r="C117" s="20"/>
      <c r="D117" s="29"/>
      <c r="E117" s="29"/>
      <c r="F117" s="92" t="s">
        <v>17</v>
      </c>
      <c r="G117" s="24" t="str">
        <f>IF(D117="","",IF(OR(ISNUMBER(B117),ISTEXT(C117)),"raidcom add lun -port "&amp;A117&amp;IF(ISBLANK(C117),"-"&amp;B117," "&amp;C117)&amp;" -grp_opt ldev -device_grp_name "&amp;D117&amp;""&amp;IF(ISBLANK(E117),""," "&amp;E117))&amp;" -s "&amp;Instructions!B$11&amp;" -IH"&amp;Instructions!B$10)</f>
        <v/>
      </c>
      <c r="H117" s="141" t="str">
        <f>IF(D117="","",IF(OR(ISNUMBER(B117), ISTEXT(C117)),"raidcom delete lun -port "&amp;A117&amp;IF(ISBLANK(C117),"-"&amp;B117," "&amp;C117)&amp;" -grp_opt ldev -device_grp_name "&amp;D117&amp;"")&amp;" -s "&amp;Instructions!B$11&amp;" -IH"&amp;Instructions!B$10)</f>
        <v/>
      </c>
    </row>
    <row r="118" spans="1:8" ht="15">
      <c r="A118" s="20"/>
      <c r="B118" s="29"/>
      <c r="C118" s="20"/>
      <c r="D118" s="29"/>
      <c r="E118" s="29"/>
      <c r="F118" s="92" t="s">
        <v>17</v>
      </c>
      <c r="G118" s="24" t="str">
        <f>IF(D118="","",IF(OR(ISNUMBER(B118),ISTEXT(C118)),"raidcom add lun -port "&amp;A118&amp;IF(ISBLANK(C118),"-"&amp;B118," "&amp;C118)&amp;" -grp_opt ldev -device_grp_name "&amp;D118&amp;""&amp;IF(ISBLANK(E118),""," "&amp;E118))&amp;" -s "&amp;Instructions!B$11&amp;" -IH"&amp;Instructions!B$10)</f>
        <v/>
      </c>
      <c r="H118" s="141" t="str">
        <f>IF(D118="","",IF(OR(ISNUMBER(B118), ISTEXT(C118)),"raidcom delete lun -port "&amp;A118&amp;IF(ISBLANK(C118),"-"&amp;B118," "&amp;C118)&amp;" -grp_opt ldev -device_grp_name "&amp;D118&amp;"")&amp;" -s "&amp;Instructions!B$11&amp;" -IH"&amp;Instructions!B$10)</f>
        <v/>
      </c>
    </row>
    <row r="119" spans="1:8" ht="15">
      <c r="A119" s="20"/>
      <c r="B119" s="29"/>
      <c r="C119" s="20"/>
      <c r="D119" s="29"/>
      <c r="E119" s="29"/>
      <c r="F119" s="92" t="s">
        <v>17</v>
      </c>
      <c r="G119" s="24" t="str">
        <f>IF(D119="","",IF(OR(ISNUMBER(B119),ISTEXT(C119)),"raidcom add lun -port "&amp;A119&amp;IF(ISBLANK(C119),"-"&amp;B119," "&amp;C119)&amp;" -grp_opt ldev -device_grp_name "&amp;D119&amp;""&amp;IF(ISBLANK(E119),""," "&amp;E119))&amp;" -s "&amp;Instructions!B$11&amp;" -IH"&amp;Instructions!B$10)</f>
        <v/>
      </c>
      <c r="H119" s="141" t="str">
        <f>IF(D119="","",IF(OR(ISNUMBER(B119), ISTEXT(C119)),"raidcom delete lun -port "&amp;A119&amp;IF(ISBLANK(C119),"-"&amp;B119," "&amp;C119)&amp;" -grp_opt ldev -device_grp_name "&amp;D119&amp;"")&amp;" -s "&amp;Instructions!B$11&amp;" -IH"&amp;Instructions!B$10)</f>
        <v/>
      </c>
    </row>
    <row r="120" spans="1:8" ht="15">
      <c r="A120" s="20"/>
      <c r="B120" s="29"/>
      <c r="C120" s="20"/>
      <c r="D120" s="29"/>
      <c r="E120" s="29"/>
      <c r="F120" s="92" t="s">
        <v>17</v>
      </c>
      <c r="G120" s="24" t="str">
        <f>IF(D120="","",IF(OR(ISNUMBER(B120),ISTEXT(C120)),"raidcom add lun -port "&amp;A120&amp;IF(ISBLANK(C120),"-"&amp;B120," "&amp;C120)&amp;" -grp_opt ldev -device_grp_name "&amp;D120&amp;""&amp;IF(ISBLANK(E120),""," "&amp;E120))&amp;" -s "&amp;Instructions!B$11&amp;" -IH"&amp;Instructions!B$10)</f>
        <v/>
      </c>
      <c r="H120" s="141" t="str">
        <f>IF(D120="","",IF(OR(ISNUMBER(B120), ISTEXT(C120)),"raidcom delete lun -port "&amp;A120&amp;IF(ISBLANK(C120),"-"&amp;B120," "&amp;C120)&amp;" -grp_opt ldev -device_grp_name "&amp;D120&amp;"")&amp;" -s "&amp;Instructions!B$11&amp;" -IH"&amp;Instructions!B$10)</f>
        <v/>
      </c>
    </row>
    <row r="121" spans="1:8" ht="15">
      <c r="A121" s="20"/>
      <c r="B121" s="29"/>
      <c r="C121" s="20"/>
      <c r="D121" s="29"/>
      <c r="E121" s="29"/>
      <c r="F121" s="92" t="s">
        <v>17</v>
      </c>
      <c r="G121" s="24" t="str">
        <f>IF(D121="","",IF(OR(ISNUMBER(B121),ISTEXT(C121)),"raidcom add lun -port "&amp;A121&amp;IF(ISBLANK(C121),"-"&amp;B121," "&amp;C121)&amp;" -grp_opt ldev -device_grp_name "&amp;D121&amp;""&amp;IF(ISBLANK(E121),""," "&amp;E121))&amp;" -s "&amp;Instructions!B$11&amp;" -IH"&amp;Instructions!B$10)</f>
        <v/>
      </c>
      <c r="H121" s="141" t="str">
        <f>IF(D121="","",IF(OR(ISNUMBER(B121), ISTEXT(C121)),"raidcom delete lun -port "&amp;A121&amp;IF(ISBLANK(C121),"-"&amp;B121," "&amp;C121)&amp;" -grp_opt ldev -device_grp_name "&amp;D121&amp;"")&amp;" -s "&amp;Instructions!B$11&amp;" -IH"&amp;Instructions!B$10)</f>
        <v/>
      </c>
    </row>
    <row r="122" spans="1:8" ht="15">
      <c r="A122" s="20"/>
      <c r="B122" s="29"/>
      <c r="C122" s="20"/>
      <c r="D122" s="29"/>
      <c r="E122" s="29"/>
      <c r="F122" s="92" t="s">
        <v>17</v>
      </c>
      <c r="G122" s="24" t="str">
        <f>IF(D122="","",IF(OR(ISNUMBER(B122),ISTEXT(C122)),"raidcom add lun -port "&amp;A122&amp;IF(ISBLANK(C122),"-"&amp;B122," "&amp;C122)&amp;" -grp_opt ldev -device_grp_name "&amp;D122&amp;""&amp;IF(ISBLANK(E122),""," "&amp;E122))&amp;" -s "&amp;Instructions!B$11&amp;" -IH"&amp;Instructions!B$10)</f>
        <v/>
      </c>
      <c r="H122" s="141" t="str">
        <f>IF(D122="","",IF(OR(ISNUMBER(B122), ISTEXT(C122)),"raidcom delete lun -port "&amp;A122&amp;IF(ISBLANK(C122),"-"&amp;B122," "&amp;C122)&amp;" -grp_opt ldev -device_grp_name "&amp;D122&amp;"")&amp;" -s "&amp;Instructions!B$11&amp;" -IH"&amp;Instructions!B$10)</f>
        <v/>
      </c>
    </row>
    <row r="123" spans="1:8" ht="15">
      <c r="A123" s="20"/>
      <c r="B123" s="29"/>
      <c r="C123" s="20"/>
      <c r="D123" s="29"/>
      <c r="E123" s="29"/>
      <c r="F123" s="92" t="s">
        <v>17</v>
      </c>
      <c r="G123" s="24" t="str">
        <f>IF(D123="","",IF(OR(ISNUMBER(B123),ISTEXT(C123)),"raidcom add lun -port "&amp;A123&amp;IF(ISBLANK(C123),"-"&amp;B123," "&amp;C123)&amp;" -grp_opt ldev -device_grp_name "&amp;D123&amp;""&amp;IF(ISBLANK(E123),""," "&amp;E123))&amp;" -s "&amp;Instructions!B$11&amp;" -IH"&amp;Instructions!B$10)</f>
        <v/>
      </c>
      <c r="H123" s="141" t="str">
        <f>IF(D123="","",IF(OR(ISNUMBER(B123), ISTEXT(C123)),"raidcom delete lun -port "&amp;A123&amp;IF(ISBLANK(C123),"-"&amp;B123," "&amp;C123)&amp;" -grp_opt ldev -device_grp_name "&amp;D123&amp;"")&amp;" -s "&amp;Instructions!B$11&amp;" -IH"&amp;Instructions!B$10)</f>
        <v/>
      </c>
    </row>
    <row r="124" spans="1:8" ht="15">
      <c r="A124" s="20"/>
      <c r="B124" s="29"/>
      <c r="C124" s="20"/>
      <c r="D124" s="29"/>
      <c r="E124" s="29"/>
      <c r="F124" s="92" t="s">
        <v>17</v>
      </c>
      <c r="G124" s="24" t="str">
        <f>IF(D124="","",IF(OR(ISNUMBER(B124),ISTEXT(C124)),"raidcom add lun -port "&amp;A124&amp;IF(ISBLANK(C124),"-"&amp;B124," "&amp;C124)&amp;" -grp_opt ldev -device_grp_name "&amp;D124&amp;""&amp;IF(ISBLANK(E124),""," "&amp;E124))&amp;" -s "&amp;Instructions!B$11&amp;" -IH"&amp;Instructions!B$10)</f>
        <v/>
      </c>
      <c r="H124" s="141" t="str">
        <f>IF(D124="","",IF(OR(ISNUMBER(B124), ISTEXT(C124)),"raidcom delete lun -port "&amp;A124&amp;IF(ISBLANK(C124),"-"&amp;B124," "&amp;C124)&amp;" -grp_opt ldev -device_grp_name "&amp;D124&amp;"")&amp;" -s "&amp;Instructions!B$11&amp;" -IH"&amp;Instructions!B$10)</f>
        <v/>
      </c>
    </row>
    <row r="125" spans="1:8" ht="15">
      <c r="A125" s="20"/>
      <c r="B125" s="29"/>
      <c r="C125" s="20"/>
      <c r="D125" s="29"/>
      <c r="E125" s="29"/>
      <c r="F125" s="92" t="s">
        <v>17</v>
      </c>
      <c r="G125" s="24" t="str">
        <f>IF(D125="","",IF(OR(ISNUMBER(B125),ISTEXT(C125)),"raidcom add lun -port "&amp;A125&amp;IF(ISBLANK(C125),"-"&amp;B125," "&amp;C125)&amp;" -grp_opt ldev -device_grp_name "&amp;D125&amp;""&amp;IF(ISBLANK(E125),""," "&amp;E125))&amp;" -s "&amp;Instructions!B$11&amp;" -IH"&amp;Instructions!B$10)</f>
        <v/>
      </c>
      <c r="H125" s="141" t="str">
        <f>IF(D125="","",IF(OR(ISNUMBER(B125), ISTEXT(C125)),"raidcom delete lun -port "&amp;A125&amp;IF(ISBLANK(C125),"-"&amp;B125," "&amp;C125)&amp;" -grp_opt ldev -device_grp_name "&amp;D125&amp;"")&amp;" -s "&amp;Instructions!B$11&amp;" -IH"&amp;Instructions!B$10)</f>
        <v/>
      </c>
    </row>
    <row r="126" spans="1:8" ht="15">
      <c r="A126" s="20"/>
      <c r="B126" s="29"/>
      <c r="C126" s="20"/>
      <c r="D126" s="29"/>
      <c r="E126" s="29"/>
      <c r="F126" s="92" t="s">
        <v>17</v>
      </c>
      <c r="G126" s="24" t="str">
        <f>IF(D126="","",IF(OR(ISNUMBER(B126),ISTEXT(C126)),"raidcom add lun -port "&amp;A126&amp;IF(ISBLANK(C126),"-"&amp;B126," "&amp;C126)&amp;" -grp_opt ldev -device_grp_name "&amp;D126&amp;""&amp;IF(ISBLANK(E126),""," "&amp;E126))&amp;" -s "&amp;Instructions!B$11&amp;" -IH"&amp;Instructions!B$10)</f>
        <v/>
      </c>
      <c r="H126" s="141" t="str">
        <f>IF(D126="","",IF(OR(ISNUMBER(B126), ISTEXT(C126)),"raidcom delete lun -port "&amp;A126&amp;IF(ISBLANK(C126),"-"&amp;B126," "&amp;C126)&amp;" -grp_opt ldev -device_grp_name "&amp;D126&amp;"")&amp;" -s "&amp;Instructions!B$11&amp;" -IH"&amp;Instructions!B$10)</f>
        <v/>
      </c>
    </row>
    <row r="127" spans="1:8" ht="15">
      <c r="A127" s="20"/>
      <c r="B127" s="29"/>
      <c r="C127" s="20"/>
      <c r="D127" s="29"/>
      <c r="E127" s="29"/>
      <c r="F127" s="92" t="s">
        <v>17</v>
      </c>
      <c r="G127" s="24" t="str">
        <f>IF(D127="","",IF(OR(ISNUMBER(B127),ISTEXT(C127)),"raidcom add lun -port "&amp;A127&amp;IF(ISBLANK(C127),"-"&amp;B127," "&amp;C127)&amp;" -grp_opt ldev -device_grp_name "&amp;D127&amp;""&amp;IF(ISBLANK(E127),""," "&amp;E127))&amp;" -s "&amp;Instructions!B$11&amp;" -IH"&amp;Instructions!B$10)</f>
        <v/>
      </c>
      <c r="H127" s="141" t="str">
        <f>IF(D127="","",IF(OR(ISNUMBER(B127), ISTEXT(C127)),"raidcom delete lun -port "&amp;A127&amp;IF(ISBLANK(C127),"-"&amp;B127," "&amp;C127)&amp;" -grp_opt ldev -device_grp_name "&amp;D127&amp;"")&amp;" -s "&amp;Instructions!B$11&amp;" -IH"&amp;Instructions!B$10)</f>
        <v/>
      </c>
    </row>
    <row r="128" spans="1:8" ht="15">
      <c r="A128" s="20"/>
      <c r="B128" s="29"/>
      <c r="C128" s="20"/>
      <c r="D128" s="29"/>
      <c r="E128" s="29"/>
      <c r="F128" s="92" t="s">
        <v>17</v>
      </c>
      <c r="G128" s="24" t="str">
        <f>IF(D128="","",IF(OR(ISNUMBER(B128),ISTEXT(C128)),"raidcom add lun -port "&amp;A128&amp;IF(ISBLANK(C128),"-"&amp;B128," "&amp;C128)&amp;" -grp_opt ldev -device_grp_name "&amp;D128&amp;""&amp;IF(ISBLANK(E128),""," "&amp;E128))&amp;" -s "&amp;Instructions!B$11&amp;" -IH"&amp;Instructions!B$10)</f>
        <v/>
      </c>
      <c r="H128" s="141" t="str">
        <f>IF(D128="","",IF(OR(ISNUMBER(B128), ISTEXT(C128)),"raidcom delete lun -port "&amp;A128&amp;IF(ISBLANK(C128),"-"&amp;B128," "&amp;C128)&amp;" -grp_opt ldev -device_grp_name "&amp;D128&amp;"")&amp;" -s "&amp;Instructions!B$11&amp;" -IH"&amp;Instructions!B$10)</f>
        <v/>
      </c>
    </row>
    <row r="129" spans="1:8" ht="15">
      <c r="A129" s="20"/>
      <c r="B129" s="29"/>
      <c r="C129" s="20"/>
      <c r="D129" s="29"/>
      <c r="E129" s="29"/>
      <c r="F129" s="92" t="s">
        <v>17</v>
      </c>
      <c r="G129" s="24" t="str">
        <f>IF(D129="","",IF(OR(ISNUMBER(B129),ISTEXT(C129)),"raidcom add lun -port "&amp;A129&amp;IF(ISBLANK(C129),"-"&amp;B129," "&amp;C129)&amp;" -grp_opt ldev -device_grp_name "&amp;D129&amp;""&amp;IF(ISBLANK(E129),""," "&amp;E129))&amp;" -s "&amp;Instructions!B$11&amp;" -IH"&amp;Instructions!B$10)</f>
        <v/>
      </c>
      <c r="H129" s="141" t="str">
        <f>IF(D129="","",IF(OR(ISNUMBER(B129), ISTEXT(C129)),"raidcom delete lun -port "&amp;A129&amp;IF(ISBLANK(C129),"-"&amp;B129," "&amp;C129)&amp;" -grp_opt ldev -device_grp_name "&amp;D129&amp;"")&amp;" -s "&amp;Instructions!B$11&amp;" -IH"&amp;Instructions!B$10)</f>
        <v/>
      </c>
    </row>
    <row r="130" spans="1:8" ht="15">
      <c r="A130" s="20"/>
      <c r="B130" s="29"/>
      <c r="C130" s="20"/>
      <c r="D130" s="29"/>
      <c r="E130" s="29"/>
      <c r="F130" s="92" t="s">
        <v>17</v>
      </c>
      <c r="G130" s="24" t="str">
        <f>IF(D130="","",IF(OR(ISNUMBER(B130),ISTEXT(C130)),"raidcom add lun -port "&amp;A130&amp;IF(ISBLANK(C130),"-"&amp;B130," "&amp;C130)&amp;" -grp_opt ldev -device_grp_name "&amp;D130&amp;""&amp;IF(ISBLANK(E130),""," "&amp;E130))&amp;" -s "&amp;Instructions!B$11&amp;" -IH"&amp;Instructions!B$10)</f>
        <v/>
      </c>
      <c r="H130" s="141" t="str">
        <f>IF(D130="","",IF(OR(ISNUMBER(B130), ISTEXT(C130)),"raidcom delete lun -port "&amp;A130&amp;IF(ISBLANK(C130),"-"&amp;B130," "&amp;C130)&amp;" -grp_opt ldev -device_grp_name "&amp;D130&amp;"")&amp;" -s "&amp;Instructions!B$11&amp;" -IH"&amp;Instructions!B$10)</f>
        <v/>
      </c>
    </row>
    <row r="131" spans="1:8" ht="15">
      <c r="A131" s="20"/>
      <c r="B131" s="29"/>
      <c r="C131" s="20"/>
      <c r="D131" s="29"/>
      <c r="E131" s="29"/>
      <c r="F131" s="92" t="s">
        <v>17</v>
      </c>
      <c r="G131" s="24" t="str">
        <f>IF(D131="","",IF(OR(ISNUMBER(B131),ISTEXT(C131)),"raidcom add lun -port "&amp;A131&amp;IF(ISBLANK(C131),"-"&amp;B131," "&amp;C131)&amp;" -grp_opt ldev -device_grp_name "&amp;D131&amp;""&amp;IF(ISBLANK(E131),""," "&amp;E131))&amp;" -s "&amp;Instructions!B$11&amp;" -IH"&amp;Instructions!B$10)</f>
        <v/>
      </c>
      <c r="H131" s="141" t="str">
        <f>IF(D131="","",IF(OR(ISNUMBER(B131), ISTEXT(C131)),"raidcom delete lun -port "&amp;A131&amp;IF(ISBLANK(C131),"-"&amp;B131," "&amp;C131)&amp;" -grp_opt ldev -device_grp_name "&amp;D131&amp;"")&amp;" -s "&amp;Instructions!B$11&amp;" -IH"&amp;Instructions!B$10)</f>
        <v/>
      </c>
    </row>
    <row r="132" spans="1:8" ht="15">
      <c r="A132" s="20"/>
      <c r="B132" s="29"/>
      <c r="C132" s="20"/>
      <c r="D132" s="29"/>
      <c r="E132" s="29"/>
      <c r="F132" s="92" t="s">
        <v>17</v>
      </c>
      <c r="G132" s="24" t="str">
        <f>IF(D132="","",IF(OR(ISNUMBER(B132),ISTEXT(C132)),"raidcom add lun -port "&amp;A132&amp;IF(ISBLANK(C132),"-"&amp;B132," "&amp;C132)&amp;" -grp_opt ldev -device_grp_name "&amp;D132&amp;""&amp;IF(ISBLANK(E132),""," "&amp;E132))&amp;" -s "&amp;Instructions!B$11&amp;" -IH"&amp;Instructions!B$10)</f>
        <v/>
      </c>
      <c r="H132" s="141" t="str">
        <f>IF(D132="","",IF(OR(ISNUMBER(B132), ISTEXT(C132)),"raidcom delete lun -port "&amp;A132&amp;IF(ISBLANK(C132),"-"&amp;B132," "&amp;C132)&amp;" -grp_opt ldev -device_grp_name "&amp;D132&amp;"")&amp;" -s "&amp;Instructions!B$11&amp;" -IH"&amp;Instructions!B$10)</f>
        <v/>
      </c>
    </row>
    <row r="133" spans="1:8" ht="15">
      <c r="A133" s="20"/>
      <c r="B133" s="29"/>
      <c r="C133" s="20"/>
      <c r="D133" s="29"/>
      <c r="E133" s="29"/>
      <c r="F133" s="92" t="s">
        <v>17</v>
      </c>
      <c r="G133" s="24" t="str">
        <f>IF(D133="","",IF(OR(ISNUMBER(B133),ISTEXT(C133)),"raidcom add lun -port "&amp;A133&amp;IF(ISBLANK(C133),"-"&amp;B133," "&amp;C133)&amp;" -grp_opt ldev -device_grp_name "&amp;D133&amp;""&amp;IF(ISBLANK(E133),""," "&amp;E133))&amp;" -s "&amp;Instructions!B$11&amp;" -IH"&amp;Instructions!B$10)</f>
        <v/>
      </c>
      <c r="H133" s="141" t="str">
        <f>IF(D133="","",IF(OR(ISNUMBER(B133), ISTEXT(C133)),"raidcom delete lun -port "&amp;A133&amp;IF(ISBLANK(C133),"-"&amp;B133," "&amp;C133)&amp;" -grp_opt ldev -device_grp_name "&amp;D133&amp;"")&amp;" -s "&amp;Instructions!B$11&amp;" -IH"&amp;Instructions!B$10)</f>
        <v/>
      </c>
    </row>
    <row r="134" spans="1:8" ht="15">
      <c r="A134" s="20"/>
      <c r="B134" s="29"/>
      <c r="C134" s="20"/>
      <c r="D134" s="29"/>
      <c r="E134" s="29"/>
      <c r="F134" s="92" t="s">
        <v>17</v>
      </c>
      <c r="G134" s="24" t="str">
        <f>IF(D134="","",IF(OR(ISNUMBER(B134),ISTEXT(C134)),"raidcom add lun -port "&amp;A134&amp;IF(ISBLANK(C134),"-"&amp;B134," "&amp;C134)&amp;" -grp_opt ldev -device_grp_name "&amp;D134&amp;""&amp;IF(ISBLANK(E134),""," "&amp;E134))&amp;" -s "&amp;Instructions!B$11&amp;" -IH"&amp;Instructions!B$10)</f>
        <v/>
      </c>
      <c r="H134" s="141" t="str">
        <f>IF(D134="","",IF(OR(ISNUMBER(B134), ISTEXT(C134)),"raidcom delete lun -port "&amp;A134&amp;IF(ISBLANK(C134),"-"&amp;B134," "&amp;C134)&amp;" -grp_opt ldev -device_grp_name "&amp;D134&amp;"")&amp;" -s "&amp;Instructions!B$11&amp;" -IH"&amp;Instructions!B$10)</f>
        <v/>
      </c>
    </row>
    <row r="135" spans="1:8" ht="15">
      <c r="A135" s="20"/>
      <c r="B135" s="29"/>
      <c r="C135" s="20"/>
      <c r="D135" s="29"/>
      <c r="E135" s="29"/>
      <c r="F135" s="92" t="s">
        <v>17</v>
      </c>
      <c r="G135" s="24" t="str">
        <f>IF(D135="","",IF(OR(ISNUMBER(B135),ISTEXT(C135)),"raidcom add lun -port "&amp;A135&amp;IF(ISBLANK(C135),"-"&amp;B135," "&amp;C135)&amp;" -grp_opt ldev -device_grp_name "&amp;D135&amp;""&amp;IF(ISBLANK(E135),""," "&amp;E135))&amp;" -s "&amp;Instructions!B$11&amp;" -IH"&amp;Instructions!B$10)</f>
        <v/>
      </c>
      <c r="H135" s="141" t="str">
        <f>IF(D135="","",IF(OR(ISNUMBER(B135), ISTEXT(C135)),"raidcom delete lun -port "&amp;A135&amp;IF(ISBLANK(C135),"-"&amp;B135," "&amp;C135)&amp;" -grp_opt ldev -device_grp_name "&amp;D135&amp;"")&amp;" -s "&amp;Instructions!B$11&amp;" -IH"&amp;Instructions!B$10)</f>
        <v/>
      </c>
    </row>
    <row r="136" spans="1:8" ht="15">
      <c r="A136" s="20"/>
      <c r="B136" s="29"/>
      <c r="C136" s="20"/>
      <c r="D136" s="29"/>
      <c r="E136" s="29"/>
      <c r="F136" s="92" t="s">
        <v>17</v>
      </c>
      <c r="G136" s="24" t="str">
        <f>IF(D136="","",IF(OR(ISNUMBER(B136),ISTEXT(C136)),"raidcom add lun -port "&amp;A136&amp;IF(ISBLANK(C136),"-"&amp;B136," "&amp;C136)&amp;" -grp_opt ldev -device_grp_name "&amp;D136&amp;""&amp;IF(ISBLANK(E136),""," "&amp;E136))&amp;" -s "&amp;Instructions!B$11&amp;" -IH"&amp;Instructions!B$10)</f>
        <v/>
      </c>
      <c r="H136" s="141" t="str">
        <f>IF(D136="","",IF(OR(ISNUMBER(B136), ISTEXT(C136)),"raidcom delete lun -port "&amp;A136&amp;IF(ISBLANK(C136),"-"&amp;B136," "&amp;C136)&amp;" -grp_opt ldev -device_grp_name "&amp;D136&amp;"")&amp;" -s "&amp;Instructions!B$11&amp;" -IH"&amp;Instructions!B$10)</f>
        <v/>
      </c>
    </row>
    <row r="137" spans="1:8" ht="15">
      <c r="A137" s="20"/>
      <c r="B137" s="29"/>
      <c r="C137" s="20"/>
      <c r="D137" s="29"/>
      <c r="E137" s="29"/>
      <c r="F137" s="92" t="s">
        <v>17</v>
      </c>
      <c r="G137" s="24" t="str">
        <f>IF(D137="","",IF(OR(ISNUMBER(B137),ISTEXT(C137)),"raidcom add lun -port "&amp;A137&amp;IF(ISBLANK(C137),"-"&amp;B137," "&amp;C137)&amp;" -grp_opt ldev -device_grp_name "&amp;D137&amp;""&amp;IF(ISBLANK(E137),""," "&amp;E137))&amp;" -s "&amp;Instructions!B$11&amp;" -IH"&amp;Instructions!B$10)</f>
        <v/>
      </c>
      <c r="H137" s="141" t="str">
        <f>IF(D137="","",IF(OR(ISNUMBER(B137), ISTEXT(C137)),"raidcom delete lun -port "&amp;A137&amp;IF(ISBLANK(C137),"-"&amp;B137," "&amp;C137)&amp;" -grp_opt ldev -device_grp_name "&amp;D137&amp;"")&amp;" -s "&amp;Instructions!B$11&amp;" -IH"&amp;Instructions!B$10)</f>
        <v/>
      </c>
    </row>
    <row r="138" spans="1:8" ht="15">
      <c r="A138" s="20"/>
      <c r="B138" s="29"/>
      <c r="C138" s="20"/>
      <c r="D138" s="29"/>
      <c r="E138" s="29"/>
      <c r="F138" s="92" t="s">
        <v>17</v>
      </c>
      <c r="G138" s="24" t="str">
        <f>IF(D138="","",IF(OR(ISNUMBER(B138),ISTEXT(C138)),"raidcom add lun -port "&amp;A138&amp;IF(ISBLANK(C138),"-"&amp;B138," "&amp;C138)&amp;" -grp_opt ldev -device_grp_name "&amp;D138&amp;""&amp;IF(ISBLANK(E138),""," "&amp;E138))&amp;" -s "&amp;Instructions!B$11&amp;" -IH"&amp;Instructions!B$10)</f>
        <v/>
      </c>
      <c r="H138" s="141" t="str">
        <f>IF(D138="","",IF(OR(ISNUMBER(B138), ISTEXT(C138)),"raidcom delete lun -port "&amp;A138&amp;IF(ISBLANK(C138),"-"&amp;B138," "&amp;C138)&amp;" -grp_opt ldev -device_grp_name "&amp;D138&amp;"")&amp;" -s "&amp;Instructions!B$11&amp;" -IH"&amp;Instructions!B$10)</f>
        <v/>
      </c>
    </row>
    <row r="139" spans="1:8" ht="15">
      <c r="A139" s="20"/>
      <c r="B139" s="29"/>
      <c r="C139" s="20"/>
      <c r="D139" s="29"/>
      <c r="E139" s="29"/>
      <c r="F139" s="92" t="s">
        <v>17</v>
      </c>
      <c r="G139" s="24" t="str">
        <f>IF(D139="","",IF(OR(ISNUMBER(B139),ISTEXT(C139)),"raidcom add lun -port "&amp;A139&amp;IF(ISBLANK(C139),"-"&amp;B139," "&amp;C139)&amp;" -grp_opt ldev -device_grp_name "&amp;D139&amp;""&amp;IF(ISBLANK(E139),""," "&amp;E139))&amp;" -s "&amp;Instructions!B$11&amp;" -IH"&amp;Instructions!B$10)</f>
        <v/>
      </c>
      <c r="H139" s="141" t="str">
        <f>IF(D139="","",IF(OR(ISNUMBER(B139), ISTEXT(C139)),"raidcom delete lun -port "&amp;A139&amp;IF(ISBLANK(C139),"-"&amp;B139," "&amp;C139)&amp;" -grp_opt ldev -device_grp_name "&amp;D139&amp;"")&amp;" -s "&amp;Instructions!B$11&amp;" -IH"&amp;Instructions!B$10)</f>
        <v/>
      </c>
    </row>
    <row r="140" spans="1:8" ht="15">
      <c r="A140" s="20"/>
      <c r="B140" s="29"/>
      <c r="C140" s="20"/>
      <c r="D140" s="29"/>
      <c r="E140" s="29"/>
      <c r="F140" s="92" t="s">
        <v>17</v>
      </c>
      <c r="G140" s="24" t="str">
        <f>IF(D140="","",IF(OR(ISNUMBER(B140),ISTEXT(C140)),"raidcom add lun -port "&amp;A140&amp;IF(ISBLANK(C140),"-"&amp;B140," "&amp;C140)&amp;" -grp_opt ldev -device_grp_name "&amp;D140&amp;""&amp;IF(ISBLANK(E140),""," "&amp;E140))&amp;" -s "&amp;Instructions!B$11&amp;" -IH"&amp;Instructions!B$10)</f>
        <v/>
      </c>
      <c r="H140" s="141" t="str">
        <f>IF(D140="","",IF(OR(ISNUMBER(B140), ISTEXT(C140)),"raidcom delete lun -port "&amp;A140&amp;IF(ISBLANK(C140),"-"&amp;B140," "&amp;C140)&amp;" -grp_opt ldev -device_grp_name "&amp;D140&amp;"")&amp;" -s "&amp;Instructions!B$11&amp;" -IH"&amp;Instructions!B$10)</f>
        <v/>
      </c>
    </row>
    <row r="141" spans="1:8" ht="15">
      <c r="A141" s="20"/>
      <c r="B141" s="29"/>
      <c r="C141" s="20"/>
      <c r="D141" s="29"/>
      <c r="E141" s="29"/>
      <c r="F141" s="92" t="s">
        <v>17</v>
      </c>
      <c r="G141" s="24" t="str">
        <f>IF(D141="","",IF(OR(ISNUMBER(B141),ISTEXT(C141)),"raidcom add lun -port "&amp;A141&amp;IF(ISBLANK(C141),"-"&amp;B141," "&amp;C141)&amp;" -grp_opt ldev -device_grp_name "&amp;D141&amp;""&amp;IF(ISBLANK(E141),""," "&amp;E141))&amp;" -s "&amp;Instructions!B$11&amp;" -IH"&amp;Instructions!B$10)</f>
        <v/>
      </c>
      <c r="H141" s="141" t="str">
        <f>IF(D141="","",IF(OR(ISNUMBER(B141), ISTEXT(C141)),"raidcom delete lun -port "&amp;A141&amp;IF(ISBLANK(C141),"-"&amp;B141," "&amp;C141)&amp;" -grp_opt ldev -device_grp_name "&amp;D141&amp;"")&amp;" -s "&amp;Instructions!B$11&amp;" -IH"&amp;Instructions!B$10)</f>
        <v/>
      </c>
    </row>
    <row r="142" spans="1:8" ht="15">
      <c r="A142" s="20"/>
      <c r="B142" s="29"/>
      <c r="C142" s="20"/>
      <c r="D142" s="29"/>
      <c r="E142" s="29"/>
      <c r="F142" s="92" t="s">
        <v>17</v>
      </c>
      <c r="G142" s="24" t="str">
        <f>IF(D142="","",IF(OR(ISNUMBER(B142),ISTEXT(C142)),"raidcom add lun -port "&amp;A142&amp;IF(ISBLANK(C142),"-"&amp;B142," "&amp;C142)&amp;" -grp_opt ldev -device_grp_name "&amp;D142&amp;""&amp;IF(ISBLANK(E142),""," "&amp;E142))&amp;" -s "&amp;Instructions!B$11&amp;" -IH"&amp;Instructions!B$10)</f>
        <v/>
      </c>
      <c r="H142" s="141" t="str">
        <f>IF(D142="","",IF(OR(ISNUMBER(B142), ISTEXT(C142)),"raidcom delete lun -port "&amp;A142&amp;IF(ISBLANK(C142),"-"&amp;B142," "&amp;C142)&amp;" -grp_opt ldev -device_grp_name "&amp;D142&amp;"")&amp;" -s "&amp;Instructions!B$11&amp;" -IH"&amp;Instructions!B$10)</f>
        <v/>
      </c>
    </row>
    <row r="143" spans="1:8" ht="15">
      <c r="A143" s="20"/>
      <c r="B143" s="29"/>
      <c r="C143" s="20"/>
      <c r="D143" s="29"/>
      <c r="E143" s="29"/>
      <c r="F143" s="92" t="s">
        <v>17</v>
      </c>
      <c r="G143" s="24" t="str">
        <f>IF(D143="","",IF(OR(ISNUMBER(B143),ISTEXT(C143)),"raidcom add lun -port "&amp;A143&amp;IF(ISBLANK(C143),"-"&amp;B143," "&amp;C143)&amp;" -grp_opt ldev -device_grp_name "&amp;D143&amp;""&amp;IF(ISBLANK(E143),""," "&amp;E143))&amp;" -s "&amp;Instructions!B$11&amp;" -IH"&amp;Instructions!B$10)</f>
        <v/>
      </c>
      <c r="H143" s="141" t="str">
        <f>IF(D143="","",IF(OR(ISNUMBER(B143), ISTEXT(C143)),"raidcom delete lun -port "&amp;A143&amp;IF(ISBLANK(C143),"-"&amp;B143," "&amp;C143)&amp;" -grp_opt ldev -device_grp_name "&amp;D143&amp;"")&amp;" -s "&amp;Instructions!B$11&amp;" -IH"&amp;Instructions!B$10)</f>
        <v/>
      </c>
    </row>
    <row r="144" spans="1:8" ht="15">
      <c r="A144" s="20"/>
      <c r="B144" s="29"/>
      <c r="C144" s="20"/>
      <c r="D144" s="29"/>
      <c r="E144" s="29"/>
      <c r="F144" s="92" t="s">
        <v>17</v>
      </c>
      <c r="G144" s="24" t="str">
        <f>IF(D144="","",IF(OR(ISNUMBER(B144),ISTEXT(C144)),"raidcom add lun -port "&amp;A144&amp;IF(ISBLANK(C144),"-"&amp;B144," "&amp;C144)&amp;" -grp_opt ldev -device_grp_name "&amp;D144&amp;""&amp;IF(ISBLANK(E144),""," "&amp;E144))&amp;" -s "&amp;Instructions!B$11&amp;" -IH"&amp;Instructions!B$10)</f>
        <v/>
      </c>
      <c r="H144" s="141" t="str">
        <f>IF(D144="","",IF(OR(ISNUMBER(B144), ISTEXT(C144)),"raidcom delete lun -port "&amp;A144&amp;IF(ISBLANK(C144),"-"&amp;B144," "&amp;C144)&amp;" -grp_opt ldev -device_grp_name "&amp;D144&amp;"")&amp;" -s "&amp;Instructions!B$11&amp;" -IH"&amp;Instructions!B$10)</f>
        <v/>
      </c>
    </row>
    <row r="145" spans="1:8" ht="15">
      <c r="A145" s="20"/>
      <c r="B145" s="29"/>
      <c r="C145" s="20"/>
      <c r="D145" s="29"/>
      <c r="E145" s="29"/>
      <c r="F145" s="92" t="s">
        <v>17</v>
      </c>
      <c r="G145" s="24" t="str">
        <f>IF(D145="","",IF(OR(ISNUMBER(B145),ISTEXT(C145)),"raidcom add lun -port "&amp;A145&amp;IF(ISBLANK(C145),"-"&amp;B145," "&amp;C145)&amp;" -grp_opt ldev -device_grp_name "&amp;D145&amp;""&amp;IF(ISBLANK(E145),""," "&amp;E145))&amp;" -s "&amp;Instructions!B$11&amp;" -IH"&amp;Instructions!B$10)</f>
        <v/>
      </c>
      <c r="H145" s="141" t="str">
        <f>IF(D145="","",IF(OR(ISNUMBER(B145), ISTEXT(C145)),"raidcom delete lun -port "&amp;A145&amp;IF(ISBLANK(C145),"-"&amp;B145," "&amp;C145)&amp;" -grp_opt ldev -device_grp_name "&amp;D145&amp;"")&amp;" -s "&amp;Instructions!B$11&amp;" -IH"&amp;Instructions!B$10)</f>
        <v/>
      </c>
    </row>
    <row r="146" spans="1:8" ht="15">
      <c r="A146" s="20"/>
      <c r="B146" s="29"/>
      <c r="C146" s="20"/>
      <c r="D146" s="29"/>
      <c r="E146" s="29"/>
      <c r="F146" s="92" t="s">
        <v>17</v>
      </c>
      <c r="G146" s="24" t="str">
        <f>IF(D146="","",IF(OR(ISNUMBER(B146),ISTEXT(C146)),"raidcom add lun -port "&amp;A146&amp;IF(ISBLANK(C146),"-"&amp;B146," "&amp;C146)&amp;" -grp_opt ldev -device_grp_name "&amp;D146&amp;""&amp;IF(ISBLANK(E146),""," "&amp;E146))&amp;" -s "&amp;Instructions!B$11&amp;" -IH"&amp;Instructions!B$10)</f>
        <v/>
      </c>
      <c r="H146" s="141" t="str">
        <f>IF(D146="","",IF(OR(ISNUMBER(B146), ISTEXT(C146)),"raidcom delete lun -port "&amp;A146&amp;IF(ISBLANK(C146),"-"&amp;B146," "&amp;C146)&amp;" -grp_opt ldev -device_grp_name "&amp;D146&amp;"")&amp;" -s "&amp;Instructions!B$11&amp;" -IH"&amp;Instructions!B$10)</f>
        <v/>
      </c>
    </row>
    <row r="147" spans="1:8" ht="15">
      <c r="A147" s="20"/>
      <c r="B147" s="29"/>
      <c r="C147" s="20"/>
      <c r="D147" s="29"/>
      <c r="E147" s="29"/>
      <c r="F147" s="92" t="s">
        <v>17</v>
      </c>
      <c r="G147" s="24" t="str">
        <f>IF(D147="","",IF(OR(ISNUMBER(B147),ISTEXT(C147)),"raidcom add lun -port "&amp;A147&amp;IF(ISBLANK(C147),"-"&amp;B147," "&amp;C147)&amp;" -grp_opt ldev -device_grp_name "&amp;D147&amp;""&amp;IF(ISBLANK(E147),""," "&amp;E147))&amp;" -s "&amp;Instructions!B$11&amp;" -IH"&amp;Instructions!B$10)</f>
        <v/>
      </c>
      <c r="H147" s="141" t="str">
        <f>IF(D147="","",IF(OR(ISNUMBER(B147), ISTEXT(C147)),"raidcom delete lun -port "&amp;A147&amp;IF(ISBLANK(C147),"-"&amp;B147," "&amp;C147)&amp;" -grp_opt ldev -device_grp_name "&amp;D147&amp;"")&amp;" -s "&amp;Instructions!B$11&amp;" -IH"&amp;Instructions!B$10)</f>
        <v/>
      </c>
    </row>
    <row r="148" spans="1:8" ht="15">
      <c r="A148" s="20"/>
      <c r="B148" s="29"/>
      <c r="C148" s="20"/>
      <c r="D148" s="29"/>
      <c r="E148" s="29"/>
      <c r="F148" s="92" t="s">
        <v>17</v>
      </c>
      <c r="G148" s="24" t="str">
        <f>IF(D148="","",IF(OR(ISNUMBER(B148),ISTEXT(C148)),"raidcom add lun -port "&amp;A148&amp;IF(ISBLANK(C148),"-"&amp;B148," "&amp;C148)&amp;" -grp_opt ldev -device_grp_name "&amp;D148&amp;""&amp;IF(ISBLANK(E148),""," "&amp;E148))&amp;" -s "&amp;Instructions!B$11&amp;" -IH"&amp;Instructions!B$10)</f>
        <v/>
      </c>
      <c r="H148" s="141" t="str">
        <f>IF(D148="","",IF(OR(ISNUMBER(B148), ISTEXT(C148)),"raidcom delete lun -port "&amp;A148&amp;IF(ISBLANK(C148),"-"&amp;B148," "&amp;C148)&amp;" -grp_opt ldev -device_grp_name "&amp;D148&amp;"")&amp;" -s "&amp;Instructions!B$11&amp;" -IH"&amp;Instructions!B$10)</f>
        <v/>
      </c>
    </row>
    <row r="149" spans="1:8" ht="15">
      <c r="A149" s="20"/>
      <c r="B149" s="29"/>
      <c r="C149" s="20"/>
      <c r="D149" s="29"/>
      <c r="E149" s="29"/>
      <c r="F149" s="92" t="s">
        <v>17</v>
      </c>
      <c r="G149" s="24" t="str">
        <f>IF(D149="","",IF(OR(ISNUMBER(B149),ISTEXT(C149)),"raidcom add lun -port "&amp;A149&amp;IF(ISBLANK(C149),"-"&amp;B149," "&amp;C149)&amp;" -grp_opt ldev -device_grp_name "&amp;D149&amp;""&amp;IF(ISBLANK(E149),""," "&amp;E149))&amp;" -s "&amp;Instructions!B$11&amp;" -IH"&amp;Instructions!B$10)</f>
        <v/>
      </c>
      <c r="H149" s="141" t="str">
        <f>IF(D149="","",IF(OR(ISNUMBER(B149), ISTEXT(C149)),"raidcom delete lun -port "&amp;A149&amp;IF(ISBLANK(C149),"-"&amp;B149," "&amp;C149)&amp;" -grp_opt ldev -device_grp_name "&amp;D149&amp;"")&amp;" -s "&amp;Instructions!B$11&amp;" -IH"&amp;Instructions!B$10)</f>
        <v/>
      </c>
    </row>
    <row r="150" spans="1:8" ht="15">
      <c r="A150" s="20"/>
      <c r="B150" s="29"/>
      <c r="C150" s="20"/>
      <c r="D150" s="29"/>
      <c r="E150" s="29"/>
      <c r="F150" s="92" t="s">
        <v>17</v>
      </c>
      <c r="G150" s="24" t="str">
        <f>IF(D150="","",IF(OR(ISNUMBER(B150),ISTEXT(C150)),"raidcom add lun -port "&amp;A150&amp;IF(ISBLANK(C150),"-"&amp;B150," "&amp;C150)&amp;" -grp_opt ldev -device_grp_name "&amp;D150&amp;""&amp;IF(ISBLANK(E150),""," "&amp;E150))&amp;" -s "&amp;Instructions!B$11&amp;" -IH"&amp;Instructions!B$10)</f>
        <v/>
      </c>
      <c r="H150" s="141" t="str">
        <f>IF(D150="","",IF(OR(ISNUMBER(B150), ISTEXT(C150)),"raidcom delete lun -port "&amp;A150&amp;IF(ISBLANK(C150),"-"&amp;B150," "&amp;C150)&amp;" -grp_opt ldev -device_grp_name "&amp;D150&amp;"")&amp;" -s "&amp;Instructions!B$11&amp;" -IH"&amp;Instructions!B$10)</f>
        <v/>
      </c>
    </row>
    <row r="151" spans="1:8" ht="15">
      <c r="A151" s="20"/>
      <c r="B151" s="29"/>
      <c r="C151" s="20"/>
      <c r="D151" s="29"/>
      <c r="E151" s="29"/>
      <c r="F151" s="92" t="s">
        <v>17</v>
      </c>
      <c r="G151" s="24" t="str">
        <f>IF(D151="","",IF(OR(ISNUMBER(B151),ISTEXT(C151)),"raidcom add lun -port "&amp;A151&amp;IF(ISBLANK(C151),"-"&amp;B151," "&amp;C151)&amp;" -grp_opt ldev -device_grp_name "&amp;D151&amp;""&amp;IF(ISBLANK(E151),""," "&amp;E151))&amp;" -s "&amp;Instructions!B$11&amp;" -IH"&amp;Instructions!B$10)</f>
        <v/>
      </c>
      <c r="H151" s="141" t="str">
        <f>IF(D151="","",IF(OR(ISNUMBER(B151), ISTEXT(C151)),"raidcom delete lun -port "&amp;A151&amp;IF(ISBLANK(C151),"-"&amp;B151," "&amp;C151)&amp;" -grp_opt ldev -device_grp_name "&amp;D151&amp;"")&amp;" -s "&amp;Instructions!B$11&amp;" -IH"&amp;Instructions!B$10)</f>
        <v/>
      </c>
    </row>
    <row r="152" spans="1:8" ht="15">
      <c r="A152" s="20"/>
      <c r="B152" s="29"/>
      <c r="C152" s="20"/>
      <c r="D152" s="29"/>
      <c r="E152" s="29"/>
      <c r="F152" s="92" t="s">
        <v>17</v>
      </c>
      <c r="G152" s="24" t="str">
        <f>IF(D152="","",IF(OR(ISNUMBER(B152),ISTEXT(C152)),"raidcom add lun -port "&amp;A152&amp;IF(ISBLANK(C152),"-"&amp;B152," "&amp;C152)&amp;" -grp_opt ldev -device_grp_name "&amp;D152&amp;""&amp;IF(ISBLANK(E152),""," "&amp;E152))&amp;" -s "&amp;Instructions!B$11&amp;" -IH"&amp;Instructions!B$10)</f>
        <v/>
      </c>
      <c r="H152" s="141" t="str">
        <f>IF(D152="","",IF(OR(ISNUMBER(B152), ISTEXT(C152)),"raidcom delete lun -port "&amp;A152&amp;IF(ISBLANK(C152),"-"&amp;B152," "&amp;C152)&amp;" -grp_opt ldev -device_grp_name "&amp;D152&amp;"")&amp;" -s "&amp;Instructions!B$11&amp;" -IH"&amp;Instructions!B$10)</f>
        <v/>
      </c>
    </row>
    <row r="153" spans="1:8" ht="15">
      <c r="A153" s="20"/>
      <c r="B153" s="29"/>
      <c r="C153" s="20"/>
      <c r="D153" s="29"/>
      <c r="E153" s="29"/>
      <c r="F153" s="92" t="s">
        <v>17</v>
      </c>
      <c r="G153" s="24" t="str">
        <f>IF(D153="","",IF(OR(ISNUMBER(B153),ISTEXT(C153)),"raidcom add lun -port "&amp;A153&amp;IF(ISBLANK(C153),"-"&amp;B153," "&amp;C153)&amp;" -grp_opt ldev -device_grp_name "&amp;D153&amp;""&amp;IF(ISBLANK(E153),""," "&amp;E153))&amp;" -s "&amp;Instructions!B$11&amp;" -IH"&amp;Instructions!B$10)</f>
        <v/>
      </c>
      <c r="H153" s="141" t="str">
        <f>IF(D153="","",IF(OR(ISNUMBER(B153), ISTEXT(C153)),"raidcom delete lun -port "&amp;A153&amp;IF(ISBLANK(C153),"-"&amp;B153," "&amp;C153)&amp;" -grp_opt ldev -device_grp_name "&amp;D153&amp;"")&amp;" -s "&amp;Instructions!B$11&amp;" -IH"&amp;Instructions!B$10)</f>
        <v/>
      </c>
    </row>
    <row r="154" spans="1:8" ht="15">
      <c r="A154" s="20"/>
      <c r="B154" s="29"/>
      <c r="C154" s="20"/>
      <c r="D154" s="29"/>
      <c r="E154" s="29"/>
      <c r="F154" s="92" t="s">
        <v>17</v>
      </c>
      <c r="G154" s="24" t="str">
        <f>IF(D154="","",IF(OR(ISNUMBER(B154),ISTEXT(C154)),"raidcom add lun -port "&amp;A154&amp;IF(ISBLANK(C154),"-"&amp;B154," "&amp;C154)&amp;" -grp_opt ldev -device_grp_name "&amp;D154&amp;""&amp;IF(ISBLANK(E154),""," "&amp;E154))&amp;" -s "&amp;Instructions!B$11&amp;" -IH"&amp;Instructions!B$10)</f>
        <v/>
      </c>
      <c r="H154" s="141" t="str">
        <f>IF(D154="","",IF(OR(ISNUMBER(B154), ISTEXT(C154)),"raidcom delete lun -port "&amp;A154&amp;IF(ISBLANK(C154),"-"&amp;B154," "&amp;C154)&amp;" -grp_opt ldev -device_grp_name "&amp;D154&amp;"")&amp;" -s "&amp;Instructions!B$11&amp;" -IH"&amp;Instructions!B$10)</f>
        <v/>
      </c>
    </row>
    <row r="155" spans="1:8" ht="15">
      <c r="A155" s="20"/>
      <c r="B155" s="29"/>
      <c r="C155" s="20"/>
      <c r="D155" s="29"/>
      <c r="E155" s="29"/>
      <c r="F155" s="92" t="s">
        <v>17</v>
      </c>
      <c r="G155" s="24" t="str">
        <f>IF(D155="","",IF(OR(ISNUMBER(B155),ISTEXT(C155)),"raidcom add lun -port "&amp;A155&amp;IF(ISBLANK(C155),"-"&amp;B155," "&amp;C155)&amp;" -grp_opt ldev -device_grp_name "&amp;D155&amp;""&amp;IF(ISBLANK(E155),""," "&amp;E155))&amp;" -s "&amp;Instructions!B$11&amp;" -IH"&amp;Instructions!B$10)</f>
        <v/>
      </c>
      <c r="H155" s="141" t="str">
        <f>IF(D155="","",IF(OR(ISNUMBER(B155), ISTEXT(C155)),"raidcom delete lun -port "&amp;A155&amp;IF(ISBLANK(C155),"-"&amp;B155," "&amp;C155)&amp;" -grp_opt ldev -device_grp_name "&amp;D155&amp;"")&amp;" -s "&amp;Instructions!B$11&amp;" -IH"&amp;Instructions!B$10)</f>
        <v/>
      </c>
    </row>
    <row r="156" spans="1:8" ht="15">
      <c r="A156" s="20"/>
      <c r="B156" s="29"/>
      <c r="C156" s="20"/>
      <c r="D156" s="29"/>
      <c r="E156" s="29"/>
      <c r="F156" s="92" t="s">
        <v>17</v>
      </c>
      <c r="G156" s="24" t="str">
        <f>IF(D156="","",IF(OR(ISNUMBER(B156),ISTEXT(C156)),"raidcom add lun -port "&amp;A156&amp;IF(ISBLANK(C156),"-"&amp;B156," "&amp;C156)&amp;" -grp_opt ldev -device_grp_name "&amp;D156&amp;""&amp;IF(ISBLANK(E156),""," "&amp;E156))&amp;" -s "&amp;Instructions!B$11&amp;" -IH"&amp;Instructions!B$10)</f>
        <v/>
      </c>
      <c r="H156" s="141" t="str">
        <f>IF(D156="","",IF(OR(ISNUMBER(B156), ISTEXT(C156)),"raidcom delete lun -port "&amp;A156&amp;IF(ISBLANK(C156),"-"&amp;B156," "&amp;C156)&amp;" -grp_opt ldev -device_grp_name "&amp;D156&amp;"")&amp;" -s "&amp;Instructions!B$11&amp;" -IH"&amp;Instructions!B$10)</f>
        <v/>
      </c>
    </row>
    <row r="157" spans="1:8" ht="15">
      <c r="A157" s="20"/>
      <c r="B157" s="29"/>
      <c r="C157" s="20"/>
      <c r="D157" s="29"/>
      <c r="E157" s="29"/>
      <c r="F157" s="92" t="s">
        <v>17</v>
      </c>
      <c r="G157" s="24" t="str">
        <f>IF(D157="","",IF(OR(ISNUMBER(B157),ISTEXT(C157)),"raidcom add lun -port "&amp;A157&amp;IF(ISBLANK(C157),"-"&amp;B157," "&amp;C157)&amp;" -grp_opt ldev -device_grp_name "&amp;D157&amp;""&amp;IF(ISBLANK(E157),""," "&amp;E157))&amp;" -s "&amp;Instructions!B$11&amp;" -IH"&amp;Instructions!B$10)</f>
        <v/>
      </c>
      <c r="H157" s="141" t="str">
        <f>IF(D157="","",IF(OR(ISNUMBER(B157), ISTEXT(C157)),"raidcom delete lun -port "&amp;A157&amp;IF(ISBLANK(C157),"-"&amp;B157," "&amp;C157)&amp;" -grp_opt ldev -device_grp_name "&amp;D157&amp;"")&amp;" -s "&amp;Instructions!B$11&amp;" -IH"&amp;Instructions!B$10)</f>
        <v/>
      </c>
    </row>
    <row r="158" spans="1:8" ht="15">
      <c r="A158" s="20"/>
      <c r="B158" s="29"/>
      <c r="C158" s="20"/>
      <c r="D158" s="29"/>
      <c r="E158" s="29"/>
      <c r="F158" s="92" t="s">
        <v>17</v>
      </c>
      <c r="G158" s="24" t="str">
        <f>IF(D158="","",IF(OR(ISNUMBER(B158),ISTEXT(C158)),"raidcom add lun -port "&amp;A158&amp;IF(ISBLANK(C158),"-"&amp;B158," "&amp;C158)&amp;" -grp_opt ldev -device_grp_name "&amp;D158&amp;""&amp;IF(ISBLANK(E158),""," "&amp;E158))&amp;" -s "&amp;Instructions!B$11&amp;" -IH"&amp;Instructions!B$10)</f>
        <v/>
      </c>
      <c r="H158" s="141" t="str">
        <f>IF(D158="","",IF(OR(ISNUMBER(B158), ISTEXT(C158)),"raidcom delete lun -port "&amp;A158&amp;IF(ISBLANK(C158),"-"&amp;B158," "&amp;C158)&amp;" -grp_opt ldev -device_grp_name "&amp;D158&amp;"")&amp;" -s "&amp;Instructions!B$11&amp;" -IH"&amp;Instructions!B$10)</f>
        <v/>
      </c>
    </row>
    <row r="159" spans="1:8" ht="15">
      <c r="A159" s="20"/>
      <c r="B159" s="29"/>
      <c r="C159" s="20"/>
      <c r="D159" s="29"/>
      <c r="E159" s="29"/>
      <c r="F159" s="92" t="s">
        <v>17</v>
      </c>
      <c r="G159" s="24" t="str">
        <f>IF(D159="","",IF(OR(ISNUMBER(B159),ISTEXT(C159)),"raidcom add lun -port "&amp;A159&amp;IF(ISBLANK(C159),"-"&amp;B159," "&amp;C159)&amp;" -grp_opt ldev -device_grp_name "&amp;D159&amp;""&amp;IF(ISBLANK(E159),""," "&amp;E159))&amp;" -s "&amp;Instructions!B$11&amp;" -IH"&amp;Instructions!B$10)</f>
        <v/>
      </c>
      <c r="H159" s="141" t="str">
        <f>IF(D159="","",IF(OR(ISNUMBER(B159), ISTEXT(C159)),"raidcom delete lun -port "&amp;A159&amp;IF(ISBLANK(C159),"-"&amp;B159," "&amp;C159)&amp;" -grp_opt ldev -device_grp_name "&amp;D159&amp;"")&amp;" -s "&amp;Instructions!B$11&amp;" -IH"&amp;Instructions!B$10)</f>
        <v/>
      </c>
    </row>
    <row r="160" spans="1:8" ht="15">
      <c r="A160" s="20"/>
      <c r="B160" s="29"/>
      <c r="C160" s="20"/>
      <c r="D160" s="29"/>
      <c r="E160" s="29"/>
      <c r="F160" s="92" t="s">
        <v>17</v>
      </c>
      <c r="G160" s="24" t="str">
        <f>IF(D160="","",IF(OR(ISNUMBER(B160),ISTEXT(C160)),"raidcom add lun -port "&amp;A160&amp;IF(ISBLANK(C160),"-"&amp;B160," "&amp;C160)&amp;" -grp_opt ldev -device_grp_name "&amp;D160&amp;""&amp;IF(ISBLANK(E160),""," "&amp;E160))&amp;" -s "&amp;Instructions!B$11&amp;" -IH"&amp;Instructions!B$10)</f>
        <v/>
      </c>
      <c r="H160" s="141" t="str">
        <f>IF(D160="","",IF(OR(ISNUMBER(B160), ISTEXT(C160)),"raidcom delete lun -port "&amp;A160&amp;IF(ISBLANK(C160),"-"&amp;B160," "&amp;C160)&amp;" -grp_opt ldev -device_grp_name "&amp;D160&amp;"")&amp;" -s "&amp;Instructions!B$11&amp;" -IH"&amp;Instructions!B$10)</f>
        <v/>
      </c>
    </row>
    <row r="161" spans="1:8" ht="15">
      <c r="A161" s="20"/>
      <c r="B161" s="29"/>
      <c r="C161" s="20"/>
      <c r="D161" s="29"/>
      <c r="E161" s="29"/>
      <c r="F161" s="92" t="s">
        <v>17</v>
      </c>
      <c r="G161" s="24" t="str">
        <f>IF(D161="","",IF(OR(ISNUMBER(B161),ISTEXT(C161)),"raidcom add lun -port "&amp;A161&amp;IF(ISBLANK(C161),"-"&amp;B161," "&amp;C161)&amp;" -grp_opt ldev -device_grp_name "&amp;D161&amp;""&amp;IF(ISBLANK(E161),""," "&amp;E161))&amp;" -s "&amp;Instructions!B$11&amp;" -IH"&amp;Instructions!B$10)</f>
        <v/>
      </c>
      <c r="H161" s="141" t="str">
        <f>IF(D161="","",IF(OR(ISNUMBER(B161), ISTEXT(C161)),"raidcom delete lun -port "&amp;A161&amp;IF(ISBLANK(C161),"-"&amp;B161," "&amp;C161)&amp;" -grp_opt ldev -device_grp_name "&amp;D161&amp;"")&amp;" -s "&amp;Instructions!B$11&amp;" -IH"&amp;Instructions!B$10)</f>
        <v/>
      </c>
    </row>
    <row r="162" spans="1:8" ht="15">
      <c r="A162" s="20"/>
      <c r="B162" s="29"/>
      <c r="C162" s="20"/>
      <c r="D162" s="29"/>
      <c r="E162" s="29"/>
      <c r="F162" s="92" t="s">
        <v>17</v>
      </c>
      <c r="G162" s="24" t="str">
        <f>IF(D162="","",IF(OR(ISNUMBER(B162),ISTEXT(C162)),"raidcom add lun -port "&amp;A162&amp;IF(ISBLANK(C162),"-"&amp;B162," "&amp;C162)&amp;" -grp_opt ldev -device_grp_name "&amp;D162&amp;""&amp;IF(ISBLANK(E162),""," "&amp;E162))&amp;" -s "&amp;Instructions!B$11&amp;" -IH"&amp;Instructions!B$10)</f>
        <v/>
      </c>
      <c r="H162" s="141" t="str">
        <f>IF(D162="","",IF(OR(ISNUMBER(B162), ISTEXT(C162)),"raidcom delete lun -port "&amp;A162&amp;IF(ISBLANK(C162),"-"&amp;B162," "&amp;C162)&amp;" -grp_opt ldev -device_grp_name "&amp;D162&amp;"")&amp;" -s "&amp;Instructions!B$11&amp;" -IH"&amp;Instructions!B$10)</f>
        <v/>
      </c>
    </row>
    <row r="163" spans="1:8" ht="15">
      <c r="A163" s="20"/>
      <c r="B163" s="29"/>
      <c r="C163" s="20"/>
      <c r="D163" s="29"/>
      <c r="E163" s="29"/>
      <c r="F163" s="92" t="s">
        <v>17</v>
      </c>
      <c r="G163" s="24" t="str">
        <f>IF(D163="","",IF(OR(ISNUMBER(B163),ISTEXT(C163)),"raidcom add lun -port "&amp;A163&amp;IF(ISBLANK(C163),"-"&amp;B163," "&amp;C163)&amp;" -grp_opt ldev -device_grp_name "&amp;D163&amp;""&amp;IF(ISBLANK(E163),""," "&amp;E163))&amp;" -s "&amp;Instructions!B$11&amp;" -IH"&amp;Instructions!B$10)</f>
        <v/>
      </c>
      <c r="H163" s="141" t="str">
        <f>IF(D163="","",IF(OR(ISNUMBER(B163), ISTEXT(C163)),"raidcom delete lun -port "&amp;A163&amp;IF(ISBLANK(C163),"-"&amp;B163," "&amp;C163)&amp;" -grp_opt ldev -device_grp_name "&amp;D163&amp;"")&amp;" -s "&amp;Instructions!B$11&amp;" -IH"&amp;Instructions!B$10)</f>
        <v/>
      </c>
    </row>
    <row r="164" spans="1:8" ht="15">
      <c r="A164" s="20"/>
      <c r="B164" s="29"/>
      <c r="C164" s="20"/>
      <c r="D164" s="29"/>
      <c r="E164" s="29"/>
      <c r="F164" s="92" t="s">
        <v>17</v>
      </c>
      <c r="G164" s="24" t="str">
        <f>IF(D164="","",IF(OR(ISNUMBER(B164),ISTEXT(C164)),"raidcom add lun -port "&amp;A164&amp;IF(ISBLANK(C164),"-"&amp;B164," "&amp;C164)&amp;" -grp_opt ldev -device_grp_name "&amp;D164&amp;""&amp;IF(ISBLANK(E164),""," "&amp;E164))&amp;" -s "&amp;Instructions!B$11&amp;" -IH"&amp;Instructions!B$10)</f>
        <v/>
      </c>
      <c r="H164" s="141" t="str">
        <f>IF(D164="","",IF(OR(ISNUMBER(B164), ISTEXT(C164)),"raidcom delete lun -port "&amp;A164&amp;IF(ISBLANK(C164),"-"&amp;B164," "&amp;C164)&amp;" -grp_opt ldev -device_grp_name "&amp;D164&amp;"")&amp;" -s "&amp;Instructions!B$11&amp;" -IH"&amp;Instructions!B$10)</f>
        <v/>
      </c>
    </row>
    <row r="165" spans="1:8" ht="15">
      <c r="A165" s="20"/>
      <c r="B165" s="29"/>
      <c r="C165" s="20"/>
      <c r="D165" s="29"/>
      <c r="E165" s="29"/>
      <c r="F165" s="92" t="s">
        <v>17</v>
      </c>
      <c r="G165" s="24" t="str">
        <f>IF(D165="","",IF(OR(ISNUMBER(B165),ISTEXT(C165)),"raidcom add lun -port "&amp;A165&amp;IF(ISBLANK(C165),"-"&amp;B165," "&amp;C165)&amp;" -grp_opt ldev -device_grp_name "&amp;D165&amp;""&amp;IF(ISBLANK(E165),""," "&amp;E165))&amp;" -s "&amp;Instructions!B$11&amp;" -IH"&amp;Instructions!B$10)</f>
        <v/>
      </c>
      <c r="H165" s="141" t="str">
        <f>IF(D165="","",IF(OR(ISNUMBER(B165), ISTEXT(C165)),"raidcom delete lun -port "&amp;A165&amp;IF(ISBLANK(C165),"-"&amp;B165," "&amp;C165)&amp;" -grp_opt ldev -device_grp_name "&amp;D165&amp;"")&amp;" -s "&amp;Instructions!B$11&amp;" -IH"&amp;Instructions!B$10)</f>
        <v/>
      </c>
    </row>
    <row r="166" spans="1:8" ht="15">
      <c r="A166" s="20"/>
      <c r="B166" s="29"/>
      <c r="C166" s="20"/>
      <c r="D166" s="29"/>
      <c r="E166" s="29"/>
      <c r="F166" s="92" t="s">
        <v>17</v>
      </c>
      <c r="G166" s="24" t="str">
        <f>IF(D166="","",IF(OR(ISNUMBER(B166),ISTEXT(C166)),"raidcom add lun -port "&amp;A166&amp;IF(ISBLANK(C166),"-"&amp;B166," "&amp;C166)&amp;" -grp_opt ldev -device_grp_name "&amp;D166&amp;""&amp;IF(ISBLANK(E166),""," "&amp;E166))&amp;" -s "&amp;Instructions!B$11&amp;" -IH"&amp;Instructions!B$10)</f>
        <v/>
      </c>
      <c r="H166" s="141" t="str">
        <f>IF(D166="","",IF(OR(ISNUMBER(B166), ISTEXT(C166)),"raidcom delete lun -port "&amp;A166&amp;IF(ISBLANK(C166),"-"&amp;B166," "&amp;C166)&amp;" -grp_opt ldev -device_grp_name "&amp;D166&amp;"")&amp;" -s "&amp;Instructions!B$11&amp;" -IH"&amp;Instructions!B$10)</f>
        <v/>
      </c>
    </row>
    <row r="167" spans="1:8" ht="15">
      <c r="A167" s="20"/>
      <c r="B167" s="29"/>
      <c r="C167" s="20"/>
      <c r="D167" s="29"/>
      <c r="E167" s="29"/>
      <c r="F167" s="92" t="s">
        <v>17</v>
      </c>
      <c r="G167" s="24" t="str">
        <f>IF(D167="","",IF(OR(ISNUMBER(B167),ISTEXT(C167)),"raidcom add lun -port "&amp;A167&amp;IF(ISBLANK(C167),"-"&amp;B167," "&amp;C167)&amp;" -grp_opt ldev -device_grp_name "&amp;D167&amp;""&amp;IF(ISBLANK(E167),""," "&amp;E167))&amp;" -s "&amp;Instructions!B$11&amp;" -IH"&amp;Instructions!B$10)</f>
        <v/>
      </c>
      <c r="H167" s="141" t="str">
        <f>IF(D167="","",IF(OR(ISNUMBER(B167), ISTEXT(C167)),"raidcom delete lun -port "&amp;A167&amp;IF(ISBLANK(C167),"-"&amp;B167," "&amp;C167)&amp;" -grp_opt ldev -device_grp_name "&amp;D167&amp;"")&amp;" -s "&amp;Instructions!B$11&amp;" -IH"&amp;Instructions!B$10)</f>
        <v/>
      </c>
    </row>
    <row r="168" spans="1:8" ht="15">
      <c r="A168" s="20"/>
      <c r="B168" s="29"/>
      <c r="C168" s="20"/>
      <c r="D168" s="29"/>
      <c r="E168" s="29"/>
      <c r="F168" s="92" t="s">
        <v>17</v>
      </c>
      <c r="G168" s="24" t="str">
        <f>IF(D168="","",IF(OR(ISNUMBER(B168),ISTEXT(C168)),"raidcom add lun -port "&amp;A168&amp;IF(ISBLANK(C168),"-"&amp;B168," "&amp;C168)&amp;" -grp_opt ldev -device_grp_name "&amp;D168&amp;""&amp;IF(ISBLANK(E168),""," "&amp;E168))&amp;" -s "&amp;Instructions!B$11&amp;" -IH"&amp;Instructions!B$10)</f>
        <v/>
      </c>
      <c r="H168" s="141" t="str">
        <f>IF(D168="","",IF(OR(ISNUMBER(B168), ISTEXT(C168)),"raidcom delete lun -port "&amp;A168&amp;IF(ISBLANK(C168),"-"&amp;B168," "&amp;C168)&amp;" -grp_opt ldev -device_grp_name "&amp;D168&amp;"")&amp;" -s "&amp;Instructions!B$11&amp;" -IH"&amp;Instructions!B$10)</f>
        <v/>
      </c>
    </row>
    <row r="169" spans="1:8" ht="15">
      <c r="A169" s="20"/>
      <c r="B169" s="29"/>
      <c r="C169" s="20"/>
      <c r="D169" s="29"/>
      <c r="E169" s="29"/>
      <c r="F169" s="92" t="s">
        <v>17</v>
      </c>
      <c r="G169" s="24" t="str">
        <f>IF(D169="","",IF(OR(ISNUMBER(B169),ISTEXT(C169)),"raidcom add lun -port "&amp;A169&amp;IF(ISBLANK(C169),"-"&amp;B169," "&amp;C169)&amp;" -grp_opt ldev -device_grp_name "&amp;D169&amp;""&amp;IF(ISBLANK(E169),""," "&amp;E169))&amp;" -s "&amp;Instructions!B$11&amp;" -IH"&amp;Instructions!B$10)</f>
        <v/>
      </c>
      <c r="H169" s="141" t="str">
        <f>IF(D169="","",IF(OR(ISNUMBER(B169), ISTEXT(C169)),"raidcom delete lun -port "&amp;A169&amp;IF(ISBLANK(C169),"-"&amp;B169," "&amp;C169)&amp;" -grp_opt ldev -device_grp_name "&amp;D169&amp;"")&amp;" -s "&amp;Instructions!B$11&amp;" -IH"&amp;Instructions!B$10)</f>
        <v/>
      </c>
    </row>
    <row r="170" spans="1:8" ht="15">
      <c r="A170" s="20"/>
      <c r="B170" s="29"/>
      <c r="C170" s="20"/>
      <c r="D170" s="29"/>
      <c r="E170" s="29"/>
      <c r="F170" s="92" t="s">
        <v>17</v>
      </c>
      <c r="G170" s="24" t="str">
        <f>IF(D170="","",IF(OR(ISNUMBER(B170),ISTEXT(C170)),"raidcom add lun -port "&amp;A170&amp;IF(ISBLANK(C170),"-"&amp;B170," "&amp;C170)&amp;" -grp_opt ldev -device_grp_name "&amp;D170&amp;""&amp;IF(ISBLANK(E170),""," "&amp;E170))&amp;" -s "&amp;Instructions!B$11&amp;" -IH"&amp;Instructions!B$10)</f>
        <v/>
      </c>
      <c r="H170" s="141" t="str">
        <f>IF(D170="","",IF(OR(ISNUMBER(B170), ISTEXT(C170)),"raidcom delete lun -port "&amp;A170&amp;IF(ISBLANK(C170),"-"&amp;B170," "&amp;C170)&amp;" -grp_opt ldev -device_grp_name "&amp;D170&amp;"")&amp;" -s "&amp;Instructions!B$11&amp;" -IH"&amp;Instructions!B$10)</f>
        <v/>
      </c>
    </row>
    <row r="171" spans="1:8" ht="15">
      <c r="A171" s="20"/>
      <c r="B171" s="29"/>
      <c r="C171" s="20"/>
      <c r="D171" s="29"/>
      <c r="E171" s="29"/>
      <c r="F171" s="92" t="s">
        <v>17</v>
      </c>
      <c r="G171" s="24" t="str">
        <f>IF(D171="","",IF(OR(ISNUMBER(B171),ISTEXT(C171)),"raidcom add lun -port "&amp;A171&amp;IF(ISBLANK(C171),"-"&amp;B171," "&amp;C171)&amp;" -grp_opt ldev -device_grp_name "&amp;D171&amp;""&amp;IF(ISBLANK(E171),""," "&amp;E171))&amp;" -s "&amp;Instructions!B$11&amp;" -IH"&amp;Instructions!B$10)</f>
        <v/>
      </c>
      <c r="H171" s="141" t="str">
        <f>IF(D171="","",IF(OR(ISNUMBER(B171), ISTEXT(C171)),"raidcom delete lun -port "&amp;A171&amp;IF(ISBLANK(C171),"-"&amp;B171," "&amp;C171)&amp;" -grp_opt ldev -device_grp_name "&amp;D171&amp;"")&amp;" -s "&amp;Instructions!B$11&amp;" -IH"&amp;Instructions!B$10)</f>
        <v/>
      </c>
    </row>
    <row r="172" spans="1:8" ht="15">
      <c r="A172" s="20"/>
      <c r="B172" s="29"/>
      <c r="C172" s="20"/>
      <c r="D172" s="29"/>
      <c r="E172" s="29"/>
      <c r="F172" s="92" t="s">
        <v>17</v>
      </c>
      <c r="G172" s="24" t="str">
        <f>IF(D172="","",IF(OR(ISNUMBER(B172),ISTEXT(C172)),"raidcom add lun -port "&amp;A172&amp;IF(ISBLANK(C172),"-"&amp;B172," "&amp;C172)&amp;" -grp_opt ldev -device_grp_name "&amp;D172&amp;""&amp;IF(ISBLANK(E172),""," "&amp;E172))&amp;" -s "&amp;Instructions!B$11&amp;" -IH"&amp;Instructions!B$10)</f>
        <v/>
      </c>
      <c r="H172" s="141" t="str">
        <f>IF(D172="","",IF(OR(ISNUMBER(B172), ISTEXT(C172)),"raidcom delete lun -port "&amp;A172&amp;IF(ISBLANK(C172),"-"&amp;B172," "&amp;C172)&amp;" -grp_opt ldev -device_grp_name "&amp;D172&amp;"")&amp;" -s "&amp;Instructions!B$11&amp;" -IH"&amp;Instructions!B$10)</f>
        <v/>
      </c>
    </row>
    <row r="173" spans="1:8" ht="15">
      <c r="A173" s="20"/>
      <c r="B173" s="29"/>
      <c r="C173" s="20"/>
      <c r="D173" s="29"/>
      <c r="E173" s="29"/>
      <c r="F173" s="92" t="s">
        <v>17</v>
      </c>
      <c r="G173" s="24" t="str">
        <f>IF(D173="","",IF(OR(ISNUMBER(B173),ISTEXT(C173)),"raidcom add lun -port "&amp;A173&amp;IF(ISBLANK(C173),"-"&amp;B173," "&amp;C173)&amp;" -grp_opt ldev -device_grp_name "&amp;D173&amp;""&amp;IF(ISBLANK(E173),""," "&amp;E173))&amp;" -s "&amp;Instructions!B$11&amp;" -IH"&amp;Instructions!B$10)</f>
        <v/>
      </c>
      <c r="H173" s="141" t="str">
        <f>IF(D173="","",IF(OR(ISNUMBER(B173), ISTEXT(C173)),"raidcom delete lun -port "&amp;A173&amp;IF(ISBLANK(C173),"-"&amp;B173," "&amp;C173)&amp;" -grp_opt ldev -device_grp_name "&amp;D173&amp;"")&amp;" -s "&amp;Instructions!B$11&amp;" -IH"&amp;Instructions!B$10)</f>
        <v/>
      </c>
    </row>
    <row r="174" spans="1:8" ht="15">
      <c r="A174" s="20"/>
      <c r="B174" s="29"/>
      <c r="C174" s="20"/>
      <c r="D174" s="29"/>
      <c r="E174" s="29"/>
      <c r="F174" s="92" t="s">
        <v>17</v>
      </c>
      <c r="G174" s="24" t="str">
        <f>IF(D174="","",IF(OR(ISNUMBER(B174),ISTEXT(C174)),"raidcom add lun -port "&amp;A174&amp;IF(ISBLANK(C174),"-"&amp;B174," "&amp;C174)&amp;" -grp_opt ldev -device_grp_name "&amp;D174&amp;""&amp;IF(ISBLANK(E174),""," "&amp;E174))&amp;" -s "&amp;Instructions!B$11&amp;" -IH"&amp;Instructions!B$10)</f>
        <v/>
      </c>
      <c r="H174" s="141" t="str">
        <f>IF(D174="","",IF(OR(ISNUMBER(B174), ISTEXT(C174)),"raidcom delete lun -port "&amp;A174&amp;IF(ISBLANK(C174),"-"&amp;B174," "&amp;C174)&amp;" -grp_opt ldev -device_grp_name "&amp;D174&amp;"")&amp;" -s "&amp;Instructions!B$11&amp;" -IH"&amp;Instructions!B$10)</f>
        <v/>
      </c>
    </row>
    <row r="175" spans="1:8" ht="15">
      <c r="A175" s="20"/>
      <c r="B175" s="29"/>
      <c r="C175" s="20"/>
      <c r="D175" s="29"/>
      <c r="E175" s="29"/>
      <c r="F175" s="92" t="s">
        <v>17</v>
      </c>
      <c r="G175" s="24" t="str">
        <f>IF(D175="","",IF(OR(ISNUMBER(B175),ISTEXT(C175)),"raidcom add lun -port "&amp;A175&amp;IF(ISBLANK(C175),"-"&amp;B175," "&amp;C175)&amp;" -grp_opt ldev -device_grp_name "&amp;D175&amp;""&amp;IF(ISBLANK(E175),""," "&amp;E175))&amp;" -s "&amp;Instructions!B$11&amp;" -IH"&amp;Instructions!B$10)</f>
        <v/>
      </c>
      <c r="H175" s="141" t="str">
        <f>IF(D175="","",IF(OR(ISNUMBER(B175), ISTEXT(C175)),"raidcom delete lun -port "&amp;A175&amp;IF(ISBLANK(C175),"-"&amp;B175," "&amp;C175)&amp;" -grp_opt ldev -device_grp_name "&amp;D175&amp;"")&amp;" -s "&amp;Instructions!B$11&amp;" -IH"&amp;Instructions!B$10)</f>
        <v/>
      </c>
    </row>
    <row r="176" spans="1:8" ht="15">
      <c r="A176" s="20"/>
      <c r="B176" s="29"/>
      <c r="C176" s="20"/>
      <c r="D176" s="29"/>
      <c r="E176" s="29"/>
      <c r="F176" s="92" t="s">
        <v>17</v>
      </c>
      <c r="G176" s="24" t="str">
        <f>IF(D176="","",IF(OR(ISNUMBER(B176),ISTEXT(C176)),"raidcom add lun -port "&amp;A176&amp;IF(ISBLANK(C176),"-"&amp;B176," "&amp;C176)&amp;" -grp_opt ldev -device_grp_name "&amp;D176&amp;""&amp;IF(ISBLANK(E176),""," "&amp;E176))&amp;" -s "&amp;Instructions!B$11&amp;" -IH"&amp;Instructions!B$10)</f>
        <v/>
      </c>
      <c r="H176" s="141" t="str">
        <f>IF(D176="","",IF(OR(ISNUMBER(B176), ISTEXT(C176)),"raidcom delete lun -port "&amp;A176&amp;IF(ISBLANK(C176),"-"&amp;B176," "&amp;C176)&amp;" -grp_opt ldev -device_grp_name "&amp;D176&amp;"")&amp;" -s "&amp;Instructions!B$11&amp;" -IH"&amp;Instructions!B$10)</f>
        <v/>
      </c>
    </row>
    <row r="177" spans="1:8" ht="15">
      <c r="A177" s="20"/>
      <c r="B177" s="29"/>
      <c r="C177" s="20"/>
      <c r="D177" s="29"/>
      <c r="E177" s="29"/>
      <c r="F177" s="92" t="s">
        <v>17</v>
      </c>
      <c r="G177" s="24" t="str">
        <f>IF(D177="","",IF(OR(ISNUMBER(B177),ISTEXT(C177)),"raidcom add lun -port "&amp;A177&amp;IF(ISBLANK(C177),"-"&amp;B177," "&amp;C177)&amp;" -grp_opt ldev -device_grp_name "&amp;D177&amp;""&amp;IF(ISBLANK(E177),""," "&amp;E177))&amp;" -s "&amp;Instructions!B$11&amp;" -IH"&amp;Instructions!B$10)</f>
        <v/>
      </c>
      <c r="H177" s="141" t="str">
        <f>IF(D177="","",IF(OR(ISNUMBER(B177), ISTEXT(C177)),"raidcom delete lun -port "&amp;A177&amp;IF(ISBLANK(C177),"-"&amp;B177," "&amp;C177)&amp;" -grp_opt ldev -device_grp_name "&amp;D177&amp;"")&amp;" -s "&amp;Instructions!B$11&amp;" -IH"&amp;Instructions!B$10)</f>
        <v/>
      </c>
    </row>
    <row r="178" spans="1:8" ht="15">
      <c r="A178" s="20"/>
      <c r="B178" s="29"/>
      <c r="C178" s="20"/>
      <c r="D178" s="29"/>
      <c r="E178" s="29"/>
      <c r="F178" s="92" t="s">
        <v>17</v>
      </c>
      <c r="G178" s="24" t="str">
        <f>IF(D178="","",IF(OR(ISNUMBER(B178),ISTEXT(C178)),"raidcom add lun -port "&amp;A178&amp;IF(ISBLANK(C178),"-"&amp;B178," "&amp;C178)&amp;" -grp_opt ldev -device_grp_name "&amp;D178&amp;""&amp;IF(ISBLANK(E178),""," "&amp;E178))&amp;" -s "&amp;Instructions!B$11&amp;" -IH"&amp;Instructions!B$10)</f>
        <v/>
      </c>
      <c r="H178" s="141" t="str">
        <f>IF(D178="","",IF(OR(ISNUMBER(B178), ISTEXT(C178)),"raidcom delete lun -port "&amp;A178&amp;IF(ISBLANK(C178),"-"&amp;B178," "&amp;C178)&amp;" -grp_opt ldev -device_grp_name "&amp;D178&amp;"")&amp;" -s "&amp;Instructions!B$11&amp;" -IH"&amp;Instructions!B$10)</f>
        <v/>
      </c>
    </row>
    <row r="179" spans="1:8" ht="15">
      <c r="A179" s="20"/>
      <c r="B179" s="29"/>
      <c r="C179" s="20"/>
      <c r="D179" s="29"/>
      <c r="E179" s="29"/>
      <c r="F179" s="92" t="s">
        <v>17</v>
      </c>
      <c r="G179" s="24" t="str">
        <f>IF(D179="","",IF(OR(ISNUMBER(B179),ISTEXT(C179)),"raidcom add lun -port "&amp;A179&amp;IF(ISBLANK(C179),"-"&amp;B179," "&amp;C179)&amp;" -grp_opt ldev -device_grp_name "&amp;D179&amp;""&amp;IF(ISBLANK(E179),""," "&amp;E179))&amp;" -s "&amp;Instructions!B$11&amp;" -IH"&amp;Instructions!B$10)</f>
        <v/>
      </c>
      <c r="H179" s="141" t="str">
        <f>IF(D179="","",IF(OR(ISNUMBER(B179), ISTEXT(C179)),"raidcom delete lun -port "&amp;A179&amp;IF(ISBLANK(C179),"-"&amp;B179," "&amp;C179)&amp;" -grp_opt ldev -device_grp_name "&amp;D179&amp;"")&amp;" -s "&amp;Instructions!B$11&amp;" -IH"&amp;Instructions!B$10)</f>
        <v/>
      </c>
    </row>
    <row r="180" spans="1:8" ht="15">
      <c r="A180" s="20"/>
      <c r="B180" s="29"/>
      <c r="C180" s="20"/>
      <c r="D180" s="29"/>
      <c r="E180" s="29"/>
      <c r="F180" s="92" t="s">
        <v>17</v>
      </c>
      <c r="G180" s="24" t="str">
        <f>IF(D180="","",IF(OR(ISNUMBER(B180),ISTEXT(C180)),"raidcom add lun -port "&amp;A180&amp;IF(ISBLANK(C180),"-"&amp;B180," "&amp;C180)&amp;" -grp_opt ldev -device_grp_name "&amp;D180&amp;""&amp;IF(ISBLANK(E180),""," "&amp;E180))&amp;" -s "&amp;Instructions!B$11&amp;" -IH"&amp;Instructions!B$10)</f>
        <v/>
      </c>
      <c r="H180" s="141" t="str">
        <f>IF(D180="","",IF(OR(ISNUMBER(B180), ISTEXT(C180)),"raidcom delete lun -port "&amp;A180&amp;IF(ISBLANK(C180),"-"&amp;B180," "&amp;C180)&amp;" -grp_opt ldev -device_grp_name "&amp;D180&amp;"")&amp;" -s "&amp;Instructions!B$11&amp;" -IH"&amp;Instructions!B$10)</f>
        <v/>
      </c>
    </row>
    <row r="181" spans="1:8" ht="15">
      <c r="A181" s="20"/>
      <c r="B181" s="29"/>
      <c r="C181" s="20"/>
      <c r="D181" s="29"/>
      <c r="E181" s="29"/>
      <c r="F181" s="92" t="s">
        <v>17</v>
      </c>
      <c r="G181" s="24" t="str">
        <f>IF(D181="","",IF(OR(ISNUMBER(B181),ISTEXT(C181)),"raidcom add lun -port "&amp;A181&amp;IF(ISBLANK(C181),"-"&amp;B181," "&amp;C181)&amp;" -grp_opt ldev -device_grp_name "&amp;D181&amp;""&amp;IF(ISBLANK(E181),""," "&amp;E181))&amp;" -s "&amp;Instructions!B$11&amp;" -IH"&amp;Instructions!B$10)</f>
        <v/>
      </c>
      <c r="H181" s="141" t="str">
        <f>IF(D181="","",IF(OR(ISNUMBER(B181), ISTEXT(C181)),"raidcom delete lun -port "&amp;A181&amp;IF(ISBLANK(C181),"-"&amp;B181," "&amp;C181)&amp;" -grp_opt ldev -device_grp_name "&amp;D181&amp;"")&amp;" -s "&amp;Instructions!B$11&amp;" -IH"&amp;Instructions!B$10)</f>
        <v/>
      </c>
    </row>
    <row r="182" spans="1:8" ht="15">
      <c r="A182" s="20"/>
      <c r="B182" s="29"/>
      <c r="C182" s="20"/>
      <c r="D182" s="29"/>
      <c r="E182" s="29"/>
      <c r="F182" s="92" t="s">
        <v>17</v>
      </c>
      <c r="G182" s="24" t="str">
        <f>IF(D182="","",IF(OR(ISNUMBER(B182),ISTEXT(C182)),"raidcom add lun -port "&amp;A182&amp;IF(ISBLANK(C182),"-"&amp;B182," "&amp;C182)&amp;" -grp_opt ldev -device_grp_name "&amp;D182&amp;""&amp;IF(ISBLANK(E182),""," "&amp;E182))&amp;" -s "&amp;Instructions!B$11&amp;" -IH"&amp;Instructions!B$10)</f>
        <v/>
      </c>
      <c r="H182" s="141" t="str">
        <f>IF(D182="","",IF(OR(ISNUMBER(B182), ISTEXT(C182)),"raidcom delete lun -port "&amp;A182&amp;IF(ISBLANK(C182),"-"&amp;B182," "&amp;C182)&amp;" -grp_opt ldev -device_grp_name "&amp;D182&amp;"")&amp;" -s "&amp;Instructions!B$11&amp;" -IH"&amp;Instructions!B$10)</f>
        <v/>
      </c>
    </row>
    <row r="183" spans="1:8" ht="15">
      <c r="A183" s="20"/>
      <c r="B183" s="29"/>
      <c r="C183" s="20"/>
      <c r="D183" s="29"/>
      <c r="E183" s="29"/>
      <c r="F183" s="92" t="s">
        <v>17</v>
      </c>
      <c r="G183" s="24" t="str">
        <f>IF(D183="","",IF(OR(ISNUMBER(B183),ISTEXT(C183)),"raidcom add lun -port "&amp;A183&amp;IF(ISBLANK(C183),"-"&amp;B183," "&amp;C183)&amp;" -grp_opt ldev -device_grp_name "&amp;D183&amp;""&amp;IF(ISBLANK(E183),""," "&amp;E183))&amp;" -s "&amp;Instructions!B$11&amp;" -IH"&amp;Instructions!B$10)</f>
        <v/>
      </c>
      <c r="H183" s="141" t="str">
        <f>IF(D183="","",IF(OR(ISNUMBER(B183), ISTEXT(C183)),"raidcom delete lun -port "&amp;A183&amp;IF(ISBLANK(C183),"-"&amp;B183," "&amp;C183)&amp;" -grp_opt ldev -device_grp_name "&amp;D183&amp;"")&amp;" -s "&amp;Instructions!B$11&amp;" -IH"&amp;Instructions!B$10)</f>
        <v/>
      </c>
    </row>
    <row r="184" spans="1:8" ht="15">
      <c r="A184" s="20"/>
      <c r="B184" s="29"/>
      <c r="C184" s="20"/>
      <c r="D184" s="29"/>
      <c r="E184" s="29"/>
      <c r="F184" s="92" t="s">
        <v>17</v>
      </c>
      <c r="G184" s="24" t="str">
        <f>IF(D184="","",IF(OR(ISNUMBER(B184),ISTEXT(C184)),"raidcom add lun -port "&amp;A184&amp;IF(ISBLANK(C184),"-"&amp;B184," "&amp;C184)&amp;" -grp_opt ldev -device_grp_name "&amp;D184&amp;""&amp;IF(ISBLANK(E184),""," "&amp;E184))&amp;" -s "&amp;Instructions!B$11&amp;" -IH"&amp;Instructions!B$10)</f>
        <v/>
      </c>
      <c r="H184" s="141" t="str">
        <f>IF(D184="","",IF(OR(ISNUMBER(B184), ISTEXT(C184)),"raidcom delete lun -port "&amp;A184&amp;IF(ISBLANK(C184),"-"&amp;B184," "&amp;C184)&amp;" -grp_opt ldev -device_grp_name "&amp;D184&amp;"")&amp;" -s "&amp;Instructions!B$11&amp;" -IH"&amp;Instructions!B$10)</f>
        <v/>
      </c>
    </row>
    <row r="185" spans="1:8" ht="15">
      <c r="A185" s="20"/>
      <c r="B185" s="29"/>
      <c r="C185" s="20"/>
      <c r="D185" s="29"/>
      <c r="E185" s="29"/>
      <c r="F185" s="92" t="s">
        <v>17</v>
      </c>
      <c r="G185" s="24" t="str">
        <f>IF(D185="","",IF(OR(ISNUMBER(B185),ISTEXT(C185)),"raidcom add lun -port "&amp;A185&amp;IF(ISBLANK(C185),"-"&amp;B185," "&amp;C185)&amp;" -grp_opt ldev -device_grp_name "&amp;D185&amp;""&amp;IF(ISBLANK(E185),""," "&amp;E185))&amp;" -s "&amp;Instructions!B$11&amp;" -IH"&amp;Instructions!B$10)</f>
        <v/>
      </c>
      <c r="H185" s="141" t="str">
        <f>IF(D185="","",IF(OR(ISNUMBER(B185), ISTEXT(C185)),"raidcom delete lun -port "&amp;A185&amp;IF(ISBLANK(C185),"-"&amp;B185," "&amp;C185)&amp;" -grp_opt ldev -device_grp_name "&amp;D185&amp;"")&amp;" -s "&amp;Instructions!B$11&amp;" -IH"&amp;Instructions!B$10)</f>
        <v/>
      </c>
    </row>
    <row r="186" spans="1:8" ht="15">
      <c r="A186" s="20"/>
      <c r="B186" s="29"/>
      <c r="C186" s="20"/>
      <c r="D186" s="29"/>
      <c r="E186" s="29"/>
      <c r="F186" s="92" t="s">
        <v>17</v>
      </c>
      <c r="G186" s="24" t="str">
        <f>IF(D186="","",IF(OR(ISNUMBER(B186),ISTEXT(C186)),"raidcom add lun -port "&amp;A186&amp;IF(ISBLANK(C186),"-"&amp;B186," "&amp;C186)&amp;" -grp_opt ldev -device_grp_name "&amp;D186&amp;""&amp;IF(ISBLANK(E186),""," "&amp;E186))&amp;" -s "&amp;Instructions!B$11&amp;" -IH"&amp;Instructions!B$10)</f>
        <v/>
      </c>
      <c r="H186" s="141" t="str">
        <f>IF(D186="","",IF(OR(ISNUMBER(B186), ISTEXT(C186)),"raidcom delete lun -port "&amp;A186&amp;IF(ISBLANK(C186),"-"&amp;B186," "&amp;C186)&amp;" -grp_opt ldev -device_grp_name "&amp;D186&amp;"")&amp;" -s "&amp;Instructions!B$11&amp;" -IH"&amp;Instructions!B$10)</f>
        <v/>
      </c>
    </row>
    <row r="187" spans="1:8" ht="15">
      <c r="A187" s="20"/>
      <c r="B187" s="29"/>
      <c r="C187" s="20"/>
      <c r="D187" s="29"/>
      <c r="E187" s="29"/>
      <c r="F187" s="92" t="s">
        <v>17</v>
      </c>
      <c r="G187" s="24" t="str">
        <f>IF(D187="","",IF(OR(ISNUMBER(B187),ISTEXT(C187)),"raidcom add lun -port "&amp;A187&amp;IF(ISBLANK(C187),"-"&amp;B187," "&amp;C187)&amp;" -grp_opt ldev -device_grp_name "&amp;D187&amp;""&amp;IF(ISBLANK(E187),""," "&amp;E187))&amp;" -s "&amp;Instructions!B$11&amp;" -IH"&amp;Instructions!B$10)</f>
        <v/>
      </c>
      <c r="H187" s="141" t="str">
        <f>IF(D187="","",IF(OR(ISNUMBER(B187), ISTEXT(C187)),"raidcom delete lun -port "&amp;A187&amp;IF(ISBLANK(C187),"-"&amp;B187," "&amp;C187)&amp;" -grp_opt ldev -device_grp_name "&amp;D187&amp;"")&amp;" -s "&amp;Instructions!B$11&amp;" -IH"&amp;Instructions!B$10)</f>
        <v/>
      </c>
    </row>
    <row r="188" spans="1:8" ht="15">
      <c r="A188" s="20"/>
      <c r="B188" s="29"/>
      <c r="C188" s="20"/>
      <c r="D188" s="29"/>
      <c r="E188" s="29"/>
      <c r="F188" s="92" t="s">
        <v>17</v>
      </c>
      <c r="G188" s="24" t="str">
        <f>IF(D188="","",IF(OR(ISNUMBER(B188),ISTEXT(C188)),"raidcom add lun -port "&amp;A188&amp;IF(ISBLANK(C188),"-"&amp;B188," "&amp;C188)&amp;" -grp_opt ldev -device_grp_name "&amp;D188&amp;""&amp;IF(ISBLANK(E188),""," "&amp;E188))&amp;" -s "&amp;Instructions!B$11&amp;" -IH"&amp;Instructions!B$10)</f>
        <v/>
      </c>
      <c r="H188" s="141" t="str">
        <f>IF(D188="","",IF(OR(ISNUMBER(B188), ISTEXT(C188)),"raidcom delete lun -port "&amp;A188&amp;IF(ISBLANK(C188),"-"&amp;B188," "&amp;C188)&amp;" -grp_opt ldev -device_grp_name "&amp;D188&amp;"")&amp;" -s "&amp;Instructions!B$11&amp;" -IH"&amp;Instructions!B$10)</f>
        <v/>
      </c>
    </row>
    <row r="189" spans="1:8" ht="15">
      <c r="A189" s="20"/>
      <c r="B189" s="29"/>
      <c r="C189" s="20"/>
      <c r="D189" s="29"/>
      <c r="E189" s="29"/>
      <c r="F189" s="92" t="s">
        <v>17</v>
      </c>
      <c r="G189" s="24" t="str">
        <f>IF(D189="","",IF(OR(ISNUMBER(B189),ISTEXT(C189)),"raidcom add lun -port "&amp;A189&amp;IF(ISBLANK(C189),"-"&amp;B189," "&amp;C189)&amp;" -grp_opt ldev -device_grp_name "&amp;D189&amp;""&amp;IF(ISBLANK(E189),""," "&amp;E189))&amp;" -s "&amp;Instructions!B$11&amp;" -IH"&amp;Instructions!B$10)</f>
        <v/>
      </c>
      <c r="H189" s="141" t="str">
        <f>IF(D189="","",IF(OR(ISNUMBER(B189), ISTEXT(C189)),"raidcom delete lun -port "&amp;A189&amp;IF(ISBLANK(C189),"-"&amp;B189," "&amp;C189)&amp;" -grp_opt ldev -device_grp_name "&amp;D189&amp;"")&amp;" -s "&amp;Instructions!B$11&amp;" -IH"&amp;Instructions!B$10)</f>
        <v/>
      </c>
    </row>
    <row r="190" spans="1:8" ht="15">
      <c r="A190" s="20"/>
      <c r="B190" s="29"/>
      <c r="C190" s="20"/>
      <c r="D190" s="29"/>
      <c r="E190" s="29"/>
      <c r="F190" s="92" t="s">
        <v>17</v>
      </c>
      <c r="G190" s="24" t="str">
        <f>IF(D190="","",IF(OR(ISNUMBER(B190),ISTEXT(C190)),"raidcom add lun -port "&amp;A190&amp;IF(ISBLANK(C190),"-"&amp;B190," "&amp;C190)&amp;" -grp_opt ldev -device_grp_name "&amp;D190&amp;""&amp;IF(ISBLANK(E190),""," "&amp;E190))&amp;" -s "&amp;Instructions!B$11&amp;" -IH"&amp;Instructions!B$10)</f>
        <v/>
      </c>
      <c r="H190" s="141" t="str">
        <f>IF(D190="","",IF(OR(ISNUMBER(B190), ISTEXT(C190)),"raidcom delete lun -port "&amp;A190&amp;IF(ISBLANK(C190),"-"&amp;B190," "&amp;C190)&amp;" -grp_opt ldev -device_grp_name "&amp;D190&amp;"")&amp;" -s "&amp;Instructions!B$11&amp;" -IH"&amp;Instructions!B$10)</f>
        <v/>
      </c>
    </row>
    <row r="191" spans="1:8" ht="15">
      <c r="A191" s="20"/>
      <c r="B191" s="29"/>
      <c r="C191" s="20"/>
      <c r="D191" s="29"/>
      <c r="E191" s="29"/>
      <c r="F191" s="92" t="s">
        <v>17</v>
      </c>
      <c r="G191" s="24" t="str">
        <f>IF(D191="","",IF(OR(ISNUMBER(B191),ISTEXT(C191)),"raidcom add lun -port "&amp;A191&amp;IF(ISBLANK(C191),"-"&amp;B191," "&amp;C191)&amp;" -grp_opt ldev -device_grp_name "&amp;D191&amp;""&amp;IF(ISBLANK(E191),""," "&amp;E191))&amp;" -s "&amp;Instructions!B$11&amp;" -IH"&amp;Instructions!B$10)</f>
        <v/>
      </c>
      <c r="H191" s="141" t="str">
        <f>IF(D191="","",IF(OR(ISNUMBER(B191), ISTEXT(C191)),"raidcom delete lun -port "&amp;A191&amp;IF(ISBLANK(C191),"-"&amp;B191," "&amp;C191)&amp;" -grp_opt ldev -device_grp_name "&amp;D191&amp;"")&amp;" -s "&amp;Instructions!B$11&amp;" -IH"&amp;Instructions!B$10)</f>
        <v/>
      </c>
    </row>
    <row r="192" spans="1:8" ht="15">
      <c r="A192" s="20"/>
      <c r="B192" s="29"/>
      <c r="C192" s="20"/>
      <c r="D192" s="29"/>
      <c r="E192" s="29"/>
      <c r="F192" s="92" t="s">
        <v>17</v>
      </c>
      <c r="G192" s="24" t="str">
        <f>IF(D192="","",IF(OR(ISNUMBER(B192),ISTEXT(C192)),"raidcom add lun -port "&amp;A192&amp;IF(ISBLANK(C192),"-"&amp;B192," "&amp;C192)&amp;" -grp_opt ldev -device_grp_name "&amp;D192&amp;""&amp;IF(ISBLANK(E192),""," "&amp;E192))&amp;" -s "&amp;Instructions!B$11&amp;" -IH"&amp;Instructions!B$10)</f>
        <v/>
      </c>
      <c r="H192" s="141" t="str">
        <f>IF(D192="","",IF(OR(ISNUMBER(B192), ISTEXT(C192)),"raidcom delete lun -port "&amp;A192&amp;IF(ISBLANK(C192),"-"&amp;B192," "&amp;C192)&amp;" -grp_opt ldev -device_grp_name "&amp;D192&amp;"")&amp;" -s "&amp;Instructions!B$11&amp;" -IH"&amp;Instructions!B$10)</f>
        <v/>
      </c>
    </row>
    <row r="193" spans="1:8" ht="15">
      <c r="A193" s="20"/>
      <c r="B193" s="29"/>
      <c r="C193" s="20"/>
      <c r="D193" s="29"/>
      <c r="E193" s="29"/>
      <c r="F193" s="92" t="s">
        <v>17</v>
      </c>
      <c r="G193" s="24" t="str">
        <f>IF(D193="","",IF(OR(ISNUMBER(B193),ISTEXT(C193)),"raidcom add lun -port "&amp;A193&amp;IF(ISBLANK(C193),"-"&amp;B193," "&amp;C193)&amp;" -grp_opt ldev -device_grp_name "&amp;D193&amp;""&amp;IF(ISBLANK(E193),""," "&amp;E193))&amp;" -s "&amp;Instructions!B$11&amp;" -IH"&amp;Instructions!B$10)</f>
        <v/>
      </c>
      <c r="H193" s="141" t="str">
        <f>IF(D193="","",IF(OR(ISNUMBER(B193), ISTEXT(C193)),"raidcom delete lun -port "&amp;A193&amp;IF(ISBLANK(C193),"-"&amp;B193," "&amp;C193)&amp;" -grp_opt ldev -device_grp_name "&amp;D193&amp;"")&amp;" -s "&amp;Instructions!B$11&amp;" -IH"&amp;Instructions!B$10)</f>
        <v/>
      </c>
    </row>
    <row r="194" spans="1:8" ht="15">
      <c r="A194" s="20"/>
      <c r="B194" s="29"/>
      <c r="C194" s="20"/>
      <c r="D194" s="29"/>
      <c r="E194" s="29"/>
      <c r="F194" s="92" t="s">
        <v>17</v>
      </c>
      <c r="G194" s="24" t="str">
        <f>IF(D194="","",IF(OR(ISNUMBER(B194),ISTEXT(C194)),"raidcom add lun -port "&amp;A194&amp;IF(ISBLANK(C194),"-"&amp;B194," "&amp;C194)&amp;" -grp_opt ldev -device_grp_name "&amp;D194&amp;""&amp;IF(ISBLANK(E194),""," "&amp;E194))&amp;" -s "&amp;Instructions!B$11&amp;" -IH"&amp;Instructions!B$10)</f>
        <v/>
      </c>
      <c r="H194" s="141" t="str">
        <f>IF(D194="","",IF(OR(ISNUMBER(B194), ISTEXT(C194)),"raidcom delete lun -port "&amp;A194&amp;IF(ISBLANK(C194),"-"&amp;B194," "&amp;C194)&amp;" -grp_opt ldev -device_grp_name "&amp;D194&amp;"")&amp;" -s "&amp;Instructions!B$11&amp;" -IH"&amp;Instructions!B$10)</f>
        <v/>
      </c>
    </row>
    <row r="195" spans="1:8" ht="15">
      <c r="A195" s="20"/>
      <c r="B195" s="29"/>
      <c r="C195" s="20"/>
      <c r="D195" s="29"/>
      <c r="E195" s="29"/>
      <c r="F195" s="92" t="s">
        <v>17</v>
      </c>
      <c r="G195" s="24" t="str">
        <f>IF(D195="","",IF(OR(ISNUMBER(B195),ISTEXT(C195)),"raidcom add lun -port "&amp;A195&amp;IF(ISBLANK(C195),"-"&amp;B195," "&amp;C195)&amp;" -grp_opt ldev -device_grp_name "&amp;D195&amp;""&amp;IF(ISBLANK(E195),""," "&amp;E195))&amp;" -s "&amp;Instructions!B$11&amp;" -IH"&amp;Instructions!B$10)</f>
        <v/>
      </c>
      <c r="H195" s="141" t="str">
        <f>IF(D195="","",IF(OR(ISNUMBER(B195), ISTEXT(C195)),"raidcom delete lun -port "&amp;A195&amp;IF(ISBLANK(C195),"-"&amp;B195," "&amp;C195)&amp;" -grp_opt ldev -device_grp_name "&amp;D195&amp;"")&amp;" -s "&amp;Instructions!B$11&amp;" -IH"&amp;Instructions!B$10)</f>
        <v/>
      </c>
    </row>
    <row r="196" spans="1:8" ht="15">
      <c r="A196" s="20"/>
      <c r="B196" s="29"/>
      <c r="C196" s="20"/>
      <c r="D196" s="29"/>
      <c r="E196" s="29"/>
      <c r="F196" s="92" t="s">
        <v>17</v>
      </c>
      <c r="G196" s="24" t="str">
        <f>IF(D196="","",IF(OR(ISNUMBER(B196),ISTEXT(C196)),"raidcom add lun -port "&amp;A196&amp;IF(ISBLANK(C196),"-"&amp;B196," "&amp;C196)&amp;" -grp_opt ldev -device_grp_name "&amp;D196&amp;""&amp;IF(ISBLANK(E196),""," "&amp;E196))&amp;" -s "&amp;Instructions!B$11&amp;" -IH"&amp;Instructions!B$10)</f>
        <v/>
      </c>
      <c r="H196" s="141" t="str">
        <f>IF(D196="","",IF(OR(ISNUMBER(B196), ISTEXT(C196)),"raidcom delete lun -port "&amp;A196&amp;IF(ISBLANK(C196),"-"&amp;B196," "&amp;C196)&amp;" -grp_opt ldev -device_grp_name "&amp;D196&amp;"")&amp;" -s "&amp;Instructions!B$11&amp;" -IH"&amp;Instructions!B$10)</f>
        <v/>
      </c>
    </row>
    <row r="197" spans="1:8" ht="15">
      <c r="A197" s="20"/>
      <c r="B197" s="29"/>
      <c r="C197" s="20"/>
      <c r="D197" s="29"/>
      <c r="E197" s="29"/>
      <c r="F197" s="92" t="s">
        <v>17</v>
      </c>
      <c r="G197" s="24" t="str">
        <f>IF(D197="","",IF(OR(ISNUMBER(B197),ISTEXT(C197)),"raidcom add lun -port "&amp;A197&amp;IF(ISBLANK(C197),"-"&amp;B197," "&amp;C197)&amp;" -grp_opt ldev -device_grp_name "&amp;D197&amp;""&amp;IF(ISBLANK(E197),""," "&amp;E197))&amp;" -s "&amp;Instructions!B$11&amp;" -IH"&amp;Instructions!B$10)</f>
        <v/>
      </c>
      <c r="H197" s="141" t="str">
        <f>IF(D197="","",IF(OR(ISNUMBER(B197), ISTEXT(C197)),"raidcom delete lun -port "&amp;A197&amp;IF(ISBLANK(C197),"-"&amp;B197," "&amp;C197)&amp;" -grp_opt ldev -device_grp_name "&amp;D197&amp;"")&amp;" -s "&amp;Instructions!B$11&amp;" -IH"&amp;Instructions!B$10)</f>
        <v/>
      </c>
    </row>
    <row r="198" spans="1:8" ht="15">
      <c r="A198" s="20"/>
      <c r="B198" s="29"/>
      <c r="C198" s="20"/>
      <c r="D198" s="29"/>
      <c r="E198" s="29"/>
      <c r="F198" s="92" t="s">
        <v>17</v>
      </c>
      <c r="G198" s="24" t="str">
        <f>IF(D198="","",IF(OR(ISNUMBER(B198),ISTEXT(C198)),"raidcom add lun -port "&amp;A198&amp;IF(ISBLANK(C198),"-"&amp;B198," "&amp;C198)&amp;" -grp_opt ldev -device_grp_name "&amp;D198&amp;""&amp;IF(ISBLANK(E198),""," "&amp;E198))&amp;" -s "&amp;Instructions!B$11&amp;" -IH"&amp;Instructions!B$10)</f>
        <v/>
      </c>
      <c r="H198" s="141" t="str">
        <f>IF(D198="","",IF(OR(ISNUMBER(B198), ISTEXT(C198)),"raidcom delete lun -port "&amp;A198&amp;IF(ISBLANK(C198),"-"&amp;B198," "&amp;C198)&amp;" -grp_opt ldev -device_grp_name "&amp;D198&amp;"")&amp;" -s "&amp;Instructions!B$11&amp;" -IH"&amp;Instructions!B$10)</f>
        <v/>
      </c>
    </row>
    <row r="199" spans="1:8" ht="15">
      <c r="A199" s="20"/>
      <c r="B199" s="29"/>
      <c r="C199" s="20"/>
      <c r="D199" s="29"/>
      <c r="E199" s="29"/>
      <c r="F199" s="92" t="s">
        <v>17</v>
      </c>
      <c r="G199" s="24" t="str">
        <f>IF(D199="","",IF(OR(ISNUMBER(B199),ISTEXT(C199)),"raidcom add lun -port "&amp;A199&amp;IF(ISBLANK(C199),"-"&amp;B199," "&amp;C199)&amp;" -grp_opt ldev -device_grp_name "&amp;D199&amp;""&amp;IF(ISBLANK(E199),""," "&amp;E199))&amp;" -s "&amp;Instructions!B$11&amp;" -IH"&amp;Instructions!B$10)</f>
        <v/>
      </c>
      <c r="H199" s="141" t="str">
        <f>IF(D199="","",IF(OR(ISNUMBER(B199), ISTEXT(C199)),"raidcom delete lun -port "&amp;A199&amp;IF(ISBLANK(C199),"-"&amp;B199," "&amp;C199)&amp;" -grp_opt ldev -device_grp_name "&amp;D199&amp;"")&amp;" -s "&amp;Instructions!B$11&amp;" -IH"&amp;Instructions!B$10)</f>
        <v/>
      </c>
    </row>
    <row r="200" spans="1:8" ht="15">
      <c r="A200" s="20"/>
      <c r="B200" s="29"/>
      <c r="C200" s="20"/>
      <c r="D200" s="29"/>
      <c r="E200" s="29"/>
      <c r="F200" s="92" t="s">
        <v>17</v>
      </c>
      <c r="G200" s="24" t="str">
        <f>IF(D200="","",IF(OR(ISNUMBER(B200),ISTEXT(C200)),"raidcom add lun -port "&amp;A200&amp;IF(ISBLANK(C200),"-"&amp;B200," "&amp;C200)&amp;" -grp_opt ldev -device_grp_name "&amp;D200&amp;""&amp;IF(ISBLANK(E200),""," "&amp;E200))&amp;" -s "&amp;Instructions!B$11&amp;" -IH"&amp;Instructions!B$10)</f>
        <v/>
      </c>
      <c r="H200" s="141" t="str">
        <f>IF(D200="","",IF(OR(ISNUMBER(B200), ISTEXT(C200)),"raidcom delete lun -port "&amp;A200&amp;IF(ISBLANK(C200),"-"&amp;B200," "&amp;C200)&amp;" -grp_opt ldev -device_grp_name "&amp;D200&amp;"")&amp;" -s "&amp;Instructions!B$11&amp;" -IH"&amp;Instructions!B$10)</f>
        <v/>
      </c>
    </row>
    <row r="201" spans="1:8" ht="15">
      <c r="A201" s="20"/>
      <c r="B201" s="29"/>
      <c r="C201" s="20"/>
      <c r="D201" s="29"/>
      <c r="E201" s="29"/>
      <c r="F201" s="92" t="s">
        <v>17</v>
      </c>
      <c r="G201" s="24" t="str">
        <f>IF(D201="","",IF(OR(ISNUMBER(B201),ISTEXT(C201)),"raidcom add lun -port "&amp;A201&amp;IF(ISBLANK(C201),"-"&amp;B201," "&amp;C201)&amp;" -grp_opt ldev -device_grp_name "&amp;D201&amp;""&amp;IF(ISBLANK(E201),""," "&amp;E201))&amp;" -s "&amp;Instructions!B$11&amp;" -IH"&amp;Instructions!B$10)</f>
        <v/>
      </c>
      <c r="H201" s="141" t="str">
        <f>IF(D201="","",IF(OR(ISNUMBER(B201), ISTEXT(C201)),"raidcom delete lun -port "&amp;A201&amp;IF(ISBLANK(C201),"-"&amp;B201," "&amp;C201)&amp;" -grp_opt ldev -device_grp_name "&amp;D201&amp;"")&amp;" -s "&amp;Instructions!B$11&amp;" -IH"&amp;Instructions!B$10)</f>
        <v/>
      </c>
    </row>
    <row r="202" spans="1:8" ht="15">
      <c r="A202" s="20"/>
      <c r="B202" s="29"/>
      <c r="C202" s="20"/>
      <c r="D202" s="29"/>
      <c r="E202" s="29"/>
      <c r="F202" s="92" t="s">
        <v>17</v>
      </c>
      <c r="G202" s="24" t="str">
        <f>IF(D202="","",IF(OR(ISNUMBER(B202),ISTEXT(C202)),"raidcom add lun -port "&amp;A202&amp;IF(ISBLANK(C202),"-"&amp;B202," "&amp;C202)&amp;" -grp_opt ldev -device_grp_name "&amp;D202&amp;""&amp;IF(ISBLANK(E202),""," "&amp;E202))&amp;" -s "&amp;Instructions!B$11&amp;" -IH"&amp;Instructions!B$10)</f>
        <v/>
      </c>
      <c r="H202" s="141" t="str">
        <f>IF(D202="","",IF(OR(ISNUMBER(B202), ISTEXT(C202)),"raidcom delete lun -port "&amp;A202&amp;IF(ISBLANK(C202),"-"&amp;B202," "&amp;C202)&amp;" -grp_opt ldev -device_grp_name "&amp;D202&amp;"")&amp;" -s "&amp;Instructions!B$11&amp;" -IH"&amp;Instructions!B$10)</f>
        <v/>
      </c>
    </row>
    <row r="203" spans="1:8" ht="15">
      <c r="A203" s="20"/>
      <c r="B203" s="29"/>
      <c r="C203" s="20"/>
      <c r="D203" s="29"/>
      <c r="E203" s="29"/>
      <c r="F203" s="92" t="s">
        <v>17</v>
      </c>
      <c r="G203" s="24" t="str">
        <f>IF(D203="","",IF(OR(ISNUMBER(B203),ISTEXT(C203)),"raidcom add lun -port "&amp;A203&amp;IF(ISBLANK(C203),"-"&amp;B203," "&amp;C203)&amp;" -grp_opt ldev -device_grp_name "&amp;D203&amp;""&amp;IF(ISBLANK(E203),""," "&amp;E203))&amp;" -s "&amp;Instructions!B$11&amp;" -IH"&amp;Instructions!B$10)</f>
        <v/>
      </c>
      <c r="H203" s="141" t="str">
        <f>IF(D203="","",IF(OR(ISNUMBER(B203), ISTEXT(C203)),"raidcom delete lun -port "&amp;A203&amp;IF(ISBLANK(C203),"-"&amp;B203," "&amp;C203)&amp;" -grp_opt ldev -device_grp_name "&amp;D203&amp;"")&amp;" -s "&amp;Instructions!B$11&amp;" -IH"&amp;Instructions!B$10)</f>
        <v/>
      </c>
    </row>
    <row r="204" spans="1:8" ht="15">
      <c r="A204" s="20"/>
      <c r="B204" s="29"/>
      <c r="C204" s="20"/>
      <c r="D204" s="29"/>
      <c r="E204" s="29"/>
      <c r="F204" s="92" t="s">
        <v>17</v>
      </c>
      <c r="G204" s="24" t="str">
        <f>IF(D204="","",IF(OR(ISNUMBER(B204),ISTEXT(C204)),"raidcom add lun -port "&amp;A204&amp;IF(ISBLANK(C204),"-"&amp;B204," "&amp;C204)&amp;" -grp_opt ldev -device_grp_name "&amp;D204&amp;""&amp;IF(ISBLANK(E204),""," "&amp;E204))&amp;" -s "&amp;Instructions!B$11&amp;" -IH"&amp;Instructions!B$10)</f>
        <v/>
      </c>
      <c r="H204" s="141" t="str">
        <f>IF(D204="","",IF(OR(ISNUMBER(B204), ISTEXT(C204)),"raidcom delete lun -port "&amp;A204&amp;IF(ISBLANK(C204),"-"&amp;B204," "&amp;C204)&amp;" -grp_opt ldev -device_grp_name "&amp;D204&amp;"")&amp;" -s "&amp;Instructions!B$11&amp;" -IH"&amp;Instructions!B$10)</f>
        <v/>
      </c>
    </row>
    <row r="205" spans="1:8" ht="15">
      <c r="A205" s="20"/>
      <c r="B205" s="29"/>
      <c r="C205" s="20"/>
      <c r="D205" s="29"/>
      <c r="E205" s="29"/>
      <c r="F205" s="92" t="s">
        <v>17</v>
      </c>
      <c r="G205" s="24" t="str">
        <f>IF(D205="","",IF(OR(ISNUMBER(B205),ISTEXT(C205)),"raidcom add lun -port "&amp;A205&amp;IF(ISBLANK(C205),"-"&amp;B205," "&amp;C205)&amp;" -grp_opt ldev -device_grp_name "&amp;D205&amp;""&amp;IF(ISBLANK(E205),""," "&amp;E205))&amp;" -s "&amp;Instructions!B$11&amp;" -IH"&amp;Instructions!B$10)</f>
        <v/>
      </c>
      <c r="H205" s="141" t="str">
        <f>IF(D205="","",IF(OR(ISNUMBER(B205), ISTEXT(C205)),"raidcom delete lun -port "&amp;A205&amp;IF(ISBLANK(C205),"-"&amp;B205," "&amp;C205)&amp;" -grp_opt ldev -device_grp_name "&amp;D205&amp;"")&amp;" -s "&amp;Instructions!B$11&amp;" -IH"&amp;Instructions!B$10)</f>
        <v/>
      </c>
    </row>
    <row r="206" spans="1:8" ht="15">
      <c r="A206" s="20"/>
      <c r="B206" s="29"/>
      <c r="C206" s="20"/>
      <c r="D206" s="29"/>
      <c r="E206" s="29"/>
      <c r="F206" s="92" t="s">
        <v>17</v>
      </c>
      <c r="G206" s="24" t="str">
        <f>IF(D206="","",IF(OR(ISNUMBER(B206),ISTEXT(C206)),"raidcom add lun -port "&amp;A206&amp;IF(ISBLANK(C206),"-"&amp;B206," "&amp;C206)&amp;" -grp_opt ldev -device_grp_name "&amp;D206&amp;""&amp;IF(ISBLANK(E206),""," "&amp;E206))&amp;" -s "&amp;Instructions!B$11&amp;" -IH"&amp;Instructions!B$10)</f>
        <v/>
      </c>
      <c r="H206" s="141" t="str">
        <f>IF(D206="","",IF(OR(ISNUMBER(B206), ISTEXT(C206)),"raidcom delete lun -port "&amp;A206&amp;IF(ISBLANK(C206),"-"&amp;B206," "&amp;C206)&amp;" -grp_opt ldev -device_grp_name "&amp;D206&amp;"")&amp;" -s "&amp;Instructions!B$11&amp;" -IH"&amp;Instructions!B$10)</f>
        <v/>
      </c>
    </row>
    <row r="207" spans="1:8" ht="15">
      <c r="A207" s="20"/>
      <c r="B207" s="29"/>
      <c r="C207" s="20"/>
      <c r="D207" s="29"/>
      <c r="E207" s="29"/>
      <c r="F207" s="92" t="s">
        <v>17</v>
      </c>
      <c r="G207" s="24" t="str">
        <f>IF(D207="","",IF(OR(ISNUMBER(B207),ISTEXT(C207)),"raidcom add lun -port "&amp;A207&amp;IF(ISBLANK(C207),"-"&amp;B207," "&amp;C207)&amp;" -grp_opt ldev -device_grp_name "&amp;D207&amp;""&amp;IF(ISBLANK(E207),""," "&amp;E207))&amp;" -s "&amp;Instructions!B$11&amp;" -IH"&amp;Instructions!B$10)</f>
        <v/>
      </c>
      <c r="H207" s="141" t="str">
        <f>IF(D207="","",IF(OR(ISNUMBER(B207), ISTEXT(C207)),"raidcom delete lun -port "&amp;A207&amp;IF(ISBLANK(C207),"-"&amp;B207," "&amp;C207)&amp;" -grp_opt ldev -device_grp_name "&amp;D207&amp;"")&amp;" -s "&amp;Instructions!B$11&amp;" -IH"&amp;Instructions!B$10)</f>
        <v/>
      </c>
    </row>
    <row r="208" spans="1:8" ht="15">
      <c r="A208" s="20"/>
      <c r="B208" s="29"/>
      <c r="C208" s="20"/>
      <c r="D208" s="29"/>
      <c r="E208" s="29"/>
      <c r="F208" s="92" t="s">
        <v>17</v>
      </c>
      <c r="G208" s="24" t="str">
        <f>IF(D208="","",IF(OR(ISNUMBER(B208),ISTEXT(C208)),"raidcom add lun -port "&amp;A208&amp;IF(ISBLANK(C208),"-"&amp;B208," "&amp;C208)&amp;" -grp_opt ldev -device_grp_name "&amp;D208&amp;""&amp;IF(ISBLANK(E208),""," "&amp;E208))&amp;" -s "&amp;Instructions!B$11&amp;" -IH"&amp;Instructions!B$10)</f>
        <v/>
      </c>
      <c r="H208" s="141" t="str">
        <f>IF(D208="","",IF(OR(ISNUMBER(B208), ISTEXT(C208)),"raidcom delete lun -port "&amp;A208&amp;IF(ISBLANK(C208),"-"&amp;B208," "&amp;C208)&amp;" -grp_opt ldev -device_grp_name "&amp;D208&amp;"")&amp;" -s "&amp;Instructions!B$11&amp;" -IH"&amp;Instructions!B$10)</f>
        <v/>
      </c>
    </row>
    <row r="209" spans="1:8" ht="15">
      <c r="A209" s="20"/>
      <c r="B209" s="29"/>
      <c r="C209" s="20"/>
      <c r="D209" s="29"/>
      <c r="E209" s="29"/>
      <c r="F209" s="92" t="s">
        <v>17</v>
      </c>
      <c r="G209" s="24" t="str">
        <f>IF(D209="","",IF(OR(ISNUMBER(B209),ISTEXT(C209)),"raidcom add lun -port "&amp;A209&amp;IF(ISBLANK(C209),"-"&amp;B209," "&amp;C209)&amp;" -grp_opt ldev -device_grp_name "&amp;D209&amp;""&amp;IF(ISBLANK(E209),""," "&amp;E209))&amp;" -s "&amp;Instructions!B$11&amp;" -IH"&amp;Instructions!B$10)</f>
        <v/>
      </c>
      <c r="H209" s="141" t="str">
        <f>IF(D209="","",IF(OR(ISNUMBER(B209), ISTEXT(C209)),"raidcom delete lun -port "&amp;A209&amp;IF(ISBLANK(C209),"-"&amp;B209," "&amp;C209)&amp;" -grp_opt ldev -device_grp_name "&amp;D209&amp;"")&amp;" -s "&amp;Instructions!B$11&amp;" -IH"&amp;Instructions!B$10)</f>
        <v/>
      </c>
    </row>
    <row r="210" spans="1:8" ht="15">
      <c r="A210" s="20"/>
      <c r="B210" s="29"/>
      <c r="C210" s="20"/>
      <c r="D210" s="29"/>
      <c r="E210" s="29"/>
      <c r="F210" s="92" t="s">
        <v>17</v>
      </c>
      <c r="G210" s="24" t="str">
        <f>IF(D210="","",IF(OR(ISNUMBER(B210),ISTEXT(C210)),"raidcom add lun -port "&amp;A210&amp;IF(ISBLANK(C210),"-"&amp;B210," "&amp;C210)&amp;" -grp_opt ldev -device_grp_name "&amp;D210&amp;""&amp;IF(ISBLANK(E210),""," "&amp;E210))&amp;" -s "&amp;Instructions!B$11&amp;" -IH"&amp;Instructions!B$10)</f>
        <v/>
      </c>
      <c r="H210" s="141" t="str">
        <f>IF(D210="","",IF(OR(ISNUMBER(B210), ISTEXT(C210)),"raidcom delete lun -port "&amp;A210&amp;IF(ISBLANK(C210),"-"&amp;B210," "&amp;C210)&amp;" -grp_opt ldev -device_grp_name "&amp;D210&amp;"")&amp;" -s "&amp;Instructions!B$11&amp;" -IH"&amp;Instructions!B$10)</f>
        <v/>
      </c>
    </row>
    <row r="211" spans="1:8" ht="15">
      <c r="A211" s="20"/>
      <c r="B211" s="29"/>
      <c r="C211" s="20"/>
      <c r="D211" s="29"/>
      <c r="E211" s="29"/>
      <c r="F211" s="92" t="s">
        <v>17</v>
      </c>
      <c r="G211" s="24" t="str">
        <f>IF(D211="","",IF(OR(ISNUMBER(B211),ISTEXT(C211)),"raidcom add lun -port "&amp;A211&amp;IF(ISBLANK(C211),"-"&amp;B211," "&amp;C211)&amp;" -grp_opt ldev -device_grp_name "&amp;D211&amp;""&amp;IF(ISBLANK(E211),""," "&amp;E211))&amp;" -s "&amp;Instructions!B$11&amp;" -IH"&amp;Instructions!B$10)</f>
        <v/>
      </c>
      <c r="H211" s="141" t="str">
        <f>IF(D211="","",IF(OR(ISNUMBER(B211), ISTEXT(C211)),"raidcom delete lun -port "&amp;A211&amp;IF(ISBLANK(C211),"-"&amp;B211," "&amp;C211)&amp;" -grp_opt ldev -device_grp_name "&amp;D211&amp;"")&amp;" -s "&amp;Instructions!B$11&amp;" -IH"&amp;Instructions!B$10)</f>
        <v/>
      </c>
    </row>
    <row r="212" spans="1:8" ht="15">
      <c r="A212" s="20"/>
      <c r="B212" s="29"/>
      <c r="C212" s="20"/>
      <c r="D212" s="29"/>
      <c r="E212" s="29"/>
      <c r="F212" s="92" t="s">
        <v>17</v>
      </c>
      <c r="G212" s="24" t="str">
        <f>IF(D212="","",IF(OR(ISNUMBER(B212),ISTEXT(C212)),"raidcom add lun -port "&amp;A212&amp;IF(ISBLANK(C212),"-"&amp;B212," "&amp;C212)&amp;" -grp_opt ldev -device_grp_name "&amp;D212&amp;""&amp;IF(ISBLANK(E212),""," "&amp;E212))&amp;" -s "&amp;Instructions!B$11&amp;" -IH"&amp;Instructions!B$10)</f>
        <v/>
      </c>
      <c r="H212" s="141" t="str">
        <f>IF(D212="","",IF(OR(ISNUMBER(B212), ISTEXT(C212)),"raidcom delete lun -port "&amp;A212&amp;IF(ISBLANK(C212),"-"&amp;B212," "&amp;C212)&amp;" -grp_opt ldev -device_grp_name "&amp;D212&amp;"")&amp;" -s "&amp;Instructions!B$11&amp;" -IH"&amp;Instructions!B$10)</f>
        <v/>
      </c>
    </row>
    <row r="213" spans="1:8" ht="15">
      <c r="A213" s="20"/>
      <c r="B213" s="29"/>
      <c r="C213" s="20"/>
      <c r="D213" s="29"/>
      <c r="E213" s="29"/>
      <c r="F213" s="92" t="s">
        <v>17</v>
      </c>
      <c r="G213" s="24" t="str">
        <f>IF(D213="","",IF(OR(ISNUMBER(B213),ISTEXT(C213)),"raidcom add lun -port "&amp;A213&amp;IF(ISBLANK(C213),"-"&amp;B213," "&amp;C213)&amp;" -grp_opt ldev -device_grp_name "&amp;D213&amp;""&amp;IF(ISBLANK(E213),""," "&amp;E213))&amp;" -s "&amp;Instructions!B$11&amp;" -IH"&amp;Instructions!B$10)</f>
        <v/>
      </c>
      <c r="H213" s="141" t="str">
        <f>IF(D213="","",IF(OR(ISNUMBER(B213), ISTEXT(C213)),"raidcom delete lun -port "&amp;A213&amp;IF(ISBLANK(C213),"-"&amp;B213," "&amp;C213)&amp;" -grp_opt ldev -device_grp_name "&amp;D213&amp;"")&amp;" -s "&amp;Instructions!B$11&amp;" -IH"&amp;Instructions!B$10)</f>
        <v/>
      </c>
    </row>
    <row r="214" spans="1:8" ht="15">
      <c r="A214" s="20"/>
      <c r="B214" s="29"/>
      <c r="C214" s="20"/>
      <c r="D214" s="29"/>
      <c r="E214" s="29"/>
      <c r="F214" s="92" t="s">
        <v>17</v>
      </c>
      <c r="G214" s="24" t="str">
        <f>IF(D214="","",IF(OR(ISNUMBER(B214),ISTEXT(C214)),"raidcom add lun -port "&amp;A214&amp;IF(ISBLANK(C214),"-"&amp;B214," "&amp;C214)&amp;" -grp_opt ldev -device_grp_name "&amp;D214&amp;""&amp;IF(ISBLANK(E214),""," "&amp;E214))&amp;" -s "&amp;Instructions!B$11&amp;" -IH"&amp;Instructions!B$10)</f>
        <v/>
      </c>
      <c r="H214" s="141" t="str">
        <f>IF(D214="","",IF(OR(ISNUMBER(B214), ISTEXT(C214)),"raidcom delete lun -port "&amp;A214&amp;IF(ISBLANK(C214),"-"&amp;B214," "&amp;C214)&amp;" -grp_opt ldev -device_grp_name "&amp;D214&amp;"")&amp;" -s "&amp;Instructions!B$11&amp;" -IH"&amp;Instructions!B$10)</f>
        <v/>
      </c>
    </row>
    <row r="215" spans="1:8" ht="15">
      <c r="A215" s="20"/>
      <c r="B215" s="29"/>
      <c r="C215" s="20"/>
      <c r="D215" s="29"/>
      <c r="E215" s="29"/>
      <c r="F215" s="92" t="s">
        <v>17</v>
      </c>
      <c r="G215" s="24" t="str">
        <f>IF(D215="","",IF(OR(ISNUMBER(B215),ISTEXT(C215)),"raidcom add lun -port "&amp;A215&amp;IF(ISBLANK(C215),"-"&amp;B215," "&amp;C215)&amp;" -grp_opt ldev -device_grp_name "&amp;D215&amp;""&amp;IF(ISBLANK(E215),""," "&amp;E215))&amp;" -s "&amp;Instructions!B$11&amp;" -IH"&amp;Instructions!B$10)</f>
        <v/>
      </c>
      <c r="H215" s="141" t="str">
        <f>IF(D215="","",IF(OR(ISNUMBER(B215), ISTEXT(C215)),"raidcom delete lun -port "&amp;A215&amp;IF(ISBLANK(C215),"-"&amp;B215," "&amp;C215)&amp;" -grp_opt ldev -device_grp_name "&amp;D215&amp;"")&amp;" -s "&amp;Instructions!B$11&amp;" -IH"&amp;Instructions!B$10)</f>
        <v/>
      </c>
    </row>
    <row r="216" spans="1:8" ht="15">
      <c r="A216" s="20"/>
      <c r="B216" s="29"/>
      <c r="C216" s="20"/>
      <c r="D216" s="29"/>
      <c r="E216" s="29"/>
      <c r="F216" s="92" t="s">
        <v>17</v>
      </c>
      <c r="G216" s="24" t="str">
        <f>IF(D216="","",IF(OR(ISNUMBER(B216),ISTEXT(C216)),"raidcom add lun -port "&amp;A216&amp;IF(ISBLANK(C216),"-"&amp;B216," "&amp;C216)&amp;" -grp_opt ldev -device_grp_name "&amp;D216&amp;""&amp;IF(ISBLANK(E216),""," "&amp;E216))&amp;" -s "&amp;Instructions!B$11&amp;" -IH"&amp;Instructions!B$10)</f>
        <v/>
      </c>
      <c r="H216" s="141" t="str">
        <f>IF(D216="","",IF(OR(ISNUMBER(B216), ISTEXT(C216)),"raidcom delete lun -port "&amp;A216&amp;IF(ISBLANK(C216),"-"&amp;B216," "&amp;C216)&amp;" -grp_opt ldev -device_grp_name "&amp;D216&amp;"")&amp;" -s "&amp;Instructions!B$11&amp;" -IH"&amp;Instructions!B$10)</f>
        <v/>
      </c>
    </row>
    <row r="217" spans="1:8" ht="15">
      <c r="A217" s="20"/>
      <c r="B217" s="29"/>
      <c r="C217" s="20"/>
      <c r="D217" s="29"/>
      <c r="E217" s="29"/>
      <c r="F217" s="92" t="s">
        <v>17</v>
      </c>
      <c r="G217" s="24" t="str">
        <f>IF(D217="","",IF(OR(ISNUMBER(B217),ISTEXT(C217)),"raidcom add lun -port "&amp;A217&amp;IF(ISBLANK(C217),"-"&amp;B217," "&amp;C217)&amp;" -grp_opt ldev -device_grp_name "&amp;D217&amp;""&amp;IF(ISBLANK(E217),""," "&amp;E217))&amp;" -s "&amp;Instructions!B$11&amp;" -IH"&amp;Instructions!B$10)</f>
        <v/>
      </c>
      <c r="H217" s="141" t="str">
        <f>IF(D217="","",IF(OR(ISNUMBER(B217), ISTEXT(C217)),"raidcom delete lun -port "&amp;A217&amp;IF(ISBLANK(C217),"-"&amp;B217," "&amp;C217)&amp;" -grp_opt ldev -device_grp_name "&amp;D217&amp;"")&amp;" -s "&amp;Instructions!B$11&amp;" -IH"&amp;Instructions!B$10)</f>
        <v/>
      </c>
    </row>
    <row r="218" spans="1:8" ht="15">
      <c r="A218" s="20"/>
      <c r="B218" s="29"/>
      <c r="C218" s="20"/>
      <c r="D218" s="29"/>
      <c r="E218" s="29"/>
      <c r="F218" s="92" t="s">
        <v>17</v>
      </c>
      <c r="G218" s="24" t="str">
        <f>IF(D218="","",IF(OR(ISNUMBER(B218),ISTEXT(C218)),"raidcom add lun -port "&amp;A218&amp;IF(ISBLANK(C218),"-"&amp;B218," "&amp;C218)&amp;" -grp_opt ldev -device_grp_name "&amp;D218&amp;""&amp;IF(ISBLANK(E218),""," "&amp;E218))&amp;" -s "&amp;Instructions!B$11&amp;" -IH"&amp;Instructions!B$10)</f>
        <v/>
      </c>
      <c r="H218" s="141" t="str">
        <f>IF(D218="","",IF(OR(ISNUMBER(B218), ISTEXT(C218)),"raidcom delete lun -port "&amp;A218&amp;IF(ISBLANK(C218),"-"&amp;B218," "&amp;C218)&amp;" -grp_opt ldev -device_grp_name "&amp;D218&amp;"")&amp;" -s "&amp;Instructions!B$11&amp;" -IH"&amp;Instructions!B$10)</f>
        <v/>
      </c>
    </row>
    <row r="219" spans="1:8" ht="15">
      <c r="A219" s="20"/>
      <c r="B219" s="29"/>
      <c r="C219" s="20"/>
      <c r="D219" s="29"/>
      <c r="E219" s="29"/>
      <c r="F219" s="92" t="s">
        <v>17</v>
      </c>
      <c r="G219" s="24" t="str">
        <f>IF(D219="","",IF(OR(ISNUMBER(B219),ISTEXT(C219)),"raidcom add lun -port "&amp;A219&amp;IF(ISBLANK(C219),"-"&amp;B219," "&amp;C219)&amp;" -grp_opt ldev -device_grp_name "&amp;D219&amp;""&amp;IF(ISBLANK(E219),""," "&amp;E219))&amp;" -s "&amp;Instructions!B$11&amp;" -IH"&amp;Instructions!B$10)</f>
        <v/>
      </c>
      <c r="H219" s="141" t="str">
        <f>IF(D219="","",IF(OR(ISNUMBER(B219), ISTEXT(C219)),"raidcom delete lun -port "&amp;A219&amp;IF(ISBLANK(C219),"-"&amp;B219," "&amp;C219)&amp;" -grp_opt ldev -device_grp_name "&amp;D219&amp;"")&amp;" -s "&amp;Instructions!B$11&amp;" -IH"&amp;Instructions!B$10)</f>
        <v/>
      </c>
    </row>
    <row r="220" spans="1:8" ht="15">
      <c r="A220" s="20"/>
      <c r="B220" s="29"/>
      <c r="C220" s="20"/>
      <c r="D220" s="29"/>
      <c r="E220" s="29"/>
      <c r="F220" s="92" t="s">
        <v>17</v>
      </c>
      <c r="G220" s="24" t="str">
        <f>IF(D220="","",IF(OR(ISNUMBER(B220),ISTEXT(C220)),"raidcom add lun -port "&amp;A220&amp;IF(ISBLANK(C220),"-"&amp;B220," "&amp;C220)&amp;" -grp_opt ldev -device_grp_name "&amp;D220&amp;""&amp;IF(ISBLANK(E220),""," "&amp;E220))&amp;" -s "&amp;Instructions!B$11&amp;" -IH"&amp;Instructions!B$10)</f>
        <v/>
      </c>
      <c r="H220" s="141" t="str">
        <f>IF(D220="","",IF(OR(ISNUMBER(B220), ISTEXT(C220)),"raidcom delete lun -port "&amp;A220&amp;IF(ISBLANK(C220),"-"&amp;B220," "&amp;C220)&amp;" -grp_opt ldev -device_grp_name "&amp;D220&amp;"")&amp;" -s "&amp;Instructions!B$11&amp;" -IH"&amp;Instructions!B$10)</f>
        <v/>
      </c>
    </row>
    <row r="221" spans="1:8" ht="15">
      <c r="A221" s="20"/>
      <c r="B221" s="29"/>
      <c r="C221" s="20"/>
      <c r="D221" s="29"/>
      <c r="E221" s="29"/>
      <c r="F221" s="92" t="s">
        <v>17</v>
      </c>
      <c r="G221" s="24" t="str">
        <f>IF(D221="","",IF(OR(ISNUMBER(B221),ISTEXT(C221)),"raidcom add lun -port "&amp;A221&amp;IF(ISBLANK(C221),"-"&amp;B221," "&amp;C221)&amp;" -grp_opt ldev -device_grp_name "&amp;D221&amp;""&amp;IF(ISBLANK(E221),""," "&amp;E221))&amp;" -s "&amp;Instructions!B$11&amp;" -IH"&amp;Instructions!B$10)</f>
        <v/>
      </c>
      <c r="H221" s="141" t="str">
        <f>IF(D221="","",IF(OR(ISNUMBER(B221), ISTEXT(C221)),"raidcom delete lun -port "&amp;A221&amp;IF(ISBLANK(C221),"-"&amp;B221," "&amp;C221)&amp;" -grp_opt ldev -device_grp_name "&amp;D221&amp;"")&amp;" -s "&amp;Instructions!B$11&amp;" -IH"&amp;Instructions!B$10)</f>
        <v/>
      </c>
    </row>
    <row r="222" spans="1:8" ht="15">
      <c r="A222" s="20"/>
      <c r="B222" s="29"/>
      <c r="C222" s="20"/>
      <c r="D222" s="29"/>
      <c r="E222" s="29"/>
      <c r="F222" s="92" t="s">
        <v>17</v>
      </c>
      <c r="G222" s="24" t="str">
        <f>IF(D222="","",IF(OR(ISNUMBER(B222),ISTEXT(C222)),"raidcom add lun -port "&amp;A222&amp;IF(ISBLANK(C222),"-"&amp;B222," "&amp;C222)&amp;" -grp_opt ldev -device_grp_name "&amp;D222&amp;""&amp;IF(ISBLANK(E222),""," "&amp;E222))&amp;" -s "&amp;Instructions!B$11&amp;" -IH"&amp;Instructions!B$10)</f>
        <v/>
      </c>
      <c r="H222" s="141" t="str">
        <f>IF(D222="","",IF(OR(ISNUMBER(B222), ISTEXT(C222)),"raidcom delete lun -port "&amp;A222&amp;IF(ISBLANK(C222),"-"&amp;B222," "&amp;C222)&amp;" -grp_opt ldev -device_grp_name "&amp;D222&amp;"")&amp;" -s "&amp;Instructions!B$11&amp;" -IH"&amp;Instructions!B$10)</f>
        <v/>
      </c>
    </row>
    <row r="223" spans="1:8" ht="15">
      <c r="A223" s="20"/>
      <c r="B223" s="29"/>
      <c r="C223" s="20"/>
      <c r="D223" s="29"/>
      <c r="E223" s="29"/>
      <c r="F223" s="92" t="s">
        <v>17</v>
      </c>
      <c r="G223" s="24" t="str">
        <f>IF(D223="","",IF(OR(ISNUMBER(B223),ISTEXT(C223)),"raidcom add lun -port "&amp;A223&amp;IF(ISBLANK(C223),"-"&amp;B223," "&amp;C223)&amp;" -grp_opt ldev -device_grp_name "&amp;D223&amp;""&amp;IF(ISBLANK(E223),""," "&amp;E223))&amp;" -s "&amp;Instructions!B$11&amp;" -IH"&amp;Instructions!B$10)</f>
        <v/>
      </c>
      <c r="H223" s="141" t="str">
        <f>IF(D223="","",IF(OR(ISNUMBER(B223), ISTEXT(C223)),"raidcom delete lun -port "&amp;A223&amp;IF(ISBLANK(C223),"-"&amp;B223," "&amp;C223)&amp;" -grp_opt ldev -device_grp_name "&amp;D223&amp;"")&amp;" -s "&amp;Instructions!B$11&amp;" -IH"&amp;Instructions!B$10)</f>
        <v/>
      </c>
    </row>
    <row r="224" spans="1:8" ht="15">
      <c r="A224" s="20"/>
      <c r="B224" s="29"/>
      <c r="C224" s="20"/>
      <c r="D224" s="29"/>
      <c r="E224" s="29"/>
      <c r="F224" s="92" t="s">
        <v>17</v>
      </c>
      <c r="G224" s="24" t="str">
        <f>IF(D224="","",IF(OR(ISNUMBER(B224),ISTEXT(C224)),"raidcom add lun -port "&amp;A224&amp;IF(ISBLANK(C224),"-"&amp;B224," "&amp;C224)&amp;" -grp_opt ldev -device_grp_name "&amp;D224&amp;""&amp;IF(ISBLANK(E224),""," "&amp;E224))&amp;" -s "&amp;Instructions!B$11&amp;" -IH"&amp;Instructions!B$10)</f>
        <v/>
      </c>
      <c r="H224" s="141" t="str">
        <f>IF(D224="","",IF(OR(ISNUMBER(B224), ISTEXT(C224)),"raidcom delete lun -port "&amp;A224&amp;IF(ISBLANK(C224),"-"&amp;B224," "&amp;C224)&amp;" -grp_opt ldev -device_grp_name "&amp;D224&amp;"")&amp;" -s "&amp;Instructions!B$11&amp;" -IH"&amp;Instructions!B$10)</f>
        <v/>
      </c>
    </row>
    <row r="225" spans="1:8" ht="15">
      <c r="A225" s="20"/>
      <c r="B225" s="29"/>
      <c r="C225" s="20"/>
      <c r="D225" s="29"/>
      <c r="E225" s="29"/>
      <c r="F225" s="92" t="s">
        <v>17</v>
      </c>
      <c r="G225" s="24" t="str">
        <f>IF(D225="","",IF(OR(ISNUMBER(B225),ISTEXT(C225)),"raidcom add lun -port "&amp;A225&amp;IF(ISBLANK(C225),"-"&amp;B225," "&amp;C225)&amp;" -grp_opt ldev -device_grp_name "&amp;D225&amp;""&amp;IF(ISBLANK(E225),""," "&amp;E225))&amp;" -s "&amp;Instructions!B$11&amp;" -IH"&amp;Instructions!B$10)</f>
        <v/>
      </c>
      <c r="H225" s="141" t="str">
        <f>IF(D225="","",IF(OR(ISNUMBER(B225), ISTEXT(C225)),"raidcom delete lun -port "&amp;A225&amp;IF(ISBLANK(C225),"-"&amp;B225," "&amp;C225)&amp;" -grp_opt ldev -device_grp_name "&amp;D225&amp;"")&amp;" -s "&amp;Instructions!B$11&amp;" -IH"&amp;Instructions!B$10)</f>
        <v/>
      </c>
    </row>
    <row r="226" spans="1:8" ht="15">
      <c r="A226" s="20"/>
      <c r="B226" s="29"/>
      <c r="C226" s="20"/>
      <c r="D226" s="29"/>
      <c r="E226" s="29"/>
      <c r="F226" s="92" t="s">
        <v>17</v>
      </c>
      <c r="G226" s="24" t="str">
        <f>IF(D226="","",IF(OR(ISNUMBER(B226),ISTEXT(C226)),"raidcom add lun -port "&amp;A226&amp;IF(ISBLANK(C226),"-"&amp;B226," "&amp;C226)&amp;" -grp_opt ldev -device_grp_name "&amp;D226&amp;""&amp;IF(ISBLANK(E226),""," "&amp;E226))&amp;" -s "&amp;Instructions!B$11&amp;" -IH"&amp;Instructions!B$10)</f>
        <v/>
      </c>
      <c r="H226" s="141" t="str">
        <f>IF(D226="","",IF(OR(ISNUMBER(B226), ISTEXT(C226)),"raidcom delete lun -port "&amp;A226&amp;IF(ISBLANK(C226),"-"&amp;B226," "&amp;C226)&amp;" -grp_opt ldev -device_grp_name "&amp;D226&amp;"")&amp;" -s "&amp;Instructions!B$11&amp;" -IH"&amp;Instructions!B$10)</f>
        <v/>
      </c>
    </row>
    <row r="227" spans="1:8" ht="15">
      <c r="A227" s="20"/>
      <c r="B227" s="29"/>
      <c r="C227" s="20"/>
      <c r="D227" s="29"/>
      <c r="E227" s="29"/>
      <c r="F227" s="92" t="s">
        <v>17</v>
      </c>
      <c r="G227" s="24" t="str">
        <f>IF(D227="","",IF(OR(ISNUMBER(B227),ISTEXT(C227)),"raidcom add lun -port "&amp;A227&amp;IF(ISBLANK(C227),"-"&amp;B227," "&amp;C227)&amp;" -grp_opt ldev -device_grp_name "&amp;D227&amp;""&amp;IF(ISBLANK(E227),""," "&amp;E227))&amp;" -s "&amp;Instructions!B$11&amp;" -IH"&amp;Instructions!B$10)</f>
        <v/>
      </c>
      <c r="H227" s="141" t="str">
        <f>IF(D227="","",IF(OR(ISNUMBER(B227), ISTEXT(C227)),"raidcom delete lun -port "&amp;A227&amp;IF(ISBLANK(C227),"-"&amp;B227," "&amp;C227)&amp;" -grp_opt ldev -device_grp_name "&amp;D227&amp;"")&amp;" -s "&amp;Instructions!B$11&amp;" -IH"&amp;Instructions!B$10)</f>
        <v/>
      </c>
    </row>
    <row r="228" spans="1:8" ht="15">
      <c r="A228" s="20"/>
      <c r="B228" s="29"/>
      <c r="C228" s="20"/>
      <c r="D228" s="29"/>
      <c r="E228" s="29"/>
      <c r="F228" s="92" t="s">
        <v>17</v>
      </c>
      <c r="G228" s="24" t="str">
        <f>IF(D228="","",IF(OR(ISNUMBER(B228),ISTEXT(C228)),"raidcom add lun -port "&amp;A228&amp;IF(ISBLANK(C228),"-"&amp;B228," "&amp;C228)&amp;" -grp_opt ldev -device_grp_name "&amp;D228&amp;""&amp;IF(ISBLANK(E228),""," "&amp;E228))&amp;" -s "&amp;Instructions!B$11&amp;" -IH"&amp;Instructions!B$10)</f>
        <v/>
      </c>
      <c r="H228" s="141" t="str">
        <f>IF(D228="","",IF(OR(ISNUMBER(B228), ISTEXT(C228)),"raidcom delete lun -port "&amp;A228&amp;IF(ISBLANK(C228),"-"&amp;B228," "&amp;C228)&amp;" -grp_opt ldev -device_grp_name "&amp;D228&amp;"")&amp;" -s "&amp;Instructions!B$11&amp;" -IH"&amp;Instructions!B$10)</f>
        <v/>
      </c>
    </row>
    <row r="229" spans="1:8" ht="15">
      <c r="A229" s="20"/>
      <c r="B229" s="29"/>
      <c r="C229" s="20"/>
      <c r="D229" s="29"/>
      <c r="E229" s="29"/>
      <c r="F229" s="92" t="s">
        <v>17</v>
      </c>
      <c r="G229" s="24" t="str">
        <f>IF(D229="","",IF(OR(ISNUMBER(B229),ISTEXT(C229)),"raidcom add lun -port "&amp;A229&amp;IF(ISBLANK(C229),"-"&amp;B229," "&amp;C229)&amp;" -grp_opt ldev -device_grp_name "&amp;D229&amp;""&amp;IF(ISBLANK(E229),""," "&amp;E229))&amp;" -s "&amp;Instructions!B$11&amp;" -IH"&amp;Instructions!B$10)</f>
        <v/>
      </c>
      <c r="H229" s="141" t="str">
        <f>IF(D229="","",IF(OR(ISNUMBER(B229), ISTEXT(C229)),"raidcom delete lun -port "&amp;A229&amp;IF(ISBLANK(C229),"-"&amp;B229," "&amp;C229)&amp;" -grp_opt ldev -device_grp_name "&amp;D229&amp;"")&amp;" -s "&amp;Instructions!B$11&amp;" -IH"&amp;Instructions!B$10)</f>
        <v/>
      </c>
    </row>
    <row r="230" spans="1:8" ht="15">
      <c r="A230" s="20"/>
      <c r="B230" s="29"/>
      <c r="C230" s="20"/>
      <c r="D230" s="29"/>
      <c r="E230" s="29"/>
      <c r="F230" s="92" t="s">
        <v>17</v>
      </c>
      <c r="G230" s="24" t="str">
        <f>IF(D230="","",IF(OR(ISNUMBER(B230),ISTEXT(C230)),"raidcom add lun -port "&amp;A230&amp;IF(ISBLANK(C230),"-"&amp;B230," "&amp;C230)&amp;" -grp_opt ldev -device_grp_name "&amp;D230&amp;""&amp;IF(ISBLANK(E230),""," "&amp;E230))&amp;" -s "&amp;Instructions!B$11&amp;" -IH"&amp;Instructions!B$10)</f>
        <v/>
      </c>
      <c r="H230" s="141" t="str">
        <f>IF(D230="","",IF(OR(ISNUMBER(B230), ISTEXT(C230)),"raidcom delete lun -port "&amp;A230&amp;IF(ISBLANK(C230),"-"&amp;B230," "&amp;C230)&amp;" -grp_opt ldev -device_grp_name "&amp;D230&amp;"")&amp;" -s "&amp;Instructions!B$11&amp;" -IH"&amp;Instructions!B$10)</f>
        <v/>
      </c>
    </row>
    <row r="231" spans="1:8" ht="15">
      <c r="A231" s="20"/>
      <c r="B231" s="29"/>
      <c r="C231" s="20"/>
      <c r="D231" s="29"/>
      <c r="E231" s="29"/>
      <c r="F231" s="92" t="s">
        <v>17</v>
      </c>
      <c r="G231" s="24" t="str">
        <f>IF(D231="","",IF(OR(ISNUMBER(B231),ISTEXT(C231)),"raidcom add lun -port "&amp;A231&amp;IF(ISBLANK(C231),"-"&amp;B231," "&amp;C231)&amp;" -grp_opt ldev -device_grp_name "&amp;D231&amp;""&amp;IF(ISBLANK(E231),""," "&amp;E231))&amp;" -s "&amp;Instructions!B$11&amp;" -IH"&amp;Instructions!B$10)</f>
        <v/>
      </c>
      <c r="H231" s="141" t="str">
        <f>IF(D231="","",IF(OR(ISNUMBER(B231), ISTEXT(C231)),"raidcom delete lun -port "&amp;A231&amp;IF(ISBLANK(C231),"-"&amp;B231," "&amp;C231)&amp;" -grp_opt ldev -device_grp_name "&amp;D231&amp;"")&amp;" -s "&amp;Instructions!B$11&amp;" -IH"&amp;Instructions!B$10)</f>
        <v/>
      </c>
    </row>
    <row r="232" spans="1:8" ht="15">
      <c r="A232" s="20"/>
      <c r="B232" s="29"/>
      <c r="C232" s="20"/>
      <c r="D232" s="29"/>
      <c r="E232" s="29"/>
      <c r="F232" s="92" t="s">
        <v>17</v>
      </c>
      <c r="G232" s="24" t="str">
        <f>IF(D232="","",IF(OR(ISNUMBER(B232),ISTEXT(C232)),"raidcom add lun -port "&amp;A232&amp;IF(ISBLANK(C232),"-"&amp;B232," "&amp;C232)&amp;" -grp_opt ldev -device_grp_name "&amp;D232&amp;""&amp;IF(ISBLANK(E232),""," "&amp;E232))&amp;" -s "&amp;Instructions!B$11&amp;" -IH"&amp;Instructions!B$10)</f>
        <v/>
      </c>
      <c r="H232" s="141" t="str">
        <f>IF(D232="","",IF(OR(ISNUMBER(B232), ISTEXT(C232)),"raidcom delete lun -port "&amp;A232&amp;IF(ISBLANK(C232),"-"&amp;B232," "&amp;C232)&amp;" -grp_opt ldev -device_grp_name "&amp;D232&amp;"")&amp;" -s "&amp;Instructions!B$11&amp;" -IH"&amp;Instructions!B$10)</f>
        <v/>
      </c>
    </row>
    <row r="233" spans="1:8" ht="15">
      <c r="A233" s="20"/>
      <c r="B233" s="29"/>
      <c r="C233" s="20"/>
      <c r="D233" s="29"/>
      <c r="E233" s="29"/>
      <c r="F233" s="92" t="s">
        <v>17</v>
      </c>
      <c r="G233" s="24" t="str">
        <f>IF(D233="","",IF(OR(ISNUMBER(B233),ISTEXT(C233)),"raidcom add lun -port "&amp;A233&amp;IF(ISBLANK(C233),"-"&amp;B233," "&amp;C233)&amp;" -grp_opt ldev -device_grp_name "&amp;D233&amp;""&amp;IF(ISBLANK(E233),""," "&amp;E233))&amp;" -s "&amp;Instructions!B$11&amp;" -IH"&amp;Instructions!B$10)</f>
        <v/>
      </c>
      <c r="H233" s="141" t="str">
        <f>IF(D233="","",IF(OR(ISNUMBER(B233), ISTEXT(C233)),"raidcom delete lun -port "&amp;A233&amp;IF(ISBLANK(C233),"-"&amp;B233," "&amp;C233)&amp;" -grp_opt ldev -device_grp_name "&amp;D233&amp;"")&amp;" -s "&amp;Instructions!B$11&amp;" -IH"&amp;Instructions!B$10)</f>
        <v/>
      </c>
    </row>
    <row r="234" spans="1:8" ht="15">
      <c r="A234" s="20"/>
      <c r="B234" s="29"/>
      <c r="C234" s="20"/>
      <c r="D234" s="29"/>
      <c r="E234" s="29"/>
      <c r="F234" s="92" t="s">
        <v>17</v>
      </c>
      <c r="G234" s="24" t="str">
        <f>IF(D234="","",IF(OR(ISNUMBER(B234),ISTEXT(C234)),"raidcom add lun -port "&amp;A234&amp;IF(ISBLANK(C234),"-"&amp;B234," "&amp;C234)&amp;" -grp_opt ldev -device_grp_name "&amp;D234&amp;""&amp;IF(ISBLANK(E234),""," "&amp;E234))&amp;" -s "&amp;Instructions!B$11&amp;" -IH"&amp;Instructions!B$10)</f>
        <v/>
      </c>
      <c r="H234" s="141" t="str">
        <f>IF(D234="","",IF(OR(ISNUMBER(B234), ISTEXT(C234)),"raidcom delete lun -port "&amp;A234&amp;IF(ISBLANK(C234),"-"&amp;B234," "&amp;C234)&amp;" -grp_opt ldev -device_grp_name "&amp;D234&amp;"")&amp;" -s "&amp;Instructions!B$11&amp;" -IH"&amp;Instructions!B$10)</f>
        <v/>
      </c>
    </row>
    <row r="235" spans="1:8" ht="15">
      <c r="A235" s="20"/>
      <c r="B235" s="29"/>
      <c r="C235" s="20"/>
      <c r="D235" s="29"/>
      <c r="E235" s="29"/>
      <c r="F235" s="92" t="s">
        <v>17</v>
      </c>
      <c r="G235" s="24" t="str">
        <f>IF(D235="","",IF(OR(ISNUMBER(B235),ISTEXT(C235)),"raidcom add lun -port "&amp;A235&amp;IF(ISBLANK(C235),"-"&amp;B235," "&amp;C235)&amp;" -grp_opt ldev -device_grp_name "&amp;D235&amp;""&amp;IF(ISBLANK(E235),""," "&amp;E235))&amp;" -s "&amp;Instructions!B$11&amp;" -IH"&amp;Instructions!B$10)</f>
        <v/>
      </c>
      <c r="H235" s="141" t="str">
        <f>IF(D235="","",IF(OR(ISNUMBER(B235), ISTEXT(C235)),"raidcom delete lun -port "&amp;A235&amp;IF(ISBLANK(C235),"-"&amp;B235," "&amp;C235)&amp;" -grp_opt ldev -device_grp_name "&amp;D235&amp;"")&amp;" -s "&amp;Instructions!B$11&amp;" -IH"&amp;Instructions!B$10)</f>
        <v/>
      </c>
    </row>
    <row r="236" spans="1:8" ht="15">
      <c r="A236" s="20"/>
      <c r="B236" s="29"/>
      <c r="C236" s="20"/>
      <c r="D236" s="29"/>
      <c r="E236" s="29"/>
      <c r="F236" s="92" t="s">
        <v>17</v>
      </c>
      <c r="G236" s="24" t="str">
        <f>IF(D236="","",IF(OR(ISNUMBER(B236),ISTEXT(C236)),"raidcom add lun -port "&amp;A236&amp;IF(ISBLANK(C236),"-"&amp;B236," "&amp;C236)&amp;" -grp_opt ldev -device_grp_name "&amp;D236&amp;""&amp;IF(ISBLANK(E236),""," "&amp;E236))&amp;" -s "&amp;Instructions!B$11&amp;" -IH"&amp;Instructions!B$10)</f>
        <v/>
      </c>
      <c r="H236" s="141" t="str">
        <f>IF(D236="","",IF(OR(ISNUMBER(B236), ISTEXT(C236)),"raidcom delete lun -port "&amp;A236&amp;IF(ISBLANK(C236),"-"&amp;B236," "&amp;C236)&amp;" -grp_opt ldev -device_grp_name "&amp;D236&amp;"")&amp;" -s "&amp;Instructions!B$11&amp;" -IH"&amp;Instructions!B$10)</f>
        <v/>
      </c>
    </row>
    <row r="237" spans="1:8" ht="15">
      <c r="A237" s="20"/>
      <c r="B237" s="29"/>
      <c r="C237" s="20"/>
      <c r="D237" s="29"/>
      <c r="E237" s="29"/>
      <c r="F237" s="92" t="s">
        <v>17</v>
      </c>
      <c r="G237" s="24" t="str">
        <f>IF(D237="","",IF(OR(ISNUMBER(B237),ISTEXT(C237)),"raidcom add lun -port "&amp;A237&amp;IF(ISBLANK(C237),"-"&amp;B237," "&amp;C237)&amp;" -grp_opt ldev -device_grp_name "&amp;D237&amp;""&amp;IF(ISBLANK(E237),""," "&amp;E237))&amp;" -s "&amp;Instructions!B$11&amp;" -IH"&amp;Instructions!B$10)</f>
        <v/>
      </c>
      <c r="H237" s="141" t="str">
        <f>IF(D237="","",IF(OR(ISNUMBER(B237), ISTEXT(C237)),"raidcom delete lun -port "&amp;A237&amp;IF(ISBLANK(C237),"-"&amp;B237," "&amp;C237)&amp;" -grp_opt ldev -device_grp_name "&amp;D237&amp;"")&amp;" -s "&amp;Instructions!B$11&amp;" -IH"&amp;Instructions!B$10)</f>
        <v/>
      </c>
    </row>
    <row r="238" spans="1:8" ht="15">
      <c r="A238" s="20"/>
      <c r="B238" s="29"/>
      <c r="C238" s="20"/>
      <c r="D238" s="29"/>
      <c r="E238" s="29"/>
      <c r="F238" s="92" t="s">
        <v>17</v>
      </c>
      <c r="G238" s="24" t="str">
        <f>IF(D238="","",IF(OR(ISNUMBER(B238),ISTEXT(C238)),"raidcom add lun -port "&amp;A238&amp;IF(ISBLANK(C238),"-"&amp;B238," "&amp;C238)&amp;" -grp_opt ldev -device_grp_name "&amp;D238&amp;""&amp;IF(ISBLANK(E238),""," "&amp;E238))&amp;" -s "&amp;Instructions!B$11&amp;" -IH"&amp;Instructions!B$10)</f>
        <v/>
      </c>
      <c r="H238" s="141" t="str">
        <f>IF(D238="","",IF(OR(ISNUMBER(B238), ISTEXT(C238)),"raidcom delete lun -port "&amp;A238&amp;IF(ISBLANK(C238),"-"&amp;B238," "&amp;C238)&amp;" -grp_opt ldev -device_grp_name "&amp;D238&amp;"")&amp;" -s "&amp;Instructions!B$11&amp;" -IH"&amp;Instructions!B$10)</f>
        <v/>
      </c>
    </row>
    <row r="239" spans="1:8" ht="15">
      <c r="A239" s="20"/>
      <c r="B239" s="29"/>
      <c r="C239" s="20"/>
      <c r="D239" s="29"/>
      <c r="E239" s="29"/>
      <c r="F239" s="92" t="s">
        <v>17</v>
      </c>
      <c r="G239" s="24" t="str">
        <f>IF(D239="","",IF(OR(ISNUMBER(B239),ISTEXT(C239)),"raidcom add lun -port "&amp;A239&amp;IF(ISBLANK(C239),"-"&amp;B239," "&amp;C239)&amp;" -grp_opt ldev -device_grp_name "&amp;D239&amp;""&amp;IF(ISBLANK(E239),""," "&amp;E239))&amp;" -s "&amp;Instructions!B$11&amp;" -IH"&amp;Instructions!B$10)</f>
        <v/>
      </c>
      <c r="H239" s="141" t="str">
        <f>IF(D239="","",IF(OR(ISNUMBER(B239), ISTEXT(C239)),"raidcom delete lun -port "&amp;A239&amp;IF(ISBLANK(C239),"-"&amp;B239," "&amp;C239)&amp;" -grp_opt ldev -device_grp_name "&amp;D239&amp;"")&amp;" -s "&amp;Instructions!B$11&amp;" -IH"&amp;Instructions!B$10)</f>
        <v/>
      </c>
    </row>
    <row r="240" spans="1:8" ht="15">
      <c r="A240" s="20"/>
      <c r="B240" s="29"/>
      <c r="C240" s="20"/>
      <c r="D240" s="29"/>
      <c r="E240" s="29"/>
      <c r="F240" s="92" t="s">
        <v>17</v>
      </c>
      <c r="G240" s="24" t="str">
        <f>IF(D240="","",IF(OR(ISNUMBER(B240),ISTEXT(C240)),"raidcom add lun -port "&amp;A240&amp;IF(ISBLANK(C240),"-"&amp;B240," "&amp;C240)&amp;" -grp_opt ldev -device_grp_name "&amp;D240&amp;""&amp;IF(ISBLANK(E240),""," "&amp;E240))&amp;" -s "&amp;Instructions!B$11&amp;" -IH"&amp;Instructions!B$10)</f>
        <v/>
      </c>
      <c r="H240" s="141" t="str">
        <f>IF(D240="","",IF(OR(ISNUMBER(B240), ISTEXT(C240)),"raidcom delete lun -port "&amp;A240&amp;IF(ISBLANK(C240),"-"&amp;B240," "&amp;C240)&amp;" -grp_opt ldev -device_grp_name "&amp;D240&amp;"")&amp;" -s "&amp;Instructions!B$11&amp;" -IH"&amp;Instructions!B$10)</f>
        <v/>
      </c>
    </row>
    <row r="241" spans="1:8" ht="15">
      <c r="A241" s="20"/>
      <c r="B241" s="29"/>
      <c r="C241" s="20"/>
      <c r="D241" s="29"/>
      <c r="E241" s="29"/>
      <c r="F241" s="92" t="s">
        <v>17</v>
      </c>
      <c r="G241" s="24" t="str">
        <f>IF(D241="","",IF(OR(ISNUMBER(B241),ISTEXT(C241)),"raidcom add lun -port "&amp;A241&amp;IF(ISBLANK(C241),"-"&amp;B241," "&amp;C241)&amp;" -grp_opt ldev -device_grp_name "&amp;D241&amp;""&amp;IF(ISBLANK(E241),""," "&amp;E241))&amp;" -s "&amp;Instructions!B$11&amp;" -IH"&amp;Instructions!B$10)</f>
        <v/>
      </c>
      <c r="H241" s="141" t="str">
        <f>IF(D241="","",IF(OR(ISNUMBER(B241), ISTEXT(C241)),"raidcom delete lun -port "&amp;A241&amp;IF(ISBLANK(C241),"-"&amp;B241," "&amp;C241)&amp;" -grp_opt ldev -device_grp_name "&amp;D241&amp;"")&amp;" -s "&amp;Instructions!B$11&amp;" -IH"&amp;Instructions!B$10)</f>
        <v/>
      </c>
    </row>
    <row r="242" spans="1:8" ht="15">
      <c r="A242" s="20"/>
      <c r="B242" s="29"/>
      <c r="C242" s="20"/>
      <c r="D242" s="29"/>
      <c r="E242" s="29"/>
      <c r="F242" s="92" t="s">
        <v>17</v>
      </c>
      <c r="G242" s="24" t="str">
        <f>IF(D242="","",IF(OR(ISNUMBER(B242),ISTEXT(C242)),"raidcom add lun -port "&amp;A242&amp;IF(ISBLANK(C242),"-"&amp;B242," "&amp;C242)&amp;" -grp_opt ldev -device_grp_name "&amp;D242&amp;""&amp;IF(ISBLANK(E242),""," "&amp;E242))&amp;" -s "&amp;Instructions!B$11&amp;" -IH"&amp;Instructions!B$10)</f>
        <v/>
      </c>
      <c r="H242" s="141" t="str">
        <f>IF(D242="","",IF(OR(ISNUMBER(B242), ISTEXT(C242)),"raidcom delete lun -port "&amp;A242&amp;IF(ISBLANK(C242),"-"&amp;B242," "&amp;C242)&amp;" -grp_opt ldev -device_grp_name "&amp;D242&amp;"")&amp;" -s "&amp;Instructions!B$11&amp;" -IH"&amp;Instructions!B$10)</f>
        <v/>
      </c>
    </row>
    <row r="243" spans="1:8" ht="15">
      <c r="A243" s="20"/>
      <c r="B243" s="29"/>
      <c r="C243" s="20"/>
      <c r="D243" s="29"/>
      <c r="E243" s="29"/>
      <c r="F243" s="92" t="s">
        <v>17</v>
      </c>
      <c r="G243" s="24" t="str">
        <f>IF(D243="","",IF(OR(ISNUMBER(B243),ISTEXT(C243)),"raidcom add lun -port "&amp;A243&amp;IF(ISBLANK(C243),"-"&amp;B243," "&amp;C243)&amp;" -grp_opt ldev -device_grp_name "&amp;D243&amp;""&amp;IF(ISBLANK(E243),""," "&amp;E243))&amp;" -s "&amp;Instructions!B$11&amp;" -IH"&amp;Instructions!B$10)</f>
        <v/>
      </c>
      <c r="H243" s="141" t="str">
        <f>IF(D243="","",IF(OR(ISNUMBER(B243), ISTEXT(C243)),"raidcom delete lun -port "&amp;A243&amp;IF(ISBLANK(C243),"-"&amp;B243," "&amp;C243)&amp;" -grp_opt ldev -device_grp_name "&amp;D243&amp;"")&amp;" -s "&amp;Instructions!B$11&amp;" -IH"&amp;Instructions!B$10)</f>
        <v/>
      </c>
    </row>
    <row r="244" spans="1:8" ht="15">
      <c r="A244" s="20"/>
      <c r="B244" s="29"/>
      <c r="C244" s="20"/>
      <c r="D244" s="29"/>
      <c r="E244" s="29"/>
      <c r="F244" s="92" t="s">
        <v>17</v>
      </c>
      <c r="G244" s="24" t="str">
        <f>IF(D244="","",IF(OR(ISNUMBER(B244),ISTEXT(C244)),"raidcom add lun -port "&amp;A244&amp;IF(ISBLANK(C244),"-"&amp;B244," "&amp;C244)&amp;" -grp_opt ldev -device_grp_name "&amp;D244&amp;""&amp;IF(ISBLANK(E244),""," "&amp;E244))&amp;" -s "&amp;Instructions!B$11&amp;" -IH"&amp;Instructions!B$10)</f>
        <v/>
      </c>
      <c r="H244" s="141" t="str">
        <f>IF(D244="","",IF(OR(ISNUMBER(B244), ISTEXT(C244)),"raidcom delete lun -port "&amp;A244&amp;IF(ISBLANK(C244),"-"&amp;B244," "&amp;C244)&amp;" -grp_opt ldev -device_grp_name "&amp;D244&amp;"")&amp;" -s "&amp;Instructions!B$11&amp;" -IH"&amp;Instructions!B$10)</f>
        <v/>
      </c>
    </row>
    <row r="245" spans="1:8" ht="15">
      <c r="A245" s="20"/>
      <c r="B245" s="29"/>
      <c r="C245" s="20"/>
      <c r="D245" s="29"/>
      <c r="E245" s="29"/>
      <c r="F245" s="92" t="s">
        <v>17</v>
      </c>
      <c r="G245" s="24" t="str">
        <f>IF(D245="","",IF(OR(ISNUMBER(B245),ISTEXT(C245)),"raidcom add lun -port "&amp;A245&amp;IF(ISBLANK(C245),"-"&amp;B245," "&amp;C245)&amp;" -grp_opt ldev -device_grp_name "&amp;D245&amp;""&amp;IF(ISBLANK(E245),""," "&amp;E245))&amp;" -s "&amp;Instructions!B$11&amp;" -IH"&amp;Instructions!B$10)</f>
        <v/>
      </c>
      <c r="H245" s="141" t="str">
        <f>IF(D245="","",IF(OR(ISNUMBER(B245), ISTEXT(C245)),"raidcom delete lun -port "&amp;A245&amp;IF(ISBLANK(C245),"-"&amp;B245," "&amp;C245)&amp;" -grp_opt ldev -device_grp_name "&amp;D245&amp;"")&amp;" -s "&amp;Instructions!B$11&amp;" -IH"&amp;Instructions!B$10)</f>
        <v/>
      </c>
    </row>
    <row r="246" spans="1:8" ht="15">
      <c r="A246" s="20"/>
      <c r="B246" s="29"/>
      <c r="C246" s="20"/>
      <c r="D246" s="29"/>
      <c r="E246" s="29"/>
      <c r="F246" s="92" t="s">
        <v>17</v>
      </c>
      <c r="G246" s="24" t="str">
        <f>IF(D246="","",IF(OR(ISNUMBER(B246),ISTEXT(C246)),"raidcom add lun -port "&amp;A246&amp;IF(ISBLANK(C246),"-"&amp;B246," "&amp;C246)&amp;" -grp_opt ldev -device_grp_name "&amp;D246&amp;""&amp;IF(ISBLANK(E246),""," "&amp;E246))&amp;" -s "&amp;Instructions!B$11&amp;" -IH"&amp;Instructions!B$10)</f>
        <v/>
      </c>
      <c r="H246" s="141" t="str">
        <f>IF(D246="","",IF(OR(ISNUMBER(B246), ISTEXT(C246)),"raidcom delete lun -port "&amp;A246&amp;IF(ISBLANK(C246),"-"&amp;B246," "&amp;C246)&amp;" -grp_opt ldev -device_grp_name "&amp;D246&amp;"")&amp;" -s "&amp;Instructions!B$11&amp;" -IH"&amp;Instructions!B$10)</f>
        <v/>
      </c>
    </row>
    <row r="247" spans="1:8" ht="15">
      <c r="A247" s="20"/>
      <c r="B247" s="29"/>
      <c r="C247" s="20"/>
      <c r="D247" s="29"/>
      <c r="E247" s="29"/>
      <c r="F247" s="92" t="s">
        <v>17</v>
      </c>
      <c r="G247" s="24" t="str">
        <f>IF(D247="","",IF(OR(ISNUMBER(B247),ISTEXT(C247)),"raidcom add lun -port "&amp;A247&amp;IF(ISBLANK(C247),"-"&amp;B247," "&amp;C247)&amp;" -grp_opt ldev -device_grp_name "&amp;D247&amp;""&amp;IF(ISBLANK(E247),""," "&amp;E247))&amp;" -s "&amp;Instructions!B$11&amp;" -IH"&amp;Instructions!B$10)</f>
        <v/>
      </c>
      <c r="H247" s="141" t="str">
        <f>IF(D247="","",IF(OR(ISNUMBER(B247), ISTEXT(C247)),"raidcom delete lun -port "&amp;A247&amp;IF(ISBLANK(C247),"-"&amp;B247," "&amp;C247)&amp;" -grp_opt ldev -device_grp_name "&amp;D247&amp;"")&amp;" -s "&amp;Instructions!B$11&amp;" -IH"&amp;Instructions!B$10)</f>
        <v/>
      </c>
    </row>
    <row r="248" spans="1:8" ht="15">
      <c r="A248" s="20"/>
      <c r="B248" s="29"/>
      <c r="C248" s="20"/>
      <c r="D248" s="29"/>
      <c r="E248" s="29"/>
      <c r="F248" s="92" t="s">
        <v>17</v>
      </c>
      <c r="G248" s="24" t="str">
        <f>IF(D248="","",IF(OR(ISNUMBER(B248),ISTEXT(C248)),"raidcom add lun -port "&amp;A248&amp;IF(ISBLANK(C248),"-"&amp;B248," "&amp;C248)&amp;" -grp_opt ldev -device_grp_name "&amp;D248&amp;""&amp;IF(ISBLANK(E248),""," "&amp;E248))&amp;" -s "&amp;Instructions!B$11&amp;" -IH"&amp;Instructions!B$10)</f>
        <v/>
      </c>
      <c r="H248" s="141" t="str">
        <f>IF(D248="","",IF(OR(ISNUMBER(B248), ISTEXT(C248)),"raidcom delete lun -port "&amp;A248&amp;IF(ISBLANK(C248),"-"&amp;B248," "&amp;C248)&amp;" -grp_opt ldev -device_grp_name "&amp;D248&amp;"")&amp;" -s "&amp;Instructions!B$11&amp;" -IH"&amp;Instructions!B$10)</f>
        <v/>
      </c>
    </row>
    <row r="249" spans="1:8" ht="15">
      <c r="A249" s="20"/>
      <c r="B249" s="29"/>
      <c r="C249" s="20"/>
      <c r="D249" s="29"/>
      <c r="E249" s="29"/>
      <c r="F249" s="92" t="s">
        <v>17</v>
      </c>
      <c r="G249" s="24" t="str">
        <f>IF(D249="","",IF(OR(ISNUMBER(B249),ISTEXT(C249)),"raidcom add lun -port "&amp;A249&amp;IF(ISBLANK(C249),"-"&amp;B249," "&amp;C249)&amp;" -grp_opt ldev -device_grp_name "&amp;D249&amp;""&amp;IF(ISBLANK(E249),""," "&amp;E249))&amp;" -s "&amp;Instructions!B$11&amp;" -IH"&amp;Instructions!B$10)</f>
        <v/>
      </c>
      <c r="H249" s="141" t="str">
        <f>IF(D249="","",IF(OR(ISNUMBER(B249), ISTEXT(C249)),"raidcom delete lun -port "&amp;A249&amp;IF(ISBLANK(C249),"-"&amp;B249," "&amp;C249)&amp;" -grp_opt ldev -device_grp_name "&amp;D249&amp;"")&amp;" -s "&amp;Instructions!B$11&amp;" -IH"&amp;Instructions!B$10)</f>
        <v/>
      </c>
    </row>
    <row r="250" spans="1:8" ht="15">
      <c r="A250" s="20"/>
      <c r="B250" s="29"/>
      <c r="C250" s="20"/>
      <c r="D250" s="29"/>
      <c r="E250" s="29"/>
      <c r="F250" s="92" t="s">
        <v>17</v>
      </c>
      <c r="G250" s="24" t="str">
        <f>IF(D250="","",IF(OR(ISNUMBER(B250),ISTEXT(C250)),"raidcom add lun -port "&amp;A250&amp;IF(ISBLANK(C250),"-"&amp;B250," "&amp;C250)&amp;" -grp_opt ldev -device_grp_name "&amp;D250&amp;""&amp;IF(ISBLANK(E250),""," "&amp;E250))&amp;" -s "&amp;Instructions!B$11&amp;" -IH"&amp;Instructions!B$10)</f>
        <v/>
      </c>
      <c r="H250" s="141" t="str">
        <f>IF(D250="","",IF(OR(ISNUMBER(B250), ISTEXT(C250)),"raidcom delete lun -port "&amp;A250&amp;IF(ISBLANK(C250),"-"&amp;B250," "&amp;C250)&amp;" -grp_opt ldev -device_grp_name "&amp;D250&amp;"")&amp;" -s "&amp;Instructions!B$11&amp;" -IH"&amp;Instructions!B$10)</f>
        <v/>
      </c>
    </row>
    <row r="251" spans="1:8" ht="15">
      <c r="A251" s="20"/>
      <c r="B251" s="29"/>
      <c r="C251" s="20"/>
      <c r="D251" s="29"/>
      <c r="E251" s="29"/>
      <c r="F251" s="92" t="s">
        <v>17</v>
      </c>
      <c r="G251" s="24" t="str">
        <f>IF(D251="","",IF(OR(ISNUMBER(B251),ISTEXT(C251)),"raidcom add lun -port "&amp;A251&amp;IF(ISBLANK(C251),"-"&amp;B251," "&amp;C251)&amp;" -grp_opt ldev -device_grp_name "&amp;D251&amp;""&amp;IF(ISBLANK(E251),""," "&amp;E251))&amp;" -s "&amp;Instructions!B$11&amp;" -IH"&amp;Instructions!B$10)</f>
        <v/>
      </c>
      <c r="H251" s="141" t="str">
        <f>IF(D251="","",IF(OR(ISNUMBER(B251), ISTEXT(C251)),"raidcom delete lun -port "&amp;A251&amp;IF(ISBLANK(C251),"-"&amp;B251," "&amp;C251)&amp;" -grp_opt ldev -device_grp_name "&amp;D251&amp;"")&amp;" -s "&amp;Instructions!B$11&amp;" -IH"&amp;Instructions!B$10)</f>
        <v/>
      </c>
    </row>
    <row r="252" spans="1:8" ht="15">
      <c r="A252" s="20"/>
      <c r="B252" s="29"/>
      <c r="C252" s="20"/>
      <c r="D252" s="29"/>
      <c r="E252" s="29"/>
      <c r="F252" s="92" t="s">
        <v>17</v>
      </c>
      <c r="G252" s="24" t="str">
        <f>IF(D252="","",IF(OR(ISNUMBER(B252),ISTEXT(C252)),"raidcom add lun -port "&amp;A252&amp;IF(ISBLANK(C252),"-"&amp;B252," "&amp;C252)&amp;" -grp_opt ldev -device_grp_name "&amp;D252&amp;""&amp;IF(ISBLANK(E252),""," "&amp;E252))&amp;" -s "&amp;Instructions!B$11&amp;" -IH"&amp;Instructions!B$10)</f>
        <v/>
      </c>
      <c r="H252" s="141" t="str">
        <f>IF(D252="","",IF(OR(ISNUMBER(B252), ISTEXT(C252)),"raidcom delete lun -port "&amp;A252&amp;IF(ISBLANK(C252),"-"&amp;B252," "&amp;C252)&amp;" -grp_opt ldev -device_grp_name "&amp;D252&amp;"")&amp;" -s "&amp;Instructions!B$11&amp;" -IH"&amp;Instructions!B$10)</f>
        <v/>
      </c>
    </row>
    <row r="253" spans="1:8" ht="15">
      <c r="A253" s="20"/>
      <c r="B253" s="29"/>
      <c r="C253" s="20"/>
      <c r="D253" s="29"/>
      <c r="E253" s="29"/>
      <c r="F253" s="92" t="s">
        <v>17</v>
      </c>
      <c r="G253" s="24" t="str">
        <f>IF(D253="","",IF(OR(ISNUMBER(B253),ISTEXT(C253)),"raidcom add lun -port "&amp;A253&amp;IF(ISBLANK(C253),"-"&amp;B253," "&amp;C253)&amp;" -grp_opt ldev -device_grp_name "&amp;D253&amp;""&amp;IF(ISBLANK(E253),""," "&amp;E253))&amp;" -s "&amp;Instructions!B$11&amp;" -IH"&amp;Instructions!B$10)</f>
        <v/>
      </c>
      <c r="H253" s="141" t="str">
        <f>IF(D253="","",IF(OR(ISNUMBER(B253), ISTEXT(C253)),"raidcom delete lun -port "&amp;A253&amp;IF(ISBLANK(C253),"-"&amp;B253," "&amp;C253)&amp;" -grp_opt ldev -device_grp_name "&amp;D253&amp;"")&amp;" -s "&amp;Instructions!B$11&amp;" -IH"&amp;Instructions!B$10)</f>
        <v/>
      </c>
    </row>
    <row r="254" spans="1:8" ht="15">
      <c r="A254" s="20"/>
      <c r="B254" s="29"/>
      <c r="C254" s="20"/>
      <c r="D254" s="29"/>
      <c r="E254" s="29"/>
      <c r="F254" s="92" t="s">
        <v>17</v>
      </c>
      <c r="G254" s="24" t="str">
        <f>IF(D254="","",IF(OR(ISNUMBER(B254),ISTEXT(C254)),"raidcom add lun -port "&amp;A254&amp;IF(ISBLANK(C254),"-"&amp;B254," "&amp;C254)&amp;" -grp_opt ldev -device_grp_name "&amp;D254&amp;""&amp;IF(ISBLANK(E254),""," "&amp;E254))&amp;" -s "&amp;Instructions!B$11&amp;" -IH"&amp;Instructions!B$10)</f>
        <v/>
      </c>
      <c r="H254" s="141" t="str">
        <f>IF(D254="","",IF(OR(ISNUMBER(B254), ISTEXT(C254)),"raidcom delete lun -port "&amp;A254&amp;IF(ISBLANK(C254),"-"&amp;B254," "&amp;C254)&amp;" -grp_opt ldev -device_grp_name "&amp;D254&amp;"")&amp;" -s "&amp;Instructions!B$11&amp;" -IH"&amp;Instructions!B$10)</f>
        <v/>
      </c>
    </row>
    <row r="255" spans="1:8" ht="15">
      <c r="A255" s="20"/>
      <c r="B255" s="29"/>
      <c r="C255" s="20"/>
      <c r="D255" s="29"/>
      <c r="E255" s="29"/>
      <c r="F255" s="92" t="s">
        <v>17</v>
      </c>
      <c r="G255" s="24" t="str">
        <f>IF(D255="","",IF(OR(ISNUMBER(B255),ISTEXT(C255)),"raidcom add lun -port "&amp;A255&amp;IF(ISBLANK(C255),"-"&amp;B255," "&amp;C255)&amp;" -grp_opt ldev -device_grp_name "&amp;D255&amp;""&amp;IF(ISBLANK(E255),""," "&amp;E255))&amp;" -s "&amp;Instructions!B$11&amp;" -IH"&amp;Instructions!B$10)</f>
        <v/>
      </c>
      <c r="H255" s="141" t="str">
        <f>IF(D255="","",IF(OR(ISNUMBER(B255), ISTEXT(C255)),"raidcom delete lun -port "&amp;A255&amp;IF(ISBLANK(C255),"-"&amp;B255," "&amp;C255)&amp;" -grp_opt ldev -device_grp_name "&amp;D255&amp;"")&amp;" -s "&amp;Instructions!B$11&amp;" -IH"&amp;Instructions!B$10)</f>
        <v/>
      </c>
    </row>
    <row r="256" spans="1:8" ht="15">
      <c r="A256" s="20"/>
      <c r="B256" s="29"/>
      <c r="C256" s="20"/>
      <c r="D256" s="29"/>
      <c r="E256" s="29"/>
      <c r="F256" s="92" t="s">
        <v>17</v>
      </c>
      <c r="G256" s="24" t="str">
        <f>IF(D256="","",IF(OR(ISNUMBER(B256),ISTEXT(C256)),"raidcom add lun -port "&amp;A256&amp;IF(ISBLANK(C256),"-"&amp;B256," "&amp;C256)&amp;" -grp_opt ldev -device_grp_name "&amp;D256&amp;""&amp;IF(ISBLANK(E256),""," "&amp;E256))&amp;" -s "&amp;Instructions!B$11&amp;" -IH"&amp;Instructions!B$10)</f>
        <v/>
      </c>
      <c r="H256" s="141" t="str">
        <f>IF(D256="","",IF(OR(ISNUMBER(B256), ISTEXT(C256)),"raidcom delete lun -port "&amp;A256&amp;IF(ISBLANK(C256),"-"&amp;B256," "&amp;C256)&amp;" -grp_opt ldev -device_grp_name "&amp;D256&amp;"")&amp;" -s "&amp;Instructions!B$11&amp;" -IH"&amp;Instructions!B$10)</f>
        <v/>
      </c>
    </row>
    <row r="257" spans="1:8" ht="15">
      <c r="A257" s="20"/>
      <c r="B257" s="29"/>
      <c r="C257" s="20"/>
      <c r="D257" s="29"/>
      <c r="E257" s="29"/>
      <c r="F257" s="92" t="s">
        <v>17</v>
      </c>
      <c r="G257" s="24" t="str">
        <f>IF(D257="","",IF(OR(ISNUMBER(B257),ISTEXT(C257)),"raidcom add lun -port "&amp;A257&amp;IF(ISBLANK(C257),"-"&amp;B257," "&amp;C257)&amp;" -grp_opt ldev -device_grp_name "&amp;D257&amp;""&amp;IF(ISBLANK(E257),""," "&amp;E257))&amp;" -s "&amp;Instructions!B$11&amp;" -IH"&amp;Instructions!B$10)</f>
        <v/>
      </c>
      <c r="H257" s="141" t="str">
        <f>IF(D257="","",IF(OR(ISNUMBER(B257), ISTEXT(C257)),"raidcom delete lun -port "&amp;A257&amp;IF(ISBLANK(C257),"-"&amp;B257," "&amp;C257)&amp;" -grp_opt ldev -device_grp_name "&amp;D257&amp;"")&amp;" -s "&amp;Instructions!B$11&amp;" -IH"&amp;Instructions!B$10)</f>
        <v/>
      </c>
    </row>
    <row r="258" spans="1:8" ht="15">
      <c r="A258" s="20"/>
      <c r="B258" s="29"/>
      <c r="C258" s="20"/>
      <c r="D258" s="29"/>
      <c r="E258" s="29"/>
      <c r="F258" s="92" t="s">
        <v>17</v>
      </c>
      <c r="G258" s="24" t="str">
        <f>IF(D258="","",IF(OR(ISNUMBER(B258),ISTEXT(C258)),"raidcom add lun -port "&amp;A258&amp;IF(ISBLANK(C258),"-"&amp;B258," "&amp;C258)&amp;" -grp_opt ldev -device_grp_name "&amp;D258&amp;""&amp;IF(ISBLANK(E258),""," "&amp;E258))&amp;" -s "&amp;Instructions!B$11&amp;" -IH"&amp;Instructions!B$10)</f>
        <v/>
      </c>
      <c r="H258" s="141" t="str">
        <f>IF(D258="","",IF(OR(ISNUMBER(B258), ISTEXT(C258)),"raidcom delete lun -port "&amp;A258&amp;IF(ISBLANK(C258),"-"&amp;B258," "&amp;C258)&amp;" -grp_opt ldev -device_grp_name "&amp;D258&amp;"")&amp;" -s "&amp;Instructions!B$11&amp;" -IH"&amp;Instructions!B$10)</f>
        <v/>
      </c>
    </row>
    <row r="259" spans="1:8" ht="15">
      <c r="A259" s="20"/>
      <c r="B259" s="29"/>
      <c r="C259" s="20"/>
      <c r="D259" s="29"/>
      <c r="E259" s="29"/>
      <c r="F259" s="92" t="s">
        <v>17</v>
      </c>
      <c r="G259" s="24" t="str">
        <f>IF(D259="","",IF(OR(ISNUMBER(B259),ISTEXT(C259)),"raidcom add lun -port "&amp;A259&amp;IF(ISBLANK(C259),"-"&amp;B259," "&amp;C259)&amp;" -grp_opt ldev -device_grp_name "&amp;D259&amp;""&amp;IF(ISBLANK(E259),""," "&amp;E259))&amp;" -s "&amp;Instructions!B$11&amp;" -IH"&amp;Instructions!B$10)</f>
        <v/>
      </c>
      <c r="H259" s="141" t="str">
        <f>IF(D259="","",IF(OR(ISNUMBER(B259), ISTEXT(C259)),"raidcom delete lun -port "&amp;A259&amp;IF(ISBLANK(C259),"-"&amp;B259," "&amp;C259)&amp;" -grp_opt ldev -device_grp_name "&amp;D259&amp;"")&amp;" -s "&amp;Instructions!B$11&amp;" -IH"&amp;Instructions!B$10)</f>
        <v/>
      </c>
    </row>
    <row r="260" spans="1:8" ht="15">
      <c r="A260" s="20"/>
      <c r="B260" s="29"/>
      <c r="C260" s="20"/>
      <c r="D260" s="29"/>
      <c r="E260" s="29"/>
      <c r="F260" s="92" t="s">
        <v>17</v>
      </c>
      <c r="G260" s="24" t="str">
        <f>IF(D260="","",IF(OR(ISNUMBER(B260),ISTEXT(C260)),"raidcom add lun -port "&amp;A260&amp;IF(ISBLANK(C260),"-"&amp;B260," "&amp;C260)&amp;" -grp_opt ldev -device_grp_name "&amp;D260&amp;""&amp;IF(ISBLANK(E260),""," "&amp;E260))&amp;" -s "&amp;Instructions!B$11&amp;" -IH"&amp;Instructions!B$10)</f>
        <v/>
      </c>
      <c r="H260" s="141" t="str">
        <f>IF(D260="","",IF(OR(ISNUMBER(B260), ISTEXT(C260)),"raidcom delete lun -port "&amp;A260&amp;IF(ISBLANK(C260),"-"&amp;B260," "&amp;C260)&amp;" -grp_opt ldev -device_grp_name "&amp;D260&amp;"")&amp;" -s "&amp;Instructions!B$11&amp;" -IH"&amp;Instructions!B$10)</f>
        <v/>
      </c>
    </row>
    <row r="261" spans="1:8" ht="15">
      <c r="A261" s="20"/>
      <c r="B261" s="29"/>
      <c r="C261" s="20"/>
      <c r="D261" s="29"/>
      <c r="E261" s="29"/>
      <c r="F261" s="92" t="s">
        <v>17</v>
      </c>
      <c r="G261" s="24" t="str">
        <f>IF(D261="","",IF(OR(ISNUMBER(B261),ISTEXT(C261)),"raidcom add lun -port "&amp;A261&amp;IF(ISBLANK(C261),"-"&amp;B261," "&amp;C261)&amp;" -grp_opt ldev -device_grp_name "&amp;D261&amp;""&amp;IF(ISBLANK(E261),""," "&amp;E261))&amp;" -s "&amp;Instructions!B$11&amp;" -IH"&amp;Instructions!B$10)</f>
        <v/>
      </c>
      <c r="H261" s="141" t="str">
        <f>IF(D261="","",IF(OR(ISNUMBER(B261), ISTEXT(C261)),"raidcom delete lun -port "&amp;A261&amp;IF(ISBLANK(C261),"-"&amp;B261," "&amp;C261)&amp;" -grp_opt ldev -device_grp_name "&amp;D261&amp;"")&amp;" -s "&amp;Instructions!B$11&amp;" -IH"&amp;Instructions!B$10)</f>
        <v/>
      </c>
    </row>
    <row r="262" spans="1:8" ht="15">
      <c r="A262" s="20"/>
      <c r="B262" s="29"/>
      <c r="C262" s="20"/>
      <c r="D262" s="29"/>
      <c r="E262" s="29"/>
      <c r="F262" s="92" t="s">
        <v>17</v>
      </c>
      <c r="G262" s="24" t="str">
        <f>IF(D262="","",IF(OR(ISNUMBER(B262),ISTEXT(C262)),"raidcom add lun -port "&amp;A262&amp;IF(ISBLANK(C262),"-"&amp;B262," "&amp;C262)&amp;" -grp_opt ldev -device_grp_name "&amp;D262&amp;""&amp;IF(ISBLANK(E262),""," "&amp;E262))&amp;" -s "&amp;Instructions!B$11&amp;" -IH"&amp;Instructions!B$10)</f>
        <v/>
      </c>
      <c r="H262" s="141" t="str">
        <f>IF(D262="","",IF(OR(ISNUMBER(B262), ISTEXT(C262)),"raidcom delete lun -port "&amp;A262&amp;IF(ISBLANK(C262),"-"&amp;B262," "&amp;C262)&amp;" -grp_opt ldev -device_grp_name "&amp;D262&amp;"")&amp;" -s "&amp;Instructions!B$11&amp;" -IH"&amp;Instructions!B$10)</f>
        <v/>
      </c>
    </row>
    <row r="263" spans="1:8" ht="15">
      <c r="A263" s="20"/>
      <c r="B263" s="29"/>
      <c r="C263" s="20"/>
      <c r="D263" s="29"/>
      <c r="E263" s="29"/>
      <c r="F263" s="92" t="s">
        <v>17</v>
      </c>
      <c r="G263" s="24" t="str">
        <f>IF(D263="","",IF(OR(ISNUMBER(B263),ISTEXT(C263)),"raidcom add lun -port "&amp;A263&amp;IF(ISBLANK(C263),"-"&amp;B263," "&amp;C263)&amp;" -grp_opt ldev -device_grp_name "&amp;D263&amp;""&amp;IF(ISBLANK(E263),""," "&amp;E263))&amp;" -s "&amp;Instructions!B$11&amp;" -IH"&amp;Instructions!B$10)</f>
        <v/>
      </c>
      <c r="H263" s="141" t="str">
        <f>IF(D263="","",IF(OR(ISNUMBER(B263), ISTEXT(C263)),"raidcom delete lun -port "&amp;A263&amp;IF(ISBLANK(C263),"-"&amp;B263," "&amp;C263)&amp;" -grp_opt ldev -device_grp_name "&amp;D263&amp;"")&amp;" -s "&amp;Instructions!B$11&amp;" -IH"&amp;Instructions!B$10)</f>
        <v/>
      </c>
    </row>
    <row r="264" spans="1:8" ht="15">
      <c r="A264" s="20"/>
      <c r="B264" s="29"/>
      <c r="C264" s="20"/>
      <c r="D264" s="29"/>
      <c r="E264" s="29"/>
      <c r="F264" s="92" t="s">
        <v>17</v>
      </c>
      <c r="G264" s="24" t="str">
        <f>IF(D264="","",IF(OR(ISNUMBER(B264),ISTEXT(C264)),"raidcom add lun -port "&amp;A264&amp;IF(ISBLANK(C264),"-"&amp;B264," "&amp;C264)&amp;" -grp_opt ldev -device_grp_name "&amp;D264&amp;""&amp;IF(ISBLANK(E264),""," "&amp;E264))&amp;" -s "&amp;Instructions!B$11&amp;" -IH"&amp;Instructions!B$10)</f>
        <v/>
      </c>
      <c r="H264" s="141" t="str">
        <f>IF(D264="","",IF(OR(ISNUMBER(B264), ISTEXT(C264)),"raidcom delete lun -port "&amp;A264&amp;IF(ISBLANK(C264),"-"&amp;B264," "&amp;C264)&amp;" -grp_opt ldev -device_grp_name "&amp;D264&amp;"")&amp;" -s "&amp;Instructions!B$11&amp;" -IH"&amp;Instructions!B$10)</f>
        <v/>
      </c>
    </row>
    <row r="265" spans="1:8" ht="15">
      <c r="A265" s="20"/>
      <c r="B265" s="29"/>
      <c r="C265" s="20"/>
      <c r="D265" s="29"/>
      <c r="E265" s="29"/>
      <c r="F265" s="92" t="s">
        <v>17</v>
      </c>
      <c r="G265" s="24" t="str">
        <f>IF(D265="","",IF(OR(ISNUMBER(B265),ISTEXT(C265)),"raidcom add lun -port "&amp;A265&amp;IF(ISBLANK(C265),"-"&amp;B265," "&amp;C265)&amp;" -grp_opt ldev -device_grp_name "&amp;D265&amp;""&amp;IF(ISBLANK(E265),""," "&amp;E265))&amp;" -s "&amp;Instructions!B$11&amp;" -IH"&amp;Instructions!B$10)</f>
        <v/>
      </c>
      <c r="H265" s="141" t="str">
        <f>IF(D265="","",IF(OR(ISNUMBER(B265), ISTEXT(C265)),"raidcom delete lun -port "&amp;A265&amp;IF(ISBLANK(C265),"-"&amp;B265," "&amp;C265)&amp;" -grp_opt ldev -device_grp_name "&amp;D265&amp;"")&amp;" -s "&amp;Instructions!B$11&amp;" -IH"&amp;Instructions!B$10)</f>
        <v/>
      </c>
    </row>
    <row r="266" spans="1:8" ht="15">
      <c r="A266" s="20"/>
      <c r="B266" s="29"/>
      <c r="C266" s="20"/>
      <c r="D266" s="29"/>
      <c r="E266" s="29"/>
      <c r="F266" s="92" t="s">
        <v>17</v>
      </c>
      <c r="G266" s="24" t="str">
        <f>IF(D266="","",IF(OR(ISNUMBER(B266),ISTEXT(C266)),"raidcom add lun -port "&amp;A266&amp;IF(ISBLANK(C266),"-"&amp;B266," "&amp;C266)&amp;" -grp_opt ldev -device_grp_name "&amp;D266&amp;""&amp;IF(ISBLANK(E266),""," "&amp;E266))&amp;" -s "&amp;Instructions!B$11&amp;" -IH"&amp;Instructions!B$10)</f>
        <v/>
      </c>
      <c r="H266" s="141" t="str">
        <f>IF(D266="","",IF(OR(ISNUMBER(B266), ISTEXT(C266)),"raidcom delete lun -port "&amp;A266&amp;IF(ISBLANK(C266),"-"&amp;B266," "&amp;C266)&amp;" -grp_opt ldev -device_grp_name "&amp;D266&amp;"")&amp;" -s "&amp;Instructions!B$11&amp;" -IH"&amp;Instructions!B$10)</f>
        <v/>
      </c>
    </row>
    <row r="267" spans="1:8" ht="15">
      <c r="A267" s="20"/>
      <c r="B267" s="29"/>
      <c r="C267" s="20"/>
      <c r="D267" s="29"/>
      <c r="E267" s="29"/>
      <c r="F267" s="92" t="s">
        <v>17</v>
      </c>
      <c r="G267" s="24" t="str">
        <f>IF(D267="","",IF(OR(ISNUMBER(B267),ISTEXT(C267)),"raidcom add lun -port "&amp;A267&amp;IF(ISBLANK(C267),"-"&amp;B267," "&amp;C267)&amp;" -grp_opt ldev -device_grp_name "&amp;D267&amp;""&amp;IF(ISBLANK(E267),""," "&amp;E267))&amp;" -s "&amp;Instructions!B$11&amp;" -IH"&amp;Instructions!B$10)</f>
        <v/>
      </c>
      <c r="H267" s="141" t="str">
        <f>IF(D267="","",IF(OR(ISNUMBER(B267), ISTEXT(C267)),"raidcom delete lun -port "&amp;A267&amp;IF(ISBLANK(C267),"-"&amp;B267," "&amp;C267)&amp;" -grp_opt ldev -device_grp_name "&amp;D267&amp;"")&amp;" -s "&amp;Instructions!B$11&amp;" -IH"&amp;Instructions!B$10)</f>
        <v/>
      </c>
    </row>
    <row r="268" spans="1:8" ht="15">
      <c r="A268" s="20"/>
      <c r="B268" s="29"/>
      <c r="C268" s="20"/>
      <c r="D268" s="29"/>
      <c r="E268" s="29"/>
      <c r="F268" s="92" t="s">
        <v>17</v>
      </c>
      <c r="G268" s="24" t="str">
        <f>IF(D268="","",IF(OR(ISNUMBER(B268),ISTEXT(C268)),"raidcom add lun -port "&amp;A268&amp;IF(ISBLANK(C268),"-"&amp;B268," "&amp;C268)&amp;" -grp_opt ldev -device_grp_name "&amp;D268&amp;""&amp;IF(ISBLANK(E268),""," "&amp;E268))&amp;" -s "&amp;Instructions!B$11&amp;" -IH"&amp;Instructions!B$10)</f>
        <v/>
      </c>
      <c r="H268" s="141" t="str">
        <f>IF(D268="","",IF(OR(ISNUMBER(B268), ISTEXT(C268)),"raidcom delete lun -port "&amp;A268&amp;IF(ISBLANK(C268),"-"&amp;B268," "&amp;C268)&amp;" -grp_opt ldev -device_grp_name "&amp;D268&amp;"")&amp;" -s "&amp;Instructions!B$11&amp;" -IH"&amp;Instructions!B$10)</f>
        <v/>
      </c>
    </row>
    <row r="269" spans="1:8" ht="15">
      <c r="A269" s="20"/>
      <c r="B269" s="29"/>
      <c r="C269" s="20"/>
      <c r="D269" s="29"/>
      <c r="E269" s="29"/>
      <c r="F269" s="92" t="s">
        <v>17</v>
      </c>
      <c r="G269" s="24" t="str">
        <f>IF(D269="","",IF(OR(ISNUMBER(B269),ISTEXT(C269)),"raidcom add lun -port "&amp;A269&amp;IF(ISBLANK(C269),"-"&amp;B269," "&amp;C269)&amp;" -grp_opt ldev -device_grp_name "&amp;D269&amp;""&amp;IF(ISBLANK(E269),""," "&amp;E269))&amp;" -s "&amp;Instructions!B$11&amp;" -IH"&amp;Instructions!B$10)</f>
        <v/>
      </c>
      <c r="H269" s="141" t="str">
        <f>IF(D269="","",IF(OR(ISNUMBER(B269), ISTEXT(C269)),"raidcom delete lun -port "&amp;A269&amp;IF(ISBLANK(C269),"-"&amp;B269," "&amp;C269)&amp;" -grp_opt ldev -device_grp_name "&amp;D269&amp;"")&amp;" -s "&amp;Instructions!B$11&amp;" -IH"&amp;Instructions!B$10)</f>
        <v/>
      </c>
    </row>
    <row r="270" spans="1:8" ht="15">
      <c r="A270" s="20"/>
      <c r="B270" s="29"/>
      <c r="C270" s="20"/>
      <c r="D270" s="29"/>
      <c r="E270" s="29"/>
      <c r="F270" s="92" t="s">
        <v>17</v>
      </c>
      <c r="G270" s="24" t="str">
        <f>IF(D270="","",IF(OR(ISNUMBER(B270),ISTEXT(C270)),"raidcom add lun -port "&amp;A270&amp;IF(ISBLANK(C270),"-"&amp;B270," "&amp;C270)&amp;" -grp_opt ldev -device_grp_name "&amp;D270&amp;""&amp;IF(ISBLANK(E270),""," "&amp;E270))&amp;" -s "&amp;Instructions!B$11&amp;" -IH"&amp;Instructions!B$10)</f>
        <v/>
      </c>
      <c r="H270" s="141" t="str">
        <f>IF(D270="","",IF(OR(ISNUMBER(B270), ISTEXT(C270)),"raidcom delete lun -port "&amp;A270&amp;IF(ISBLANK(C270),"-"&amp;B270," "&amp;C270)&amp;" -grp_opt ldev -device_grp_name "&amp;D270&amp;"")&amp;" -s "&amp;Instructions!B$11&amp;" -IH"&amp;Instructions!B$10)</f>
        <v/>
      </c>
    </row>
    <row r="271" spans="1:8" ht="15">
      <c r="A271" s="20"/>
      <c r="B271" s="29"/>
      <c r="C271" s="20"/>
      <c r="D271" s="29"/>
      <c r="E271" s="29"/>
      <c r="F271" s="92" t="s">
        <v>17</v>
      </c>
      <c r="G271" s="24" t="str">
        <f>IF(D271="","",IF(OR(ISNUMBER(B271),ISTEXT(C271)),"raidcom add lun -port "&amp;A271&amp;IF(ISBLANK(C271),"-"&amp;B271," "&amp;C271)&amp;" -grp_opt ldev -device_grp_name "&amp;D271&amp;""&amp;IF(ISBLANK(E271),""," "&amp;E271))&amp;" -s "&amp;Instructions!B$11&amp;" -IH"&amp;Instructions!B$10)</f>
        <v/>
      </c>
      <c r="H271" s="141" t="str">
        <f>IF(D271="","",IF(OR(ISNUMBER(B271), ISTEXT(C271)),"raidcom delete lun -port "&amp;A271&amp;IF(ISBLANK(C271),"-"&amp;B271," "&amp;C271)&amp;" -grp_opt ldev -device_grp_name "&amp;D271&amp;"")&amp;" -s "&amp;Instructions!B$11&amp;" -IH"&amp;Instructions!B$10)</f>
        <v/>
      </c>
    </row>
    <row r="272" spans="1:8" ht="15">
      <c r="A272" s="20"/>
      <c r="B272" s="29"/>
      <c r="C272" s="20"/>
      <c r="D272" s="29"/>
      <c r="E272" s="29"/>
      <c r="F272" s="92" t="s">
        <v>17</v>
      </c>
      <c r="G272" s="24" t="str">
        <f>IF(D272="","",IF(OR(ISNUMBER(B272),ISTEXT(C272)),"raidcom add lun -port "&amp;A272&amp;IF(ISBLANK(C272),"-"&amp;B272," "&amp;C272)&amp;" -grp_opt ldev -device_grp_name "&amp;D272&amp;""&amp;IF(ISBLANK(E272),""," "&amp;E272))&amp;" -s "&amp;Instructions!B$11&amp;" -IH"&amp;Instructions!B$10)</f>
        <v/>
      </c>
      <c r="H272" s="141" t="str">
        <f>IF(D272="","",IF(OR(ISNUMBER(B272), ISTEXT(C272)),"raidcom delete lun -port "&amp;A272&amp;IF(ISBLANK(C272),"-"&amp;B272," "&amp;C272)&amp;" -grp_opt ldev -device_grp_name "&amp;D272&amp;"")&amp;" -s "&amp;Instructions!B$11&amp;" -IH"&amp;Instructions!B$10)</f>
        <v/>
      </c>
    </row>
    <row r="273" spans="1:8" ht="15">
      <c r="A273" s="20"/>
      <c r="B273" s="29"/>
      <c r="C273" s="20"/>
      <c r="D273" s="29"/>
      <c r="E273" s="29"/>
      <c r="F273" s="92" t="s">
        <v>17</v>
      </c>
      <c r="G273" s="24" t="str">
        <f>IF(D273="","",IF(OR(ISNUMBER(B273),ISTEXT(C273)),"raidcom add lun -port "&amp;A273&amp;IF(ISBLANK(C273),"-"&amp;B273," "&amp;C273)&amp;" -grp_opt ldev -device_grp_name "&amp;D273&amp;""&amp;IF(ISBLANK(E273),""," "&amp;E273))&amp;" -s "&amp;Instructions!B$11&amp;" -IH"&amp;Instructions!B$10)</f>
        <v/>
      </c>
      <c r="H273" s="141" t="str">
        <f>IF(D273="","",IF(OR(ISNUMBER(B273), ISTEXT(C273)),"raidcom delete lun -port "&amp;A273&amp;IF(ISBLANK(C273),"-"&amp;B273," "&amp;C273)&amp;" -grp_opt ldev -device_grp_name "&amp;D273&amp;"")&amp;" -s "&amp;Instructions!B$11&amp;" -IH"&amp;Instructions!B$10)</f>
        <v/>
      </c>
    </row>
    <row r="274" spans="1:8" ht="15">
      <c r="A274" s="20"/>
      <c r="B274" s="29"/>
      <c r="C274" s="20"/>
      <c r="D274" s="29"/>
      <c r="E274" s="29"/>
      <c r="F274" s="92" t="s">
        <v>17</v>
      </c>
      <c r="G274" s="24" t="str">
        <f>IF(D274="","",IF(OR(ISNUMBER(B274),ISTEXT(C274)),"raidcom add lun -port "&amp;A274&amp;IF(ISBLANK(C274),"-"&amp;B274," "&amp;C274)&amp;" -grp_opt ldev -device_grp_name "&amp;D274&amp;""&amp;IF(ISBLANK(E274),""," "&amp;E274))&amp;" -s "&amp;Instructions!B$11&amp;" -IH"&amp;Instructions!B$10)</f>
        <v/>
      </c>
      <c r="H274" s="141" t="str">
        <f>IF(D274="","",IF(OR(ISNUMBER(B274), ISTEXT(C274)),"raidcom delete lun -port "&amp;A274&amp;IF(ISBLANK(C274),"-"&amp;B274," "&amp;C274)&amp;" -grp_opt ldev -device_grp_name "&amp;D274&amp;"")&amp;" -s "&amp;Instructions!B$11&amp;" -IH"&amp;Instructions!B$10)</f>
        <v/>
      </c>
    </row>
    <row r="275" spans="1:8" ht="15">
      <c r="A275" s="20"/>
      <c r="B275" s="29"/>
      <c r="C275" s="20"/>
      <c r="D275" s="29"/>
      <c r="E275" s="29"/>
      <c r="F275" s="92" t="s">
        <v>17</v>
      </c>
      <c r="G275" s="24" t="str">
        <f>IF(D275="","",IF(OR(ISNUMBER(B275),ISTEXT(C275)),"raidcom add lun -port "&amp;A275&amp;IF(ISBLANK(C275),"-"&amp;B275," "&amp;C275)&amp;" -grp_opt ldev -device_grp_name "&amp;D275&amp;""&amp;IF(ISBLANK(E275),""," "&amp;E275))&amp;" -s "&amp;Instructions!B$11&amp;" -IH"&amp;Instructions!B$10)</f>
        <v/>
      </c>
      <c r="H275" s="141" t="str">
        <f>IF(D275="","",IF(OR(ISNUMBER(B275), ISTEXT(C275)),"raidcom delete lun -port "&amp;A275&amp;IF(ISBLANK(C275),"-"&amp;B275," "&amp;C275)&amp;" -grp_opt ldev -device_grp_name "&amp;D275&amp;"")&amp;" -s "&amp;Instructions!B$11&amp;" -IH"&amp;Instructions!B$10)</f>
        <v/>
      </c>
    </row>
    <row r="276" spans="1:8" ht="15">
      <c r="A276" s="20"/>
      <c r="B276" s="29"/>
      <c r="C276" s="20"/>
      <c r="D276" s="29"/>
      <c r="E276" s="29"/>
      <c r="F276" s="92" t="s">
        <v>17</v>
      </c>
      <c r="G276" s="24" t="str">
        <f>IF(D276="","",IF(OR(ISNUMBER(B276),ISTEXT(C276)),"raidcom add lun -port "&amp;A276&amp;IF(ISBLANK(C276),"-"&amp;B276," "&amp;C276)&amp;" -grp_opt ldev -device_grp_name "&amp;D276&amp;""&amp;IF(ISBLANK(E276),""," "&amp;E276))&amp;" -s "&amp;Instructions!B$11&amp;" -IH"&amp;Instructions!B$10)</f>
        <v/>
      </c>
      <c r="H276" s="141" t="str">
        <f>IF(D276="","",IF(OR(ISNUMBER(B276), ISTEXT(C276)),"raidcom delete lun -port "&amp;A276&amp;IF(ISBLANK(C276),"-"&amp;B276," "&amp;C276)&amp;" -grp_opt ldev -device_grp_name "&amp;D276&amp;"")&amp;" -s "&amp;Instructions!B$11&amp;" -IH"&amp;Instructions!B$10)</f>
        <v/>
      </c>
    </row>
    <row r="277" spans="1:8" ht="15">
      <c r="A277" s="20"/>
      <c r="B277" s="29"/>
      <c r="C277" s="20"/>
      <c r="D277" s="29"/>
      <c r="E277" s="29"/>
      <c r="F277" s="92" t="s">
        <v>17</v>
      </c>
      <c r="G277" s="24" t="str">
        <f>IF(D277="","",IF(OR(ISNUMBER(B277),ISTEXT(C277)),"raidcom add lun -port "&amp;A277&amp;IF(ISBLANK(C277),"-"&amp;B277," "&amp;C277)&amp;" -grp_opt ldev -device_grp_name "&amp;D277&amp;""&amp;IF(ISBLANK(E277),""," "&amp;E277))&amp;" -s "&amp;Instructions!B$11&amp;" -IH"&amp;Instructions!B$10)</f>
        <v/>
      </c>
      <c r="H277" s="141" t="str">
        <f>IF(D277="","",IF(OR(ISNUMBER(B277), ISTEXT(C277)),"raidcom delete lun -port "&amp;A277&amp;IF(ISBLANK(C277),"-"&amp;B277," "&amp;C277)&amp;" -grp_opt ldev -device_grp_name "&amp;D277&amp;"")&amp;" -s "&amp;Instructions!B$11&amp;" -IH"&amp;Instructions!B$10)</f>
        <v/>
      </c>
    </row>
    <row r="278" spans="1:8" ht="15">
      <c r="A278" s="20"/>
      <c r="B278" s="29"/>
      <c r="C278" s="20"/>
      <c r="D278" s="29"/>
      <c r="E278" s="29"/>
      <c r="F278" s="92" t="s">
        <v>17</v>
      </c>
      <c r="G278" s="24" t="str">
        <f>IF(D278="","",IF(OR(ISNUMBER(B278),ISTEXT(C278)),"raidcom add lun -port "&amp;A278&amp;IF(ISBLANK(C278),"-"&amp;B278," "&amp;C278)&amp;" -grp_opt ldev -device_grp_name "&amp;D278&amp;""&amp;IF(ISBLANK(E278),""," "&amp;E278))&amp;" -s "&amp;Instructions!B$11&amp;" -IH"&amp;Instructions!B$10)</f>
        <v/>
      </c>
      <c r="H278" s="141" t="str">
        <f>IF(D278="","",IF(OR(ISNUMBER(B278), ISTEXT(C278)),"raidcom delete lun -port "&amp;A278&amp;IF(ISBLANK(C278),"-"&amp;B278," "&amp;C278)&amp;" -grp_opt ldev -device_grp_name "&amp;D278&amp;"")&amp;" -s "&amp;Instructions!B$11&amp;" -IH"&amp;Instructions!B$10)</f>
        <v/>
      </c>
    </row>
    <row r="279" spans="1:8" ht="15">
      <c r="A279" s="20"/>
      <c r="B279" s="29"/>
      <c r="C279" s="20"/>
      <c r="D279" s="29"/>
      <c r="E279" s="29"/>
      <c r="F279" s="92" t="s">
        <v>17</v>
      </c>
      <c r="G279" s="24" t="str">
        <f>IF(D279="","",IF(OR(ISNUMBER(B279),ISTEXT(C279)),"raidcom add lun -port "&amp;A279&amp;IF(ISBLANK(C279),"-"&amp;B279," "&amp;C279)&amp;" -grp_opt ldev -device_grp_name "&amp;D279&amp;""&amp;IF(ISBLANK(E279),""," "&amp;E279))&amp;" -s "&amp;Instructions!B$11&amp;" -IH"&amp;Instructions!B$10)</f>
        <v/>
      </c>
      <c r="H279" s="141" t="str">
        <f>IF(D279="","",IF(OR(ISNUMBER(B279), ISTEXT(C279)),"raidcom delete lun -port "&amp;A279&amp;IF(ISBLANK(C279),"-"&amp;B279," "&amp;C279)&amp;" -grp_opt ldev -device_grp_name "&amp;D279&amp;"")&amp;" -s "&amp;Instructions!B$11&amp;" -IH"&amp;Instructions!B$10)</f>
        <v/>
      </c>
    </row>
    <row r="280" spans="1:8" ht="15">
      <c r="A280" s="20"/>
      <c r="B280" s="29"/>
      <c r="C280" s="20"/>
      <c r="D280" s="29"/>
      <c r="E280" s="29"/>
      <c r="F280" s="92" t="s">
        <v>17</v>
      </c>
      <c r="G280" s="24" t="str">
        <f>IF(D280="","",IF(OR(ISNUMBER(B280),ISTEXT(C280)),"raidcom add lun -port "&amp;A280&amp;IF(ISBLANK(C280),"-"&amp;B280," "&amp;C280)&amp;" -grp_opt ldev -device_grp_name "&amp;D280&amp;""&amp;IF(ISBLANK(E280),""," "&amp;E280))&amp;" -s "&amp;Instructions!B$11&amp;" -IH"&amp;Instructions!B$10)</f>
        <v/>
      </c>
      <c r="H280" s="141" t="str">
        <f>IF(D280="","",IF(OR(ISNUMBER(B280), ISTEXT(C280)),"raidcom delete lun -port "&amp;A280&amp;IF(ISBLANK(C280),"-"&amp;B280," "&amp;C280)&amp;" -grp_opt ldev -device_grp_name "&amp;D280&amp;"")&amp;" -s "&amp;Instructions!B$11&amp;" -IH"&amp;Instructions!B$10)</f>
        <v/>
      </c>
    </row>
    <row r="281" spans="1:8" ht="15">
      <c r="A281" s="20"/>
      <c r="B281" s="29"/>
      <c r="C281" s="20"/>
      <c r="D281" s="29"/>
      <c r="E281" s="29"/>
      <c r="F281" s="92" t="s">
        <v>17</v>
      </c>
      <c r="G281" s="24" t="str">
        <f>IF(D281="","",IF(OR(ISNUMBER(B281),ISTEXT(C281)),"raidcom add lun -port "&amp;A281&amp;IF(ISBLANK(C281),"-"&amp;B281," "&amp;C281)&amp;" -grp_opt ldev -device_grp_name "&amp;D281&amp;""&amp;IF(ISBLANK(E281),""," "&amp;E281))&amp;" -s "&amp;Instructions!B$11&amp;" -IH"&amp;Instructions!B$10)</f>
        <v/>
      </c>
      <c r="H281" s="141" t="str">
        <f>IF(D281="","",IF(OR(ISNUMBER(B281), ISTEXT(C281)),"raidcom delete lun -port "&amp;A281&amp;IF(ISBLANK(C281),"-"&amp;B281," "&amp;C281)&amp;" -grp_opt ldev -device_grp_name "&amp;D281&amp;"")&amp;" -s "&amp;Instructions!B$11&amp;" -IH"&amp;Instructions!B$10)</f>
        <v/>
      </c>
    </row>
    <row r="282" spans="1:8" ht="15">
      <c r="A282" s="20"/>
      <c r="B282" s="29"/>
      <c r="C282" s="20"/>
      <c r="D282" s="29"/>
      <c r="E282" s="29"/>
      <c r="F282" s="92" t="s">
        <v>17</v>
      </c>
      <c r="G282" s="24" t="str">
        <f>IF(D282="","",IF(OR(ISNUMBER(B282),ISTEXT(C282)),"raidcom add lun -port "&amp;A282&amp;IF(ISBLANK(C282),"-"&amp;B282," "&amp;C282)&amp;" -grp_opt ldev -device_grp_name "&amp;D282&amp;""&amp;IF(ISBLANK(E282),""," "&amp;E282))&amp;" -s "&amp;Instructions!B$11&amp;" -IH"&amp;Instructions!B$10)</f>
        <v/>
      </c>
      <c r="H282" s="141" t="str">
        <f>IF(D282="","",IF(OR(ISNUMBER(B282), ISTEXT(C282)),"raidcom delete lun -port "&amp;A282&amp;IF(ISBLANK(C282),"-"&amp;B282," "&amp;C282)&amp;" -grp_opt ldev -device_grp_name "&amp;D282&amp;"")&amp;" -s "&amp;Instructions!B$11&amp;" -IH"&amp;Instructions!B$10)</f>
        <v/>
      </c>
    </row>
    <row r="283" spans="1:8" ht="15">
      <c r="A283" s="20"/>
      <c r="B283" s="29"/>
      <c r="C283" s="20"/>
      <c r="D283" s="29"/>
      <c r="E283" s="29"/>
      <c r="F283" s="92" t="s">
        <v>17</v>
      </c>
      <c r="G283" s="24" t="str">
        <f>IF(D283="","",IF(OR(ISNUMBER(B283),ISTEXT(C283)),"raidcom add lun -port "&amp;A283&amp;IF(ISBLANK(C283),"-"&amp;B283," "&amp;C283)&amp;" -grp_opt ldev -device_grp_name "&amp;D283&amp;""&amp;IF(ISBLANK(E283),""," "&amp;E283))&amp;" -s "&amp;Instructions!B$11&amp;" -IH"&amp;Instructions!B$10)</f>
        <v/>
      </c>
      <c r="H283" s="141" t="str">
        <f>IF(D283="","",IF(OR(ISNUMBER(B283), ISTEXT(C283)),"raidcom delete lun -port "&amp;A283&amp;IF(ISBLANK(C283),"-"&amp;B283," "&amp;C283)&amp;" -grp_opt ldev -device_grp_name "&amp;D283&amp;"")&amp;" -s "&amp;Instructions!B$11&amp;" -IH"&amp;Instructions!B$10)</f>
        <v/>
      </c>
    </row>
    <row r="284" spans="1:8" ht="15">
      <c r="A284" s="20"/>
      <c r="B284" s="29"/>
      <c r="C284" s="20"/>
      <c r="D284" s="29"/>
      <c r="E284" s="29"/>
      <c r="F284" s="92" t="s">
        <v>17</v>
      </c>
      <c r="G284" s="24" t="str">
        <f>IF(D284="","",IF(OR(ISNUMBER(B284),ISTEXT(C284)),"raidcom add lun -port "&amp;A284&amp;IF(ISBLANK(C284),"-"&amp;B284," "&amp;C284)&amp;" -grp_opt ldev -device_grp_name "&amp;D284&amp;""&amp;IF(ISBLANK(E284),""," "&amp;E284))&amp;" -s "&amp;Instructions!B$11&amp;" -IH"&amp;Instructions!B$10)</f>
        <v/>
      </c>
      <c r="H284" s="141" t="str">
        <f>IF(D284="","",IF(OR(ISNUMBER(B284), ISTEXT(C284)),"raidcom delete lun -port "&amp;A284&amp;IF(ISBLANK(C284),"-"&amp;B284," "&amp;C284)&amp;" -grp_opt ldev -device_grp_name "&amp;D284&amp;"")&amp;" -s "&amp;Instructions!B$11&amp;" -IH"&amp;Instructions!B$10)</f>
        <v/>
      </c>
    </row>
    <row r="285" spans="1:8" ht="15">
      <c r="A285" s="20"/>
      <c r="B285" s="29"/>
      <c r="C285" s="20"/>
      <c r="D285" s="29"/>
      <c r="E285" s="29"/>
      <c r="F285" s="92" t="s">
        <v>17</v>
      </c>
      <c r="G285" s="24" t="str">
        <f>IF(D285="","",IF(OR(ISNUMBER(B285),ISTEXT(C285)),"raidcom add lun -port "&amp;A285&amp;IF(ISBLANK(C285),"-"&amp;B285," "&amp;C285)&amp;" -grp_opt ldev -device_grp_name "&amp;D285&amp;""&amp;IF(ISBLANK(E285),""," "&amp;E285))&amp;" -s "&amp;Instructions!B$11&amp;" -IH"&amp;Instructions!B$10)</f>
        <v/>
      </c>
      <c r="H285" s="141" t="str">
        <f>IF(D285="","",IF(OR(ISNUMBER(B285), ISTEXT(C285)),"raidcom delete lun -port "&amp;A285&amp;IF(ISBLANK(C285),"-"&amp;B285," "&amp;C285)&amp;" -grp_opt ldev -device_grp_name "&amp;D285&amp;"")&amp;" -s "&amp;Instructions!B$11&amp;" -IH"&amp;Instructions!B$10)</f>
        <v/>
      </c>
    </row>
    <row r="286" spans="1:8" ht="15">
      <c r="A286" s="20"/>
      <c r="B286" s="29"/>
      <c r="C286" s="20"/>
      <c r="D286" s="29"/>
      <c r="E286" s="29"/>
      <c r="F286" s="92" t="s">
        <v>17</v>
      </c>
      <c r="G286" s="24" t="str">
        <f>IF(D286="","",IF(OR(ISNUMBER(B286),ISTEXT(C286)),"raidcom add lun -port "&amp;A286&amp;IF(ISBLANK(C286),"-"&amp;B286," "&amp;C286)&amp;" -grp_opt ldev -device_grp_name "&amp;D286&amp;""&amp;IF(ISBLANK(E286),""," "&amp;E286))&amp;" -s "&amp;Instructions!B$11&amp;" -IH"&amp;Instructions!B$10)</f>
        <v/>
      </c>
      <c r="H286" s="141" t="str">
        <f>IF(D286="","",IF(OR(ISNUMBER(B286), ISTEXT(C286)),"raidcom delete lun -port "&amp;A286&amp;IF(ISBLANK(C286),"-"&amp;B286," "&amp;C286)&amp;" -grp_opt ldev -device_grp_name "&amp;D286&amp;"")&amp;" -s "&amp;Instructions!B$11&amp;" -IH"&amp;Instructions!B$10)</f>
        <v/>
      </c>
    </row>
    <row r="287" spans="1:8" ht="15">
      <c r="A287" s="20"/>
      <c r="B287" s="29"/>
      <c r="C287" s="20"/>
      <c r="D287" s="29"/>
      <c r="E287" s="29"/>
      <c r="F287" s="92" t="s">
        <v>17</v>
      </c>
      <c r="G287" s="24" t="str">
        <f>IF(D287="","",IF(OR(ISNUMBER(B287),ISTEXT(C287)),"raidcom add lun -port "&amp;A287&amp;IF(ISBLANK(C287),"-"&amp;B287," "&amp;C287)&amp;" -grp_opt ldev -device_grp_name "&amp;D287&amp;""&amp;IF(ISBLANK(E287),""," "&amp;E287))&amp;" -s "&amp;Instructions!B$11&amp;" -IH"&amp;Instructions!B$10)</f>
        <v/>
      </c>
      <c r="H287" s="141" t="str">
        <f>IF(D287="","",IF(OR(ISNUMBER(B287), ISTEXT(C287)),"raidcom delete lun -port "&amp;A287&amp;IF(ISBLANK(C287),"-"&amp;B287," "&amp;C287)&amp;" -grp_opt ldev -device_grp_name "&amp;D287&amp;"")&amp;" -s "&amp;Instructions!B$11&amp;" -IH"&amp;Instructions!B$10)</f>
        <v/>
      </c>
    </row>
    <row r="288" spans="1:8" ht="15">
      <c r="A288" s="20"/>
      <c r="B288" s="29"/>
      <c r="C288" s="20"/>
      <c r="D288" s="29"/>
      <c r="E288" s="29"/>
      <c r="F288" s="92" t="s">
        <v>17</v>
      </c>
      <c r="G288" s="24" t="str">
        <f>IF(D288="","",IF(OR(ISNUMBER(B288),ISTEXT(C288)),"raidcom add lun -port "&amp;A288&amp;IF(ISBLANK(C288),"-"&amp;B288," "&amp;C288)&amp;" -grp_opt ldev -device_grp_name "&amp;D288&amp;""&amp;IF(ISBLANK(E288),""," "&amp;E288))&amp;" -s "&amp;Instructions!B$11&amp;" -IH"&amp;Instructions!B$10)</f>
        <v/>
      </c>
      <c r="H288" s="141" t="str">
        <f>IF(D288="","",IF(OR(ISNUMBER(B288), ISTEXT(C288)),"raidcom delete lun -port "&amp;A288&amp;IF(ISBLANK(C288),"-"&amp;B288," "&amp;C288)&amp;" -grp_opt ldev -device_grp_name "&amp;D288&amp;"")&amp;" -s "&amp;Instructions!B$11&amp;" -IH"&amp;Instructions!B$10)</f>
        <v/>
      </c>
    </row>
    <row r="289" spans="1:8" ht="15">
      <c r="A289" s="20"/>
      <c r="B289" s="29"/>
      <c r="C289" s="20"/>
      <c r="D289" s="29"/>
      <c r="E289" s="29"/>
      <c r="F289" s="92" t="s">
        <v>17</v>
      </c>
      <c r="G289" s="24" t="str">
        <f>IF(D289="","",IF(OR(ISNUMBER(B289),ISTEXT(C289)),"raidcom add lun -port "&amp;A289&amp;IF(ISBLANK(C289),"-"&amp;B289," "&amp;C289)&amp;" -grp_opt ldev -device_grp_name "&amp;D289&amp;""&amp;IF(ISBLANK(E289),""," "&amp;E289))&amp;" -s "&amp;Instructions!B$11&amp;" -IH"&amp;Instructions!B$10)</f>
        <v/>
      </c>
      <c r="H289" s="141" t="str">
        <f>IF(D289="","",IF(OR(ISNUMBER(B289), ISTEXT(C289)),"raidcom delete lun -port "&amp;A289&amp;IF(ISBLANK(C289),"-"&amp;B289," "&amp;C289)&amp;" -grp_opt ldev -device_grp_name "&amp;D289&amp;"")&amp;" -s "&amp;Instructions!B$11&amp;" -IH"&amp;Instructions!B$10)</f>
        <v/>
      </c>
    </row>
    <row r="290" spans="1:8" ht="15">
      <c r="A290" s="20"/>
      <c r="B290" s="29"/>
      <c r="C290" s="20"/>
      <c r="D290" s="29"/>
      <c r="E290" s="29"/>
      <c r="F290" s="92" t="s">
        <v>17</v>
      </c>
      <c r="G290" s="24" t="str">
        <f>IF(D290="","",IF(OR(ISNUMBER(B290),ISTEXT(C290)),"raidcom add lun -port "&amp;A290&amp;IF(ISBLANK(C290),"-"&amp;B290," "&amp;C290)&amp;" -grp_opt ldev -device_grp_name "&amp;D290&amp;""&amp;IF(ISBLANK(E290),""," "&amp;E290))&amp;" -s "&amp;Instructions!B$11&amp;" -IH"&amp;Instructions!B$10)</f>
        <v/>
      </c>
      <c r="H290" s="141" t="str">
        <f>IF(D290="","",IF(OR(ISNUMBER(B290), ISTEXT(C290)),"raidcom delete lun -port "&amp;A290&amp;IF(ISBLANK(C290),"-"&amp;B290," "&amp;C290)&amp;" -grp_opt ldev -device_grp_name "&amp;D290&amp;"")&amp;" -s "&amp;Instructions!B$11&amp;" -IH"&amp;Instructions!B$10)</f>
        <v/>
      </c>
    </row>
    <row r="291" spans="1:8" ht="15">
      <c r="A291" s="20"/>
      <c r="B291" s="29"/>
      <c r="C291" s="20"/>
      <c r="D291" s="29"/>
      <c r="E291" s="29"/>
      <c r="F291" s="92" t="s">
        <v>17</v>
      </c>
      <c r="G291" s="24" t="str">
        <f>IF(D291="","",IF(OR(ISNUMBER(B291),ISTEXT(C291)),"raidcom add lun -port "&amp;A291&amp;IF(ISBLANK(C291),"-"&amp;B291," "&amp;C291)&amp;" -grp_opt ldev -device_grp_name "&amp;D291&amp;""&amp;IF(ISBLANK(E291),""," "&amp;E291))&amp;" -s "&amp;Instructions!B$11&amp;" -IH"&amp;Instructions!B$10)</f>
        <v/>
      </c>
      <c r="H291" s="141" t="str">
        <f>IF(D291="","",IF(OR(ISNUMBER(B291), ISTEXT(C291)),"raidcom delete lun -port "&amp;A291&amp;IF(ISBLANK(C291),"-"&amp;B291," "&amp;C291)&amp;" -grp_opt ldev -device_grp_name "&amp;D291&amp;"")&amp;" -s "&amp;Instructions!B$11&amp;" -IH"&amp;Instructions!B$10)</f>
        <v/>
      </c>
    </row>
    <row r="292" spans="1:8" ht="15">
      <c r="A292" s="20"/>
      <c r="B292" s="29"/>
      <c r="C292" s="20"/>
      <c r="D292" s="29"/>
      <c r="E292" s="29"/>
      <c r="F292" s="92" t="s">
        <v>17</v>
      </c>
      <c r="G292" s="24" t="str">
        <f>IF(D292="","",IF(OR(ISNUMBER(B292),ISTEXT(C292)),"raidcom add lun -port "&amp;A292&amp;IF(ISBLANK(C292),"-"&amp;B292," "&amp;C292)&amp;" -grp_opt ldev -device_grp_name "&amp;D292&amp;""&amp;IF(ISBLANK(E292),""," "&amp;E292))&amp;" -s "&amp;Instructions!B$11&amp;" -IH"&amp;Instructions!B$10)</f>
        <v/>
      </c>
      <c r="H292" s="141" t="str">
        <f>IF(D292="","",IF(OR(ISNUMBER(B292), ISTEXT(C292)),"raidcom delete lun -port "&amp;A292&amp;IF(ISBLANK(C292),"-"&amp;B292," "&amp;C292)&amp;" -grp_opt ldev -device_grp_name "&amp;D292&amp;"")&amp;" -s "&amp;Instructions!B$11&amp;" -IH"&amp;Instructions!B$10)</f>
        <v/>
      </c>
    </row>
    <row r="293" spans="1:8" ht="15">
      <c r="A293" s="20"/>
      <c r="B293" s="29"/>
      <c r="C293" s="20"/>
      <c r="D293" s="29"/>
      <c r="E293" s="29"/>
      <c r="F293" s="92" t="s">
        <v>17</v>
      </c>
      <c r="G293" s="24" t="str">
        <f>IF(D293="","",IF(OR(ISNUMBER(B293),ISTEXT(C293)),"raidcom add lun -port "&amp;A293&amp;IF(ISBLANK(C293),"-"&amp;B293," "&amp;C293)&amp;" -grp_opt ldev -device_grp_name "&amp;D293&amp;""&amp;IF(ISBLANK(E293),""," "&amp;E293))&amp;" -s "&amp;Instructions!B$11&amp;" -IH"&amp;Instructions!B$10)</f>
        <v/>
      </c>
      <c r="H293" s="141" t="str">
        <f>IF(D293="","",IF(OR(ISNUMBER(B293), ISTEXT(C293)),"raidcom delete lun -port "&amp;A293&amp;IF(ISBLANK(C293),"-"&amp;B293," "&amp;C293)&amp;" -grp_opt ldev -device_grp_name "&amp;D293&amp;"")&amp;" -s "&amp;Instructions!B$11&amp;" -IH"&amp;Instructions!B$10)</f>
        <v/>
      </c>
    </row>
    <row r="294" spans="1:8" ht="15">
      <c r="A294" s="20"/>
      <c r="B294" s="29"/>
      <c r="C294" s="20"/>
      <c r="D294" s="29"/>
      <c r="E294" s="29"/>
      <c r="F294" s="92" t="s">
        <v>17</v>
      </c>
      <c r="G294" s="24" t="str">
        <f>IF(D294="","",IF(OR(ISNUMBER(B294),ISTEXT(C294)),"raidcom add lun -port "&amp;A294&amp;IF(ISBLANK(C294),"-"&amp;B294," "&amp;C294)&amp;" -grp_opt ldev -device_grp_name "&amp;D294&amp;""&amp;IF(ISBLANK(E294),""," "&amp;E294))&amp;" -s "&amp;Instructions!B$11&amp;" -IH"&amp;Instructions!B$10)</f>
        <v/>
      </c>
      <c r="H294" s="141" t="str">
        <f>IF(D294="","",IF(OR(ISNUMBER(B294), ISTEXT(C294)),"raidcom delete lun -port "&amp;A294&amp;IF(ISBLANK(C294),"-"&amp;B294," "&amp;C294)&amp;" -grp_opt ldev -device_grp_name "&amp;D294&amp;"")&amp;" -s "&amp;Instructions!B$11&amp;" -IH"&amp;Instructions!B$10)</f>
        <v/>
      </c>
    </row>
    <row r="295" spans="1:8" ht="15">
      <c r="A295" s="20"/>
      <c r="B295" s="29"/>
      <c r="C295" s="20"/>
      <c r="D295" s="29"/>
      <c r="E295" s="29"/>
      <c r="F295" s="92" t="s">
        <v>17</v>
      </c>
      <c r="G295" s="24" t="str">
        <f>IF(D295="","",IF(OR(ISNUMBER(B295),ISTEXT(C295)),"raidcom add lun -port "&amp;A295&amp;IF(ISBLANK(C295),"-"&amp;B295," "&amp;C295)&amp;" -grp_opt ldev -device_grp_name "&amp;D295&amp;""&amp;IF(ISBLANK(E295),""," "&amp;E295))&amp;" -s "&amp;Instructions!B$11&amp;" -IH"&amp;Instructions!B$10)</f>
        <v/>
      </c>
      <c r="H295" s="141" t="str">
        <f>IF(D295="","",IF(OR(ISNUMBER(B295), ISTEXT(C295)),"raidcom delete lun -port "&amp;A295&amp;IF(ISBLANK(C295),"-"&amp;B295," "&amp;C295)&amp;" -grp_opt ldev -device_grp_name "&amp;D295&amp;"")&amp;" -s "&amp;Instructions!B$11&amp;" -IH"&amp;Instructions!B$10)</f>
        <v/>
      </c>
    </row>
    <row r="296" spans="1:8" ht="15">
      <c r="A296" s="20"/>
      <c r="B296" s="29"/>
      <c r="C296" s="20"/>
      <c r="D296" s="29"/>
      <c r="E296" s="29"/>
      <c r="F296" s="92" t="s">
        <v>17</v>
      </c>
      <c r="G296" s="24" t="str">
        <f>IF(D296="","",IF(OR(ISNUMBER(B296),ISTEXT(C296)),"raidcom add lun -port "&amp;A296&amp;IF(ISBLANK(C296),"-"&amp;B296," "&amp;C296)&amp;" -grp_opt ldev -device_grp_name "&amp;D296&amp;""&amp;IF(ISBLANK(E296),""," "&amp;E296))&amp;" -s "&amp;Instructions!B$11&amp;" -IH"&amp;Instructions!B$10)</f>
        <v/>
      </c>
      <c r="H296" s="141" t="str">
        <f>IF(D296="","",IF(OR(ISNUMBER(B296), ISTEXT(C296)),"raidcom delete lun -port "&amp;A296&amp;IF(ISBLANK(C296),"-"&amp;B296," "&amp;C296)&amp;" -grp_opt ldev -device_grp_name "&amp;D296&amp;"")&amp;" -s "&amp;Instructions!B$11&amp;" -IH"&amp;Instructions!B$10)</f>
        <v/>
      </c>
    </row>
    <row r="297" spans="1:8" ht="15">
      <c r="A297" s="20"/>
      <c r="B297" s="29"/>
      <c r="C297" s="20"/>
      <c r="D297" s="29"/>
      <c r="E297" s="29"/>
      <c r="F297" s="92" t="s">
        <v>17</v>
      </c>
      <c r="G297" s="24" t="str">
        <f>IF(D297="","",IF(OR(ISNUMBER(B297),ISTEXT(C297)),"raidcom add lun -port "&amp;A297&amp;IF(ISBLANK(C297),"-"&amp;B297," "&amp;C297)&amp;" -grp_opt ldev -device_grp_name "&amp;D297&amp;""&amp;IF(ISBLANK(E297),""," "&amp;E297))&amp;" -s "&amp;Instructions!B$11&amp;" -IH"&amp;Instructions!B$10)</f>
        <v/>
      </c>
      <c r="H297" s="141" t="str">
        <f>IF(D297="","",IF(OR(ISNUMBER(B297), ISTEXT(C297)),"raidcom delete lun -port "&amp;A297&amp;IF(ISBLANK(C297),"-"&amp;B297," "&amp;C297)&amp;" -grp_opt ldev -device_grp_name "&amp;D297&amp;"")&amp;" -s "&amp;Instructions!B$11&amp;" -IH"&amp;Instructions!B$10)</f>
        <v/>
      </c>
    </row>
    <row r="298" spans="1:8" ht="15">
      <c r="A298" s="20"/>
      <c r="B298" s="29"/>
      <c r="C298" s="20"/>
      <c r="D298" s="29"/>
      <c r="E298" s="29"/>
      <c r="F298" s="92" t="s">
        <v>17</v>
      </c>
      <c r="G298" s="24" t="str">
        <f>IF(D298="","",IF(OR(ISNUMBER(B298),ISTEXT(C298)),"raidcom add lun -port "&amp;A298&amp;IF(ISBLANK(C298),"-"&amp;B298," "&amp;C298)&amp;" -grp_opt ldev -device_grp_name "&amp;D298&amp;""&amp;IF(ISBLANK(E298),""," "&amp;E298))&amp;" -s "&amp;Instructions!B$11&amp;" -IH"&amp;Instructions!B$10)</f>
        <v/>
      </c>
      <c r="H298" s="141" t="str">
        <f>IF(D298="","",IF(OR(ISNUMBER(B298), ISTEXT(C298)),"raidcom delete lun -port "&amp;A298&amp;IF(ISBLANK(C298),"-"&amp;B298," "&amp;C298)&amp;" -grp_opt ldev -device_grp_name "&amp;D298&amp;"")&amp;" -s "&amp;Instructions!B$11&amp;" -IH"&amp;Instructions!B$10)</f>
        <v/>
      </c>
    </row>
    <row r="299" spans="1:8" ht="15">
      <c r="A299" s="20"/>
      <c r="B299" s="29"/>
      <c r="C299" s="20"/>
      <c r="D299" s="29"/>
      <c r="E299" s="29"/>
      <c r="F299" s="92" t="s">
        <v>17</v>
      </c>
      <c r="G299" s="24" t="str">
        <f>IF(D299="","",IF(OR(ISNUMBER(B299),ISTEXT(C299)),"raidcom add lun -port "&amp;A299&amp;IF(ISBLANK(C299),"-"&amp;B299," "&amp;C299)&amp;" -grp_opt ldev -device_grp_name "&amp;D299&amp;""&amp;IF(ISBLANK(E299),""," "&amp;E299))&amp;" -s "&amp;Instructions!B$11&amp;" -IH"&amp;Instructions!B$10)</f>
        <v/>
      </c>
      <c r="H299" s="141" t="str">
        <f>IF(D299="","",IF(OR(ISNUMBER(B299), ISTEXT(C299)),"raidcom delete lun -port "&amp;A299&amp;IF(ISBLANK(C299),"-"&amp;B299," "&amp;C299)&amp;" -grp_opt ldev -device_grp_name "&amp;D299&amp;"")&amp;" -s "&amp;Instructions!B$11&amp;" -IH"&amp;Instructions!B$10)</f>
        <v/>
      </c>
    </row>
    <row r="300" spans="1:8" ht="15">
      <c r="A300" s="20"/>
      <c r="B300" s="29"/>
      <c r="C300" s="20"/>
      <c r="D300" s="29"/>
      <c r="E300" s="29"/>
      <c r="F300" s="92" t="s">
        <v>17</v>
      </c>
      <c r="G300" s="24" t="str">
        <f>IF(D300="","",IF(OR(ISNUMBER(B300),ISTEXT(C300)),"raidcom add lun -port "&amp;A300&amp;IF(ISBLANK(C300),"-"&amp;B300," "&amp;C300)&amp;" -grp_opt ldev -device_grp_name "&amp;D300&amp;""&amp;IF(ISBLANK(E300),""," "&amp;E300))&amp;" -s "&amp;Instructions!B$11&amp;" -IH"&amp;Instructions!B$10)</f>
        <v/>
      </c>
      <c r="H300" s="141" t="str">
        <f>IF(D300="","",IF(OR(ISNUMBER(B300), ISTEXT(C300)),"raidcom delete lun -port "&amp;A300&amp;IF(ISBLANK(C300),"-"&amp;B300," "&amp;C300)&amp;" -grp_opt ldev -device_grp_name "&amp;D300&amp;"")&amp;" -s "&amp;Instructions!B$11&amp;" -IH"&amp;Instructions!B$10)</f>
        <v/>
      </c>
    </row>
    <row r="301" spans="1:8" ht="15">
      <c r="A301" s="20"/>
      <c r="B301" s="29"/>
      <c r="C301" s="20"/>
      <c r="D301" s="29"/>
      <c r="E301" s="29"/>
      <c r="F301" s="92" t="s">
        <v>17</v>
      </c>
      <c r="G301" s="24" t="str">
        <f>IF(D301="","",IF(OR(ISNUMBER(B301),ISTEXT(C301)),"raidcom add lun -port "&amp;A301&amp;IF(ISBLANK(C301),"-"&amp;B301," "&amp;C301)&amp;" -grp_opt ldev -device_grp_name "&amp;D301&amp;""&amp;IF(ISBLANK(E301),""," "&amp;E301))&amp;" -s "&amp;Instructions!B$11&amp;" -IH"&amp;Instructions!B$10)</f>
        <v/>
      </c>
      <c r="H301" s="141" t="str">
        <f>IF(D301="","",IF(OR(ISNUMBER(B301), ISTEXT(C301)),"raidcom delete lun -port "&amp;A301&amp;IF(ISBLANK(C301),"-"&amp;B301," "&amp;C301)&amp;" -grp_opt ldev -device_grp_name "&amp;D301&amp;"")&amp;" -s "&amp;Instructions!B$11&amp;" -IH"&amp;Instructions!B$10)</f>
        <v/>
      </c>
    </row>
    <row r="302" spans="1:8" ht="15">
      <c r="A302" s="20"/>
      <c r="B302" s="29"/>
      <c r="C302" s="20"/>
      <c r="D302" s="29"/>
      <c r="E302" s="29"/>
      <c r="F302" s="92" t="s">
        <v>17</v>
      </c>
      <c r="G302" s="24" t="str">
        <f>IF(D302="","",IF(OR(ISNUMBER(B302),ISTEXT(C302)),"raidcom add lun -port "&amp;A302&amp;IF(ISBLANK(C302),"-"&amp;B302," "&amp;C302)&amp;" -grp_opt ldev -device_grp_name "&amp;D302&amp;""&amp;IF(ISBLANK(E302),""," "&amp;E302))&amp;" -s "&amp;Instructions!B$11&amp;" -IH"&amp;Instructions!B$10)</f>
        <v/>
      </c>
      <c r="H302" s="141" t="str">
        <f>IF(D302="","",IF(OR(ISNUMBER(B302), ISTEXT(C302)),"raidcom delete lun -port "&amp;A302&amp;IF(ISBLANK(C302),"-"&amp;B302," "&amp;C302)&amp;" -grp_opt ldev -device_grp_name "&amp;D302&amp;"")&amp;" -s "&amp;Instructions!B$11&amp;" -IH"&amp;Instructions!B$10)</f>
        <v/>
      </c>
    </row>
    <row r="303" spans="1:8" ht="15">
      <c r="A303" s="20"/>
      <c r="B303" s="29"/>
      <c r="C303" s="20"/>
      <c r="D303" s="29"/>
      <c r="E303" s="29"/>
      <c r="F303" s="92" t="s">
        <v>17</v>
      </c>
      <c r="G303" s="24" t="str">
        <f>IF(D303="","",IF(OR(ISNUMBER(B303),ISTEXT(C303)),"raidcom add lun -port "&amp;A303&amp;IF(ISBLANK(C303),"-"&amp;B303," "&amp;C303)&amp;" -grp_opt ldev -device_grp_name "&amp;D303&amp;""&amp;IF(ISBLANK(E303),""," "&amp;E303))&amp;" -s "&amp;Instructions!B$11&amp;" -IH"&amp;Instructions!B$10)</f>
        <v/>
      </c>
      <c r="H303" s="141" t="str">
        <f>IF(D303="","",IF(OR(ISNUMBER(B303), ISTEXT(C303)),"raidcom delete lun -port "&amp;A303&amp;IF(ISBLANK(C303),"-"&amp;B303," "&amp;C303)&amp;" -grp_opt ldev -device_grp_name "&amp;D303&amp;"")&amp;" -s "&amp;Instructions!B$11&amp;" -IH"&amp;Instructions!B$10)</f>
        <v/>
      </c>
    </row>
    <row r="304" spans="1:8" ht="15">
      <c r="A304" s="20"/>
      <c r="B304" s="29"/>
      <c r="C304" s="20"/>
      <c r="D304" s="29"/>
      <c r="E304" s="29"/>
      <c r="F304" s="92" t="s">
        <v>17</v>
      </c>
      <c r="G304" s="24" t="str">
        <f>IF(D304="","",IF(OR(ISNUMBER(B304),ISTEXT(C304)),"raidcom add lun -port "&amp;A304&amp;IF(ISBLANK(C304),"-"&amp;B304," "&amp;C304)&amp;" -grp_opt ldev -device_grp_name "&amp;D304&amp;""&amp;IF(ISBLANK(E304),""," "&amp;E304))&amp;" -s "&amp;Instructions!B$11&amp;" -IH"&amp;Instructions!B$10)</f>
        <v/>
      </c>
      <c r="H304" s="141" t="str">
        <f>IF(D304="","",IF(OR(ISNUMBER(B304), ISTEXT(C304)),"raidcom delete lun -port "&amp;A304&amp;IF(ISBLANK(C304),"-"&amp;B304," "&amp;C304)&amp;" -grp_opt ldev -device_grp_name "&amp;D304&amp;"")&amp;" -s "&amp;Instructions!B$11&amp;" -IH"&amp;Instructions!B$10)</f>
        <v/>
      </c>
    </row>
    <row r="305" spans="1:8" ht="15">
      <c r="A305" s="20"/>
      <c r="B305" s="29"/>
      <c r="C305" s="20"/>
      <c r="D305" s="29"/>
      <c r="E305" s="29"/>
      <c r="F305" s="92" t="s">
        <v>17</v>
      </c>
      <c r="G305" s="24" t="str">
        <f>IF(D305="","",IF(OR(ISNUMBER(B305),ISTEXT(C305)),"raidcom add lun -port "&amp;A305&amp;IF(ISBLANK(C305),"-"&amp;B305," "&amp;C305)&amp;" -grp_opt ldev -device_grp_name "&amp;D305&amp;""&amp;IF(ISBLANK(E305),""," "&amp;E305))&amp;" -s "&amp;Instructions!B$11&amp;" -IH"&amp;Instructions!B$10)</f>
        <v/>
      </c>
      <c r="H305" s="141" t="str">
        <f>IF(D305="","",IF(OR(ISNUMBER(B305), ISTEXT(C305)),"raidcom delete lun -port "&amp;A305&amp;IF(ISBLANK(C305),"-"&amp;B305," "&amp;C305)&amp;" -grp_opt ldev -device_grp_name "&amp;D305&amp;"")&amp;" -s "&amp;Instructions!B$11&amp;" -IH"&amp;Instructions!B$10)</f>
        <v/>
      </c>
    </row>
    <row r="306" spans="1:8" ht="15">
      <c r="A306" s="20"/>
      <c r="B306" s="29"/>
      <c r="C306" s="20"/>
      <c r="D306" s="29"/>
      <c r="E306" s="29"/>
      <c r="F306" s="92" t="s">
        <v>17</v>
      </c>
      <c r="G306" s="24" t="str">
        <f>IF(D306="","",IF(OR(ISNUMBER(B306),ISTEXT(C306)),"raidcom add lun -port "&amp;A306&amp;IF(ISBLANK(C306),"-"&amp;B306," "&amp;C306)&amp;" -grp_opt ldev -device_grp_name "&amp;D306&amp;""&amp;IF(ISBLANK(E306),""," "&amp;E306))&amp;" -s "&amp;Instructions!B$11&amp;" -IH"&amp;Instructions!B$10)</f>
        <v/>
      </c>
      <c r="H306" s="141" t="str">
        <f>IF(D306="","",IF(OR(ISNUMBER(B306), ISTEXT(C306)),"raidcom delete lun -port "&amp;A306&amp;IF(ISBLANK(C306),"-"&amp;B306," "&amp;C306)&amp;" -grp_opt ldev -device_grp_name "&amp;D306&amp;"")&amp;" -s "&amp;Instructions!B$11&amp;" -IH"&amp;Instructions!B$10)</f>
        <v/>
      </c>
    </row>
    <row r="307" spans="1:8" ht="15">
      <c r="A307" s="20"/>
      <c r="B307" s="29"/>
      <c r="C307" s="20"/>
      <c r="D307" s="29"/>
      <c r="E307" s="29"/>
      <c r="F307" s="92" t="s">
        <v>17</v>
      </c>
      <c r="G307" s="24" t="str">
        <f>IF(D307="","",IF(OR(ISNUMBER(B307),ISTEXT(C307)),"raidcom add lun -port "&amp;A307&amp;IF(ISBLANK(C307),"-"&amp;B307," "&amp;C307)&amp;" -grp_opt ldev -device_grp_name "&amp;D307&amp;""&amp;IF(ISBLANK(E307),""," "&amp;E307))&amp;" -s "&amp;Instructions!B$11&amp;" -IH"&amp;Instructions!B$10)</f>
        <v/>
      </c>
      <c r="H307" s="141" t="str">
        <f>IF(D307="","",IF(OR(ISNUMBER(B307), ISTEXT(C307)),"raidcom delete lun -port "&amp;A307&amp;IF(ISBLANK(C307),"-"&amp;B307," "&amp;C307)&amp;" -grp_opt ldev -device_grp_name "&amp;D307&amp;"")&amp;" -s "&amp;Instructions!B$11&amp;" -IH"&amp;Instructions!B$10)</f>
        <v/>
      </c>
    </row>
    <row r="308" spans="1:8" ht="15">
      <c r="A308" s="20"/>
      <c r="B308" s="29"/>
      <c r="C308" s="20"/>
      <c r="D308" s="29"/>
      <c r="E308" s="29"/>
      <c r="F308" s="92" t="s">
        <v>17</v>
      </c>
      <c r="G308" s="24" t="str">
        <f>IF(D308="","",IF(OR(ISNUMBER(B308),ISTEXT(C308)),"raidcom add lun -port "&amp;A308&amp;IF(ISBLANK(C308),"-"&amp;B308," "&amp;C308)&amp;" -grp_opt ldev -device_grp_name "&amp;D308&amp;""&amp;IF(ISBLANK(E308),""," "&amp;E308))&amp;" -s "&amp;Instructions!B$11&amp;" -IH"&amp;Instructions!B$10)</f>
        <v/>
      </c>
      <c r="H308" s="141" t="str">
        <f>IF(D308="","",IF(OR(ISNUMBER(B308), ISTEXT(C308)),"raidcom delete lun -port "&amp;A308&amp;IF(ISBLANK(C308),"-"&amp;B308," "&amp;C308)&amp;" -grp_opt ldev -device_grp_name "&amp;D308&amp;"")&amp;" -s "&amp;Instructions!B$11&amp;" -IH"&amp;Instructions!B$10)</f>
        <v/>
      </c>
    </row>
    <row r="309" spans="1:8" ht="15">
      <c r="A309" s="20"/>
      <c r="B309" s="29"/>
      <c r="C309" s="20"/>
      <c r="D309" s="29"/>
      <c r="E309" s="29"/>
      <c r="F309" s="92" t="s">
        <v>17</v>
      </c>
      <c r="G309" s="24" t="str">
        <f>IF(D309="","",IF(OR(ISNUMBER(B309),ISTEXT(C309)),"raidcom add lun -port "&amp;A309&amp;IF(ISBLANK(C309),"-"&amp;B309," "&amp;C309)&amp;" -grp_opt ldev -device_grp_name "&amp;D309&amp;""&amp;IF(ISBLANK(E309),""," "&amp;E309))&amp;" -s "&amp;Instructions!B$11&amp;" -IH"&amp;Instructions!B$10)</f>
        <v/>
      </c>
      <c r="H309" s="141" t="str">
        <f>IF(D309="","",IF(OR(ISNUMBER(B309), ISTEXT(C309)),"raidcom delete lun -port "&amp;A309&amp;IF(ISBLANK(C309),"-"&amp;B309," "&amp;C309)&amp;" -grp_opt ldev -device_grp_name "&amp;D309&amp;"")&amp;" -s "&amp;Instructions!B$11&amp;" -IH"&amp;Instructions!B$10)</f>
        <v/>
      </c>
    </row>
    <row r="310" spans="1:8" ht="15">
      <c r="A310" s="20"/>
      <c r="B310" s="29"/>
      <c r="C310" s="20"/>
      <c r="D310" s="29"/>
      <c r="E310" s="29"/>
      <c r="F310" s="92" t="s">
        <v>17</v>
      </c>
      <c r="G310" s="24" t="str">
        <f>IF(D310="","",IF(OR(ISNUMBER(B310),ISTEXT(C310)),"raidcom add lun -port "&amp;A310&amp;IF(ISBLANK(C310),"-"&amp;B310," "&amp;C310)&amp;" -grp_opt ldev -device_grp_name "&amp;D310&amp;""&amp;IF(ISBLANK(E310),""," "&amp;E310))&amp;" -s "&amp;Instructions!B$11&amp;" -IH"&amp;Instructions!B$10)</f>
        <v/>
      </c>
      <c r="H310" s="141" t="str">
        <f>IF(D310="","",IF(OR(ISNUMBER(B310), ISTEXT(C310)),"raidcom delete lun -port "&amp;A310&amp;IF(ISBLANK(C310),"-"&amp;B310," "&amp;C310)&amp;" -grp_opt ldev -device_grp_name "&amp;D310&amp;"")&amp;" -s "&amp;Instructions!B$11&amp;" -IH"&amp;Instructions!B$10)</f>
        <v/>
      </c>
    </row>
    <row r="311" spans="1:8" ht="15">
      <c r="A311" s="20"/>
      <c r="B311" s="29"/>
      <c r="C311" s="20"/>
      <c r="D311" s="29"/>
      <c r="E311" s="29"/>
      <c r="F311" s="92" t="s">
        <v>17</v>
      </c>
      <c r="G311" s="24" t="str">
        <f>IF(D311="","",IF(OR(ISNUMBER(B311),ISTEXT(C311)),"raidcom add lun -port "&amp;A311&amp;IF(ISBLANK(C311),"-"&amp;B311," "&amp;C311)&amp;" -grp_opt ldev -device_grp_name "&amp;D311&amp;""&amp;IF(ISBLANK(E311),""," "&amp;E311))&amp;" -s "&amp;Instructions!B$11&amp;" -IH"&amp;Instructions!B$10)</f>
        <v/>
      </c>
      <c r="H311" s="141" t="str">
        <f>IF(D311="","",IF(OR(ISNUMBER(B311), ISTEXT(C311)),"raidcom delete lun -port "&amp;A311&amp;IF(ISBLANK(C311),"-"&amp;B311," "&amp;C311)&amp;" -grp_opt ldev -device_grp_name "&amp;D311&amp;"")&amp;" -s "&amp;Instructions!B$11&amp;" -IH"&amp;Instructions!B$10)</f>
        <v/>
      </c>
    </row>
    <row r="312" spans="1:8" ht="15">
      <c r="A312" s="20"/>
      <c r="B312" s="29"/>
      <c r="C312" s="20"/>
      <c r="D312" s="29"/>
      <c r="E312" s="29"/>
      <c r="F312" s="92" t="s">
        <v>17</v>
      </c>
      <c r="G312" s="24" t="str">
        <f>IF(D312="","",IF(OR(ISNUMBER(B312),ISTEXT(C312)),"raidcom add lun -port "&amp;A312&amp;IF(ISBLANK(C312),"-"&amp;B312," "&amp;C312)&amp;" -grp_opt ldev -device_grp_name "&amp;D312&amp;""&amp;IF(ISBLANK(E312),""," "&amp;E312))&amp;" -s "&amp;Instructions!B$11&amp;" -IH"&amp;Instructions!B$10)</f>
        <v/>
      </c>
      <c r="H312" s="141" t="str">
        <f>IF(D312="","",IF(OR(ISNUMBER(B312), ISTEXT(C312)),"raidcom delete lun -port "&amp;A312&amp;IF(ISBLANK(C312),"-"&amp;B312," "&amp;C312)&amp;" -grp_opt ldev -device_grp_name "&amp;D312&amp;"")&amp;" -s "&amp;Instructions!B$11&amp;" -IH"&amp;Instructions!B$10)</f>
        <v/>
      </c>
    </row>
    <row r="313" spans="1:8" ht="15">
      <c r="A313" s="20"/>
      <c r="B313" s="29"/>
      <c r="C313" s="20"/>
      <c r="D313" s="29"/>
      <c r="E313" s="29"/>
      <c r="F313" s="92" t="s">
        <v>17</v>
      </c>
      <c r="G313" s="24" t="str">
        <f>IF(D313="","",IF(OR(ISNUMBER(B313),ISTEXT(C313)),"raidcom add lun -port "&amp;A313&amp;IF(ISBLANK(C313),"-"&amp;B313," "&amp;C313)&amp;" -grp_opt ldev -device_grp_name "&amp;D313&amp;""&amp;IF(ISBLANK(E313),""," "&amp;E313))&amp;" -s "&amp;Instructions!B$11&amp;" -IH"&amp;Instructions!B$10)</f>
        <v/>
      </c>
      <c r="H313" s="141" t="str">
        <f>IF(D313="","",IF(OR(ISNUMBER(B313), ISTEXT(C313)),"raidcom delete lun -port "&amp;A313&amp;IF(ISBLANK(C313),"-"&amp;B313," "&amp;C313)&amp;" -grp_opt ldev -device_grp_name "&amp;D313&amp;"")&amp;" -s "&amp;Instructions!B$11&amp;" -IH"&amp;Instructions!B$10)</f>
        <v/>
      </c>
    </row>
    <row r="314" spans="1:8" ht="15">
      <c r="A314" s="20"/>
      <c r="B314" s="29"/>
      <c r="C314" s="20"/>
      <c r="D314" s="29"/>
      <c r="E314" s="29"/>
      <c r="F314" s="92" t="s">
        <v>17</v>
      </c>
      <c r="G314" s="24" t="str">
        <f>IF(D314="","",IF(OR(ISNUMBER(B314),ISTEXT(C314)),"raidcom add lun -port "&amp;A314&amp;IF(ISBLANK(C314),"-"&amp;B314," "&amp;C314)&amp;" -grp_opt ldev -device_grp_name "&amp;D314&amp;""&amp;IF(ISBLANK(E314),""," "&amp;E314))&amp;" -s "&amp;Instructions!B$11&amp;" -IH"&amp;Instructions!B$10)</f>
        <v/>
      </c>
      <c r="H314" s="141" t="str">
        <f>IF(D314="","",IF(OR(ISNUMBER(B314), ISTEXT(C314)),"raidcom delete lun -port "&amp;A314&amp;IF(ISBLANK(C314),"-"&amp;B314," "&amp;C314)&amp;" -grp_opt ldev -device_grp_name "&amp;D314&amp;"")&amp;" -s "&amp;Instructions!B$11&amp;" -IH"&amp;Instructions!B$10)</f>
        <v/>
      </c>
    </row>
    <row r="315" spans="1:8" ht="15">
      <c r="A315" s="20"/>
      <c r="B315" s="29"/>
      <c r="C315" s="20"/>
      <c r="D315" s="29"/>
      <c r="E315" s="29"/>
      <c r="F315" s="92" t="s">
        <v>17</v>
      </c>
      <c r="G315" s="24" t="str">
        <f>IF(D315="","",IF(OR(ISNUMBER(B315),ISTEXT(C315)),"raidcom add lun -port "&amp;A315&amp;IF(ISBLANK(C315),"-"&amp;B315," "&amp;C315)&amp;" -grp_opt ldev -device_grp_name "&amp;D315&amp;""&amp;IF(ISBLANK(E315),""," "&amp;E315))&amp;" -s "&amp;Instructions!B$11&amp;" -IH"&amp;Instructions!B$10)</f>
        <v/>
      </c>
      <c r="H315" s="141" t="str">
        <f>IF(D315="","",IF(OR(ISNUMBER(B315), ISTEXT(C315)),"raidcom delete lun -port "&amp;A315&amp;IF(ISBLANK(C315),"-"&amp;B315," "&amp;C315)&amp;" -grp_opt ldev -device_grp_name "&amp;D315&amp;"")&amp;" -s "&amp;Instructions!B$11&amp;" -IH"&amp;Instructions!B$10)</f>
        <v/>
      </c>
    </row>
    <row r="316" spans="1:8" ht="15">
      <c r="A316" s="20"/>
      <c r="B316" s="29"/>
      <c r="C316" s="20"/>
      <c r="D316" s="29"/>
      <c r="E316" s="29"/>
      <c r="F316" s="92" t="s">
        <v>17</v>
      </c>
      <c r="G316" s="24" t="str">
        <f>IF(D316="","",IF(OR(ISNUMBER(B316),ISTEXT(C316)),"raidcom add lun -port "&amp;A316&amp;IF(ISBLANK(C316),"-"&amp;B316," "&amp;C316)&amp;" -grp_opt ldev -device_grp_name "&amp;D316&amp;""&amp;IF(ISBLANK(E316),""," "&amp;E316))&amp;" -s "&amp;Instructions!B$11&amp;" -IH"&amp;Instructions!B$10)</f>
        <v/>
      </c>
      <c r="H316" s="141" t="str">
        <f>IF(D316="","",IF(OR(ISNUMBER(B316), ISTEXT(C316)),"raidcom delete lun -port "&amp;A316&amp;IF(ISBLANK(C316),"-"&amp;B316," "&amp;C316)&amp;" -grp_opt ldev -device_grp_name "&amp;D316&amp;"")&amp;" -s "&amp;Instructions!B$11&amp;" -IH"&amp;Instructions!B$10)</f>
        <v/>
      </c>
    </row>
    <row r="317" spans="1:8" ht="15">
      <c r="A317" s="20"/>
      <c r="B317" s="29"/>
      <c r="C317" s="20"/>
      <c r="D317" s="29"/>
      <c r="E317" s="29"/>
      <c r="F317" s="92" t="s">
        <v>17</v>
      </c>
      <c r="G317" s="24" t="str">
        <f>IF(D317="","",IF(OR(ISNUMBER(B317),ISTEXT(C317)),"raidcom add lun -port "&amp;A317&amp;IF(ISBLANK(C317),"-"&amp;B317," "&amp;C317)&amp;" -grp_opt ldev -device_grp_name "&amp;D317&amp;""&amp;IF(ISBLANK(E317),""," "&amp;E317))&amp;" -s "&amp;Instructions!B$11&amp;" -IH"&amp;Instructions!B$10)</f>
        <v/>
      </c>
      <c r="H317" s="141" t="str">
        <f>IF(D317="","",IF(OR(ISNUMBER(B317), ISTEXT(C317)),"raidcom delete lun -port "&amp;A317&amp;IF(ISBLANK(C317),"-"&amp;B317," "&amp;C317)&amp;" -grp_opt ldev -device_grp_name "&amp;D317&amp;"")&amp;" -s "&amp;Instructions!B$11&amp;" -IH"&amp;Instructions!B$10)</f>
        <v/>
      </c>
    </row>
    <row r="318" spans="1:8" ht="15">
      <c r="A318" s="20"/>
      <c r="B318" s="29"/>
      <c r="C318" s="20"/>
      <c r="D318" s="29"/>
      <c r="E318" s="29"/>
      <c r="F318" s="92" t="s">
        <v>17</v>
      </c>
      <c r="G318" s="24" t="str">
        <f>IF(D318="","",IF(OR(ISNUMBER(B318),ISTEXT(C318)),"raidcom add lun -port "&amp;A318&amp;IF(ISBLANK(C318),"-"&amp;B318," "&amp;C318)&amp;" -grp_opt ldev -device_grp_name "&amp;D318&amp;""&amp;IF(ISBLANK(E318),""," "&amp;E318))&amp;" -s "&amp;Instructions!B$11&amp;" -IH"&amp;Instructions!B$10)</f>
        <v/>
      </c>
      <c r="H318" s="141" t="str">
        <f>IF(D318="","",IF(OR(ISNUMBER(B318), ISTEXT(C318)),"raidcom delete lun -port "&amp;A318&amp;IF(ISBLANK(C318),"-"&amp;B318," "&amp;C318)&amp;" -grp_opt ldev -device_grp_name "&amp;D318&amp;"")&amp;" -s "&amp;Instructions!B$11&amp;" -IH"&amp;Instructions!B$10)</f>
        <v/>
      </c>
    </row>
    <row r="319" spans="1:8" ht="15">
      <c r="A319" s="20"/>
      <c r="B319" s="29"/>
      <c r="C319" s="20"/>
      <c r="D319" s="29"/>
      <c r="E319" s="29"/>
      <c r="F319" s="92" t="s">
        <v>17</v>
      </c>
      <c r="G319" s="24" t="str">
        <f>IF(D319="","",IF(OR(ISNUMBER(B319),ISTEXT(C319)),"raidcom add lun -port "&amp;A319&amp;IF(ISBLANK(C319),"-"&amp;B319," "&amp;C319)&amp;" -grp_opt ldev -device_grp_name "&amp;D319&amp;""&amp;IF(ISBLANK(E319),""," "&amp;E319))&amp;" -s "&amp;Instructions!B$11&amp;" -IH"&amp;Instructions!B$10)</f>
        <v/>
      </c>
      <c r="H319" s="141" t="str">
        <f>IF(D319="","",IF(OR(ISNUMBER(B319), ISTEXT(C319)),"raidcom delete lun -port "&amp;A319&amp;IF(ISBLANK(C319),"-"&amp;B319," "&amp;C319)&amp;" -grp_opt ldev -device_grp_name "&amp;D319&amp;"")&amp;" -s "&amp;Instructions!B$11&amp;" -IH"&amp;Instructions!B$10)</f>
        <v/>
      </c>
    </row>
    <row r="320" spans="1:8" ht="15">
      <c r="A320" s="20"/>
      <c r="B320" s="29"/>
      <c r="C320" s="20"/>
      <c r="D320" s="29"/>
      <c r="E320" s="29"/>
      <c r="F320" s="92" t="s">
        <v>17</v>
      </c>
      <c r="G320" s="24" t="str">
        <f>IF(D320="","",IF(OR(ISNUMBER(B320),ISTEXT(C320)),"raidcom add lun -port "&amp;A320&amp;IF(ISBLANK(C320),"-"&amp;B320," "&amp;C320)&amp;" -grp_opt ldev -device_grp_name "&amp;D320&amp;""&amp;IF(ISBLANK(E320),""," "&amp;E320))&amp;" -s "&amp;Instructions!B$11&amp;" -IH"&amp;Instructions!B$10)</f>
        <v/>
      </c>
      <c r="H320" s="141" t="str">
        <f>IF(D320="","",IF(OR(ISNUMBER(B320), ISTEXT(C320)),"raidcom delete lun -port "&amp;A320&amp;IF(ISBLANK(C320),"-"&amp;B320," "&amp;C320)&amp;" -grp_opt ldev -device_grp_name "&amp;D320&amp;"")&amp;" -s "&amp;Instructions!B$11&amp;" -IH"&amp;Instructions!B$10)</f>
        <v/>
      </c>
    </row>
    <row r="321" spans="1:8" ht="15">
      <c r="A321" s="20"/>
      <c r="B321" s="29"/>
      <c r="C321" s="20"/>
      <c r="D321" s="29"/>
      <c r="E321" s="29"/>
      <c r="F321" s="92" t="s">
        <v>17</v>
      </c>
      <c r="G321" s="24" t="str">
        <f>IF(D321="","",IF(OR(ISNUMBER(B321),ISTEXT(C321)),"raidcom add lun -port "&amp;A321&amp;IF(ISBLANK(C321),"-"&amp;B321," "&amp;C321)&amp;" -grp_opt ldev -device_grp_name "&amp;D321&amp;""&amp;IF(ISBLANK(E321),""," "&amp;E321))&amp;" -s "&amp;Instructions!B$11&amp;" -IH"&amp;Instructions!B$10)</f>
        <v/>
      </c>
      <c r="H321" s="141" t="str">
        <f>IF(D321="","",IF(OR(ISNUMBER(B321), ISTEXT(C321)),"raidcom delete lun -port "&amp;A321&amp;IF(ISBLANK(C321),"-"&amp;B321," "&amp;C321)&amp;" -grp_opt ldev -device_grp_name "&amp;D321&amp;"")&amp;" -s "&amp;Instructions!B$11&amp;" -IH"&amp;Instructions!B$10)</f>
        <v/>
      </c>
    </row>
    <row r="322" spans="1:8" ht="15">
      <c r="A322" s="20"/>
      <c r="B322" s="29"/>
      <c r="C322" s="20"/>
      <c r="D322" s="29"/>
      <c r="E322" s="29"/>
      <c r="F322" s="92" t="s">
        <v>17</v>
      </c>
      <c r="G322" s="24" t="str">
        <f>IF(D322="","",IF(OR(ISNUMBER(B322),ISTEXT(C322)),"raidcom add lun -port "&amp;A322&amp;IF(ISBLANK(C322),"-"&amp;B322," "&amp;C322)&amp;" -grp_opt ldev -device_grp_name "&amp;D322&amp;""&amp;IF(ISBLANK(E322),""," "&amp;E322))&amp;" -s "&amp;Instructions!B$11&amp;" -IH"&amp;Instructions!B$10)</f>
        <v/>
      </c>
      <c r="H322" s="141" t="str">
        <f>IF(D322="","",IF(OR(ISNUMBER(B322), ISTEXT(C322)),"raidcom delete lun -port "&amp;A322&amp;IF(ISBLANK(C322),"-"&amp;B322," "&amp;C322)&amp;" -grp_opt ldev -device_grp_name "&amp;D322&amp;"")&amp;" -s "&amp;Instructions!B$11&amp;" -IH"&amp;Instructions!B$10)</f>
        <v/>
      </c>
    </row>
    <row r="323" spans="1:8" ht="15">
      <c r="A323" s="20"/>
      <c r="B323" s="29"/>
      <c r="C323" s="20"/>
      <c r="D323" s="29"/>
      <c r="E323" s="29"/>
      <c r="F323" s="92" t="s">
        <v>17</v>
      </c>
      <c r="G323" s="24" t="str">
        <f>IF(D323="","",IF(OR(ISNUMBER(B323),ISTEXT(C323)),"raidcom add lun -port "&amp;A323&amp;IF(ISBLANK(C323),"-"&amp;B323," "&amp;C323)&amp;" -grp_opt ldev -device_grp_name "&amp;D323&amp;""&amp;IF(ISBLANK(E323),""," "&amp;E323))&amp;" -s "&amp;Instructions!B$11&amp;" -IH"&amp;Instructions!B$10)</f>
        <v/>
      </c>
      <c r="H323" s="141" t="str">
        <f>IF(D323="","",IF(OR(ISNUMBER(B323), ISTEXT(C323)),"raidcom delete lun -port "&amp;A323&amp;IF(ISBLANK(C323),"-"&amp;B323," "&amp;C323)&amp;" -grp_opt ldev -device_grp_name "&amp;D323&amp;"")&amp;" -s "&amp;Instructions!B$11&amp;" -IH"&amp;Instructions!B$10)</f>
        <v/>
      </c>
    </row>
    <row r="324" spans="1:8" ht="15">
      <c r="A324" s="20"/>
      <c r="B324" s="29"/>
      <c r="C324" s="20"/>
      <c r="D324" s="29"/>
      <c r="E324" s="29"/>
      <c r="F324" s="92" t="s">
        <v>17</v>
      </c>
      <c r="G324" s="24" t="str">
        <f>IF(D324="","",IF(OR(ISNUMBER(B324),ISTEXT(C324)),"raidcom add lun -port "&amp;A324&amp;IF(ISBLANK(C324),"-"&amp;B324," "&amp;C324)&amp;" -grp_opt ldev -device_grp_name "&amp;D324&amp;""&amp;IF(ISBLANK(E324),""," "&amp;E324))&amp;" -s "&amp;Instructions!B$11&amp;" -IH"&amp;Instructions!B$10)</f>
        <v/>
      </c>
      <c r="H324" s="141" t="str">
        <f>IF(D324="","",IF(OR(ISNUMBER(B324), ISTEXT(C324)),"raidcom delete lun -port "&amp;A324&amp;IF(ISBLANK(C324),"-"&amp;B324," "&amp;C324)&amp;" -grp_opt ldev -device_grp_name "&amp;D324&amp;"")&amp;" -s "&amp;Instructions!B$11&amp;" -IH"&amp;Instructions!B$10)</f>
        <v/>
      </c>
    </row>
    <row r="325" spans="1:8" ht="15">
      <c r="A325" s="20"/>
      <c r="B325" s="29"/>
      <c r="C325" s="20"/>
      <c r="D325" s="29"/>
      <c r="E325" s="29"/>
      <c r="F325" s="92" t="s">
        <v>17</v>
      </c>
      <c r="G325" s="24" t="str">
        <f>IF(D325="","",IF(OR(ISNUMBER(B325),ISTEXT(C325)),"raidcom add lun -port "&amp;A325&amp;IF(ISBLANK(C325),"-"&amp;B325," "&amp;C325)&amp;" -grp_opt ldev -device_grp_name "&amp;D325&amp;""&amp;IF(ISBLANK(E325),""," "&amp;E325))&amp;" -s "&amp;Instructions!B$11&amp;" -IH"&amp;Instructions!B$10)</f>
        <v/>
      </c>
      <c r="H325" s="141" t="str">
        <f>IF(D325="","",IF(OR(ISNUMBER(B325), ISTEXT(C325)),"raidcom delete lun -port "&amp;A325&amp;IF(ISBLANK(C325),"-"&amp;B325," "&amp;C325)&amp;" -grp_opt ldev -device_grp_name "&amp;D325&amp;"")&amp;" -s "&amp;Instructions!B$11&amp;" -IH"&amp;Instructions!B$10)</f>
        <v/>
      </c>
    </row>
    <row r="326" spans="1:8" ht="15">
      <c r="A326" s="20"/>
      <c r="B326" s="29"/>
      <c r="C326" s="20"/>
      <c r="D326" s="29"/>
      <c r="E326" s="29"/>
      <c r="F326" s="92" t="s">
        <v>17</v>
      </c>
      <c r="G326" s="24" t="str">
        <f>IF(D326="","",IF(OR(ISNUMBER(B326),ISTEXT(C326)),"raidcom add lun -port "&amp;A326&amp;IF(ISBLANK(C326),"-"&amp;B326," "&amp;C326)&amp;" -grp_opt ldev -device_grp_name "&amp;D326&amp;""&amp;IF(ISBLANK(E326),""," "&amp;E326))&amp;" -s "&amp;Instructions!B$11&amp;" -IH"&amp;Instructions!B$10)</f>
        <v/>
      </c>
      <c r="H326" s="141" t="str">
        <f>IF(D326="","",IF(OR(ISNUMBER(B326), ISTEXT(C326)),"raidcom delete lun -port "&amp;A326&amp;IF(ISBLANK(C326),"-"&amp;B326," "&amp;C326)&amp;" -grp_opt ldev -device_grp_name "&amp;D326&amp;"")&amp;" -s "&amp;Instructions!B$11&amp;" -IH"&amp;Instructions!B$10)</f>
        <v/>
      </c>
    </row>
    <row r="327" spans="1:8" ht="15">
      <c r="A327" s="20"/>
      <c r="B327" s="29"/>
      <c r="C327" s="20"/>
      <c r="D327" s="29"/>
      <c r="E327" s="29"/>
      <c r="F327" s="92" t="s">
        <v>17</v>
      </c>
      <c r="G327" s="24" t="str">
        <f>IF(D327="","",IF(OR(ISNUMBER(B327),ISTEXT(C327)),"raidcom add lun -port "&amp;A327&amp;IF(ISBLANK(C327),"-"&amp;B327," "&amp;C327)&amp;" -grp_opt ldev -device_grp_name "&amp;D327&amp;""&amp;IF(ISBLANK(E327),""," "&amp;E327))&amp;" -s "&amp;Instructions!B$11&amp;" -IH"&amp;Instructions!B$10)</f>
        <v/>
      </c>
      <c r="H327" s="141" t="str">
        <f>IF(D327="","",IF(OR(ISNUMBER(B327), ISTEXT(C327)),"raidcom delete lun -port "&amp;A327&amp;IF(ISBLANK(C327),"-"&amp;B327," "&amp;C327)&amp;" -grp_opt ldev -device_grp_name "&amp;D327&amp;"")&amp;" -s "&amp;Instructions!B$11&amp;" -IH"&amp;Instructions!B$10)</f>
        <v/>
      </c>
    </row>
    <row r="328" spans="1:8" ht="15">
      <c r="A328" s="20"/>
      <c r="B328" s="29"/>
      <c r="C328" s="20"/>
      <c r="D328" s="29"/>
      <c r="E328" s="29"/>
      <c r="F328" s="92" t="s">
        <v>17</v>
      </c>
      <c r="G328" s="24" t="str">
        <f>IF(D328="","",IF(OR(ISNUMBER(B328),ISTEXT(C328)),"raidcom add lun -port "&amp;A328&amp;IF(ISBLANK(C328),"-"&amp;B328," "&amp;C328)&amp;" -grp_opt ldev -device_grp_name "&amp;D328&amp;""&amp;IF(ISBLANK(E328),""," "&amp;E328))&amp;" -s "&amp;Instructions!B$11&amp;" -IH"&amp;Instructions!B$10)</f>
        <v/>
      </c>
      <c r="H328" s="141" t="str">
        <f>IF(D328="","",IF(OR(ISNUMBER(B328), ISTEXT(C328)),"raidcom delete lun -port "&amp;A328&amp;IF(ISBLANK(C328),"-"&amp;B328," "&amp;C328)&amp;" -grp_opt ldev -device_grp_name "&amp;D328&amp;"")&amp;" -s "&amp;Instructions!B$11&amp;" -IH"&amp;Instructions!B$10)</f>
        <v/>
      </c>
    </row>
    <row r="329" spans="1:8" ht="15">
      <c r="A329" s="20"/>
      <c r="B329" s="29"/>
      <c r="C329" s="20"/>
      <c r="D329" s="29"/>
      <c r="E329" s="29"/>
      <c r="F329" s="92" t="s">
        <v>17</v>
      </c>
      <c r="G329" s="24" t="str">
        <f>IF(D329="","",IF(OR(ISNUMBER(B329),ISTEXT(C329)),"raidcom add lun -port "&amp;A329&amp;IF(ISBLANK(C329),"-"&amp;B329," "&amp;C329)&amp;" -grp_opt ldev -device_grp_name "&amp;D329&amp;""&amp;IF(ISBLANK(E329),""," "&amp;E329))&amp;" -s "&amp;Instructions!B$11&amp;" -IH"&amp;Instructions!B$10)</f>
        <v/>
      </c>
      <c r="H329" s="141" t="str">
        <f>IF(D329="","",IF(OR(ISNUMBER(B329), ISTEXT(C329)),"raidcom delete lun -port "&amp;A329&amp;IF(ISBLANK(C329),"-"&amp;B329," "&amp;C329)&amp;" -grp_opt ldev -device_grp_name "&amp;D329&amp;"")&amp;" -s "&amp;Instructions!B$11&amp;" -IH"&amp;Instructions!B$10)</f>
        <v/>
      </c>
    </row>
    <row r="330" spans="1:8" ht="15">
      <c r="A330" s="20"/>
      <c r="B330" s="29"/>
      <c r="C330" s="20"/>
      <c r="D330" s="29"/>
      <c r="E330" s="29"/>
      <c r="F330" s="92" t="s">
        <v>17</v>
      </c>
      <c r="G330" s="24" t="str">
        <f>IF(D330="","",IF(OR(ISNUMBER(B330),ISTEXT(C330)),"raidcom add lun -port "&amp;A330&amp;IF(ISBLANK(C330),"-"&amp;B330," "&amp;C330)&amp;" -grp_opt ldev -device_grp_name "&amp;D330&amp;""&amp;IF(ISBLANK(E330),""," "&amp;E330))&amp;" -s "&amp;Instructions!B$11&amp;" -IH"&amp;Instructions!B$10)</f>
        <v/>
      </c>
      <c r="H330" s="141" t="str">
        <f>IF(D330="","",IF(OR(ISNUMBER(B330), ISTEXT(C330)),"raidcom delete lun -port "&amp;A330&amp;IF(ISBLANK(C330),"-"&amp;B330," "&amp;C330)&amp;" -grp_opt ldev -device_grp_name "&amp;D330&amp;"")&amp;" -s "&amp;Instructions!B$11&amp;" -IH"&amp;Instructions!B$10)</f>
        <v/>
      </c>
    </row>
    <row r="331" spans="1:8" ht="15">
      <c r="A331" s="20"/>
      <c r="B331" s="29"/>
      <c r="C331" s="20"/>
      <c r="D331" s="29"/>
      <c r="E331" s="29"/>
      <c r="F331" s="92" t="s">
        <v>17</v>
      </c>
      <c r="G331" s="24" t="str">
        <f>IF(D331="","",IF(OR(ISNUMBER(B331),ISTEXT(C331)),"raidcom add lun -port "&amp;A331&amp;IF(ISBLANK(C331),"-"&amp;B331," "&amp;C331)&amp;" -grp_opt ldev -device_grp_name "&amp;D331&amp;""&amp;IF(ISBLANK(E331),""," "&amp;E331))&amp;" -s "&amp;Instructions!B$11&amp;" -IH"&amp;Instructions!B$10)</f>
        <v/>
      </c>
      <c r="H331" s="141" t="str">
        <f>IF(D331="","",IF(OR(ISNUMBER(B331), ISTEXT(C331)),"raidcom delete lun -port "&amp;A331&amp;IF(ISBLANK(C331),"-"&amp;B331," "&amp;C331)&amp;" -grp_opt ldev -device_grp_name "&amp;D331&amp;"")&amp;" -s "&amp;Instructions!B$11&amp;" -IH"&amp;Instructions!B$10)</f>
        <v/>
      </c>
    </row>
    <row r="332" spans="1:8" ht="15">
      <c r="A332" s="20"/>
      <c r="B332" s="29"/>
      <c r="C332" s="20"/>
      <c r="D332" s="29"/>
      <c r="E332" s="29"/>
      <c r="F332" s="92" t="s">
        <v>17</v>
      </c>
      <c r="G332" s="24" t="str">
        <f>IF(D332="","",IF(OR(ISNUMBER(B332),ISTEXT(C332)),"raidcom add lun -port "&amp;A332&amp;IF(ISBLANK(C332),"-"&amp;B332," "&amp;C332)&amp;" -grp_opt ldev -device_grp_name "&amp;D332&amp;""&amp;IF(ISBLANK(E332),""," "&amp;E332))&amp;" -s "&amp;Instructions!B$11&amp;" -IH"&amp;Instructions!B$10)</f>
        <v/>
      </c>
      <c r="H332" s="141" t="str">
        <f>IF(D332="","",IF(OR(ISNUMBER(B332), ISTEXT(C332)),"raidcom delete lun -port "&amp;A332&amp;IF(ISBLANK(C332),"-"&amp;B332," "&amp;C332)&amp;" -grp_opt ldev -device_grp_name "&amp;D332&amp;"")&amp;" -s "&amp;Instructions!B$11&amp;" -IH"&amp;Instructions!B$10)</f>
        <v/>
      </c>
    </row>
    <row r="333" spans="1:8" ht="15">
      <c r="A333" s="20"/>
      <c r="B333" s="29"/>
      <c r="C333" s="20"/>
      <c r="D333" s="29"/>
      <c r="E333" s="29"/>
      <c r="F333" s="92" t="s">
        <v>17</v>
      </c>
      <c r="G333" s="24" t="str">
        <f>IF(D333="","",IF(OR(ISNUMBER(B333),ISTEXT(C333)),"raidcom add lun -port "&amp;A333&amp;IF(ISBLANK(C333),"-"&amp;B333," "&amp;C333)&amp;" -grp_opt ldev -device_grp_name "&amp;D333&amp;""&amp;IF(ISBLANK(E333),""," "&amp;E333))&amp;" -s "&amp;Instructions!B$11&amp;" -IH"&amp;Instructions!B$10)</f>
        <v/>
      </c>
      <c r="H333" s="141" t="str">
        <f>IF(D333="","",IF(OR(ISNUMBER(B333), ISTEXT(C333)),"raidcom delete lun -port "&amp;A333&amp;IF(ISBLANK(C333),"-"&amp;B333," "&amp;C333)&amp;" -grp_opt ldev -device_grp_name "&amp;D333&amp;"")&amp;" -s "&amp;Instructions!B$11&amp;" -IH"&amp;Instructions!B$10)</f>
        <v/>
      </c>
    </row>
    <row r="334" spans="1:8" ht="15">
      <c r="A334" s="20"/>
      <c r="B334" s="29"/>
      <c r="C334" s="20"/>
      <c r="D334" s="29"/>
      <c r="E334" s="29"/>
      <c r="F334" s="92" t="s">
        <v>17</v>
      </c>
      <c r="G334" s="24" t="str">
        <f>IF(D334="","",IF(OR(ISNUMBER(B334),ISTEXT(C334)),"raidcom add lun -port "&amp;A334&amp;IF(ISBLANK(C334),"-"&amp;B334," "&amp;C334)&amp;" -grp_opt ldev -device_grp_name "&amp;D334&amp;""&amp;IF(ISBLANK(E334),""," "&amp;E334))&amp;" -s "&amp;Instructions!B$11&amp;" -IH"&amp;Instructions!B$10)</f>
        <v/>
      </c>
      <c r="H334" s="141" t="str">
        <f>IF(D334="","",IF(OR(ISNUMBER(B334), ISTEXT(C334)),"raidcom delete lun -port "&amp;A334&amp;IF(ISBLANK(C334),"-"&amp;B334," "&amp;C334)&amp;" -grp_opt ldev -device_grp_name "&amp;D334&amp;"")&amp;" -s "&amp;Instructions!B$11&amp;" -IH"&amp;Instructions!B$10)</f>
        <v/>
      </c>
    </row>
    <row r="335" spans="1:8" ht="15">
      <c r="A335" s="20"/>
      <c r="B335" s="29"/>
      <c r="C335" s="20"/>
      <c r="D335" s="29"/>
      <c r="E335" s="29"/>
      <c r="F335" s="92" t="s">
        <v>17</v>
      </c>
      <c r="G335" s="24" t="str">
        <f>IF(D335="","",IF(OR(ISNUMBER(B335),ISTEXT(C335)),"raidcom add lun -port "&amp;A335&amp;IF(ISBLANK(C335),"-"&amp;B335," "&amp;C335)&amp;" -grp_opt ldev -device_grp_name "&amp;D335&amp;""&amp;IF(ISBLANK(E335),""," "&amp;E335))&amp;" -s "&amp;Instructions!B$11&amp;" -IH"&amp;Instructions!B$10)</f>
        <v/>
      </c>
      <c r="H335" s="141" t="str">
        <f>IF(D335="","",IF(OR(ISNUMBER(B335), ISTEXT(C335)),"raidcom delete lun -port "&amp;A335&amp;IF(ISBLANK(C335),"-"&amp;B335," "&amp;C335)&amp;" -grp_opt ldev -device_grp_name "&amp;D335&amp;"")&amp;" -s "&amp;Instructions!B$11&amp;" -IH"&amp;Instructions!B$10)</f>
        <v/>
      </c>
    </row>
    <row r="336" spans="1:8" ht="15">
      <c r="A336" s="20"/>
      <c r="B336" s="29"/>
      <c r="C336" s="20"/>
      <c r="D336" s="29"/>
      <c r="E336" s="29"/>
      <c r="F336" s="92" t="s">
        <v>17</v>
      </c>
      <c r="G336" s="24" t="str">
        <f>IF(D336="","",IF(OR(ISNUMBER(B336),ISTEXT(C336)),"raidcom add lun -port "&amp;A336&amp;IF(ISBLANK(C336),"-"&amp;B336," "&amp;C336)&amp;" -grp_opt ldev -device_grp_name "&amp;D336&amp;""&amp;IF(ISBLANK(E336),""," "&amp;E336))&amp;" -s "&amp;Instructions!B$11&amp;" -IH"&amp;Instructions!B$10)</f>
        <v/>
      </c>
      <c r="H336" s="141" t="str">
        <f>IF(D336="","",IF(OR(ISNUMBER(B336), ISTEXT(C336)),"raidcom delete lun -port "&amp;A336&amp;IF(ISBLANK(C336),"-"&amp;B336," "&amp;C336)&amp;" -grp_opt ldev -device_grp_name "&amp;D336&amp;"")&amp;" -s "&amp;Instructions!B$11&amp;" -IH"&amp;Instructions!B$10)</f>
        <v/>
      </c>
    </row>
    <row r="337" spans="1:8" ht="15">
      <c r="A337" s="20"/>
      <c r="B337" s="29"/>
      <c r="C337" s="20"/>
      <c r="D337" s="29"/>
      <c r="E337" s="29"/>
      <c r="F337" s="92" t="s">
        <v>17</v>
      </c>
      <c r="G337" s="24" t="str">
        <f>IF(D337="","",IF(OR(ISNUMBER(B337),ISTEXT(C337)),"raidcom add lun -port "&amp;A337&amp;IF(ISBLANK(C337),"-"&amp;B337," "&amp;C337)&amp;" -grp_opt ldev -device_grp_name "&amp;D337&amp;""&amp;IF(ISBLANK(E337),""," "&amp;E337))&amp;" -s "&amp;Instructions!B$11&amp;" -IH"&amp;Instructions!B$10)</f>
        <v/>
      </c>
      <c r="H337" s="141" t="str">
        <f>IF(D337="","",IF(OR(ISNUMBER(B337), ISTEXT(C337)),"raidcom delete lun -port "&amp;A337&amp;IF(ISBLANK(C337),"-"&amp;B337," "&amp;C337)&amp;" -grp_opt ldev -device_grp_name "&amp;D337&amp;"")&amp;" -s "&amp;Instructions!B$11&amp;" -IH"&amp;Instructions!B$10)</f>
        <v/>
      </c>
    </row>
    <row r="338" spans="1:8" ht="15">
      <c r="A338" s="20"/>
      <c r="B338" s="29"/>
      <c r="C338" s="20"/>
      <c r="D338" s="29"/>
      <c r="E338" s="29"/>
      <c r="F338" s="92" t="s">
        <v>17</v>
      </c>
      <c r="G338" s="24" t="str">
        <f>IF(D338="","",IF(OR(ISNUMBER(B338),ISTEXT(C338)),"raidcom add lun -port "&amp;A338&amp;IF(ISBLANK(C338),"-"&amp;B338," "&amp;C338)&amp;" -grp_opt ldev -device_grp_name "&amp;D338&amp;""&amp;IF(ISBLANK(E338),""," "&amp;E338))&amp;" -s "&amp;Instructions!B$11&amp;" -IH"&amp;Instructions!B$10)</f>
        <v/>
      </c>
      <c r="H338" s="141" t="str">
        <f>IF(D338="","",IF(OR(ISNUMBER(B338), ISTEXT(C338)),"raidcom delete lun -port "&amp;A338&amp;IF(ISBLANK(C338),"-"&amp;B338," "&amp;C338)&amp;" -grp_opt ldev -device_grp_name "&amp;D338&amp;"")&amp;" -s "&amp;Instructions!B$11&amp;" -IH"&amp;Instructions!B$10)</f>
        <v/>
      </c>
    </row>
    <row r="339" spans="1:8" ht="15">
      <c r="A339" s="20"/>
      <c r="B339" s="29"/>
      <c r="C339" s="20"/>
      <c r="D339" s="29"/>
      <c r="E339" s="29"/>
      <c r="F339" s="92" t="s">
        <v>17</v>
      </c>
      <c r="G339" s="24" t="str">
        <f>IF(D339="","",IF(OR(ISNUMBER(B339),ISTEXT(C339)),"raidcom add lun -port "&amp;A339&amp;IF(ISBLANK(C339),"-"&amp;B339," "&amp;C339)&amp;" -grp_opt ldev -device_grp_name "&amp;D339&amp;""&amp;IF(ISBLANK(E339),""," "&amp;E339))&amp;" -s "&amp;Instructions!B$11&amp;" -IH"&amp;Instructions!B$10)</f>
        <v/>
      </c>
      <c r="H339" s="141" t="str">
        <f>IF(D339="","",IF(OR(ISNUMBER(B339), ISTEXT(C339)),"raidcom delete lun -port "&amp;A339&amp;IF(ISBLANK(C339),"-"&amp;B339," "&amp;C339)&amp;" -grp_opt ldev -device_grp_name "&amp;D339&amp;"")&amp;" -s "&amp;Instructions!B$11&amp;" -IH"&amp;Instructions!B$10)</f>
        <v/>
      </c>
    </row>
    <row r="340" spans="1:8" ht="15">
      <c r="A340" s="20"/>
      <c r="B340" s="29"/>
      <c r="C340" s="20"/>
      <c r="D340" s="29"/>
      <c r="E340" s="29"/>
      <c r="F340" s="92" t="s">
        <v>17</v>
      </c>
      <c r="G340" s="24" t="str">
        <f>IF(D340="","",IF(OR(ISNUMBER(B340),ISTEXT(C340)),"raidcom add lun -port "&amp;A340&amp;IF(ISBLANK(C340),"-"&amp;B340," "&amp;C340)&amp;" -grp_opt ldev -device_grp_name "&amp;D340&amp;""&amp;IF(ISBLANK(E340),""," "&amp;E340))&amp;" -s "&amp;Instructions!B$11&amp;" -IH"&amp;Instructions!B$10)</f>
        <v/>
      </c>
      <c r="H340" s="141" t="str">
        <f>IF(D340="","",IF(OR(ISNUMBER(B340), ISTEXT(C340)),"raidcom delete lun -port "&amp;A340&amp;IF(ISBLANK(C340),"-"&amp;B340," "&amp;C340)&amp;" -grp_opt ldev -device_grp_name "&amp;D340&amp;"")&amp;" -s "&amp;Instructions!B$11&amp;" -IH"&amp;Instructions!B$10)</f>
        <v/>
      </c>
    </row>
    <row r="341" spans="1:8" ht="15">
      <c r="A341" s="20"/>
      <c r="B341" s="29"/>
      <c r="C341" s="20"/>
      <c r="D341" s="29"/>
      <c r="E341" s="29"/>
      <c r="F341" s="92" t="s">
        <v>17</v>
      </c>
      <c r="G341" s="24" t="str">
        <f>IF(D341="","",IF(OR(ISNUMBER(B341),ISTEXT(C341)),"raidcom add lun -port "&amp;A341&amp;IF(ISBLANK(C341),"-"&amp;B341," "&amp;C341)&amp;" -grp_opt ldev -device_grp_name "&amp;D341&amp;""&amp;IF(ISBLANK(E341),""," "&amp;E341))&amp;" -s "&amp;Instructions!B$11&amp;" -IH"&amp;Instructions!B$10)</f>
        <v/>
      </c>
      <c r="H341" s="141" t="str">
        <f>IF(D341="","",IF(OR(ISNUMBER(B341), ISTEXT(C341)),"raidcom delete lun -port "&amp;A341&amp;IF(ISBLANK(C341),"-"&amp;B341," "&amp;C341)&amp;" -grp_opt ldev -device_grp_name "&amp;D341&amp;"")&amp;" -s "&amp;Instructions!B$11&amp;" -IH"&amp;Instructions!B$10)</f>
        <v/>
      </c>
    </row>
    <row r="342" spans="1:8" ht="15">
      <c r="A342" s="20"/>
      <c r="B342" s="29"/>
      <c r="C342" s="20"/>
      <c r="D342" s="29"/>
      <c r="E342" s="29"/>
      <c r="F342" s="92" t="s">
        <v>17</v>
      </c>
      <c r="G342" s="24" t="str">
        <f>IF(D342="","",IF(OR(ISNUMBER(B342),ISTEXT(C342)),"raidcom add lun -port "&amp;A342&amp;IF(ISBLANK(C342),"-"&amp;B342," "&amp;C342)&amp;" -grp_opt ldev -device_grp_name "&amp;D342&amp;""&amp;IF(ISBLANK(E342),""," "&amp;E342))&amp;" -s "&amp;Instructions!B$11&amp;" -IH"&amp;Instructions!B$10)</f>
        <v/>
      </c>
      <c r="H342" s="141" t="str">
        <f>IF(D342="","",IF(OR(ISNUMBER(B342), ISTEXT(C342)),"raidcom delete lun -port "&amp;A342&amp;IF(ISBLANK(C342),"-"&amp;B342," "&amp;C342)&amp;" -grp_opt ldev -device_grp_name "&amp;D342&amp;"")&amp;" -s "&amp;Instructions!B$11&amp;" -IH"&amp;Instructions!B$10)</f>
        <v/>
      </c>
    </row>
    <row r="343" spans="1:8" ht="15">
      <c r="A343" s="20"/>
      <c r="B343" s="29"/>
      <c r="C343" s="20"/>
      <c r="D343" s="29"/>
      <c r="E343" s="29"/>
      <c r="F343" s="92" t="s">
        <v>17</v>
      </c>
      <c r="G343" s="24" t="str">
        <f>IF(D343="","",IF(OR(ISNUMBER(B343),ISTEXT(C343)),"raidcom add lun -port "&amp;A343&amp;IF(ISBLANK(C343),"-"&amp;B343," "&amp;C343)&amp;" -grp_opt ldev -device_grp_name "&amp;D343&amp;""&amp;IF(ISBLANK(E343),""," "&amp;E343))&amp;" -s "&amp;Instructions!B$11&amp;" -IH"&amp;Instructions!B$10)</f>
        <v/>
      </c>
      <c r="H343" s="141" t="str">
        <f>IF(D343="","",IF(OR(ISNUMBER(B343), ISTEXT(C343)),"raidcom delete lun -port "&amp;A343&amp;IF(ISBLANK(C343),"-"&amp;B343," "&amp;C343)&amp;" -grp_opt ldev -device_grp_name "&amp;D343&amp;"")&amp;" -s "&amp;Instructions!B$11&amp;" -IH"&amp;Instructions!B$10)</f>
        <v/>
      </c>
    </row>
    <row r="344" spans="1:8" ht="15">
      <c r="A344" s="20"/>
      <c r="B344" s="29"/>
      <c r="C344" s="20"/>
      <c r="D344" s="29"/>
      <c r="E344" s="29"/>
      <c r="F344" s="92" t="s">
        <v>17</v>
      </c>
      <c r="G344" s="24" t="str">
        <f>IF(D344="","",IF(OR(ISNUMBER(B344),ISTEXT(C344)),"raidcom add lun -port "&amp;A344&amp;IF(ISBLANK(C344),"-"&amp;B344," "&amp;C344)&amp;" -grp_opt ldev -device_grp_name "&amp;D344&amp;""&amp;IF(ISBLANK(E344),""," "&amp;E344))&amp;" -s "&amp;Instructions!B$11&amp;" -IH"&amp;Instructions!B$10)</f>
        <v/>
      </c>
      <c r="H344" s="141" t="str">
        <f>IF(D344="","",IF(OR(ISNUMBER(B344), ISTEXT(C344)),"raidcom delete lun -port "&amp;A344&amp;IF(ISBLANK(C344),"-"&amp;B344," "&amp;C344)&amp;" -grp_opt ldev -device_grp_name "&amp;D344&amp;"")&amp;" -s "&amp;Instructions!B$11&amp;" -IH"&amp;Instructions!B$10)</f>
        <v/>
      </c>
    </row>
    <row r="345" spans="1:8" ht="15">
      <c r="A345" s="20"/>
      <c r="B345" s="29"/>
      <c r="C345" s="20"/>
      <c r="D345" s="29"/>
      <c r="E345" s="29"/>
      <c r="F345" s="92" t="s">
        <v>17</v>
      </c>
      <c r="G345" s="24" t="str">
        <f>IF(D345="","",IF(OR(ISNUMBER(B345),ISTEXT(C345)),"raidcom add lun -port "&amp;A345&amp;IF(ISBLANK(C345),"-"&amp;B345," "&amp;C345)&amp;" -grp_opt ldev -device_grp_name "&amp;D345&amp;""&amp;IF(ISBLANK(E345),""," "&amp;E345))&amp;" -s "&amp;Instructions!B$11&amp;" -IH"&amp;Instructions!B$10)</f>
        <v/>
      </c>
      <c r="H345" s="141" t="str">
        <f>IF(D345="","",IF(OR(ISNUMBER(B345), ISTEXT(C345)),"raidcom delete lun -port "&amp;A345&amp;IF(ISBLANK(C345),"-"&amp;B345," "&amp;C345)&amp;" -grp_opt ldev -device_grp_name "&amp;D345&amp;"")&amp;" -s "&amp;Instructions!B$11&amp;" -IH"&amp;Instructions!B$10)</f>
        <v/>
      </c>
    </row>
    <row r="346" spans="1:8" ht="15">
      <c r="A346" s="20"/>
      <c r="B346" s="29"/>
      <c r="C346" s="20"/>
      <c r="D346" s="29"/>
      <c r="E346" s="29"/>
      <c r="F346" s="92" t="s">
        <v>17</v>
      </c>
      <c r="G346" s="24" t="str">
        <f>IF(D346="","",IF(OR(ISNUMBER(B346),ISTEXT(C346)),"raidcom add lun -port "&amp;A346&amp;IF(ISBLANK(C346),"-"&amp;B346," "&amp;C346)&amp;" -grp_opt ldev -device_grp_name "&amp;D346&amp;""&amp;IF(ISBLANK(E346),""," "&amp;E346))&amp;" -s "&amp;Instructions!B$11&amp;" -IH"&amp;Instructions!B$10)</f>
        <v/>
      </c>
      <c r="H346" s="141" t="str">
        <f>IF(D346="","",IF(OR(ISNUMBER(B346), ISTEXT(C346)),"raidcom delete lun -port "&amp;A346&amp;IF(ISBLANK(C346),"-"&amp;B346," "&amp;C346)&amp;" -grp_opt ldev -device_grp_name "&amp;D346&amp;"")&amp;" -s "&amp;Instructions!B$11&amp;" -IH"&amp;Instructions!B$10)</f>
        <v/>
      </c>
    </row>
    <row r="347" spans="1:8" ht="15">
      <c r="A347" s="20"/>
      <c r="B347" s="29"/>
      <c r="C347" s="20"/>
      <c r="D347" s="29"/>
      <c r="E347" s="29"/>
      <c r="F347" s="92" t="s">
        <v>17</v>
      </c>
      <c r="G347" s="24" t="str">
        <f>IF(D347="","",IF(OR(ISNUMBER(B347),ISTEXT(C347)),"raidcom add lun -port "&amp;A347&amp;IF(ISBLANK(C347),"-"&amp;B347," "&amp;C347)&amp;" -grp_opt ldev -device_grp_name "&amp;D347&amp;""&amp;IF(ISBLANK(E347),""," "&amp;E347))&amp;" -s "&amp;Instructions!B$11&amp;" -IH"&amp;Instructions!B$10)</f>
        <v/>
      </c>
      <c r="H347" s="141" t="str">
        <f>IF(D347="","",IF(OR(ISNUMBER(B347), ISTEXT(C347)),"raidcom delete lun -port "&amp;A347&amp;IF(ISBLANK(C347),"-"&amp;B347," "&amp;C347)&amp;" -grp_opt ldev -device_grp_name "&amp;D347&amp;"")&amp;" -s "&amp;Instructions!B$11&amp;" -IH"&amp;Instructions!B$10)</f>
        <v/>
      </c>
    </row>
    <row r="348" spans="1:8" ht="15">
      <c r="A348" s="20"/>
      <c r="B348" s="29"/>
      <c r="C348" s="20"/>
      <c r="D348" s="29"/>
      <c r="E348" s="29"/>
      <c r="F348" s="92" t="s">
        <v>17</v>
      </c>
      <c r="G348" s="24" t="str">
        <f>IF(D348="","",IF(OR(ISNUMBER(B348),ISTEXT(C348)),"raidcom add lun -port "&amp;A348&amp;IF(ISBLANK(C348),"-"&amp;B348," "&amp;C348)&amp;" -grp_opt ldev -device_grp_name "&amp;D348&amp;""&amp;IF(ISBLANK(E348),""," "&amp;E348))&amp;" -s "&amp;Instructions!B$11&amp;" -IH"&amp;Instructions!B$10)</f>
        <v/>
      </c>
      <c r="H348" s="141" t="str">
        <f>IF(D348="","",IF(OR(ISNUMBER(B348), ISTEXT(C348)),"raidcom delete lun -port "&amp;A348&amp;IF(ISBLANK(C348),"-"&amp;B348," "&amp;C348)&amp;" -grp_opt ldev -device_grp_name "&amp;D348&amp;"")&amp;" -s "&amp;Instructions!B$11&amp;" -IH"&amp;Instructions!B$10)</f>
        <v/>
      </c>
    </row>
    <row r="349" spans="1:8" ht="15">
      <c r="A349" s="20"/>
      <c r="B349" s="29"/>
      <c r="C349" s="20"/>
      <c r="D349" s="29"/>
      <c r="E349" s="29"/>
      <c r="F349" s="92" t="s">
        <v>17</v>
      </c>
      <c r="G349" s="24" t="str">
        <f>IF(D349="","",IF(OR(ISNUMBER(B349),ISTEXT(C349)),"raidcom add lun -port "&amp;A349&amp;IF(ISBLANK(C349),"-"&amp;B349," "&amp;C349)&amp;" -grp_opt ldev -device_grp_name "&amp;D349&amp;""&amp;IF(ISBLANK(E349),""," "&amp;E349))&amp;" -s "&amp;Instructions!B$11&amp;" -IH"&amp;Instructions!B$10)</f>
        <v/>
      </c>
      <c r="H349" s="141" t="str">
        <f>IF(D349="","",IF(OR(ISNUMBER(B349), ISTEXT(C349)),"raidcom delete lun -port "&amp;A349&amp;IF(ISBLANK(C349),"-"&amp;B349," "&amp;C349)&amp;" -grp_opt ldev -device_grp_name "&amp;D349&amp;"")&amp;" -s "&amp;Instructions!B$11&amp;" -IH"&amp;Instructions!B$10)</f>
        <v/>
      </c>
    </row>
    <row r="350" spans="1:8" ht="15">
      <c r="A350" s="20"/>
      <c r="B350" s="29"/>
      <c r="C350" s="20"/>
      <c r="D350" s="29"/>
      <c r="E350" s="29"/>
      <c r="F350" s="92" t="s">
        <v>17</v>
      </c>
      <c r="G350" s="24" t="str">
        <f>IF(D350="","",IF(OR(ISNUMBER(B350),ISTEXT(C350)),"raidcom add lun -port "&amp;A350&amp;IF(ISBLANK(C350),"-"&amp;B350," "&amp;C350)&amp;" -grp_opt ldev -device_grp_name "&amp;D350&amp;""&amp;IF(ISBLANK(E350),""," "&amp;E350))&amp;" -s "&amp;Instructions!B$11&amp;" -IH"&amp;Instructions!B$10)</f>
        <v/>
      </c>
      <c r="H350" s="141" t="str">
        <f>IF(D350="","",IF(OR(ISNUMBER(B350), ISTEXT(C350)),"raidcom delete lun -port "&amp;A350&amp;IF(ISBLANK(C350),"-"&amp;B350," "&amp;C350)&amp;" -grp_opt ldev -device_grp_name "&amp;D350&amp;"")&amp;" -s "&amp;Instructions!B$11&amp;" -IH"&amp;Instructions!B$10)</f>
        <v/>
      </c>
    </row>
    <row r="351" spans="1:8" ht="15">
      <c r="A351" s="20"/>
      <c r="B351" s="29"/>
      <c r="C351" s="20"/>
      <c r="D351" s="29"/>
      <c r="E351" s="29"/>
      <c r="F351" s="92" t="s">
        <v>17</v>
      </c>
      <c r="G351" s="24" t="str">
        <f>IF(D351="","",IF(OR(ISNUMBER(B351),ISTEXT(C351)),"raidcom add lun -port "&amp;A351&amp;IF(ISBLANK(C351),"-"&amp;B351," "&amp;C351)&amp;" -grp_opt ldev -device_grp_name "&amp;D351&amp;""&amp;IF(ISBLANK(E351),""," "&amp;E351))&amp;" -s "&amp;Instructions!B$11&amp;" -IH"&amp;Instructions!B$10)</f>
        <v/>
      </c>
      <c r="H351" s="141" t="str">
        <f>IF(D351="","",IF(OR(ISNUMBER(B351), ISTEXT(C351)),"raidcom delete lun -port "&amp;A351&amp;IF(ISBLANK(C351),"-"&amp;B351," "&amp;C351)&amp;" -grp_opt ldev -device_grp_name "&amp;D351&amp;"")&amp;" -s "&amp;Instructions!B$11&amp;" -IH"&amp;Instructions!B$10)</f>
        <v/>
      </c>
    </row>
    <row r="352" spans="1:8" ht="15">
      <c r="A352" s="20"/>
      <c r="B352" s="29"/>
      <c r="C352" s="20"/>
      <c r="D352" s="29"/>
      <c r="E352" s="29"/>
      <c r="F352" s="92" t="s">
        <v>17</v>
      </c>
      <c r="G352" s="24" t="str">
        <f>IF(D352="","",IF(OR(ISNUMBER(B352),ISTEXT(C352)),"raidcom add lun -port "&amp;A352&amp;IF(ISBLANK(C352),"-"&amp;B352," "&amp;C352)&amp;" -grp_opt ldev -device_grp_name "&amp;D352&amp;""&amp;IF(ISBLANK(E352),""," "&amp;E352))&amp;" -s "&amp;Instructions!B$11&amp;" -IH"&amp;Instructions!B$10)</f>
        <v/>
      </c>
      <c r="H352" s="141" t="str">
        <f>IF(D352="","",IF(OR(ISNUMBER(B352), ISTEXT(C352)),"raidcom delete lun -port "&amp;A352&amp;IF(ISBLANK(C352),"-"&amp;B352," "&amp;C352)&amp;" -grp_opt ldev -device_grp_name "&amp;D352&amp;"")&amp;" -s "&amp;Instructions!B$11&amp;" -IH"&amp;Instructions!B$10)</f>
        <v/>
      </c>
    </row>
    <row r="353" spans="1:8" ht="15">
      <c r="A353" s="20"/>
      <c r="B353" s="29"/>
      <c r="C353" s="20"/>
      <c r="D353" s="29"/>
      <c r="E353" s="29"/>
      <c r="F353" s="92" t="s">
        <v>17</v>
      </c>
      <c r="G353" s="24" t="str">
        <f>IF(D353="","",IF(OR(ISNUMBER(B353),ISTEXT(C353)),"raidcom add lun -port "&amp;A353&amp;IF(ISBLANK(C353),"-"&amp;B353," "&amp;C353)&amp;" -grp_opt ldev -device_grp_name "&amp;D353&amp;""&amp;IF(ISBLANK(E353),""," "&amp;E353))&amp;" -s "&amp;Instructions!B$11&amp;" -IH"&amp;Instructions!B$10)</f>
        <v/>
      </c>
      <c r="H353" s="141" t="str">
        <f>IF(D353="","",IF(OR(ISNUMBER(B353), ISTEXT(C353)),"raidcom delete lun -port "&amp;A353&amp;IF(ISBLANK(C353),"-"&amp;B353," "&amp;C353)&amp;" -grp_opt ldev -device_grp_name "&amp;D353&amp;"")&amp;" -s "&amp;Instructions!B$11&amp;" -IH"&amp;Instructions!B$10)</f>
        <v/>
      </c>
    </row>
    <row r="354" spans="1:8" ht="15">
      <c r="A354" s="20"/>
      <c r="B354" s="29"/>
      <c r="C354" s="20"/>
      <c r="D354" s="29"/>
      <c r="E354" s="29"/>
      <c r="F354" s="92" t="s">
        <v>17</v>
      </c>
      <c r="G354" s="24" t="str">
        <f>IF(D354="","",IF(OR(ISNUMBER(B354),ISTEXT(C354)),"raidcom add lun -port "&amp;A354&amp;IF(ISBLANK(C354),"-"&amp;B354," "&amp;C354)&amp;" -grp_opt ldev -device_grp_name "&amp;D354&amp;""&amp;IF(ISBLANK(E354),""," "&amp;E354))&amp;" -s "&amp;Instructions!B$11&amp;" -IH"&amp;Instructions!B$10)</f>
        <v/>
      </c>
      <c r="H354" s="141" t="str">
        <f>IF(D354="","",IF(OR(ISNUMBER(B354), ISTEXT(C354)),"raidcom delete lun -port "&amp;A354&amp;IF(ISBLANK(C354),"-"&amp;B354," "&amp;C354)&amp;" -grp_opt ldev -device_grp_name "&amp;D354&amp;"")&amp;" -s "&amp;Instructions!B$11&amp;" -IH"&amp;Instructions!B$10)</f>
        <v/>
      </c>
    </row>
    <row r="355" spans="1:8" ht="15">
      <c r="A355" s="20"/>
      <c r="B355" s="29"/>
      <c r="C355" s="20"/>
      <c r="D355" s="29"/>
      <c r="E355" s="29"/>
      <c r="F355" s="92" t="s">
        <v>17</v>
      </c>
      <c r="G355" s="24" t="str">
        <f>IF(D355="","",IF(OR(ISNUMBER(B355),ISTEXT(C355)),"raidcom add lun -port "&amp;A355&amp;IF(ISBLANK(C355),"-"&amp;B355," "&amp;C355)&amp;" -grp_opt ldev -device_grp_name "&amp;D355&amp;""&amp;IF(ISBLANK(E355),""," "&amp;E355))&amp;" -s "&amp;Instructions!B$11&amp;" -IH"&amp;Instructions!B$10)</f>
        <v/>
      </c>
      <c r="H355" s="141" t="str">
        <f>IF(D355="","",IF(OR(ISNUMBER(B355), ISTEXT(C355)),"raidcom delete lun -port "&amp;A355&amp;IF(ISBLANK(C355),"-"&amp;B355," "&amp;C355)&amp;" -grp_opt ldev -device_grp_name "&amp;D355&amp;"")&amp;" -s "&amp;Instructions!B$11&amp;" -IH"&amp;Instructions!B$10)</f>
        <v/>
      </c>
    </row>
    <row r="356" spans="1:8" ht="15">
      <c r="A356" s="20"/>
      <c r="B356" s="29"/>
      <c r="C356" s="20"/>
      <c r="D356" s="29"/>
      <c r="E356" s="29"/>
      <c r="F356" s="92" t="s">
        <v>17</v>
      </c>
      <c r="G356" s="24" t="str">
        <f>IF(D356="","",IF(OR(ISNUMBER(B356),ISTEXT(C356)),"raidcom add lun -port "&amp;A356&amp;IF(ISBLANK(C356),"-"&amp;B356," "&amp;C356)&amp;" -grp_opt ldev -device_grp_name "&amp;D356&amp;""&amp;IF(ISBLANK(E356),""," "&amp;E356))&amp;" -s "&amp;Instructions!B$11&amp;" -IH"&amp;Instructions!B$10)</f>
        <v/>
      </c>
      <c r="H356" s="141" t="str">
        <f>IF(D356="","",IF(OR(ISNUMBER(B356), ISTEXT(C356)),"raidcom delete lun -port "&amp;A356&amp;IF(ISBLANK(C356),"-"&amp;B356," "&amp;C356)&amp;" -grp_opt ldev -device_grp_name "&amp;D356&amp;"")&amp;" -s "&amp;Instructions!B$11&amp;" -IH"&amp;Instructions!B$10)</f>
        <v/>
      </c>
    </row>
    <row r="357" spans="1:8" ht="15">
      <c r="A357" s="20"/>
      <c r="B357" s="29"/>
      <c r="C357" s="20"/>
      <c r="D357" s="29"/>
      <c r="E357" s="29"/>
      <c r="F357" s="92" t="s">
        <v>17</v>
      </c>
      <c r="G357" s="24" t="str">
        <f>IF(D357="","",IF(OR(ISNUMBER(B357),ISTEXT(C357)),"raidcom add lun -port "&amp;A357&amp;IF(ISBLANK(C357),"-"&amp;B357," "&amp;C357)&amp;" -grp_opt ldev -device_grp_name "&amp;D357&amp;""&amp;IF(ISBLANK(E357),""," "&amp;E357))&amp;" -s "&amp;Instructions!B$11&amp;" -IH"&amp;Instructions!B$10)</f>
        <v/>
      </c>
      <c r="H357" s="141" t="str">
        <f>IF(D357="","",IF(OR(ISNUMBER(B357), ISTEXT(C357)),"raidcom delete lun -port "&amp;A357&amp;IF(ISBLANK(C357),"-"&amp;B357," "&amp;C357)&amp;" -grp_opt ldev -device_grp_name "&amp;D357&amp;"")&amp;" -s "&amp;Instructions!B$11&amp;" -IH"&amp;Instructions!B$10)</f>
        <v/>
      </c>
    </row>
    <row r="358" spans="1:8" ht="15">
      <c r="A358" s="20"/>
      <c r="B358" s="29"/>
      <c r="C358" s="20"/>
      <c r="D358" s="29"/>
      <c r="E358" s="29"/>
      <c r="F358" s="92" t="s">
        <v>17</v>
      </c>
      <c r="G358" s="24" t="str">
        <f>IF(D358="","",IF(OR(ISNUMBER(B358),ISTEXT(C358)),"raidcom add lun -port "&amp;A358&amp;IF(ISBLANK(C358),"-"&amp;B358," "&amp;C358)&amp;" -grp_opt ldev -device_grp_name "&amp;D358&amp;""&amp;IF(ISBLANK(E358),""," "&amp;E358))&amp;" -s "&amp;Instructions!B$11&amp;" -IH"&amp;Instructions!B$10)</f>
        <v/>
      </c>
      <c r="H358" s="141" t="str">
        <f>IF(D358="","",IF(OR(ISNUMBER(B358), ISTEXT(C358)),"raidcom delete lun -port "&amp;A358&amp;IF(ISBLANK(C358),"-"&amp;B358," "&amp;C358)&amp;" -grp_opt ldev -device_grp_name "&amp;D358&amp;"")&amp;" -s "&amp;Instructions!B$11&amp;" -IH"&amp;Instructions!B$10)</f>
        <v/>
      </c>
    </row>
    <row r="359" spans="1:8" ht="15">
      <c r="A359" s="20"/>
      <c r="B359" s="29"/>
      <c r="C359" s="20"/>
      <c r="D359" s="29"/>
      <c r="E359" s="29"/>
      <c r="F359" s="92" t="s">
        <v>17</v>
      </c>
      <c r="G359" s="24" t="str">
        <f>IF(D359="","",IF(OR(ISNUMBER(B359),ISTEXT(C359)),"raidcom add lun -port "&amp;A359&amp;IF(ISBLANK(C359),"-"&amp;B359," "&amp;C359)&amp;" -grp_opt ldev -device_grp_name "&amp;D359&amp;""&amp;IF(ISBLANK(E359),""," "&amp;E359))&amp;" -s "&amp;Instructions!B$11&amp;" -IH"&amp;Instructions!B$10)</f>
        <v/>
      </c>
      <c r="H359" s="141" t="str">
        <f>IF(D359="","",IF(OR(ISNUMBER(B359), ISTEXT(C359)),"raidcom delete lun -port "&amp;A359&amp;IF(ISBLANK(C359),"-"&amp;B359," "&amp;C359)&amp;" -grp_opt ldev -device_grp_name "&amp;D359&amp;"")&amp;" -s "&amp;Instructions!B$11&amp;" -IH"&amp;Instructions!B$10)</f>
        <v/>
      </c>
    </row>
    <row r="360" spans="1:8" ht="15">
      <c r="A360" s="20"/>
      <c r="B360" s="29"/>
      <c r="C360" s="20"/>
      <c r="D360" s="29"/>
      <c r="E360" s="29"/>
      <c r="F360" s="92" t="s">
        <v>17</v>
      </c>
      <c r="G360" s="24" t="str">
        <f>IF(D360="","",IF(OR(ISNUMBER(B360),ISTEXT(C360)),"raidcom add lun -port "&amp;A360&amp;IF(ISBLANK(C360),"-"&amp;B360," "&amp;C360)&amp;" -grp_opt ldev -device_grp_name "&amp;D360&amp;""&amp;IF(ISBLANK(E360),""," "&amp;E360))&amp;" -s "&amp;Instructions!B$11&amp;" -IH"&amp;Instructions!B$10)</f>
        <v/>
      </c>
      <c r="H360" s="141" t="str">
        <f>IF(D360="","",IF(OR(ISNUMBER(B360), ISTEXT(C360)),"raidcom delete lun -port "&amp;A360&amp;IF(ISBLANK(C360),"-"&amp;B360," "&amp;C360)&amp;" -grp_opt ldev -device_grp_name "&amp;D360&amp;"")&amp;" -s "&amp;Instructions!B$11&amp;" -IH"&amp;Instructions!B$10)</f>
        <v/>
      </c>
    </row>
    <row r="361" spans="1:8" ht="15">
      <c r="A361" s="20"/>
      <c r="B361" s="29"/>
      <c r="C361" s="20"/>
      <c r="D361" s="29"/>
      <c r="E361" s="29"/>
      <c r="F361" s="92" t="s">
        <v>17</v>
      </c>
      <c r="G361" s="24" t="str">
        <f>IF(D361="","",IF(OR(ISNUMBER(B361),ISTEXT(C361)),"raidcom add lun -port "&amp;A361&amp;IF(ISBLANK(C361),"-"&amp;B361," "&amp;C361)&amp;" -grp_opt ldev -device_grp_name "&amp;D361&amp;""&amp;IF(ISBLANK(E361),""," "&amp;E361))&amp;" -s "&amp;Instructions!B$11&amp;" -IH"&amp;Instructions!B$10)</f>
        <v/>
      </c>
      <c r="H361" s="141" t="str">
        <f>IF(D361="","",IF(OR(ISNUMBER(B361), ISTEXT(C361)),"raidcom delete lun -port "&amp;A361&amp;IF(ISBLANK(C361),"-"&amp;B361," "&amp;C361)&amp;" -grp_opt ldev -device_grp_name "&amp;D361&amp;"")&amp;" -s "&amp;Instructions!B$11&amp;" -IH"&amp;Instructions!B$10)</f>
        <v/>
      </c>
    </row>
    <row r="362" spans="1:8" ht="15">
      <c r="A362" s="20"/>
      <c r="B362" s="29"/>
      <c r="C362" s="20"/>
      <c r="D362" s="29"/>
      <c r="E362" s="29"/>
      <c r="F362" s="92" t="s">
        <v>17</v>
      </c>
      <c r="G362" s="24" t="str">
        <f>IF(D362="","",IF(OR(ISNUMBER(B362),ISTEXT(C362)),"raidcom add lun -port "&amp;A362&amp;IF(ISBLANK(C362),"-"&amp;B362," "&amp;C362)&amp;" -grp_opt ldev -device_grp_name "&amp;D362&amp;""&amp;IF(ISBLANK(E362),""," "&amp;E362))&amp;" -s "&amp;Instructions!B$11&amp;" -IH"&amp;Instructions!B$10)</f>
        <v/>
      </c>
      <c r="H362" s="141" t="str">
        <f>IF(D362="","",IF(OR(ISNUMBER(B362), ISTEXT(C362)),"raidcom delete lun -port "&amp;A362&amp;IF(ISBLANK(C362),"-"&amp;B362," "&amp;C362)&amp;" -grp_opt ldev -device_grp_name "&amp;D362&amp;"")&amp;" -s "&amp;Instructions!B$11&amp;" -IH"&amp;Instructions!B$10)</f>
        <v/>
      </c>
    </row>
    <row r="363" spans="1:8" ht="15">
      <c r="A363" s="20"/>
      <c r="B363" s="29"/>
      <c r="C363" s="20"/>
      <c r="D363" s="29"/>
      <c r="E363" s="29"/>
      <c r="F363" s="92" t="s">
        <v>17</v>
      </c>
      <c r="G363" s="24" t="str">
        <f>IF(D363="","",IF(OR(ISNUMBER(B363),ISTEXT(C363)),"raidcom add lun -port "&amp;A363&amp;IF(ISBLANK(C363),"-"&amp;B363," "&amp;C363)&amp;" -grp_opt ldev -device_grp_name "&amp;D363&amp;""&amp;IF(ISBLANK(E363),""," "&amp;E363))&amp;" -s "&amp;Instructions!B$11&amp;" -IH"&amp;Instructions!B$10)</f>
        <v/>
      </c>
      <c r="H363" s="141" t="str">
        <f>IF(D363="","",IF(OR(ISNUMBER(B363), ISTEXT(C363)),"raidcom delete lun -port "&amp;A363&amp;IF(ISBLANK(C363),"-"&amp;B363," "&amp;C363)&amp;" -grp_opt ldev -device_grp_name "&amp;D363&amp;"")&amp;" -s "&amp;Instructions!B$11&amp;" -IH"&amp;Instructions!B$10)</f>
        <v/>
      </c>
    </row>
    <row r="364" spans="1:8" ht="15">
      <c r="A364" s="20"/>
      <c r="B364" s="29"/>
      <c r="C364" s="20"/>
      <c r="D364" s="29"/>
      <c r="E364" s="29"/>
      <c r="F364" s="92" t="s">
        <v>17</v>
      </c>
      <c r="G364" s="24" t="str">
        <f>IF(D364="","",IF(OR(ISNUMBER(B364),ISTEXT(C364)),"raidcom add lun -port "&amp;A364&amp;IF(ISBLANK(C364),"-"&amp;B364," "&amp;C364)&amp;" -grp_opt ldev -device_grp_name "&amp;D364&amp;""&amp;IF(ISBLANK(E364),""," "&amp;E364))&amp;" -s "&amp;Instructions!B$11&amp;" -IH"&amp;Instructions!B$10)</f>
        <v/>
      </c>
      <c r="H364" s="141" t="str">
        <f>IF(D364="","",IF(OR(ISNUMBER(B364), ISTEXT(C364)),"raidcom delete lun -port "&amp;A364&amp;IF(ISBLANK(C364),"-"&amp;B364," "&amp;C364)&amp;" -grp_opt ldev -device_grp_name "&amp;D364&amp;"")&amp;" -s "&amp;Instructions!B$11&amp;" -IH"&amp;Instructions!B$10)</f>
        <v/>
      </c>
    </row>
    <row r="365" spans="1:8" ht="15">
      <c r="A365" s="20"/>
      <c r="B365" s="29"/>
      <c r="C365" s="20"/>
      <c r="D365" s="29"/>
      <c r="E365" s="29"/>
      <c r="F365" s="92" t="s">
        <v>17</v>
      </c>
      <c r="G365" s="24" t="str">
        <f>IF(D365="","",IF(OR(ISNUMBER(B365),ISTEXT(C365)),"raidcom add lun -port "&amp;A365&amp;IF(ISBLANK(C365),"-"&amp;B365," "&amp;C365)&amp;" -grp_opt ldev -device_grp_name "&amp;D365&amp;""&amp;IF(ISBLANK(E365),""," "&amp;E365))&amp;" -s "&amp;Instructions!B$11&amp;" -IH"&amp;Instructions!B$10)</f>
        <v/>
      </c>
      <c r="H365" s="141" t="str">
        <f>IF(D365="","",IF(OR(ISNUMBER(B365), ISTEXT(C365)),"raidcom delete lun -port "&amp;A365&amp;IF(ISBLANK(C365),"-"&amp;B365," "&amp;C365)&amp;" -grp_opt ldev -device_grp_name "&amp;D365&amp;"")&amp;" -s "&amp;Instructions!B$11&amp;" -IH"&amp;Instructions!B$10)</f>
        <v/>
      </c>
    </row>
    <row r="366" spans="1:8" ht="15">
      <c r="A366" s="20"/>
      <c r="B366" s="29"/>
      <c r="C366" s="20"/>
      <c r="D366" s="29"/>
      <c r="E366" s="29"/>
      <c r="F366" s="92" t="s">
        <v>17</v>
      </c>
      <c r="G366" s="24" t="str">
        <f>IF(D366="","",IF(OR(ISNUMBER(B366),ISTEXT(C366)),"raidcom add lun -port "&amp;A366&amp;IF(ISBLANK(C366),"-"&amp;B366," "&amp;C366)&amp;" -grp_opt ldev -device_grp_name "&amp;D366&amp;""&amp;IF(ISBLANK(E366),""," "&amp;E366))&amp;" -s "&amp;Instructions!B$11&amp;" -IH"&amp;Instructions!B$10)</f>
        <v/>
      </c>
      <c r="H366" s="141" t="str">
        <f>IF(D366="","",IF(OR(ISNUMBER(B366), ISTEXT(C366)),"raidcom delete lun -port "&amp;A366&amp;IF(ISBLANK(C366),"-"&amp;B366," "&amp;C366)&amp;" -grp_opt ldev -device_grp_name "&amp;D366&amp;"")&amp;" -s "&amp;Instructions!B$11&amp;" -IH"&amp;Instructions!B$10)</f>
        <v/>
      </c>
    </row>
    <row r="367" spans="1:8" ht="15">
      <c r="A367" s="20"/>
      <c r="B367" s="29"/>
      <c r="C367" s="20"/>
      <c r="D367" s="29"/>
      <c r="E367" s="29"/>
      <c r="F367" s="92" t="s">
        <v>17</v>
      </c>
      <c r="G367" s="24" t="str">
        <f>IF(D367="","",IF(OR(ISNUMBER(B367),ISTEXT(C367)),"raidcom add lun -port "&amp;A367&amp;IF(ISBLANK(C367),"-"&amp;B367," "&amp;C367)&amp;" -grp_opt ldev -device_grp_name "&amp;D367&amp;""&amp;IF(ISBLANK(E367),""," "&amp;E367))&amp;" -s "&amp;Instructions!B$11&amp;" -IH"&amp;Instructions!B$10)</f>
        <v/>
      </c>
      <c r="H367" s="141" t="str">
        <f>IF(D367="","",IF(OR(ISNUMBER(B367), ISTEXT(C367)),"raidcom delete lun -port "&amp;A367&amp;IF(ISBLANK(C367),"-"&amp;B367," "&amp;C367)&amp;" -grp_opt ldev -device_grp_name "&amp;D367&amp;"")&amp;" -s "&amp;Instructions!B$11&amp;" -IH"&amp;Instructions!B$10)</f>
        <v/>
      </c>
    </row>
    <row r="368" spans="1:8" ht="15">
      <c r="A368" s="20"/>
      <c r="B368" s="29"/>
      <c r="C368" s="20"/>
      <c r="D368" s="29"/>
      <c r="E368" s="29"/>
      <c r="F368" s="92" t="s">
        <v>17</v>
      </c>
      <c r="G368" s="24" t="str">
        <f>IF(D368="","",IF(OR(ISNUMBER(B368),ISTEXT(C368)),"raidcom add lun -port "&amp;A368&amp;IF(ISBLANK(C368),"-"&amp;B368," "&amp;C368)&amp;" -grp_opt ldev -device_grp_name "&amp;D368&amp;""&amp;IF(ISBLANK(E368),""," "&amp;E368))&amp;" -s "&amp;Instructions!B$11&amp;" -IH"&amp;Instructions!B$10)</f>
        <v/>
      </c>
      <c r="H368" s="141" t="str">
        <f>IF(D368="","",IF(OR(ISNUMBER(B368), ISTEXT(C368)),"raidcom delete lun -port "&amp;A368&amp;IF(ISBLANK(C368),"-"&amp;B368," "&amp;C368)&amp;" -grp_opt ldev -device_grp_name "&amp;D368&amp;"")&amp;" -s "&amp;Instructions!B$11&amp;" -IH"&amp;Instructions!B$10)</f>
        <v/>
      </c>
    </row>
    <row r="369" spans="1:8" ht="15">
      <c r="A369" s="20"/>
      <c r="B369" s="29"/>
      <c r="C369" s="20"/>
      <c r="D369" s="29"/>
      <c r="E369" s="29"/>
      <c r="F369" s="92" t="s">
        <v>17</v>
      </c>
      <c r="G369" s="24" t="str">
        <f>IF(D369="","",IF(OR(ISNUMBER(B369),ISTEXT(C369)),"raidcom add lun -port "&amp;A369&amp;IF(ISBLANK(C369),"-"&amp;B369," "&amp;C369)&amp;" -grp_opt ldev -device_grp_name "&amp;D369&amp;""&amp;IF(ISBLANK(E369),""," "&amp;E369))&amp;" -s "&amp;Instructions!B$11&amp;" -IH"&amp;Instructions!B$10)</f>
        <v/>
      </c>
      <c r="H369" s="141" t="str">
        <f>IF(D369="","",IF(OR(ISNUMBER(B369), ISTEXT(C369)),"raidcom delete lun -port "&amp;A369&amp;IF(ISBLANK(C369),"-"&amp;B369," "&amp;C369)&amp;" -grp_opt ldev -device_grp_name "&amp;D369&amp;"")&amp;" -s "&amp;Instructions!B$11&amp;" -IH"&amp;Instructions!B$10)</f>
        <v/>
      </c>
    </row>
    <row r="370" spans="1:8" ht="15">
      <c r="A370" s="20"/>
      <c r="B370" s="29"/>
      <c r="C370" s="20"/>
      <c r="D370" s="29"/>
      <c r="E370" s="29"/>
      <c r="F370" s="92" t="s">
        <v>17</v>
      </c>
      <c r="G370" s="24" t="str">
        <f>IF(D370="","",IF(OR(ISNUMBER(B370),ISTEXT(C370)),"raidcom add lun -port "&amp;A370&amp;IF(ISBLANK(C370),"-"&amp;B370," "&amp;C370)&amp;" -grp_opt ldev -device_grp_name "&amp;D370&amp;""&amp;IF(ISBLANK(E370),""," "&amp;E370))&amp;" -s "&amp;Instructions!B$11&amp;" -IH"&amp;Instructions!B$10)</f>
        <v/>
      </c>
      <c r="H370" s="141" t="str">
        <f>IF(D370="","",IF(OR(ISNUMBER(B370), ISTEXT(C370)),"raidcom delete lun -port "&amp;A370&amp;IF(ISBLANK(C370),"-"&amp;B370," "&amp;C370)&amp;" -grp_opt ldev -device_grp_name "&amp;D370&amp;"")&amp;" -s "&amp;Instructions!B$11&amp;" -IH"&amp;Instructions!B$10)</f>
        <v/>
      </c>
    </row>
    <row r="371" spans="1:8" ht="15">
      <c r="A371" s="20"/>
      <c r="B371" s="29"/>
      <c r="C371" s="20"/>
      <c r="D371" s="29"/>
      <c r="E371" s="29"/>
      <c r="F371" s="92" t="s">
        <v>17</v>
      </c>
      <c r="G371" s="24" t="str">
        <f>IF(D371="","",IF(OR(ISNUMBER(B371),ISTEXT(C371)),"raidcom add lun -port "&amp;A371&amp;IF(ISBLANK(C371),"-"&amp;B371," "&amp;C371)&amp;" -grp_opt ldev -device_grp_name "&amp;D371&amp;""&amp;IF(ISBLANK(E371),""," "&amp;E371))&amp;" -s "&amp;Instructions!B$11&amp;" -IH"&amp;Instructions!B$10)</f>
        <v/>
      </c>
      <c r="H371" s="141" t="str">
        <f>IF(D371="","",IF(OR(ISNUMBER(B371), ISTEXT(C371)),"raidcom delete lun -port "&amp;A371&amp;IF(ISBLANK(C371),"-"&amp;B371," "&amp;C371)&amp;" -grp_opt ldev -device_grp_name "&amp;D371&amp;"")&amp;" -s "&amp;Instructions!B$11&amp;" -IH"&amp;Instructions!B$10)</f>
        <v/>
      </c>
    </row>
    <row r="372" spans="1:8" ht="15">
      <c r="A372" s="20"/>
      <c r="B372" s="29"/>
      <c r="C372" s="20"/>
      <c r="D372" s="29"/>
      <c r="E372" s="29"/>
      <c r="F372" s="92" t="s">
        <v>17</v>
      </c>
      <c r="G372" s="24" t="str">
        <f>IF(D372="","",IF(OR(ISNUMBER(B372),ISTEXT(C372)),"raidcom add lun -port "&amp;A372&amp;IF(ISBLANK(C372),"-"&amp;B372," "&amp;C372)&amp;" -grp_opt ldev -device_grp_name "&amp;D372&amp;""&amp;IF(ISBLANK(E372),""," "&amp;E372))&amp;" -s "&amp;Instructions!B$11&amp;" -IH"&amp;Instructions!B$10)</f>
        <v/>
      </c>
      <c r="H372" s="141" t="str">
        <f>IF(D372="","",IF(OR(ISNUMBER(B372), ISTEXT(C372)),"raidcom delete lun -port "&amp;A372&amp;IF(ISBLANK(C372),"-"&amp;B372," "&amp;C372)&amp;" -grp_opt ldev -device_grp_name "&amp;D372&amp;"")&amp;" -s "&amp;Instructions!B$11&amp;" -IH"&amp;Instructions!B$10)</f>
        <v/>
      </c>
    </row>
    <row r="373" spans="1:8" ht="15">
      <c r="A373" s="20"/>
      <c r="B373" s="29"/>
      <c r="C373" s="20"/>
      <c r="D373" s="29"/>
      <c r="E373" s="29"/>
      <c r="F373" s="92" t="s">
        <v>17</v>
      </c>
      <c r="G373" s="24" t="str">
        <f>IF(D373="","",IF(OR(ISNUMBER(B373),ISTEXT(C373)),"raidcom add lun -port "&amp;A373&amp;IF(ISBLANK(C373),"-"&amp;B373," "&amp;C373)&amp;" -grp_opt ldev -device_grp_name "&amp;D373&amp;""&amp;IF(ISBLANK(E373),""," "&amp;E373))&amp;" -s "&amp;Instructions!B$11&amp;" -IH"&amp;Instructions!B$10)</f>
        <v/>
      </c>
      <c r="H373" s="141" t="str">
        <f>IF(D373="","",IF(OR(ISNUMBER(B373), ISTEXT(C373)),"raidcom delete lun -port "&amp;A373&amp;IF(ISBLANK(C373),"-"&amp;B373," "&amp;C373)&amp;" -grp_opt ldev -device_grp_name "&amp;D373&amp;"")&amp;" -s "&amp;Instructions!B$11&amp;" -IH"&amp;Instructions!B$10)</f>
        <v/>
      </c>
    </row>
    <row r="374" spans="1:8" ht="15">
      <c r="A374" s="20"/>
      <c r="B374" s="29"/>
      <c r="C374" s="20"/>
      <c r="D374" s="29"/>
      <c r="E374" s="29"/>
      <c r="F374" s="92" t="s">
        <v>17</v>
      </c>
      <c r="G374" s="24" t="str">
        <f>IF(D374="","",IF(OR(ISNUMBER(B374),ISTEXT(C374)),"raidcom add lun -port "&amp;A374&amp;IF(ISBLANK(C374),"-"&amp;B374," "&amp;C374)&amp;" -grp_opt ldev -device_grp_name "&amp;D374&amp;""&amp;IF(ISBLANK(E374),""," "&amp;E374))&amp;" -s "&amp;Instructions!B$11&amp;" -IH"&amp;Instructions!B$10)</f>
        <v/>
      </c>
      <c r="H374" s="141" t="str">
        <f>IF(D374="","",IF(OR(ISNUMBER(B374), ISTEXT(C374)),"raidcom delete lun -port "&amp;A374&amp;IF(ISBLANK(C374),"-"&amp;B374," "&amp;C374)&amp;" -grp_opt ldev -device_grp_name "&amp;D374&amp;"")&amp;" -s "&amp;Instructions!B$11&amp;" -IH"&amp;Instructions!B$10)</f>
        <v/>
      </c>
    </row>
    <row r="375" spans="1:8" ht="15">
      <c r="A375" s="20"/>
      <c r="B375" s="29"/>
      <c r="C375" s="20"/>
      <c r="D375" s="29"/>
      <c r="E375" s="29"/>
      <c r="F375" s="92" t="s">
        <v>17</v>
      </c>
      <c r="G375" s="24" t="str">
        <f>IF(D375="","",IF(OR(ISNUMBER(B375),ISTEXT(C375)),"raidcom add lun -port "&amp;A375&amp;IF(ISBLANK(C375),"-"&amp;B375," "&amp;C375)&amp;" -grp_opt ldev -device_grp_name "&amp;D375&amp;""&amp;IF(ISBLANK(E375),""," "&amp;E375))&amp;" -s "&amp;Instructions!B$11&amp;" -IH"&amp;Instructions!B$10)</f>
        <v/>
      </c>
      <c r="H375" s="141" t="str">
        <f>IF(D375="","",IF(OR(ISNUMBER(B375), ISTEXT(C375)),"raidcom delete lun -port "&amp;A375&amp;IF(ISBLANK(C375),"-"&amp;B375," "&amp;C375)&amp;" -grp_opt ldev -device_grp_name "&amp;D375&amp;"")&amp;" -s "&amp;Instructions!B$11&amp;" -IH"&amp;Instructions!B$10)</f>
        <v/>
      </c>
    </row>
    <row r="376" spans="1:8" ht="15">
      <c r="A376" s="20"/>
      <c r="B376" s="29"/>
      <c r="C376" s="20"/>
      <c r="D376" s="29"/>
      <c r="E376" s="29"/>
      <c r="F376" s="92" t="s">
        <v>17</v>
      </c>
      <c r="G376" s="24" t="str">
        <f>IF(D376="","",IF(OR(ISNUMBER(B376),ISTEXT(C376)),"raidcom add lun -port "&amp;A376&amp;IF(ISBLANK(C376),"-"&amp;B376," "&amp;C376)&amp;" -grp_opt ldev -device_grp_name "&amp;D376&amp;""&amp;IF(ISBLANK(E376),""," "&amp;E376))&amp;" -s "&amp;Instructions!B$11&amp;" -IH"&amp;Instructions!B$10)</f>
        <v/>
      </c>
      <c r="H376" s="141" t="str">
        <f>IF(D376="","",IF(OR(ISNUMBER(B376), ISTEXT(C376)),"raidcom delete lun -port "&amp;A376&amp;IF(ISBLANK(C376),"-"&amp;B376," "&amp;C376)&amp;" -grp_opt ldev -device_grp_name "&amp;D376&amp;"")&amp;" -s "&amp;Instructions!B$11&amp;" -IH"&amp;Instructions!B$10)</f>
        <v/>
      </c>
    </row>
    <row r="377" spans="1:8" ht="15">
      <c r="A377" s="20"/>
      <c r="B377" s="29"/>
      <c r="C377" s="20"/>
      <c r="D377" s="29"/>
      <c r="E377" s="29"/>
      <c r="F377" s="92" t="s">
        <v>17</v>
      </c>
      <c r="G377" s="24" t="str">
        <f>IF(D377="","",IF(OR(ISNUMBER(B377),ISTEXT(C377)),"raidcom add lun -port "&amp;A377&amp;IF(ISBLANK(C377),"-"&amp;B377," "&amp;C377)&amp;" -grp_opt ldev -device_grp_name "&amp;D377&amp;""&amp;IF(ISBLANK(E377),""," "&amp;E377))&amp;" -s "&amp;Instructions!B$11&amp;" -IH"&amp;Instructions!B$10)</f>
        <v/>
      </c>
      <c r="H377" s="141" t="str">
        <f>IF(D377="","",IF(OR(ISNUMBER(B377), ISTEXT(C377)),"raidcom delete lun -port "&amp;A377&amp;IF(ISBLANK(C377),"-"&amp;B377," "&amp;C377)&amp;" -grp_opt ldev -device_grp_name "&amp;D377&amp;"")&amp;" -s "&amp;Instructions!B$11&amp;" -IH"&amp;Instructions!B$10)</f>
        <v/>
      </c>
    </row>
    <row r="378" spans="1:8" ht="15">
      <c r="A378" s="20"/>
      <c r="B378" s="29"/>
      <c r="C378" s="20"/>
      <c r="D378" s="29"/>
      <c r="E378" s="29"/>
      <c r="F378" s="92" t="s">
        <v>17</v>
      </c>
      <c r="G378" s="24" t="str">
        <f>IF(D378="","",IF(OR(ISNUMBER(B378),ISTEXT(C378)),"raidcom add lun -port "&amp;A378&amp;IF(ISBLANK(C378),"-"&amp;B378," "&amp;C378)&amp;" -grp_opt ldev -device_grp_name "&amp;D378&amp;""&amp;IF(ISBLANK(E378),""," "&amp;E378))&amp;" -s "&amp;Instructions!B$11&amp;" -IH"&amp;Instructions!B$10)</f>
        <v/>
      </c>
      <c r="H378" s="141" t="str">
        <f>IF(D378="","",IF(OR(ISNUMBER(B378), ISTEXT(C378)),"raidcom delete lun -port "&amp;A378&amp;IF(ISBLANK(C378),"-"&amp;B378," "&amp;C378)&amp;" -grp_opt ldev -device_grp_name "&amp;D378&amp;"")&amp;" -s "&amp;Instructions!B$11&amp;" -IH"&amp;Instructions!B$10)</f>
        <v/>
      </c>
    </row>
    <row r="379" spans="1:8" ht="15">
      <c r="A379" s="20"/>
      <c r="B379" s="29"/>
      <c r="C379" s="20"/>
      <c r="D379" s="29"/>
      <c r="E379" s="29"/>
      <c r="F379" s="92" t="s">
        <v>17</v>
      </c>
      <c r="G379" s="24" t="str">
        <f>IF(D379="","",IF(OR(ISNUMBER(B379),ISTEXT(C379)),"raidcom add lun -port "&amp;A379&amp;IF(ISBLANK(C379),"-"&amp;B379," "&amp;C379)&amp;" -grp_opt ldev -device_grp_name "&amp;D379&amp;""&amp;IF(ISBLANK(E379),""," "&amp;E379))&amp;" -s "&amp;Instructions!B$11&amp;" -IH"&amp;Instructions!B$10)</f>
        <v/>
      </c>
      <c r="H379" s="141" t="str">
        <f>IF(D379="","",IF(OR(ISNUMBER(B379), ISTEXT(C379)),"raidcom delete lun -port "&amp;A379&amp;IF(ISBLANK(C379),"-"&amp;B379," "&amp;C379)&amp;" -grp_opt ldev -device_grp_name "&amp;D379&amp;"")&amp;" -s "&amp;Instructions!B$11&amp;" -IH"&amp;Instructions!B$10)</f>
        <v/>
      </c>
    </row>
    <row r="380" spans="1:8" ht="15">
      <c r="A380" s="20"/>
      <c r="B380" s="29"/>
      <c r="C380" s="20"/>
      <c r="D380" s="29"/>
      <c r="E380" s="29"/>
      <c r="F380" s="92" t="s">
        <v>17</v>
      </c>
      <c r="G380" s="24" t="str">
        <f>IF(D380="","",IF(OR(ISNUMBER(B380),ISTEXT(C380)),"raidcom add lun -port "&amp;A380&amp;IF(ISBLANK(C380),"-"&amp;B380," "&amp;C380)&amp;" -grp_opt ldev -device_grp_name "&amp;D380&amp;""&amp;IF(ISBLANK(E380),""," "&amp;E380))&amp;" -s "&amp;Instructions!B$11&amp;" -IH"&amp;Instructions!B$10)</f>
        <v/>
      </c>
      <c r="H380" s="141" t="str">
        <f>IF(D380="","",IF(OR(ISNUMBER(B380), ISTEXT(C380)),"raidcom delete lun -port "&amp;A380&amp;IF(ISBLANK(C380),"-"&amp;B380," "&amp;C380)&amp;" -grp_opt ldev -device_grp_name "&amp;D380&amp;"")&amp;" -s "&amp;Instructions!B$11&amp;" -IH"&amp;Instructions!B$10)</f>
        <v/>
      </c>
    </row>
    <row r="381" spans="1:8" ht="15">
      <c r="A381" s="20"/>
      <c r="B381" s="29"/>
      <c r="C381" s="20"/>
      <c r="D381" s="29"/>
      <c r="E381" s="29"/>
      <c r="F381" s="92" t="s">
        <v>17</v>
      </c>
      <c r="G381" s="24" t="str">
        <f>IF(D381="","",IF(OR(ISNUMBER(B381),ISTEXT(C381)),"raidcom add lun -port "&amp;A381&amp;IF(ISBLANK(C381),"-"&amp;B381," "&amp;C381)&amp;" -grp_opt ldev -device_grp_name "&amp;D381&amp;""&amp;IF(ISBLANK(E381),""," "&amp;E381))&amp;" -s "&amp;Instructions!B$11&amp;" -IH"&amp;Instructions!B$10)</f>
        <v/>
      </c>
      <c r="H381" s="141" t="str">
        <f>IF(D381="","",IF(OR(ISNUMBER(B381), ISTEXT(C381)),"raidcom delete lun -port "&amp;A381&amp;IF(ISBLANK(C381),"-"&amp;B381," "&amp;C381)&amp;" -grp_opt ldev -device_grp_name "&amp;D381&amp;"")&amp;" -s "&amp;Instructions!B$11&amp;" -IH"&amp;Instructions!B$10)</f>
        <v/>
      </c>
    </row>
    <row r="382" spans="1:8" ht="15">
      <c r="A382" s="20"/>
      <c r="B382" s="29"/>
      <c r="C382" s="20"/>
      <c r="D382" s="29"/>
      <c r="E382" s="29"/>
      <c r="F382" s="92" t="s">
        <v>17</v>
      </c>
      <c r="G382" s="24" t="str">
        <f>IF(D382="","",IF(OR(ISNUMBER(B382),ISTEXT(C382)),"raidcom add lun -port "&amp;A382&amp;IF(ISBLANK(C382),"-"&amp;B382," "&amp;C382)&amp;" -grp_opt ldev -device_grp_name "&amp;D382&amp;""&amp;IF(ISBLANK(E382),""," "&amp;E382))&amp;" -s "&amp;Instructions!B$11&amp;" -IH"&amp;Instructions!B$10)</f>
        <v/>
      </c>
      <c r="H382" s="141" t="str">
        <f>IF(D382="","",IF(OR(ISNUMBER(B382), ISTEXT(C382)),"raidcom delete lun -port "&amp;A382&amp;IF(ISBLANK(C382),"-"&amp;B382," "&amp;C382)&amp;" -grp_opt ldev -device_grp_name "&amp;D382&amp;"")&amp;" -s "&amp;Instructions!B$11&amp;" -IH"&amp;Instructions!B$10)</f>
        <v/>
      </c>
    </row>
    <row r="383" spans="1:8" ht="15">
      <c r="A383" s="20"/>
      <c r="B383" s="29"/>
      <c r="C383" s="20"/>
      <c r="D383" s="29"/>
      <c r="E383" s="29"/>
      <c r="F383" s="92" t="s">
        <v>17</v>
      </c>
      <c r="G383" s="24" t="str">
        <f>IF(D383="","",IF(OR(ISNUMBER(B383),ISTEXT(C383)),"raidcom add lun -port "&amp;A383&amp;IF(ISBLANK(C383),"-"&amp;B383," "&amp;C383)&amp;" -grp_opt ldev -device_grp_name "&amp;D383&amp;""&amp;IF(ISBLANK(E383),""," "&amp;E383))&amp;" -s "&amp;Instructions!B$11&amp;" -IH"&amp;Instructions!B$10)</f>
        <v/>
      </c>
      <c r="H383" s="141" t="str">
        <f>IF(D383="","",IF(OR(ISNUMBER(B383), ISTEXT(C383)),"raidcom delete lun -port "&amp;A383&amp;IF(ISBLANK(C383),"-"&amp;B383," "&amp;C383)&amp;" -grp_opt ldev -device_grp_name "&amp;D383&amp;"")&amp;" -s "&amp;Instructions!B$11&amp;" -IH"&amp;Instructions!B$10)</f>
        <v/>
      </c>
    </row>
    <row r="384" spans="1:8" ht="15">
      <c r="A384" s="20"/>
      <c r="B384" s="29"/>
      <c r="C384" s="20"/>
      <c r="D384" s="29"/>
      <c r="E384" s="29"/>
      <c r="F384" s="92" t="s">
        <v>17</v>
      </c>
      <c r="G384" s="24" t="str">
        <f>IF(D384="","",IF(OR(ISNUMBER(B384),ISTEXT(C384)),"raidcom add lun -port "&amp;A384&amp;IF(ISBLANK(C384),"-"&amp;B384," "&amp;C384)&amp;" -grp_opt ldev -device_grp_name "&amp;D384&amp;""&amp;IF(ISBLANK(E384),""," "&amp;E384))&amp;" -s "&amp;Instructions!B$11&amp;" -IH"&amp;Instructions!B$10)</f>
        <v/>
      </c>
      <c r="H384" s="141" t="str">
        <f>IF(D384="","",IF(OR(ISNUMBER(B384), ISTEXT(C384)),"raidcom delete lun -port "&amp;A384&amp;IF(ISBLANK(C384),"-"&amp;B384," "&amp;C384)&amp;" -grp_opt ldev -device_grp_name "&amp;D384&amp;"")&amp;" -s "&amp;Instructions!B$11&amp;" -IH"&amp;Instructions!B$10)</f>
        <v/>
      </c>
    </row>
    <row r="385" spans="1:8" ht="15">
      <c r="A385" s="20"/>
      <c r="B385" s="29"/>
      <c r="C385" s="20"/>
      <c r="D385" s="29"/>
      <c r="E385" s="29"/>
      <c r="F385" s="92" t="s">
        <v>17</v>
      </c>
      <c r="G385" s="24" t="str">
        <f>IF(D385="","",IF(OR(ISNUMBER(B385),ISTEXT(C385)),"raidcom add lun -port "&amp;A385&amp;IF(ISBLANK(C385),"-"&amp;B385," "&amp;C385)&amp;" -grp_opt ldev -device_grp_name "&amp;D385&amp;""&amp;IF(ISBLANK(E385),""," "&amp;E385))&amp;" -s "&amp;Instructions!B$11&amp;" -IH"&amp;Instructions!B$10)</f>
        <v/>
      </c>
      <c r="H385" s="141" t="str">
        <f>IF(D385="","",IF(OR(ISNUMBER(B385), ISTEXT(C385)),"raidcom delete lun -port "&amp;A385&amp;IF(ISBLANK(C385),"-"&amp;B385," "&amp;C385)&amp;" -grp_opt ldev -device_grp_name "&amp;D385&amp;"")&amp;" -s "&amp;Instructions!B$11&amp;" -IH"&amp;Instructions!B$10)</f>
        <v/>
      </c>
    </row>
    <row r="386" spans="1:8" ht="15">
      <c r="A386" s="20"/>
      <c r="B386" s="29"/>
      <c r="C386" s="20"/>
      <c r="D386" s="29"/>
      <c r="E386" s="29"/>
      <c r="F386" s="92" t="s">
        <v>17</v>
      </c>
      <c r="G386" s="24" t="str">
        <f>IF(D386="","",IF(OR(ISNUMBER(B386),ISTEXT(C386)),"raidcom add lun -port "&amp;A386&amp;IF(ISBLANK(C386),"-"&amp;B386," "&amp;C386)&amp;" -grp_opt ldev -device_grp_name "&amp;D386&amp;""&amp;IF(ISBLANK(E386),""," "&amp;E386))&amp;" -s "&amp;Instructions!B$11&amp;" -IH"&amp;Instructions!B$10)</f>
        <v/>
      </c>
      <c r="H386" s="141" t="str">
        <f>IF(D386="","",IF(OR(ISNUMBER(B386), ISTEXT(C386)),"raidcom delete lun -port "&amp;A386&amp;IF(ISBLANK(C386),"-"&amp;B386," "&amp;C386)&amp;" -grp_opt ldev -device_grp_name "&amp;D386&amp;"")&amp;" -s "&amp;Instructions!B$11&amp;" -IH"&amp;Instructions!B$10)</f>
        <v/>
      </c>
    </row>
    <row r="387" spans="1:8" ht="15">
      <c r="A387" s="20"/>
      <c r="B387" s="29"/>
      <c r="C387" s="20"/>
      <c r="D387" s="29"/>
      <c r="E387" s="29"/>
      <c r="F387" s="92" t="s">
        <v>17</v>
      </c>
      <c r="G387" s="24" t="str">
        <f>IF(D387="","",IF(OR(ISNUMBER(B387),ISTEXT(C387)),"raidcom add lun -port "&amp;A387&amp;IF(ISBLANK(C387),"-"&amp;B387," "&amp;C387)&amp;" -grp_opt ldev -device_grp_name "&amp;D387&amp;""&amp;IF(ISBLANK(E387),""," "&amp;E387))&amp;" -s "&amp;Instructions!B$11&amp;" -IH"&amp;Instructions!B$10)</f>
        <v/>
      </c>
      <c r="H387" s="141" t="str">
        <f>IF(D387="","",IF(OR(ISNUMBER(B387), ISTEXT(C387)),"raidcom delete lun -port "&amp;A387&amp;IF(ISBLANK(C387),"-"&amp;B387," "&amp;C387)&amp;" -grp_opt ldev -device_grp_name "&amp;D387&amp;"")&amp;" -s "&amp;Instructions!B$11&amp;" -IH"&amp;Instructions!B$10)</f>
        <v/>
      </c>
    </row>
    <row r="388" spans="1:8" ht="15">
      <c r="A388" s="20"/>
      <c r="B388" s="29"/>
      <c r="C388" s="20"/>
      <c r="D388" s="29"/>
      <c r="E388" s="29"/>
      <c r="F388" s="92" t="s">
        <v>17</v>
      </c>
      <c r="G388" s="24" t="str">
        <f>IF(D388="","",IF(OR(ISNUMBER(B388),ISTEXT(C388)),"raidcom add lun -port "&amp;A388&amp;IF(ISBLANK(C388),"-"&amp;B388," "&amp;C388)&amp;" -grp_opt ldev -device_grp_name "&amp;D388&amp;""&amp;IF(ISBLANK(E388),""," "&amp;E388))&amp;" -s "&amp;Instructions!B$11&amp;" -IH"&amp;Instructions!B$10)</f>
        <v/>
      </c>
      <c r="H388" s="141" t="str">
        <f>IF(D388="","",IF(OR(ISNUMBER(B388), ISTEXT(C388)),"raidcom delete lun -port "&amp;A388&amp;IF(ISBLANK(C388),"-"&amp;B388," "&amp;C388)&amp;" -grp_opt ldev -device_grp_name "&amp;D388&amp;"")&amp;" -s "&amp;Instructions!B$11&amp;" -IH"&amp;Instructions!B$10)</f>
        <v/>
      </c>
    </row>
    <row r="389" spans="1:8" ht="15">
      <c r="A389" s="20"/>
      <c r="B389" s="29"/>
      <c r="C389" s="20"/>
      <c r="D389" s="29"/>
      <c r="E389" s="29"/>
      <c r="F389" s="92" t="s">
        <v>17</v>
      </c>
      <c r="G389" s="24" t="str">
        <f>IF(D389="","",IF(OR(ISNUMBER(B389),ISTEXT(C389)),"raidcom add lun -port "&amp;A389&amp;IF(ISBLANK(C389),"-"&amp;B389," "&amp;C389)&amp;" -grp_opt ldev -device_grp_name "&amp;D389&amp;""&amp;IF(ISBLANK(E389),""," "&amp;E389))&amp;" -s "&amp;Instructions!B$11&amp;" -IH"&amp;Instructions!B$10)</f>
        <v/>
      </c>
      <c r="H389" s="141" t="str">
        <f>IF(D389="","",IF(OR(ISNUMBER(B389), ISTEXT(C389)),"raidcom delete lun -port "&amp;A389&amp;IF(ISBLANK(C389),"-"&amp;B389," "&amp;C389)&amp;" -grp_opt ldev -device_grp_name "&amp;D389&amp;"")&amp;" -s "&amp;Instructions!B$11&amp;" -IH"&amp;Instructions!B$10)</f>
        <v/>
      </c>
    </row>
    <row r="390" spans="1:8" ht="15">
      <c r="A390" s="20"/>
      <c r="B390" s="29"/>
      <c r="C390" s="20"/>
      <c r="D390" s="29"/>
      <c r="E390" s="29"/>
      <c r="F390" s="92" t="s">
        <v>17</v>
      </c>
      <c r="G390" s="24" t="str">
        <f>IF(D390="","",IF(OR(ISNUMBER(B390),ISTEXT(C390)),"raidcom add lun -port "&amp;A390&amp;IF(ISBLANK(C390),"-"&amp;B390," "&amp;C390)&amp;" -grp_opt ldev -device_grp_name "&amp;D390&amp;""&amp;IF(ISBLANK(E390),""," "&amp;E390))&amp;" -s "&amp;Instructions!B$11&amp;" -IH"&amp;Instructions!B$10)</f>
        <v/>
      </c>
      <c r="H390" s="141" t="str">
        <f>IF(D390="","",IF(OR(ISNUMBER(B390), ISTEXT(C390)),"raidcom delete lun -port "&amp;A390&amp;IF(ISBLANK(C390),"-"&amp;B390," "&amp;C390)&amp;" -grp_opt ldev -device_grp_name "&amp;D390&amp;"")&amp;" -s "&amp;Instructions!B$11&amp;" -IH"&amp;Instructions!B$10)</f>
        <v/>
      </c>
    </row>
    <row r="391" spans="1:8" ht="15">
      <c r="A391" s="20"/>
      <c r="B391" s="29"/>
      <c r="C391" s="20"/>
      <c r="D391" s="29"/>
      <c r="E391" s="29"/>
      <c r="F391" s="92" t="s">
        <v>17</v>
      </c>
      <c r="G391" s="24" t="str">
        <f>IF(D391="","",IF(OR(ISNUMBER(B391),ISTEXT(C391)),"raidcom add lun -port "&amp;A391&amp;IF(ISBLANK(C391),"-"&amp;B391," "&amp;C391)&amp;" -grp_opt ldev -device_grp_name "&amp;D391&amp;""&amp;IF(ISBLANK(E391),""," "&amp;E391))&amp;" -s "&amp;Instructions!B$11&amp;" -IH"&amp;Instructions!B$10)</f>
        <v/>
      </c>
      <c r="H391" s="141" t="str">
        <f>IF(D391="","",IF(OR(ISNUMBER(B391), ISTEXT(C391)),"raidcom delete lun -port "&amp;A391&amp;IF(ISBLANK(C391),"-"&amp;B391," "&amp;C391)&amp;" -grp_opt ldev -device_grp_name "&amp;D391&amp;"")&amp;" -s "&amp;Instructions!B$11&amp;" -IH"&amp;Instructions!B$10)</f>
        <v/>
      </c>
    </row>
    <row r="392" spans="1:8" ht="15">
      <c r="A392" s="20"/>
      <c r="B392" s="29"/>
      <c r="C392" s="20"/>
      <c r="D392" s="29"/>
      <c r="E392" s="29"/>
      <c r="F392" s="92" t="s">
        <v>17</v>
      </c>
      <c r="G392" s="24" t="str">
        <f>IF(D392="","",IF(OR(ISNUMBER(B392),ISTEXT(C392)),"raidcom add lun -port "&amp;A392&amp;IF(ISBLANK(C392),"-"&amp;B392," "&amp;C392)&amp;" -grp_opt ldev -device_grp_name "&amp;D392&amp;""&amp;IF(ISBLANK(E392),""," "&amp;E392))&amp;" -s "&amp;Instructions!B$11&amp;" -IH"&amp;Instructions!B$10)</f>
        <v/>
      </c>
      <c r="H392" s="141" t="str">
        <f>IF(D392="","",IF(OR(ISNUMBER(B392), ISTEXT(C392)),"raidcom delete lun -port "&amp;A392&amp;IF(ISBLANK(C392),"-"&amp;B392," "&amp;C392)&amp;" -grp_opt ldev -device_grp_name "&amp;D392&amp;"")&amp;" -s "&amp;Instructions!B$11&amp;" -IH"&amp;Instructions!B$10)</f>
        <v/>
      </c>
    </row>
    <row r="393" spans="1:8" ht="15">
      <c r="A393" s="20"/>
      <c r="B393" s="29"/>
      <c r="C393" s="20"/>
      <c r="D393" s="29"/>
      <c r="E393" s="29"/>
      <c r="F393" s="92" t="s">
        <v>17</v>
      </c>
      <c r="G393" s="24" t="str">
        <f>IF(D393="","",IF(OR(ISNUMBER(B393),ISTEXT(C393)),"raidcom add lun -port "&amp;A393&amp;IF(ISBLANK(C393),"-"&amp;B393," "&amp;C393)&amp;" -grp_opt ldev -device_grp_name "&amp;D393&amp;""&amp;IF(ISBLANK(E393),""," "&amp;E393))&amp;" -s "&amp;Instructions!B$11&amp;" -IH"&amp;Instructions!B$10)</f>
        <v/>
      </c>
      <c r="H393" s="141" t="str">
        <f>IF(D393="","",IF(OR(ISNUMBER(B393), ISTEXT(C393)),"raidcom delete lun -port "&amp;A393&amp;IF(ISBLANK(C393),"-"&amp;B393," "&amp;C393)&amp;" -grp_opt ldev -device_grp_name "&amp;D393&amp;"")&amp;" -s "&amp;Instructions!B$11&amp;" -IH"&amp;Instructions!B$10)</f>
        <v/>
      </c>
    </row>
    <row r="394" spans="1:8" ht="15">
      <c r="A394" s="20"/>
      <c r="B394" s="29"/>
      <c r="C394" s="20"/>
      <c r="D394" s="29"/>
      <c r="E394" s="29"/>
      <c r="F394" s="92" t="s">
        <v>17</v>
      </c>
      <c r="G394" s="24" t="str">
        <f>IF(D394="","",IF(OR(ISNUMBER(B394),ISTEXT(C394)),"raidcom add lun -port "&amp;A394&amp;IF(ISBLANK(C394),"-"&amp;B394," "&amp;C394)&amp;" -grp_opt ldev -device_grp_name "&amp;D394&amp;""&amp;IF(ISBLANK(E394),""," "&amp;E394))&amp;" -s "&amp;Instructions!B$11&amp;" -IH"&amp;Instructions!B$10)</f>
        <v/>
      </c>
      <c r="H394" s="141" t="str">
        <f>IF(D394="","",IF(OR(ISNUMBER(B394), ISTEXT(C394)),"raidcom delete lun -port "&amp;A394&amp;IF(ISBLANK(C394),"-"&amp;B394," "&amp;C394)&amp;" -grp_opt ldev -device_grp_name "&amp;D394&amp;"")&amp;" -s "&amp;Instructions!B$11&amp;" -IH"&amp;Instructions!B$10)</f>
        <v/>
      </c>
    </row>
    <row r="395" spans="1:8" ht="15">
      <c r="A395" s="20"/>
      <c r="B395" s="29"/>
      <c r="C395" s="20"/>
      <c r="D395" s="29"/>
      <c r="E395" s="29"/>
      <c r="F395" s="92" t="s">
        <v>17</v>
      </c>
      <c r="G395" s="24" t="str">
        <f>IF(D395="","",IF(OR(ISNUMBER(B395),ISTEXT(C395)),"raidcom add lun -port "&amp;A395&amp;IF(ISBLANK(C395),"-"&amp;B395," "&amp;C395)&amp;" -grp_opt ldev -device_grp_name "&amp;D395&amp;""&amp;IF(ISBLANK(E395),""," "&amp;E395))&amp;" -s "&amp;Instructions!B$11&amp;" -IH"&amp;Instructions!B$10)</f>
        <v/>
      </c>
      <c r="H395" s="141" t="str">
        <f>IF(D395="","",IF(OR(ISNUMBER(B395), ISTEXT(C395)),"raidcom delete lun -port "&amp;A395&amp;IF(ISBLANK(C395),"-"&amp;B395," "&amp;C395)&amp;" -grp_opt ldev -device_grp_name "&amp;D395&amp;"")&amp;" -s "&amp;Instructions!B$11&amp;" -IH"&amp;Instructions!B$10)</f>
        <v/>
      </c>
    </row>
    <row r="396" spans="1:8" ht="15">
      <c r="A396" s="20"/>
      <c r="B396" s="29"/>
      <c r="C396" s="20"/>
      <c r="D396" s="29"/>
      <c r="E396" s="29"/>
      <c r="F396" s="92" t="s">
        <v>17</v>
      </c>
      <c r="G396" s="24" t="str">
        <f>IF(D396="","",IF(OR(ISNUMBER(B396),ISTEXT(C396)),"raidcom add lun -port "&amp;A396&amp;IF(ISBLANK(C396),"-"&amp;B396," "&amp;C396)&amp;" -grp_opt ldev -device_grp_name "&amp;D396&amp;""&amp;IF(ISBLANK(E396),""," "&amp;E396))&amp;" -s "&amp;Instructions!B$11&amp;" -IH"&amp;Instructions!B$10)</f>
        <v/>
      </c>
      <c r="H396" s="141" t="str">
        <f>IF(D396="","",IF(OR(ISNUMBER(B396), ISTEXT(C396)),"raidcom delete lun -port "&amp;A396&amp;IF(ISBLANK(C396),"-"&amp;B396," "&amp;C396)&amp;" -grp_opt ldev -device_grp_name "&amp;D396&amp;"")&amp;" -s "&amp;Instructions!B$11&amp;" -IH"&amp;Instructions!B$10)</f>
        <v/>
      </c>
    </row>
    <row r="397" spans="1:8" ht="15">
      <c r="A397" s="20"/>
      <c r="B397" s="29"/>
      <c r="C397" s="20"/>
      <c r="D397" s="29"/>
      <c r="E397" s="29"/>
      <c r="F397" s="92" t="s">
        <v>17</v>
      </c>
      <c r="G397" s="24" t="str">
        <f>IF(D397="","",IF(OR(ISNUMBER(B397),ISTEXT(C397)),"raidcom add lun -port "&amp;A397&amp;IF(ISBLANK(C397),"-"&amp;B397," "&amp;C397)&amp;" -grp_opt ldev -device_grp_name "&amp;D397&amp;""&amp;IF(ISBLANK(E397),""," "&amp;E397))&amp;" -s "&amp;Instructions!B$11&amp;" -IH"&amp;Instructions!B$10)</f>
        <v/>
      </c>
      <c r="H397" s="141" t="str">
        <f>IF(D397="","",IF(OR(ISNUMBER(B397), ISTEXT(C397)),"raidcom delete lun -port "&amp;A397&amp;IF(ISBLANK(C397),"-"&amp;B397," "&amp;C397)&amp;" -grp_opt ldev -device_grp_name "&amp;D397&amp;"")&amp;" -s "&amp;Instructions!B$11&amp;" -IH"&amp;Instructions!B$10)</f>
        <v/>
      </c>
    </row>
    <row r="398" spans="1:8" ht="15">
      <c r="A398" s="20"/>
      <c r="B398" s="29"/>
      <c r="C398" s="20"/>
      <c r="D398" s="29"/>
      <c r="E398" s="29"/>
      <c r="F398" s="92" t="s">
        <v>17</v>
      </c>
      <c r="G398" s="24" t="str">
        <f>IF(D398="","",IF(OR(ISNUMBER(B398),ISTEXT(C398)),"raidcom add lun -port "&amp;A398&amp;IF(ISBLANK(C398),"-"&amp;B398," "&amp;C398)&amp;" -grp_opt ldev -device_grp_name "&amp;D398&amp;""&amp;IF(ISBLANK(E398),""," "&amp;E398))&amp;" -s "&amp;Instructions!B$11&amp;" -IH"&amp;Instructions!B$10)</f>
        <v/>
      </c>
      <c r="H398" s="141" t="str">
        <f>IF(D398="","",IF(OR(ISNUMBER(B398), ISTEXT(C398)),"raidcom delete lun -port "&amp;A398&amp;IF(ISBLANK(C398),"-"&amp;B398," "&amp;C398)&amp;" -grp_opt ldev -device_grp_name "&amp;D398&amp;"")&amp;" -s "&amp;Instructions!B$11&amp;" -IH"&amp;Instructions!B$10)</f>
        <v/>
      </c>
    </row>
    <row r="399" spans="1:8" ht="15">
      <c r="A399" s="20"/>
      <c r="B399" s="29"/>
      <c r="C399" s="20"/>
      <c r="D399" s="29"/>
      <c r="E399" s="29"/>
      <c r="F399" s="92" t="s">
        <v>17</v>
      </c>
      <c r="G399" s="24" t="str">
        <f>IF(D399="","",IF(OR(ISNUMBER(B399),ISTEXT(C399)),"raidcom add lun -port "&amp;A399&amp;IF(ISBLANK(C399),"-"&amp;B399," "&amp;C399)&amp;" -grp_opt ldev -device_grp_name "&amp;D399&amp;""&amp;IF(ISBLANK(E399),""," "&amp;E399))&amp;" -s "&amp;Instructions!B$11&amp;" -IH"&amp;Instructions!B$10)</f>
        <v/>
      </c>
      <c r="H399" s="141" t="str">
        <f>IF(D399="","",IF(OR(ISNUMBER(B399), ISTEXT(C399)),"raidcom delete lun -port "&amp;A399&amp;IF(ISBLANK(C399),"-"&amp;B399," "&amp;C399)&amp;" -grp_opt ldev -device_grp_name "&amp;D399&amp;"")&amp;" -s "&amp;Instructions!B$11&amp;" -IH"&amp;Instructions!B$10)</f>
        <v/>
      </c>
    </row>
    <row r="400" spans="1:8" ht="15">
      <c r="A400" s="20"/>
      <c r="B400" s="29"/>
      <c r="C400" s="20"/>
      <c r="D400" s="29"/>
      <c r="E400" s="29"/>
      <c r="F400" s="92" t="s">
        <v>17</v>
      </c>
      <c r="G400" s="24" t="str">
        <f>IF(D400="","",IF(OR(ISNUMBER(B400),ISTEXT(C400)),"raidcom add lun -port "&amp;A400&amp;IF(ISBLANK(C400),"-"&amp;B400," "&amp;C400)&amp;" -grp_opt ldev -device_grp_name "&amp;D400&amp;""&amp;IF(ISBLANK(E400),""," "&amp;E400))&amp;" -s "&amp;Instructions!B$11&amp;" -IH"&amp;Instructions!B$10)</f>
        <v/>
      </c>
      <c r="H400" s="141" t="str">
        <f>IF(D400="","",IF(OR(ISNUMBER(B400), ISTEXT(C400)),"raidcom delete lun -port "&amp;A400&amp;IF(ISBLANK(C400),"-"&amp;B400," "&amp;C400)&amp;" -grp_opt ldev -device_grp_name "&amp;D400&amp;"")&amp;" -s "&amp;Instructions!B$11&amp;" -IH"&amp;Instructions!B$10)</f>
        <v/>
      </c>
    </row>
    <row r="401" spans="1:8" ht="15">
      <c r="A401" s="20"/>
      <c r="B401" s="29"/>
      <c r="C401" s="20"/>
      <c r="D401" s="29"/>
      <c r="E401" s="29"/>
      <c r="F401" s="92" t="s">
        <v>17</v>
      </c>
      <c r="G401" s="24" t="str">
        <f>IF(D401="","",IF(OR(ISNUMBER(B401),ISTEXT(C401)),"raidcom add lun -port "&amp;A401&amp;IF(ISBLANK(C401),"-"&amp;B401," "&amp;C401)&amp;" -grp_opt ldev -device_grp_name "&amp;D401&amp;""&amp;IF(ISBLANK(E401),""," "&amp;E401))&amp;" -s "&amp;Instructions!B$11&amp;" -IH"&amp;Instructions!B$10)</f>
        <v/>
      </c>
      <c r="H401" s="141" t="str">
        <f>IF(D401="","",IF(OR(ISNUMBER(B401), ISTEXT(C401)),"raidcom delete lun -port "&amp;A401&amp;IF(ISBLANK(C401),"-"&amp;B401," "&amp;C401)&amp;" -grp_opt ldev -device_grp_name "&amp;D401&amp;"")&amp;" -s "&amp;Instructions!B$11&amp;" -IH"&amp;Instructions!B$10)</f>
        <v/>
      </c>
    </row>
    <row r="402" spans="1:8" ht="15">
      <c r="A402" s="20"/>
      <c r="B402" s="29"/>
      <c r="C402" s="20"/>
      <c r="D402" s="29"/>
      <c r="E402" s="29"/>
      <c r="F402" s="92" t="s">
        <v>17</v>
      </c>
      <c r="G402" s="24" t="str">
        <f>IF(D402="","",IF(OR(ISNUMBER(B402),ISTEXT(C402)),"raidcom add lun -port "&amp;A402&amp;IF(ISBLANK(C402),"-"&amp;B402," "&amp;C402)&amp;" -grp_opt ldev -device_grp_name "&amp;D402&amp;""&amp;IF(ISBLANK(E402),""," "&amp;E402))&amp;" -s "&amp;Instructions!B$11&amp;" -IH"&amp;Instructions!B$10)</f>
        <v/>
      </c>
      <c r="H402" s="141" t="str">
        <f>IF(D402="","",IF(OR(ISNUMBER(B402), ISTEXT(C402)),"raidcom delete lun -port "&amp;A402&amp;IF(ISBLANK(C402),"-"&amp;B402," "&amp;C402)&amp;" -grp_opt ldev -device_grp_name "&amp;D402&amp;"")&amp;" -s "&amp;Instructions!B$11&amp;" -IH"&amp;Instructions!B$10)</f>
        <v/>
      </c>
    </row>
    <row r="403" spans="1:8" ht="15">
      <c r="A403" s="20"/>
      <c r="B403" s="29"/>
      <c r="C403" s="20"/>
      <c r="D403" s="29"/>
      <c r="E403" s="29"/>
      <c r="F403" s="92" t="s">
        <v>17</v>
      </c>
      <c r="G403" s="24" t="str">
        <f>IF(D403="","",IF(OR(ISNUMBER(B403),ISTEXT(C403)),"raidcom add lun -port "&amp;A403&amp;IF(ISBLANK(C403),"-"&amp;B403," "&amp;C403)&amp;" -grp_opt ldev -device_grp_name "&amp;D403&amp;""&amp;IF(ISBLANK(E403),""," "&amp;E403))&amp;" -s "&amp;Instructions!B$11&amp;" -IH"&amp;Instructions!B$10)</f>
        <v/>
      </c>
      <c r="H403" s="141" t="str">
        <f>IF(D403="","",IF(OR(ISNUMBER(B403), ISTEXT(C403)),"raidcom delete lun -port "&amp;A403&amp;IF(ISBLANK(C403),"-"&amp;B403," "&amp;C403)&amp;" -grp_opt ldev -device_grp_name "&amp;D403&amp;"")&amp;" -s "&amp;Instructions!B$11&amp;" -IH"&amp;Instructions!B$10)</f>
        <v/>
      </c>
    </row>
    <row r="404" spans="1:8" ht="15">
      <c r="A404" s="20"/>
      <c r="B404" s="29"/>
      <c r="C404" s="20"/>
      <c r="D404" s="29"/>
      <c r="E404" s="29"/>
      <c r="F404" s="92" t="s">
        <v>17</v>
      </c>
      <c r="G404" s="24" t="str">
        <f>IF(D404="","",IF(OR(ISNUMBER(B404),ISTEXT(C404)),"raidcom add lun -port "&amp;A404&amp;IF(ISBLANK(C404),"-"&amp;B404," "&amp;C404)&amp;" -grp_opt ldev -device_grp_name "&amp;D404&amp;""&amp;IF(ISBLANK(E404),""," "&amp;E404))&amp;" -s "&amp;Instructions!B$11&amp;" -IH"&amp;Instructions!B$10)</f>
        <v/>
      </c>
      <c r="H404" s="141" t="str">
        <f>IF(D404="","",IF(OR(ISNUMBER(B404), ISTEXT(C404)),"raidcom delete lun -port "&amp;A404&amp;IF(ISBLANK(C404),"-"&amp;B404," "&amp;C404)&amp;" -grp_opt ldev -device_grp_name "&amp;D404&amp;"")&amp;" -s "&amp;Instructions!B$11&amp;" -IH"&amp;Instructions!B$10)</f>
        <v/>
      </c>
    </row>
    <row r="405" spans="1:8" ht="15">
      <c r="A405" s="20"/>
      <c r="B405" s="29"/>
      <c r="C405" s="20"/>
      <c r="D405" s="29"/>
      <c r="E405" s="29"/>
      <c r="F405" s="92" t="s">
        <v>17</v>
      </c>
      <c r="G405" s="24" t="str">
        <f>IF(D405="","",IF(OR(ISNUMBER(B405),ISTEXT(C405)),"raidcom add lun -port "&amp;A405&amp;IF(ISBLANK(C405),"-"&amp;B405," "&amp;C405)&amp;" -grp_opt ldev -device_grp_name "&amp;D405&amp;""&amp;IF(ISBLANK(E405),""," "&amp;E405))&amp;" -s "&amp;Instructions!B$11&amp;" -IH"&amp;Instructions!B$10)</f>
        <v/>
      </c>
      <c r="H405" s="141" t="str">
        <f>IF(D405="","",IF(OR(ISNUMBER(B405), ISTEXT(C405)),"raidcom delete lun -port "&amp;A405&amp;IF(ISBLANK(C405),"-"&amp;B405," "&amp;C405)&amp;" -grp_opt ldev -device_grp_name "&amp;D405&amp;"")&amp;" -s "&amp;Instructions!B$11&amp;" -IH"&amp;Instructions!B$10)</f>
        <v/>
      </c>
    </row>
    <row r="406" spans="1:8" ht="15">
      <c r="A406" s="20"/>
      <c r="B406" s="29"/>
      <c r="C406" s="20"/>
      <c r="D406" s="29"/>
      <c r="E406" s="29"/>
      <c r="F406" s="92" t="s">
        <v>17</v>
      </c>
      <c r="G406" s="24" t="str">
        <f>IF(D406="","",IF(OR(ISNUMBER(B406),ISTEXT(C406)),"raidcom add lun -port "&amp;A406&amp;IF(ISBLANK(C406),"-"&amp;B406," "&amp;C406)&amp;" -grp_opt ldev -device_grp_name "&amp;D406&amp;""&amp;IF(ISBLANK(E406),""," "&amp;E406))&amp;" -s "&amp;Instructions!B$11&amp;" -IH"&amp;Instructions!B$10)</f>
        <v/>
      </c>
      <c r="H406" s="141" t="str">
        <f>IF(D406="","",IF(OR(ISNUMBER(B406), ISTEXT(C406)),"raidcom delete lun -port "&amp;A406&amp;IF(ISBLANK(C406),"-"&amp;B406," "&amp;C406)&amp;" -grp_opt ldev -device_grp_name "&amp;D406&amp;"")&amp;" -s "&amp;Instructions!B$11&amp;" -IH"&amp;Instructions!B$10)</f>
        <v/>
      </c>
    </row>
    <row r="407" spans="1:8" ht="15">
      <c r="A407" s="20"/>
      <c r="B407" s="29"/>
      <c r="C407" s="20"/>
      <c r="D407" s="29"/>
      <c r="E407" s="29"/>
      <c r="F407" s="92" t="s">
        <v>17</v>
      </c>
      <c r="G407" s="24" t="str">
        <f>IF(D407="","",IF(OR(ISNUMBER(B407),ISTEXT(C407)),"raidcom add lun -port "&amp;A407&amp;IF(ISBLANK(C407),"-"&amp;B407," "&amp;C407)&amp;" -grp_opt ldev -device_grp_name "&amp;D407&amp;""&amp;IF(ISBLANK(E407),""," "&amp;E407))&amp;" -s "&amp;Instructions!B$11&amp;" -IH"&amp;Instructions!B$10)</f>
        <v/>
      </c>
      <c r="H407" s="141" t="str">
        <f>IF(D407="","",IF(OR(ISNUMBER(B407), ISTEXT(C407)),"raidcom delete lun -port "&amp;A407&amp;IF(ISBLANK(C407),"-"&amp;B407," "&amp;C407)&amp;" -grp_opt ldev -device_grp_name "&amp;D407&amp;"")&amp;" -s "&amp;Instructions!B$11&amp;" -IH"&amp;Instructions!B$10)</f>
        <v/>
      </c>
    </row>
    <row r="408" spans="1:8" ht="15">
      <c r="A408" s="20"/>
      <c r="B408" s="29"/>
      <c r="C408" s="20"/>
      <c r="D408" s="29"/>
      <c r="E408" s="29"/>
      <c r="F408" s="92" t="s">
        <v>17</v>
      </c>
      <c r="G408" s="24" t="str">
        <f>IF(D408="","",IF(OR(ISNUMBER(B408),ISTEXT(C408)),"raidcom add lun -port "&amp;A408&amp;IF(ISBLANK(C408),"-"&amp;B408," "&amp;C408)&amp;" -grp_opt ldev -device_grp_name "&amp;D408&amp;""&amp;IF(ISBLANK(E408),""," "&amp;E408))&amp;" -s "&amp;Instructions!B$11&amp;" -IH"&amp;Instructions!B$10)</f>
        <v/>
      </c>
      <c r="H408" s="141" t="str">
        <f>IF(D408="","",IF(OR(ISNUMBER(B408), ISTEXT(C408)),"raidcom delete lun -port "&amp;A408&amp;IF(ISBLANK(C408),"-"&amp;B408," "&amp;C408)&amp;" -grp_opt ldev -device_grp_name "&amp;D408&amp;"")&amp;" -s "&amp;Instructions!B$11&amp;" -IH"&amp;Instructions!B$10)</f>
        <v/>
      </c>
    </row>
    <row r="409" spans="1:8" ht="15">
      <c r="A409" s="20"/>
      <c r="B409" s="29"/>
      <c r="C409" s="20"/>
      <c r="D409" s="29"/>
      <c r="E409" s="29"/>
      <c r="F409" s="92" t="s">
        <v>17</v>
      </c>
      <c r="G409" s="24" t="str">
        <f>IF(D409="","",IF(OR(ISNUMBER(B409),ISTEXT(C409)),"raidcom add lun -port "&amp;A409&amp;IF(ISBLANK(C409),"-"&amp;B409," "&amp;C409)&amp;" -grp_opt ldev -device_grp_name "&amp;D409&amp;""&amp;IF(ISBLANK(E409),""," "&amp;E409))&amp;" -s "&amp;Instructions!B$11&amp;" -IH"&amp;Instructions!B$10)</f>
        <v/>
      </c>
      <c r="H409" s="141" t="str">
        <f>IF(D409="","",IF(OR(ISNUMBER(B409), ISTEXT(C409)),"raidcom delete lun -port "&amp;A409&amp;IF(ISBLANK(C409),"-"&amp;B409," "&amp;C409)&amp;" -grp_opt ldev -device_grp_name "&amp;D409&amp;"")&amp;" -s "&amp;Instructions!B$11&amp;" -IH"&amp;Instructions!B$10)</f>
        <v/>
      </c>
    </row>
    <row r="410" spans="1:8" ht="15">
      <c r="A410" s="20"/>
      <c r="B410" s="29"/>
      <c r="C410" s="20"/>
      <c r="D410" s="29"/>
      <c r="E410" s="29"/>
      <c r="F410" s="92" t="s">
        <v>17</v>
      </c>
      <c r="G410" s="24" t="str">
        <f>IF(D410="","",IF(OR(ISNUMBER(B410),ISTEXT(C410)),"raidcom add lun -port "&amp;A410&amp;IF(ISBLANK(C410),"-"&amp;B410," "&amp;C410)&amp;" -grp_opt ldev -device_grp_name "&amp;D410&amp;""&amp;IF(ISBLANK(E410),""," "&amp;E410))&amp;" -s "&amp;Instructions!B$11&amp;" -IH"&amp;Instructions!B$10)</f>
        <v/>
      </c>
      <c r="H410" s="141" t="str">
        <f>IF(D410="","",IF(OR(ISNUMBER(B410), ISTEXT(C410)),"raidcom delete lun -port "&amp;A410&amp;IF(ISBLANK(C410),"-"&amp;B410," "&amp;C410)&amp;" -grp_opt ldev -device_grp_name "&amp;D410&amp;"")&amp;" -s "&amp;Instructions!B$11&amp;" -IH"&amp;Instructions!B$10)</f>
        <v/>
      </c>
    </row>
    <row r="411" spans="1:8" ht="15">
      <c r="A411" s="20"/>
      <c r="B411" s="29"/>
      <c r="C411" s="20"/>
      <c r="D411" s="29"/>
      <c r="E411" s="29"/>
      <c r="F411" s="92" t="s">
        <v>17</v>
      </c>
      <c r="G411" s="24" t="str">
        <f>IF(D411="","",IF(OR(ISNUMBER(B411),ISTEXT(C411)),"raidcom add lun -port "&amp;A411&amp;IF(ISBLANK(C411),"-"&amp;B411," "&amp;C411)&amp;" -grp_opt ldev -device_grp_name "&amp;D411&amp;""&amp;IF(ISBLANK(E411),""," "&amp;E411))&amp;" -s "&amp;Instructions!B$11&amp;" -IH"&amp;Instructions!B$10)</f>
        <v/>
      </c>
      <c r="H411" s="141" t="str">
        <f>IF(D411="","",IF(OR(ISNUMBER(B411), ISTEXT(C411)),"raidcom delete lun -port "&amp;A411&amp;IF(ISBLANK(C411),"-"&amp;B411," "&amp;C411)&amp;" -grp_opt ldev -device_grp_name "&amp;D411&amp;"")&amp;" -s "&amp;Instructions!B$11&amp;" -IH"&amp;Instructions!B$10)</f>
        <v/>
      </c>
    </row>
    <row r="412" spans="1:8" ht="15">
      <c r="A412" s="20"/>
      <c r="B412" s="29"/>
      <c r="C412" s="20"/>
      <c r="D412" s="29"/>
      <c r="E412" s="29"/>
      <c r="F412" s="92" t="s">
        <v>17</v>
      </c>
      <c r="G412" s="24" t="str">
        <f>IF(D412="","",IF(OR(ISNUMBER(B412),ISTEXT(C412)),"raidcom add lun -port "&amp;A412&amp;IF(ISBLANK(C412),"-"&amp;B412," "&amp;C412)&amp;" -grp_opt ldev -device_grp_name "&amp;D412&amp;""&amp;IF(ISBLANK(E412),""," "&amp;E412))&amp;" -s "&amp;Instructions!B$11&amp;" -IH"&amp;Instructions!B$10)</f>
        <v/>
      </c>
      <c r="H412" s="141" t="str">
        <f>IF(D412="","",IF(OR(ISNUMBER(B412), ISTEXT(C412)),"raidcom delete lun -port "&amp;A412&amp;IF(ISBLANK(C412),"-"&amp;B412," "&amp;C412)&amp;" -grp_opt ldev -device_grp_name "&amp;D412&amp;"")&amp;" -s "&amp;Instructions!B$11&amp;" -IH"&amp;Instructions!B$10)</f>
        <v/>
      </c>
    </row>
    <row r="413" spans="1:8" ht="15">
      <c r="A413" s="20"/>
      <c r="B413" s="29"/>
      <c r="C413" s="20"/>
      <c r="D413" s="29"/>
      <c r="E413" s="29"/>
      <c r="F413" s="92" t="s">
        <v>17</v>
      </c>
      <c r="G413" s="24" t="str">
        <f>IF(D413="","",IF(OR(ISNUMBER(B413),ISTEXT(C413)),"raidcom add lun -port "&amp;A413&amp;IF(ISBLANK(C413),"-"&amp;B413," "&amp;C413)&amp;" -grp_opt ldev -device_grp_name "&amp;D413&amp;""&amp;IF(ISBLANK(E413),""," "&amp;E413))&amp;" -s "&amp;Instructions!B$11&amp;" -IH"&amp;Instructions!B$10)</f>
        <v/>
      </c>
      <c r="H413" s="141" t="str">
        <f>IF(D413="","",IF(OR(ISNUMBER(B413), ISTEXT(C413)),"raidcom delete lun -port "&amp;A413&amp;IF(ISBLANK(C413),"-"&amp;B413," "&amp;C413)&amp;" -grp_opt ldev -device_grp_name "&amp;D413&amp;"")&amp;" -s "&amp;Instructions!B$11&amp;" -IH"&amp;Instructions!B$10)</f>
        <v/>
      </c>
    </row>
    <row r="414" spans="1:8" ht="15">
      <c r="A414" s="20"/>
      <c r="B414" s="29"/>
      <c r="C414" s="20"/>
      <c r="D414" s="29"/>
      <c r="E414" s="29"/>
      <c r="F414" s="92" t="s">
        <v>17</v>
      </c>
      <c r="G414" s="24" t="str">
        <f>IF(D414="","",IF(OR(ISNUMBER(B414),ISTEXT(C414)),"raidcom add lun -port "&amp;A414&amp;IF(ISBLANK(C414),"-"&amp;B414," "&amp;C414)&amp;" -grp_opt ldev -device_grp_name "&amp;D414&amp;""&amp;IF(ISBLANK(E414),""," "&amp;E414))&amp;" -s "&amp;Instructions!B$11&amp;" -IH"&amp;Instructions!B$10)</f>
        <v/>
      </c>
      <c r="H414" s="141" t="str">
        <f>IF(D414="","",IF(OR(ISNUMBER(B414), ISTEXT(C414)),"raidcom delete lun -port "&amp;A414&amp;IF(ISBLANK(C414),"-"&amp;B414," "&amp;C414)&amp;" -grp_opt ldev -device_grp_name "&amp;D414&amp;"")&amp;" -s "&amp;Instructions!B$11&amp;" -IH"&amp;Instructions!B$10)</f>
        <v/>
      </c>
    </row>
    <row r="415" spans="1:8" ht="15">
      <c r="A415" s="20"/>
      <c r="B415" s="29"/>
      <c r="C415" s="20"/>
      <c r="D415" s="29"/>
      <c r="E415" s="29"/>
      <c r="F415" s="92" t="s">
        <v>17</v>
      </c>
      <c r="G415" s="24" t="str">
        <f>IF(D415="","",IF(OR(ISNUMBER(B415),ISTEXT(C415)),"raidcom add lun -port "&amp;A415&amp;IF(ISBLANK(C415),"-"&amp;B415," "&amp;C415)&amp;" -grp_opt ldev -device_grp_name "&amp;D415&amp;""&amp;IF(ISBLANK(E415),""," "&amp;E415))&amp;" -s "&amp;Instructions!B$11&amp;" -IH"&amp;Instructions!B$10)</f>
        <v/>
      </c>
      <c r="H415" s="141" t="str">
        <f>IF(D415="","",IF(OR(ISNUMBER(B415), ISTEXT(C415)),"raidcom delete lun -port "&amp;A415&amp;IF(ISBLANK(C415),"-"&amp;B415," "&amp;C415)&amp;" -grp_opt ldev -device_grp_name "&amp;D415&amp;"")&amp;" -s "&amp;Instructions!B$11&amp;" -IH"&amp;Instructions!B$10)</f>
        <v/>
      </c>
    </row>
    <row r="416" spans="1:8" ht="15">
      <c r="A416" s="20"/>
      <c r="B416" s="29"/>
      <c r="C416" s="20"/>
      <c r="D416" s="29"/>
      <c r="E416" s="29"/>
      <c r="F416" s="92" t="s">
        <v>17</v>
      </c>
      <c r="G416" s="24" t="str">
        <f>IF(D416="","",IF(OR(ISNUMBER(B416),ISTEXT(C416)),"raidcom add lun -port "&amp;A416&amp;IF(ISBLANK(C416),"-"&amp;B416," "&amp;C416)&amp;" -grp_opt ldev -device_grp_name "&amp;D416&amp;""&amp;IF(ISBLANK(E416),""," "&amp;E416))&amp;" -s "&amp;Instructions!B$11&amp;" -IH"&amp;Instructions!B$10)</f>
        <v/>
      </c>
      <c r="H416" s="141" t="str">
        <f>IF(D416="","",IF(OR(ISNUMBER(B416), ISTEXT(C416)),"raidcom delete lun -port "&amp;A416&amp;IF(ISBLANK(C416),"-"&amp;B416," "&amp;C416)&amp;" -grp_opt ldev -device_grp_name "&amp;D416&amp;"")&amp;" -s "&amp;Instructions!B$11&amp;" -IH"&amp;Instructions!B$10)</f>
        <v/>
      </c>
    </row>
    <row r="417" spans="1:8" ht="15">
      <c r="A417" s="20"/>
      <c r="B417" s="29"/>
      <c r="C417" s="20"/>
      <c r="D417" s="29"/>
      <c r="E417" s="29"/>
      <c r="F417" s="92" t="s">
        <v>17</v>
      </c>
      <c r="G417" s="24" t="str">
        <f>IF(D417="","",IF(OR(ISNUMBER(B417),ISTEXT(C417)),"raidcom add lun -port "&amp;A417&amp;IF(ISBLANK(C417),"-"&amp;B417," "&amp;C417)&amp;" -grp_opt ldev -device_grp_name "&amp;D417&amp;""&amp;IF(ISBLANK(E417),""," "&amp;E417))&amp;" -s "&amp;Instructions!B$11&amp;" -IH"&amp;Instructions!B$10)</f>
        <v/>
      </c>
      <c r="H417" s="141" t="str">
        <f>IF(D417="","",IF(OR(ISNUMBER(B417), ISTEXT(C417)),"raidcom delete lun -port "&amp;A417&amp;IF(ISBLANK(C417),"-"&amp;B417," "&amp;C417)&amp;" -grp_opt ldev -device_grp_name "&amp;D417&amp;"")&amp;" -s "&amp;Instructions!B$11&amp;" -IH"&amp;Instructions!B$10)</f>
        <v/>
      </c>
    </row>
    <row r="418" spans="1:8" ht="15">
      <c r="A418" s="20"/>
      <c r="B418" s="29"/>
      <c r="C418" s="20"/>
      <c r="D418" s="29"/>
      <c r="E418" s="29"/>
      <c r="F418" s="92" t="s">
        <v>17</v>
      </c>
      <c r="G418" s="24" t="str">
        <f>IF(D418="","",IF(OR(ISNUMBER(B418),ISTEXT(C418)),"raidcom add lun -port "&amp;A418&amp;IF(ISBLANK(C418),"-"&amp;B418," "&amp;C418)&amp;" -grp_opt ldev -device_grp_name "&amp;D418&amp;""&amp;IF(ISBLANK(E418),""," "&amp;E418))&amp;" -s "&amp;Instructions!B$11&amp;" -IH"&amp;Instructions!B$10)</f>
        <v/>
      </c>
      <c r="H418" s="141" t="str">
        <f>IF(D418="","",IF(OR(ISNUMBER(B418), ISTEXT(C418)),"raidcom delete lun -port "&amp;A418&amp;IF(ISBLANK(C418),"-"&amp;B418," "&amp;C418)&amp;" -grp_opt ldev -device_grp_name "&amp;D418&amp;"")&amp;" -s "&amp;Instructions!B$11&amp;" -IH"&amp;Instructions!B$10)</f>
        <v/>
      </c>
    </row>
    <row r="419" spans="1:8" ht="15">
      <c r="A419" s="20"/>
      <c r="B419" s="29"/>
      <c r="C419" s="20"/>
      <c r="D419" s="29"/>
      <c r="E419" s="29"/>
      <c r="F419" s="92" t="s">
        <v>17</v>
      </c>
      <c r="G419" s="24" t="str">
        <f>IF(D419="","",IF(OR(ISNUMBER(B419),ISTEXT(C419)),"raidcom add lun -port "&amp;A419&amp;IF(ISBLANK(C419),"-"&amp;B419," "&amp;C419)&amp;" -grp_opt ldev -device_grp_name "&amp;D419&amp;""&amp;IF(ISBLANK(E419),""," "&amp;E419))&amp;" -s "&amp;Instructions!B$11&amp;" -IH"&amp;Instructions!B$10)</f>
        <v/>
      </c>
      <c r="H419" s="141" t="str">
        <f>IF(D419="","",IF(OR(ISNUMBER(B419), ISTEXT(C419)),"raidcom delete lun -port "&amp;A419&amp;IF(ISBLANK(C419),"-"&amp;B419," "&amp;C419)&amp;" -grp_opt ldev -device_grp_name "&amp;D419&amp;"")&amp;" -s "&amp;Instructions!B$11&amp;" -IH"&amp;Instructions!B$10)</f>
        <v/>
      </c>
    </row>
    <row r="420" spans="1:8" ht="15">
      <c r="A420" s="20"/>
      <c r="B420" s="29"/>
      <c r="C420" s="20"/>
      <c r="D420" s="29"/>
      <c r="E420" s="29"/>
      <c r="F420" s="92" t="s">
        <v>17</v>
      </c>
      <c r="G420" s="24" t="str">
        <f>IF(D420="","",IF(OR(ISNUMBER(B420),ISTEXT(C420)),"raidcom add lun -port "&amp;A420&amp;IF(ISBLANK(C420),"-"&amp;B420," "&amp;C420)&amp;" -grp_opt ldev -device_grp_name "&amp;D420&amp;""&amp;IF(ISBLANK(E420),""," "&amp;E420))&amp;" -s "&amp;Instructions!B$11&amp;" -IH"&amp;Instructions!B$10)</f>
        <v/>
      </c>
      <c r="H420" s="141" t="str">
        <f>IF(D420="","",IF(OR(ISNUMBER(B420), ISTEXT(C420)),"raidcom delete lun -port "&amp;A420&amp;IF(ISBLANK(C420),"-"&amp;B420," "&amp;C420)&amp;" -grp_opt ldev -device_grp_name "&amp;D420&amp;"")&amp;" -s "&amp;Instructions!B$11&amp;" -IH"&amp;Instructions!B$10)</f>
        <v/>
      </c>
    </row>
    <row r="421" spans="1:8" ht="15">
      <c r="A421" s="20"/>
      <c r="B421" s="29"/>
      <c r="C421" s="20"/>
      <c r="D421" s="29"/>
      <c r="E421" s="29"/>
      <c r="F421" s="92" t="s">
        <v>17</v>
      </c>
      <c r="G421" s="24" t="str">
        <f>IF(D421="","",IF(OR(ISNUMBER(B421),ISTEXT(C421)),"raidcom add lun -port "&amp;A421&amp;IF(ISBLANK(C421),"-"&amp;B421," "&amp;C421)&amp;" -grp_opt ldev -device_grp_name "&amp;D421&amp;""&amp;IF(ISBLANK(E421),""," "&amp;E421))&amp;" -s "&amp;Instructions!B$11&amp;" -IH"&amp;Instructions!B$10)</f>
        <v/>
      </c>
      <c r="H421" s="141" t="str">
        <f>IF(D421="","",IF(OR(ISNUMBER(B421), ISTEXT(C421)),"raidcom delete lun -port "&amp;A421&amp;IF(ISBLANK(C421),"-"&amp;B421," "&amp;C421)&amp;" -grp_opt ldev -device_grp_name "&amp;D421&amp;"")&amp;" -s "&amp;Instructions!B$11&amp;" -IH"&amp;Instructions!B$10)</f>
        <v/>
      </c>
    </row>
    <row r="422" spans="1:8" ht="15">
      <c r="A422" s="20"/>
      <c r="B422" s="29"/>
      <c r="C422" s="20"/>
      <c r="D422" s="29"/>
      <c r="E422" s="29"/>
      <c r="F422" s="92" t="s">
        <v>17</v>
      </c>
      <c r="G422" s="24" t="str">
        <f>IF(D422="","",IF(OR(ISNUMBER(B422),ISTEXT(C422)),"raidcom add lun -port "&amp;A422&amp;IF(ISBLANK(C422),"-"&amp;B422," "&amp;C422)&amp;" -grp_opt ldev -device_grp_name "&amp;D422&amp;""&amp;IF(ISBLANK(E422),""," "&amp;E422))&amp;" -s "&amp;Instructions!B$11&amp;" -IH"&amp;Instructions!B$10)</f>
        <v/>
      </c>
      <c r="H422" s="141" t="str">
        <f>IF(D422="","",IF(OR(ISNUMBER(B422), ISTEXT(C422)),"raidcom delete lun -port "&amp;A422&amp;IF(ISBLANK(C422),"-"&amp;B422," "&amp;C422)&amp;" -grp_opt ldev -device_grp_name "&amp;D422&amp;"")&amp;" -s "&amp;Instructions!B$11&amp;" -IH"&amp;Instructions!B$10)</f>
        <v/>
      </c>
    </row>
    <row r="423" spans="1:8" ht="15">
      <c r="A423" s="20"/>
      <c r="B423" s="29"/>
      <c r="C423" s="20"/>
      <c r="D423" s="29"/>
      <c r="E423" s="29"/>
      <c r="F423" s="92" t="s">
        <v>17</v>
      </c>
      <c r="G423" s="24" t="str">
        <f>IF(D423="","",IF(OR(ISNUMBER(B423),ISTEXT(C423)),"raidcom add lun -port "&amp;A423&amp;IF(ISBLANK(C423),"-"&amp;B423," "&amp;C423)&amp;" -grp_opt ldev -device_grp_name "&amp;D423&amp;""&amp;IF(ISBLANK(E423),""," "&amp;E423))&amp;" -s "&amp;Instructions!B$11&amp;" -IH"&amp;Instructions!B$10)</f>
        <v/>
      </c>
      <c r="H423" s="141" t="str">
        <f>IF(D423="","",IF(OR(ISNUMBER(B423), ISTEXT(C423)),"raidcom delete lun -port "&amp;A423&amp;IF(ISBLANK(C423),"-"&amp;B423," "&amp;C423)&amp;" -grp_opt ldev -device_grp_name "&amp;D423&amp;"")&amp;" -s "&amp;Instructions!B$11&amp;" -IH"&amp;Instructions!B$10)</f>
        <v/>
      </c>
    </row>
    <row r="424" spans="1:8" ht="15">
      <c r="A424" s="20"/>
      <c r="B424" s="29"/>
      <c r="C424" s="20"/>
      <c r="D424" s="29"/>
      <c r="E424" s="29"/>
      <c r="F424" s="92" t="s">
        <v>17</v>
      </c>
      <c r="G424" s="24" t="str">
        <f>IF(D424="","",IF(OR(ISNUMBER(B424),ISTEXT(C424)),"raidcom add lun -port "&amp;A424&amp;IF(ISBLANK(C424),"-"&amp;B424," "&amp;C424)&amp;" -grp_opt ldev -device_grp_name "&amp;D424&amp;""&amp;IF(ISBLANK(E424),""," "&amp;E424))&amp;" -s "&amp;Instructions!B$11&amp;" -IH"&amp;Instructions!B$10)</f>
        <v/>
      </c>
      <c r="H424" s="141" t="str">
        <f>IF(D424="","",IF(OR(ISNUMBER(B424), ISTEXT(C424)),"raidcom delete lun -port "&amp;A424&amp;IF(ISBLANK(C424),"-"&amp;B424," "&amp;C424)&amp;" -grp_opt ldev -device_grp_name "&amp;D424&amp;"")&amp;" -s "&amp;Instructions!B$11&amp;" -IH"&amp;Instructions!B$10)</f>
        <v/>
      </c>
    </row>
    <row r="425" spans="1:8" ht="15">
      <c r="A425" s="20"/>
      <c r="B425" s="29"/>
      <c r="C425" s="20"/>
      <c r="D425" s="29"/>
      <c r="E425" s="29"/>
      <c r="F425" s="92" t="s">
        <v>17</v>
      </c>
      <c r="G425" s="24" t="str">
        <f>IF(D425="","",IF(OR(ISNUMBER(B425),ISTEXT(C425)),"raidcom add lun -port "&amp;A425&amp;IF(ISBLANK(C425),"-"&amp;B425," "&amp;C425)&amp;" -grp_opt ldev -device_grp_name "&amp;D425&amp;""&amp;IF(ISBLANK(E425),""," "&amp;E425))&amp;" -s "&amp;Instructions!B$11&amp;" -IH"&amp;Instructions!B$10)</f>
        <v/>
      </c>
      <c r="H425" s="141" t="str">
        <f>IF(D425="","",IF(OR(ISNUMBER(B425), ISTEXT(C425)),"raidcom delete lun -port "&amp;A425&amp;IF(ISBLANK(C425),"-"&amp;B425," "&amp;C425)&amp;" -grp_opt ldev -device_grp_name "&amp;D425&amp;"")&amp;" -s "&amp;Instructions!B$11&amp;" -IH"&amp;Instructions!B$10)</f>
        <v/>
      </c>
    </row>
    <row r="426" spans="1:8" ht="15">
      <c r="A426" s="20"/>
      <c r="B426" s="29"/>
      <c r="C426" s="20"/>
      <c r="D426" s="29"/>
      <c r="E426" s="29"/>
      <c r="F426" s="92" t="s">
        <v>17</v>
      </c>
      <c r="G426" s="24" t="str">
        <f>IF(D426="","",IF(OR(ISNUMBER(B426),ISTEXT(C426)),"raidcom add lun -port "&amp;A426&amp;IF(ISBLANK(C426),"-"&amp;B426," "&amp;C426)&amp;" -grp_opt ldev -device_grp_name "&amp;D426&amp;""&amp;IF(ISBLANK(E426),""," "&amp;E426))&amp;" -s "&amp;Instructions!B$11&amp;" -IH"&amp;Instructions!B$10)</f>
        <v/>
      </c>
      <c r="H426" s="141" t="str">
        <f>IF(D426="","",IF(OR(ISNUMBER(B426), ISTEXT(C426)),"raidcom delete lun -port "&amp;A426&amp;IF(ISBLANK(C426),"-"&amp;B426," "&amp;C426)&amp;" -grp_opt ldev -device_grp_name "&amp;D426&amp;"")&amp;" -s "&amp;Instructions!B$11&amp;" -IH"&amp;Instructions!B$10)</f>
        <v/>
      </c>
    </row>
    <row r="427" spans="1:8" ht="15">
      <c r="A427" s="20"/>
      <c r="B427" s="29"/>
      <c r="C427" s="20"/>
      <c r="D427" s="29"/>
      <c r="E427" s="29"/>
      <c r="F427" s="92" t="s">
        <v>17</v>
      </c>
      <c r="G427" s="24" t="str">
        <f>IF(D427="","",IF(OR(ISNUMBER(B427),ISTEXT(C427)),"raidcom add lun -port "&amp;A427&amp;IF(ISBLANK(C427),"-"&amp;B427," "&amp;C427)&amp;" -grp_opt ldev -device_grp_name "&amp;D427&amp;""&amp;IF(ISBLANK(E427),""," "&amp;E427))&amp;" -s "&amp;Instructions!B$11&amp;" -IH"&amp;Instructions!B$10)</f>
        <v/>
      </c>
      <c r="H427" s="141" t="str">
        <f>IF(D427="","",IF(OR(ISNUMBER(B427), ISTEXT(C427)),"raidcom delete lun -port "&amp;A427&amp;IF(ISBLANK(C427),"-"&amp;B427," "&amp;C427)&amp;" -grp_opt ldev -device_grp_name "&amp;D427&amp;"")&amp;" -s "&amp;Instructions!B$11&amp;" -IH"&amp;Instructions!B$10)</f>
        <v/>
      </c>
    </row>
    <row r="428" spans="1:8" ht="15">
      <c r="A428" s="20"/>
      <c r="B428" s="29"/>
      <c r="C428" s="20"/>
      <c r="D428" s="29"/>
      <c r="E428" s="29"/>
      <c r="F428" s="92" t="s">
        <v>17</v>
      </c>
      <c r="G428" s="24" t="str">
        <f>IF(D428="","",IF(OR(ISNUMBER(B428),ISTEXT(C428)),"raidcom add lun -port "&amp;A428&amp;IF(ISBLANK(C428),"-"&amp;B428," "&amp;C428)&amp;" -grp_opt ldev -device_grp_name "&amp;D428&amp;""&amp;IF(ISBLANK(E428),""," "&amp;E428))&amp;" -s "&amp;Instructions!B$11&amp;" -IH"&amp;Instructions!B$10)</f>
        <v/>
      </c>
      <c r="H428" s="141" t="str">
        <f>IF(D428="","",IF(OR(ISNUMBER(B428), ISTEXT(C428)),"raidcom delete lun -port "&amp;A428&amp;IF(ISBLANK(C428),"-"&amp;B428," "&amp;C428)&amp;" -grp_opt ldev -device_grp_name "&amp;D428&amp;"")&amp;" -s "&amp;Instructions!B$11&amp;" -IH"&amp;Instructions!B$10)</f>
        <v/>
      </c>
    </row>
    <row r="429" spans="1:8" ht="15">
      <c r="A429" s="20"/>
      <c r="B429" s="29"/>
      <c r="C429" s="20"/>
      <c r="D429" s="29"/>
      <c r="E429" s="29"/>
      <c r="F429" s="92" t="s">
        <v>17</v>
      </c>
      <c r="G429" s="24" t="str">
        <f>IF(D429="","",IF(OR(ISNUMBER(B429),ISTEXT(C429)),"raidcom add lun -port "&amp;A429&amp;IF(ISBLANK(C429),"-"&amp;B429," "&amp;C429)&amp;" -grp_opt ldev -device_grp_name "&amp;D429&amp;""&amp;IF(ISBLANK(E429),""," "&amp;E429))&amp;" -s "&amp;Instructions!B$11&amp;" -IH"&amp;Instructions!B$10)</f>
        <v/>
      </c>
      <c r="H429" s="141" t="str">
        <f>IF(D429="","",IF(OR(ISNUMBER(B429), ISTEXT(C429)),"raidcom delete lun -port "&amp;A429&amp;IF(ISBLANK(C429),"-"&amp;B429," "&amp;C429)&amp;" -grp_opt ldev -device_grp_name "&amp;D429&amp;"")&amp;" -s "&amp;Instructions!B$11&amp;" -IH"&amp;Instructions!B$10)</f>
        <v/>
      </c>
    </row>
    <row r="430" spans="1:8" ht="15">
      <c r="A430" s="20"/>
      <c r="B430" s="29"/>
      <c r="C430" s="20"/>
      <c r="D430" s="29"/>
      <c r="E430" s="29"/>
      <c r="F430" s="92" t="s">
        <v>17</v>
      </c>
      <c r="G430" s="24" t="str">
        <f>IF(D430="","",IF(OR(ISNUMBER(B430),ISTEXT(C430)),"raidcom add lun -port "&amp;A430&amp;IF(ISBLANK(C430),"-"&amp;B430," "&amp;C430)&amp;" -grp_opt ldev -device_grp_name "&amp;D430&amp;""&amp;IF(ISBLANK(E430),""," "&amp;E430))&amp;" -s "&amp;Instructions!B$11&amp;" -IH"&amp;Instructions!B$10)</f>
        <v/>
      </c>
      <c r="H430" s="141" t="str">
        <f>IF(D430="","",IF(OR(ISNUMBER(B430), ISTEXT(C430)),"raidcom delete lun -port "&amp;A430&amp;IF(ISBLANK(C430),"-"&amp;B430," "&amp;C430)&amp;" -grp_opt ldev -device_grp_name "&amp;D430&amp;"")&amp;" -s "&amp;Instructions!B$11&amp;" -IH"&amp;Instructions!B$10)</f>
        <v/>
      </c>
    </row>
    <row r="431" spans="1:8" ht="15">
      <c r="A431" s="20"/>
      <c r="B431" s="29"/>
      <c r="C431" s="20"/>
      <c r="D431" s="29"/>
      <c r="E431" s="29"/>
      <c r="F431" s="92" t="s">
        <v>17</v>
      </c>
      <c r="G431" s="24" t="str">
        <f>IF(D431="","",IF(OR(ISNUMBER(B431),ISTEXT(C431)),"raidcom add lun -port "&amp;A431&amp;IF(ISBLANK(C431),"-"&amp;B431," "&amp;C431)&amp;" -grp_opt ldev -device_grp_name "&amp;D431&amp;""&amp;IF(ISBLANK(E431),""," "&amp;E431))&amp;" -s "&amp;Instructions!B$11&amp;" -IH"&amp;Instructions!B$10)</f>
        <v/>
      </c>
      <c r="H431" s="141" t="str">
        <f>IF(D431="","",IF(OR(ISNUMBER(B431), ISTEXT(C431)),"raidcom delete lun -port "&amp;A431&amp;IF(ISBLANK(C431),"-"&amp;B431," "&amp;C431)&amp;" -grp_opt ldev -device_grp_name "&amp;D431&amp;"")&amp;" -s "&amp;Instructions!B$11&amp;" -IH"&amp;Instructions!B$10)</f>
        <v/>
      </c>
    </row>
    <row r="432" spans="1:8" ht="15">
      <c r="A432" s="20"/>
      <c r="B432" s="29"/>
      <c r="C432" s="20"/>
      <c r="D432" s="29"/>
      <c r="E432" s="29"/>
      <c r="F432" s="92" t="s">
        <v>17</v>
      </c>
      <c r="G432" s="24" t="str">
        <f>IF(D432="","",IF(OR(ISNUMBER(B432),ISTEXT(C432)),"raidcom add lun -port "&amp;A432&amp;IF(ISBLANK(C432),"-"&amp;B432," "&amp;C432)&amp;" -grp_opt ldev -device_grp_name "&amp;D432&amp;""&amp;IF(ISBLANK(E432),""," "&amp;E432))&amp;" -s "&amp;Instructions!B$11&amp;" -IH"&amp;Instructions!B$10)</f>
        <v/>
      </c>
      <c r="H432" s="141" t="str">
        <f>IF(D432="","",IF(OR(ISNUMBER(B432), ISTEXT(C432)),"raidcom delete lun -port "&amp;A432&amp;IF(ISBLANK(C432),"-"&amp;B432," "&amp;C432)&amp;" -grp_opt ldev -device_grp_name "&amp;D432&amp;"")&amp;" -s "&amp;Instructions!B$11&amp;" -IH"&amp;Instructions!B$10)</f>
        <v/>
      </c>
    </row>
    <row r="433" spans="1:8" ht="15">
      <c r="A433" s="20"/>
      <c r="B433" s="29"/>
      <c r="C433" s="20"/>
      <c r="D433" s="29"/>
      <c r="E433" s="29"/>
      <c r="F433" s="92" t="s">
        <v>17</v>
      </c>
      <c r="G433" s="24" t="str">
        <f>IF(D433="","",IF(OR(ISNUMBER(B433),ISTEXT(C433)),"raidcom add lun -port "&amp;A433&amp;IF(ISBLANK(C433),"-"&amp;B433," "&amp;C433)&amp;" -grp_opt ldev -device_grp_name "&amp;D433&amp;""&amp;IF(ISBLANK(E433),""," "&amp;E433))&amp;" -s "&amp;Instructions!B$11&amp;" -IH"&amp;Instructions!B$10)</f>
        <v/>
      </c>
      <c r="H433" s="141" t="str">
        <f>IF(D433="","",IF(OR(ISNUMBER(B433), ISTEXT(C433)),"raidcom delete lun -port "&amp;A433&amp;IF(ISBLANK(C433),"-"&amp;B433," "&amp;C433)&amp;" -grp_opt ldev -device_grp_name "&amp;D433&amp;"")&amp;" -s "&amp;Instructions!B$11&amp;" -IH"&amp;Instructions!B$10)</f>
        <v/>
      </c>
    </row>
    <row r="434" spans="1:8" ht="15">
      <c r="A434" s="20"/>
      <c r="B434" s="29"/>
      <c r="C434" s="20"/>
      <c r="D434" s="29"/>
      <c r="E434" s="29"/>
      <c r="F434" s="92" t="s">
        <v>17</v>
      </c>
      <c r="G434" s="24" t="str">
        <f>IF(D434="","",IF(OR(ISNUMBER(B434),ISTEXT(C434)),"raidcom add lun -port "&amp;A434&amp;IF(ISBLANK(C434),"-"&amp;B434," "&amp;C434)&amp;" -grp_opt ldev -device_grp_name "&amp;D434&amp;""&amp;IF(ISBLANK(E434),""," "&amp;E434))&amp;" -s "&amp;Instructions!B$11&amp;" -IH"&amp;Instructions!B$10)</f>
        <v/>
      </c>
      <c r="H434" s="141" t="str">
        <f>IF(D434="","",IF(OR(ISNUMBER(B434), ISTEXT(C434)),"raidcom delete lun -port "&amp;A434&amp;IF(ISBLANK(C434),"-"&amp;B434," "&amp;C434)&amp;" -grp_opt ldev -device_grp_name "&amp;D434&amp;"")&amp;" -s "&amp;Instructions!B$11&amp;" -IH"&amp;Instructions!B$10)</f>
        <v/>
      </c>
    </row>
    <row r="435" spans="1:8" ht="15">
      <c r="A435" s="20"/>
      <c r="B435" s="29"/>
      <c r="C435" s="20"/>
      <c r="D435" s="29"/>
      <c r="E435" s="29"/>
      <c r="F435" s="92" t="s">
        <v>17</v>
      </c>
      <c r="G435" s="24" t="str">
        <f>IF(D435="","",IF(OR(ISNUMBER(B435),ISTEXT(C435)),"raidcom add lun -port "&amp;A435&amp;IF(ISBLANK(C435),"-"&amp;B435," "&amp;C435)&amp;" -grp_opt ldev -device_grp_name "&amp;D435&amp;""&amp;IF(ISBLANK(E435),""," "&amp;E435))&amp;" -s "&amp;Instructions!B$11&amp;" -IH"&amp;Instructions!B$10)</f>
        <v/>
      </c>
      <c r="H435" s="141" t="str">
        <f>IF(D435="","",IF(OR(ISNUMBER(B435), ISTEXT(C435)),"raidcom delete lun -port "&amp;A435&amp;IF(ISBLANK(C435),"-"&amp;B435," "&amp;C435)&amp;" -grp_opt ldev -device_grp_name "&amp;D435&amp;"")&amp;" -s "&amp;Instructions!B$11&amp;" -IH"&amp;Instructions!B$10)</f>
        <v/>
      </c>
    </row>
    <row r="436" spans="1:8" ht="15">
      <c r="A436" s="20"/>
      <c r="B436" s="29"/>
      <c r="C436" s="20"/>
      <c r="D436" s="29"/>
      <c r="E436" s="29"/>
      <c r="F436" s="92" t="s">
        <v>17</v>
      </c>
      <c r="G436" s="24" t="str">
        <f>IF(D436="","",IF(OR(ISNUMBER(B436),ISTEXT(C436)),"raidcom add lun -port "&amp;A436&amp;IF(ISBLANK(C436),"-"&amp;B436," "&amp;C436)&amp;" -grp_opt ldev -device_grp_name "&amp;D436&amp;""&amp;IF(ISBLANK(E436),""," "&amp;E436))&amp;" -s "&amp;Instructions!B$11&amp;" -IH"&amp;Instructions!B$10)</f>
        <v/>
      </c>
      <c r="H436" s="141" t="str">
        <f>IF(D436="","",IF(OR(ISNUMBER(B436), ISTEXT(C436)),"raidcom delete lun -port "&amp;A436&amp;IF(ISBLANK(C436),"-"&amp;B436," "&amp;C436)&amp;" -grp_opt ldev -device_grp_name "&amp;D436&amp;"")&amp;" -s "&amp;Instructions!B$11&amp;" -IH"&amp;Instructions!B$10)</f>
        <v/>
      </c>
    </row>
    <row r="437" spans="1:8" ht="15">
      <c r="A437" s="20"/>
      <c r="B437" s="29"/>
      <c r="C437" s="20"/>
      <c r="D437" s="29"/>
      <c r="E437" s="29"/>
      <c r="F437" s="92" t="s">
        <v>17</v>
      </c>
      <c r="G437" s="24" t="str">
        <f>IF(D437="","",IF(OR(ISNUMBER(B437),ISTEXT(C437)),"raidcom add lun -port "&amp;A437&amp;IF(ISBLANK(C437),"-"&amp;B437," "&amp;C437)&amp;" -grp_opt ldev -device_grp_name "&amp;D437&amp;""&amp;IF(ISBLANK(E437),""," "&amp;E437))&amp;" -s "&amp;Instructions!B$11&amp;" -IH"&amp;Instructions!B$10)</f>
        <v/>
      </c>
      <c r="H437" s="141" t="str">
        <f>IF(D437="","",IF(OR(ISNUMBER(B437), ISTEXT(C437)),"raidcom delete lun -port "&amp;A437&amp;IF(ISBLANK(C437),"-"&amp;B437," "&amp;C437)&amp;" -grp_opt ldev -device_grp_name "&amp;D437&amp;"")&amp;" -s "&amp;Instructions!B$11&amp;" -IH"&amp;Instructions!B$10)</f>
        <v/>
      </c>
    </row>
    <row r="438" spans="1:8" ht="15">
      <c r="A438" s="20"/>
      <c r="B438" s="29"/>
      <c r="C438" s="20"/>
      <c r="D438" s="29"/>
      <c r="E438" s="29"/>
      <c r="F438" s="92" t="s">
        <v>17</v>
      </c>
      <c r="G438" s="24" t="str">
        <f>IF(D438="","",IF(OR(ISNUMBER(B438),ISTEXT(C438)),"raidcom add lun -port "&amp;A438&amp;IF(ISBLANK(C438),"-"&amp;B438," "&amp;C438)&amp;" -grp_opt ldev -device_grp_name "&amp;D438&amp;""&amp;IF(ISBLANK(E438),""," "&amp;E438))&amp;" -s "&amp;Instructions!B$11&amp;" -IH"&amp;Instructions!B$10)</f>
        <v/>
      </c>
      <c r="H438" s="141" t="str">
        <f>IF(D438="","",IF(OR(ISNUMBER(B438), ISTEXT(C438)),"raidcom delete lun -port "&amp;A438&amp;IF(ISBLANK(C438),"-"&amp;B438," "&amp;C438)&amp;" -grp_opt ldev -device_grp_name "&amp;D438&amp;"")&amp;" -s "&amp;Instructions!B$11&amp;" -IH"&amp;Instructions!B$10)</f>
        <v/>
      </c>
    </row>
    <row r="439" spans="1:8" ht="15">
      <c r="A439" s="20"/>
      <c r="B439" s="29"/>
      <c r="C439" s="20"/>
      <c r="D439" s="29"/>
      <c r="E439" s="29"/>
      <c r="F439" s="92" t="s">
        <v>17</v>
      </c>
      <c r="G439" s="24" t="str">
        <f>IF(D439="","",IF(OR(ISNUMBER(B439),ISTEXT(C439)),"raidcom add lun -port "&amp;A439&amp;IF(ISBLANK(C439),"-"&amp;B439," "&amp;C439)&amp;" -grp_opt ldev -device_grp_name "&amp;D439&amp;""&amp;IF(ISBLANK(E439),""," "&amp;E439))&amp;" -s "&amp;Instructions!B$11&amp;" -IH"&amp;Instructions!B$10)</f>
        <v/>
      </c>
      <c r="H439" s="141" t="str">
        <f>IF(D439="","",IF(OR(ISNUMBER(B439), ISTEXT(C439)),"raidcom delete lun -port "&amp;A439&amp;IF(ISBLANK(C439),"-"&amp;B439," "&amp;C439)&amp;" -grp_opt ldev -device_grp_name "&amp;D439&amp;"")&amp;" -s "&amp;Instructions!B$11&amp;" -IH"&amp;Instructions!B$10)</f>
        <v/>
      </c>
    </row>
    <row r="440" spans="1:8" ht="15">
      <c r="A440" s="20"/>
      <c r="B440" s="29"/>
      <c r="C440" s="20"/>
      <c r="D440" s="29"/>
      <c r="E440" s="29"/>
      <c r="F440" s="92" t="s">
        <v>17</v>
      </c>
      <c r="G440" s="24" t="str">
        <f>IF(D440="","",IF(OR(ISNUMBER(B440),ISTEXT(C440)),"raidcom add lun -port "&amp;A440&amp;IF(ISBLANK(C440),"-"&amp;B440," "&amp;C440)&amp;" -grp_opt ldev -device_grp_name "&amp;D440&amp;""&amp;IF(ISBLANK(E440),""," "&amp;E440))&amp;" -s "&amp;Instructions!B$11&amp;" -IH"&amp;Instructions!B$10)</f>
        <v/>
      </c>
      <c r="H440" s="141" t="str">
        <f>IF(D440="","",IF(OR(ISNUMBER(B440), ISTEXT(C440)),"raidcom delete lun -port "&amp;A440&amp;IF(ISBLANK(C440),"-"&amp;B440," "&amp;C440)&amp;" -grp_opt ldev -device_grp_name "&amp;D440&amp;"")&amp;" -s "&amp;Instructions!B$11&amp;" -IH"&amp;Instructions!B$10)</f>
        <v/>
      </c>
    </row>
    <row r="441" spans="1:8" ht="15">
      <c r="A441" s="20"/>
      <c r="B441" s="29"/>
      <c r="C441" s="20"/>
      <c r="D441" s="29"/>
      <c r="E441" s="29"/>
      <c r="F441" s="92" t="s">
        <v>17</v>
      </c>
      <c r="G441" s="24" t="str">
        <f>IF(D441="","",IF(OR(ISNUMBER(B441),ISTEXT(C441)),"raidcom add lun -port "&amp;A441&amp;IF(ISBLANK(C441),"-"&amp;B441," "&amp;C441)&amp;" -grp_opt ldev -device_grp_name "&amp;D441&amp;""&amp;IF(ISBLANK(E441),""," "&amp;E441))&amp;" -s "&amp;Instructions!B$11&amp;" -IH"&amp;Instructions!B$10)</f>
        <v/>
      </c>
      <c r="H441" s="141" t="str">
        <f>IF(D441="","",IF(OR(ISNUMBER(B441), ISTEXT(C441)),"raidcom delete lun -port "&amp;A441&amp;IF(ISBLANK(C441),"-"&amp;B441," "&amp;C441)&amp;" -grp_opt ldev -device_grp_name "&amp;D441&amp;"")&amp;" -s "&amp;Instructions!B$11&amp;" -IH"&amp;Instructions!B$10)</f>
        <v/>
      </c>
    </row>
    <row r="442" spans="1:8" ht="15">
      <c r="A442" s="20"/>
      <c r="B442" s="29"/>
      <c r="C442" s="20"/>
      <c r="D442" s="29"/>
      <c r="E442" s="29"/>
      <c r="F442" s="92" t="s">
        <v>17</v>
      </c>
      <c r="G442" s="24" t="str">
        <f>IF(D442="","",IF(OR(ISNUMBER(B442),ISTEXT(C442)),"raidcom add lun -port "&amp;A442&amp;IF(ISBLANK(C442),"-"&amp;B442," "&amp;C442)&amp;" -grp_opt ldev -device_grp_name "&amp;D442&amp;""&amp;IF(ISBLANK(E442),""," "&amp;E442))&amp;" -s "&amp;Instructions!B$11&amp;" -IH"&amp;Instructions!B$10)</f>
        <v/>
      </c>
      <c r="H442" s="141" t="str">
        <f>IF(D442="","",IF(OR(ISNUMBER(B442), ISTEXT(C442)),"raidcom delete lun -port "&amp;A442&amp;IF(ISBLANK(C442),"-"&amp;B442," "&amp;C442)&amp;" -grp_opt ldev -device_grp_name "&amp;D442&amp;"")&amp;" -s "&amp;Instructions!B$11&amp;" -IH"&amp;Instructions!B$10)</f>
        <v/>
      </c>
    </row>
    <row r="443" spans="1:8" ht="15">
      <c r="A443" s="20"/>
      <c r="B443" s="29"/>
      <c r="C443" s="20"/>
      <c r="D443" s="29"/>
      <c r="E443" s="29"/>
      <c r="F443" s="92" t="s">
        <v>17</v>
      </c>
      <c r="G443" s="24" t="str">
        <f>IF(D443="","",IF(OR(ISNUMBER(B443),ISTEXT(C443)),"raidcom add lun -port "&amp;A443&amp;IF(ISBLANK(C443),"-"&amp;B443," "&amp;C443)&amp;" -grp_opt ldev -device_grp_name "&amp;D443&amp;""&amp;IF(ISBLANK(E443),""," "&amp;E443))&amp;" -s "&amp;Instructions!B$11&amp;" -IH"&amp;Instructions!B$10)</f>
        <v/>
      </c>
      <c r="H443" s="141" t="str">
        <f>IF(D443="","",IF(OR(ISNUMBER(B443), ISTEXT(C443)),"raidcom delete lun -port "&amp;A443&amp;IF(ISBLANK(C443),"-"&amp;B443," "&amp;C443)&amp;" -grp_opt ldev -device_grp_name "&amp;D443&amp;"")&amp;" -s "&amp;Instructions!B$11&amp;" -IH"&amp;Instructions!B$10)</f>
        <v/>
      </c>
    </row>
    <row r="444" spans="1:8" ht="15">
      <c r="A444" s="20"/>
      <c r="B444" s="29"/>
      <c r="C444" s="20"/>
      <c r="D444" s="29"/>
      <c r="E444" s="29"/>
      <c r="F444" s="92" t="s">
        <v>17</v>
      </c>
      <c r="G444" s="24" t="str">
        <f>IF(D444="","",IF(OR(ISNUMBER(B444),ISTEXT(C444)),"raidcom add lun -port "&amp;A444&amp;IF(ISBLANK(C444),"-"&amp;B444," "&amp;C444)&amp;" -grp_opt ldev -device_grp_name "&amp;D444&amp;""&amp;IF(ISBLANK(E444),""," "&amp;E444))&amp;" -s "&amp;Instructions!B$11&amp;" -IH"&amp;Instructions!B$10)</f>
        <v/>
      </c>
      <c r="H444" s="141" t="str">
        <f>IF(D444="","",IF(OR(ISNUMBER(B444), ISTEXT(C444)),"raidcom delete lun -port "&amp;A444&amp;IF(ISBLANK(C444),"-"&amp;B444," "&amp;C444)&amp;" -grp_opt ldev -device_grp_name "&amp;D444&amp;"")&amp;" -s "&amp;Instructions!B$11&amp;" -IH"&amp;Instructions!B$10)</f>
        <v/>
      </c>
    </row>
    <row r="445" spans="1:8" ht="15">
      <c r="A445" s="20"/>
      <c r="B445" s="29"/>
      <c r="C445" s="20"/>
      <c r="D445" s="29"/>
      <c r="E445" s="29"/>
      <c r="F445" s="92" t="s">
        <v>17</v>
      </c>
      <c r="G445" s="24" t="str">
        <f>IF(D445="","",IF(OR(ISNUMBER(B445),ISTEXT(C445)),"raidcom add lun -port "&amp;A445&amp;IF(ISBLANK(C445),"-"&amp;B445," "&amp;C445)&amp;" -grp_opt ldev -device_grp_name "&amp;D445&amp;""&amp;IF(ISBLANK(E445),""," "&amp;E445))&amp;" -s "&amp;Instructions!B$11&amp;" -IH"&amp;Instructions!B$10)</f>
        <v/>
      </c>
      <c r="H445" s="141" t="str">
        <f>IF(D445="","",IF(OR(ISNUMBER(B445), ISTEXT(C445)),"raidcom delete lun -port "&amp;A445&amp;IF(ISBLANK(C445),"-"&amp;B445," "&amp;C445)&amp;" -grp_opt ldev -device_grp_name "&amp;D445&amp;"")&amp;" -s "&amp;Instructions!B$11&amp;" -IH"&amp;Instructions!B$10)</f>
        <v/>
      </c>
    </row>
    <row r="446" spans="1:8" ht="15">
      <c r="A446" s="20"/>
      <c r="B446" s="29"/>
      <c r="C446" s="20"/>
      <c r="D446" s="29"/>
      <c r="E446" s="29"/>
      <c r="F446" s="92" t="s">
        <v>17</v>
      </c>
      <c r="G446" s="24" t="str">
        <f>IF(D446="","",IF(OR(ISNUMBER(B446),ISTEXT(C446)),"raidcom add lun -port "&amp;A446&amp;IF(ISBLANK(C446),"-"&amp;B446," "&amp;C446)&amp;" -grp_opt ldev -device_grp_name "&amp;D446&amp;""&amp;IF(ISBLANK(E446),""," "&amp;E446))&amp;" -s "&amp;Instructions!B$11&amp;" -IH"&amp;Instructions!B$10)</f>
        <v/>
      </c>
      <c r="H446" s="141" t="str">
        <f>IF(D446="","",IF(OR(ISNUMBER(B446), ISTEXT(C446)),"raidcom delete lun -port "&amp;A446&amp;IF(ISBLANK(C446),"-"&amp;B446," "&amp;C446)&amp;" -grp_opt ldev -device_grp_name "&amp;D446&amp;"")&amp;" -s "&amp;Instructions!B$11&amp;" -IH"&amp;Instructions!B$10)</f>
        <v/>
      </c>
    </row>
    <row r="447" spans="1:8" ht="15">
      <c r="A447" s="20"/>
      <c r="B447" s="29"/>
      <c r="C447" s="20"/>
      <c r="D447" s="29"/>
      <c r="E447" s="29"/>
      <c r="F447" s="92" t="s">
        <v>17</v>
      </c>
      <c r="G447" s="24" t="str">
        <f>IF(D447="","",IF(OR(ISNUMBER(B447),ISTEXT(C447)),"raidcom add lun -port "&amp;A447&amp;IF(ISBLANK(C447),"-"&amp;B447," "&amp;C447)&amp;" -grp_opt ldev -device_grp_name "&amp;D447&amp;""&amp;IF(ISBLANK(E447),""," "&amp;E447))&amp;" -s "&amp;Instructions!B$11&amp;" -IH"&amp;Instructions!B$10)</f>
        <v/>
      </c>
      <c r="H447" s="141" t="str">
        <f>IF(D447="","",IF(OR(ISNUMBER(B447), ISTEXT(C447)),"raidcom delete lun -port "&amp;A447&amp;IF(ISBLANK(C447),"-"&amp;B447," "&amp;C447)&amp;" -grp_opt ldev -device_grp_name "&amp;D447&amp;"")&amp;" -s "&amp;Instructions!B$11&amp;" -IH"&amp;Instructions!B$10)</f>
        <v/>
      </c>
    </row>
    <row r="448" spans="1:8" ht="15">
      <c r="A448" s="20"/>
      <c r="B448" s="29"/>
      <c r="C448" s="20"/>
      <c r="D448" s="29"/>
      <c r="E448" s="29"/>
      <c r="F448" s="92" t="s">
        <v>17</v>
      </c>
      <c r="G448" s="24" t="str">
        <f>IF(D448="","",IF(OR(ISNUMBER(B448),ISTEXT(C448)),"raidcom add lun -port "&amp;A448&amp;IF(ISBLANK(C448),"-"&amp;B448," "&amp;C448)&amp;" -grp_opt ldev -device_grp_name "&amp;D448&amp;""&amp;IF(ISBLANK(E448),""," "&amp;E448))&amp;" -s "&amp;Instructions!B$11&amp;" -IH"&amp;Instructions!B$10)</f>
        <v/>
      </c>
      <c r="H448" s="141" t="str">
        <f>IF(D448="","",IF(OR(ISNUMBER(B448), ISTEXT(C448)),"raidcom delete lun -port "&amp;A448&amp;IF(ISBLANK(C448),"-"&amp;B448," "&amp;C448)&amp;" -grp_opt ldev -device_grp_name "&amp;D448&amp;"")&amp;" -s "&amp;Instructions!B$11&amp;" -IH"&amp;Instructions!B$10)</f>
        <v/>
      </c>
    </row>
    <row r="449" spans="1:8" ht="15">
      <c r="A449" s="20"/>
      <c r="B449" s="29"/>
      <c r="C449" s="20"/>
      <c r="D449" s="29"/>
      <c r="E449" s="29"/>
      <c r="F449" s="92" t="s">
        <v>17</v>
      </c>
      <c r="G449" s="24" t="str">
        <f>IF(D449="","",IF(OR(ISNUMBER(B449),ISTEXT(C449)),"raidcom add lun -port "&amp;A449&amp;IF(ISBLANK(C449),"-"&amp;B449," "&amp;C449)&amp;" -grp_opt ldev -device_grp_name "&amp;D449&amp;""&amp;IF(ISBLANK(E449),""," "&amp;E449))&amp;" -s "&amp;Instructions!B$11&amp;" -IH"&amp;Instructions!B$10)</f>
        <v/>
      </c>
      <c r="H449" s="141" t="str">
        <f>IF(D449="","",IF(OR(ISNUMBER(B449), ISTEXT(C449)),"raidcom delete lun -port "&amp;A449&amp;IF(ISBLANK(C449),"-"&amp;B449," "&amp;C449)&amp;" -grp_opt ldev -device_grp_name "&amp;D449&amp;"")&amp;" -s "&amp;Instructions!B$11&amp;" -IH"&amp;Instructions!B$10)</f>
        <v/>
      </c>
    </row>
    <row r="450" spans="1:8" ht="15">
      <c r="A450" s="20"/>
      <c r="B450" s="29"/>
      <c r="C450" s="20"/>
      <c r="D450" s="29"/>
      <c r="E450" s="29"/>
      <c r="F450" s="92" t="s">
        <v>17</v>
      </c>
      <c r="G450" s="24" t="str">
        <f>IF(D450="","",IF(OR(ISNUMBER(B450),ISTEXT(C450)),"raidcom add lun -port "&amp;A450&amp;IF(ISBLANK(C450),"-"&amp;B450," "&amp;C450)&amp;" -grp_opt ldev -device_grp_name "&amp;D450&amp;""&amp;IF(ISBLANK(E450),""," "&amp;E450))&amp;" -s "&amp;Instructions!B$11&amp;" -IH"&amp;Instructions!B$10)</f>
        <v/>
      </c>
      <c r="H450" s="141" t="str">
        <f>IF(D450="","",IF(OR(ISNUMBER(B450), ISTEXT(C450)),"raidcom delete lun -port "&amp;A450&amp;IF(ISBLANK(C450),"-"&amp;B450," "&amp;C450)&amp;" -grp_opt ldev -device_grp_name "&amp;D450&amp;"")&amp;" -s "&amp;Instructions!B$11&amp;" -IH"&amp;Instructions!B$10)</f>
        <v/>
      </c>
    </row>
    <row r="451" spans="1:8" ht="15">
      <c r="A451" s="20"/>
      <c r="B451" s="29"/>
      <c r="C451" s="20"/>
      <c r="D451" s="29"/>
      <c r="E451" s="29"/>
      <c r="F451" s="92" t="s">
        <v>17</v>
      </c>
      <c r="G451" s="24" t="str">
        <f>IF(D451="","",IF(OR(ISNUMBER(B451),ISTEXT(C451)),"raidcom add lun -port "&amp;A451&amp;IF(ISBLANK(C451),"-"&amp;B451," "&amp;C451)&amp;" -grp_opt ldev -device_grp_name "&amp;D451&amp;""&amp;IF(ISBLANK(E451),""," "&amp;E451))&amp;" -s "&amp;Instructions!B$11&amp;" -IH"&amp;Instructions!B$10)</f>
        <v/>
      </c>
      <c r="H451" s="141" t="str">
        <f>IF(D451="","",IF(OR(ISNUMBER(B451), ISTEXT(C451)),"raidcom delete lun -port "&amp;A451&amp;IF(ISBLANK(C451),"-"&amp;B451," "&amp;C451)&amp;" -grp_opt ldev -device_grp_name "&amp;D451&amp;"")&amp;" -s "&amp;Instructions!B$11&amp;" -IH"&amp;Instructions!B$10)</f>
        <v/>
      </c>
    </row>
    <row r="452" spans="1:8" ht="15">
      <c r="A452" s="20"/>
      <c r="B452" s="29"/>
      <c r="C452" s="20"/>
      <c r="D452" s="29"/>
      <c r="E452" s="29"/>
      <c r="F452" s="92" t="s">
        <v>17</v>
      </c>
      <c r="G452" s="24" t="str">
        <f>IF(D452="","",IF(OR(ISNUMBER(B452),ISTEXT(C452)),"raidcom add lun -port "&amp;A452&amp;IF(ISBLANK(C452),"-"&amp;B452," "&amp;C452)&amp;" -grp_opt ldev -device_grp_name "&amp;D452&amp;""&amp;IF(ISBLANK(E452),""," "&amp;E452))&amp;" -s "&amp;Instructions!B$11&amp;" -IH"&amp;Instructions!B$10)</f>
        <v/>
      </c>
      <c r="H452" s="141" t="str">
        <f>IF(D452="","",IF(OR(ISNUMBER(B452), ISTEXT(C452)),"raidcom delete lun -port "&amp;A452&amp;IF(ISBLANK(C452),"-"&amp;B452," "&amp;C452)&amp;" -grp_opt ldev -device_grp_name "&amp;D452&amp;"")&amp;" -s "&amp;Instructions!B$11&amp;" -IH"&amp;Instructions!B$10)</f>
        <v/>
      </c>
    </row>
    <row r="453" spans="1:8" ht="15">
      <c r="A453" s="20"/>
      <c r="B453" s="29"/>
      <c r="C453" s="20"/>
      <c r="D453" s="29"/>
      <c r="E453" s="29"/>
      <c r="F453" s="92" t="s">
        <v>17</v>
      </c>
      <c r="G453" s="24" t="str">
        <f>IF(D453="","",IF(OR(ISNUMBER(B453),ISTEXT(C453)),"raidcom add lun -port "&amp;A453&amp;IF(ISBLANK(C453),"-"&amp;B453," "&amp;C453)&amp;" -grp_opt ldev -device_grp_name "&amp;D453&amp;""&amp;IF(ISBLANK(E453),""," "&amp;E453))&amp;" -s "&amp;Instructions!B$11&amp;" -IH"&amp;Instructions!B$10)</f>
        <v/>
      </c>
      <c r="H453" s="141" t="str">
        <f>IF(D453="","",IF(OR(ISNUMBER(B453), ISTEXT(C453)),"raidcom delete lun -port "&amp;A453&amp;IF(ISBLANK(C453),"-"&amp;B453," "&amp;C453)&amp;" -grp_opt ldev -device_grp_name "&amp;D453&amp;"")&amp;" -s "&amp;Instructions!B$11&amp;" -IH"&amp;Instructions!B$10)</f>
        <v/>
      </c>
    </row>
    <row r="454" spans="1:8" ht="15">
      <c r="A454" s="20"/>
      <c r="B454" s="29"/>
      <c r="C454" s="20"/>
      <c r="D454" s="29"/>
      <c r="E454" s="29"/>
      <c r="F454" s="92" t="s">
        <v>17</v>
      </c>
      <c r="G454" s="24" t="str">
        <f>IF(D454="","",IF(OR(ISNUMBER(B454),ISTEXT(C454)),"raidcom add lun -port "&amp;A454&amp;IF(ISBLANK(C454),"-"&amp;B454," "&amp;C454)&amp;" -grp_opt ldev -device_grp_name "&amp;D454&amp;""&amp;IF(ISBLANK(E454),""," "&amp;E454))&amp;" -s "&amp;Instructions!B$11&amp;" -IH"&amp;Instructions!B$10)</f>
        <v/>
      </c>
      <c r="H454" s="141" t="str">
        <f>IF(D454="","",IF(OR(ISNUMBER(B454), ISTEXT(C454)),"raidcom delete lun -port "&amp;A454&amp;IF(ISBLANK(C454),"-"&amp;B454," "&amp;C454)&amp;" -grp_opt ldev -device_grp_name "&amp;D454&amp;"")&amp;" -s "&amp;Instructions!B$11&amp;" -IH"&amp;Instructions!B$10)</f>
        <v/>
      </c>
    </row>
    <row r="455" spans="1:8" ht="15">
      <c r="A455" s="20"/>
      <c r="B455" s="29"/>
      <c r="C455" s="20"/>
      <c r="D455" s="29"/>
      <c r="E455" s="29"/>
      <c r="F455" s="92" t="s">
        <v>17</v>
      </c>
      <c r="G455" s="24" t="str">
        <f>IF(D455="","",IF(OR(ISNUMBER(B455),ISTEXT(C455)),"raidcom add lun -port "&amp;A455&amp;IF(ISBLANK(C455),"-"&amp;B455," "&amp;C455)&amp;" -grp_opt ldev -device_grp_name "&amp;D455&amp;""&amp;IF(ISBLANK(E455),""," "&amp;E455))&amp;" -s "&amp;Instructions!B$11&amp;" -IH"&amp;Instructions!B$10)</f>
        <v/>
      </c>
      <c r="H455" s="141" t="str">
        <f>IF(D455="","",IF(OR(ISNUMBER(B455), ISTEXT(C455)),"raidcom delete lun -port "&amp;A455&amp;IF(ISBLANK(C455),"-"&amp;B455," "&amp;C455)&amp;" -grp_opt ldev -device_grp_name "&amp;D455&amp;"")&amp;" -s "&amp;Instructions!B$11&amp;" -IH"&amp;Instructions!B$10)</f>
        <v/>
      </c>
    </row>
    <row r="456" spans="1:8" ht="15">
      <c r="A456" s="20"/>
      <c r="B456" s="29"/>
      <c r="C456" s="20"/>
      <c r="D456" s="29"/>
      <c r="E456" s="29"/>
      <c r="F456" s="92" t="s">
        <v>17</v>
      </c>
      <c r="G456" s="24" t="str">
        <f>IF(D456="","",IF(OR(ISNUMBER(B456),ISTEXT(C456)),"raidcom add lun -port "&amp;A456&amp;IF(ISBLANK(C456),"-"&amp;B456," "&amp;C456)&amp;" -grp_opt ldev -device_grp_name "&amp;D456&amp;""&amp;IF(ISBLANK(E456),""," "&amp;E456))&amp;" -s "&amp;Instructions!B$11&amp;" -IH"&amp;Instructions!B$10)</f>
        <v/>
      </c>
      <c r="H456" s="141" t="str">
        <f>IF(D456="","",IF(OR(ISNUMBER(B456), ISTEXT(C456)),"raidcom delete lun -port "&amp;A456&amp;IF(ISBLANK(C456),"-"&amp;B456," "&amp;C456)&amp;" -grp_opt ldev -device_grp_name "&amp;D456&amp;"")&amp;" -s "&amp;Instructions!B$11&amp;" -IH"&amp;Instructions!B$10)</f>
        <v/>
      </c>
    </row>
    <row r="457" spans="1:8" ht="15">
      <c r="A457" s="20"/>
      <c r="B457" s="29"/>
      <c r="C457" s="20"/>
      <c r="D457" s="29"/>
      <c r="E457" s="29"/>
      <c r="F457" s="92" t="s">
        <v>17</v>
      </c>
      <c r="G457" s="24" t="str">
        <f>IF(D457="","",IF(OR(ISNUMBER(B457),ISTEXT(C457)),"raidcom add lun -port "&amp;A457&amp;IF(ISBLANK(C457),"-"&amp;B457," "&amp;C457)&amp;" -grp_opt ldev -device_grp_name "&amp;D457&amp;""&amp;IF(ISBLANK(E457),""," "&amp;E457))&amp;" -s "&amp;Instructions!B$11&amp;" -IH"&amp;Instructions!B$10)</f>
        <v/>
      </c>
      <c r="H457" s="141" t="str">
        <f>IF(D457="","",IF(OR(ISNUMBER(B457), ISTEXT(C457)),"raidcom delete lun -port "&amp;A457&amp;IF(ISBLANK(C457),"-"&amp;B457," "&amp;C457)&amp;" -grp_opt ldev -device_grp_name "&amp;D457&amp;"")&amp;" -s "&amp;Instructions!B$11&amp;" -IH"&amp;Instructions!B$10)</f>
        <v/>
      </c>
    </row>
    <row r="458" spans="1:8" ht="15">
      <c r="A458" s="20"/>
      <c r="B458" s="29"/>
      <c r="C458" s="20"/>
      <c r="D458" s="29"/>
      <c r="E458" s="29"/>
      <c r="F458" s="92" t="s">
        <v>17</v>
      </c>
      <c r="G458" s="24" t="str">
        <f>IF(D458="","",IF(OR(ISNUMBER(B458),ISTEXT(C458)),"raidcom add lun -port "&amp;A458&amp;IF(ISBLANK(C458),"-"&amp;B458," "&amp;C458)&amp;" -grp_opt ldev -device_grp_name "&amp;D458&amp;""&amp;IF(ISBLANK(E458),""," "&amp;E458))&amp;" -s "&amp;Instructions!B$11&amp;" -IH"&amp;Instructions!B$10)</f>
        <v/>
      </c>
      <c r="H458" s="141" t="str">
        <f>IF(D458="","",IF(OR(ISNUMBER(B458), ISTEXT(C458)),"raidcom delete lun -port "&amp;A458&amp;IF(ISBLANK(C458),"-"&amp;B458," "&amp;C458)&amp;" -grp_opt ldev -device_grp_name "&amp;D458&amp;"")&amp;" -s "&amp;Instructions!B$11&amp;" -IH"&amp;Instructions!B$10)</f>
        <v/>
      </c>
    </row>
    <row r="459" spans="1:8" ht="15">
      <c r="A459" s="20"/>
      <c r="B459" s="29"/>
      <c r="C459" s="20"/>
      <c r="D459" s="29"/>
      <c r="E459" s="29"/>
      <c r="F459" s="92" t="s">
        <v>17</v>
      </c>
      <c r="G459" s="24" t="str">
        <f>IF(D459="","",IF(OR(ISNUMBER(B459),ISTEXT(C459)),"raidcom add lun -port "&amp;A459&amp;IF(ISBLANK(C459),"-"&amp;B459," "&amp;C459)&amp;" -grp_opt ldev -device_grp_name "&amp;D459&amp;""&amp;IF(ISBLANK(E459),""," "&amp;E459))&amp;" -s "&amp;Instructions!B$11&amp;" -IH"&amp;Instructions!B$10)</f>
        <v/>
      </c>
      <c r="H459" s="141" t="str">
        <f>IF(D459="","",IF(OR(ISNUMBER(B459), ISTEXT(C459)),"raidcom delete lun -port "&amp;A459&amp;IF(ISBLANK(C459),"-"&amp;B459," "&amp;C459)&amp;" -grp_opt ldev -device_grp_name "&amp;D459&amp;"")&amp;" -s "&amp;Instructions!B$11&amp;" -IH"&amp;Instructions!B$10)</f>
        <v/>
      </c>
    </row>
    <row r="460" spans="1:8" ht="15">
      <c r="A460" s="20"/>
      <c r="B460" s="29"/>
      <c r="C460" s="20"/>
      <c r="D460" s="29"/>
      <c r="E460" s="29"/>
      <c r="F460" s="92" t="s">
        <v>17</v>
      </c>
      <c r="G460" s="24" t="str">
        <f>IF(D460="","",IF(OR(ISNUMBER(B460),ISTEXT(C460)),"raidcom add lun -port "&amp;A460&amp;IF(ISBLANK(C460),"-"&amp;B460," "&amp;C460)&amp;" -grp_opt ldev -device_grp_name "&amp;D460&amp;""&amp;IF(ISBLANK(E460),""," "&amp;E460))&amp;" -s "&amp;Instructions!B$11&amp;" -IH"&amp;Instructions!B$10)</f>
        <v/>
      </c>
      <c r="H460" s="141" t="str">
        <f>IF(D460="","",IF(OR(ISNUMBER(B460), ISTEXT(C460)),"raidcom delete lun -port "&amp;A460&amp;IF(ISBLANK(C460),"-"&amp;B460," "&amp;C460)&amp;" -grp_opt ldev -device_grp_name "&amp;D460&amp;"")&amp;" -s "&amp;Instructions!B$11&amp;" -IH"&amp;Instructions!B$10)</f>
        <v/>
      </c>
    </row>
    <row r="461" spans="1:8" ht="15">
      <c r="A461" s="20"/>
      <c r="B461" s="29"/>
      <c r="C461" s="20"/>
      <c r="D461" s="29"/>
      <c r="E461" s="29"/>
      <c r="F461" s="92" t="s">
        <v>17</v>
      </c>
      <c r="G461" s="24" t="str">
        <f>IF(D461="","",IF(OR(ISNUMBER(B461),ISTEXT(C461)),"raidcom add lun -port "&amp;A461&amp;IF(ISBLANK(C461),"-"&amp;B461," "&amp;C461)&amp;" -grp_opt ldev -device_grp_name "&amp;D461&amp;""&amp;IF(ISBLANK(E461),""," "&amp;E461))&amp;" -s "&amp;Instructions!B$11&amp;" -IH"&amp;Instructions!B$10)</f>
        <v/>
      </c>
      <c r="H461" s="141" t="str">
        <f>IF(D461="","",IF(OR(ISNUMBER(B461), ISTEXT(C461)),"raidcom delete lun -port "&amp;A461&amp;IF(ISBLANK(C461),"-"&amp;B461," "&amp;C461)&amp;" -grp_opt ldev -device_grp_name "&amp;D461&amp;"")&amp;" -s "&amp;Instructions!B$11&amp;" -IH"&amp;Instructions!B$10)</f>
        <v/>
      </c>
    </row>
    <row r="462" spans="1:8" ht="15">
      <c r="A462" s="20"/>
      <c r="B462" s="29"/>
      <c r="C462" s="20"/>
      <c r="D462" s="29"/>
      <c r="E462" s="29"/>
      <c r="F462" s="92" t="s">
        <v>17</v>
      </c>
      <c r="G462" s="24" t="str">
        <f>IF(D462="","",IF(OR(ISNUMBER(B462),ISTEXT(C462)),"raidcom add lun -port "&amp;A462&amp;IF(ISBLANK(C462),"-"&amp;B462," "&amp;C462)&amp;" -grp_opt ldev -device_grp_name "&amp;D462&amp;""&amp;IF(ISBLANK(E462),""," "&amp;E462))&amp;" -s "&amp;Instructions!B$11&amp;" -IH"&amp;Instructions!B$10)</f>
        <v/>
      </c>
      <c r="H462" s="141" t="str">
        <f>IF(D462="","",IF(OR(ISNUMBER(B462), ISTEXT(C462)),"raidcom delete lun -port "&amp;A462&amp;IF(ISBLANK(C462),"-"&amp;B462," "&amp;C462)&amp;" -grp_opt ldev -device_grp_name "&amp;D462&amp;"")&amp;" -s "&amp;Instructions!B$11&amp;" -IH"&amp;Instructions!B$10)</f>
        <v/>
      </c>
    </row>
    <row r="463" spans="1:8" ht="15">
      <c r="A463" s="20"/>
      <c r="B463" s="29"/>
      <c r="C463" s="20"/>
      <c r="D463" s="29"/>
      <c r="E463" s="29"/>
      <c r="F463" s="92" t="s">
        <v>17</v>
      </c>
      <c r="G463" s="24" t="str">
        <f>IF(D463="","",IF(OR(ISNUMBER(B463),ISTEXT(C463)),"raidcom add lun -port "&amp;A463&amp;IF(ISBLANK(C463),"-"&amp;B463," "&amp;C463)&amp;" -grp_opt ldev -device_grp_name "&amp;D463&amp;""&amp;IF(ISBLANK(E463),""," "&amp;E463))&amp;" -s "&amp;Instructions!B$11&amp;" -IH"&amp;Instructions!B$10)</f>
        <v/>
      </c>
      <c r="H463" s="141" t="str">
        <f>IF(D463="","",IF(OR(ISNUMBER(B463), ISTEXT(C463)),"raidcom delete lun -port "&amp;A463&amp;IF(ISBLANK(C463),"-"&amp;B463," "&amp;C463)&amp;" -grp_opt ldev -device_grp_name "&amp;D463&amp;"")&amp;" -s "&amp;Instructions!B$11&amp;" -IH"&amp;Instructions!B$10)</f>
        <v/>
      </c>
    </row>
    <row r="464" spans="1:8" ht="15">
      <c r="A464" s="20"/>
      <c r="B464" s="29"/>
      <c r="C464" s="20"/>
      <c r="D464" s="29"/>
      <c r="E464" s="29"/>
      <c r="F464" s="92" t="s">
        <v>17</v>
      </c>
      <c r="G464" s="24" t="str">
        <f>IF(D464="","",IF(OR(ISNUMBER(B464),ISTEXT(C464)),"raidcom add lun -port "&amp;A464&amp;IF(ISBLANK(C464),"-"&amp;B464," "&amp;C464)&amp;" -grp_opt ldev -device_grp_name "&amp;D464&amp;""&amp;IF(ISBLANK(E464),""," "&amp;E464))&amp;" -s "&amp;Instructions!B$11&amp;" -IH"&amp;Instructions!B$10)</f>
        <v/>
      </c>
      <c r="H464" s="141" t="str">
        <f>IF(D464="","",IF(OR(ISNUMBER(B464), ISTEXT(C464)),"raidcom delete lun -port "&amp;A464&amp;IF(ISBLANK(C464),"-"&amp;B464," "&amp;C464)&amp;" -grp_opt ldev -device_grp_name "&amp;D464&amp;"")&amp;" -s "&amp;Instructions!B$11&amp;" -IH"&amp;Instructions!B$10)</f>
        <v/>
      </c>
    </row>
    <row r="465" spans="1:8" ht="15">
      <c r="A465" s="20"/>
      <c r="B465" s="29"/>
      <c r="C465" s="20"/>
      <c r="D465" s="29"/>
      <c r="E465" s="29"/>
      <c r="F465" s="92" t="s">
        <v>17</v>
      </c>
      <c r="G465" s="24" t="str">
        <f>IF(D465="","",IF(OR(ISNUMBER(B465),ISTEXT(C465)),"raidcom add lun -port "&amp;A465&amp;IF(ISBLANK(C465),"-"&amp;B465," "&amp;C465)&amp;" -grp_opt ldev -device_grp_name "&amp;D465&amp;""&amp;IF(ISBLANK(E465),""," "&amp;E465))&amp;" -s "&amp;Instructions!B$11&amp;" -IH"&amp;Instructions!B$10)</f>
        <v/>
      </c>
      <c r="H465" s="141" t="str">
        <f>IF(D465="","",IF(OR(ISNUMBER(B465), ISTEXT(C465)),"raidcom delete lun -port "&amp;A465&amp;IF(ISBLANK(C465),"-"&amp;B465," "&amp;C465)&amp;" -grp_opt ldev -device_grp_name "&amp;D465&amp;"")&amp;" -s "&amp;Instructions!B$11&amp;" -IH"&amp;Instructions!B$10)</f>
        <v/>
      </c>
    </row>
    <row r="466" spans="1:8" ht="15">
      <c r="A466" s="20"/>
      <c r="B466" s="29"/>
      <c r="C466" s="20"/>
      <c r="D466" s="29"/>
      <c r="E466" s="29"/>
      <c r="F466" s="92" t="s">
        <v>17</v>
      </c>
      <c r="G466" s="24" t="str">
        <f>IF(D466="","",IF(OR(ISNUMBER(B466),ISTEXT(C466)),"raidcom add lun -port "&amp;A466&amp;IF(ISBLANK(C466),"-"&amp;B466," "&amp;C466)&amp;" -grp_opt ldev -device_grp_name "&amp;D466&amp;""&amp;IF(ISBLANK(E466),""," "&amp;E466))&amp;" -s "&amp;Instructions!B$11&amp;" -IH"&amp;Instructions!B$10)</f>
        <v/>
      </c>
      <c r="H466" s="141" t="str">
        <f>IF(D466="","",IF(OR(ISNUMBER(B466), ISTEXT(C466)),"raidcom delete lun -port "&amp;A466&amp;IF(ISBLANK(C466),"-"&amp;B466," "&amp;C466)&amp;" -grp_opt ldev -device_grp_name "&amp;D466&amp;"")&amp;" -s "&amp;Instructions!B$11&amp;" -IH"&amp;Instructions!B$10)</f>
        <v/>
      </c>
    </row>
    <row r="467" spans="1:8" ht="15">
      <c r="A467" s="20"/>
      <c r="B467" s="29"/>
      <c r="C467" s="20"/>
      <c r="D467" s="29"/>
      <c r="E467" s="29"/>
      <c r="F467" s="92" t="s">
        <v>17</v>
      </c>
      <c r="G467" s="24" t="str">
        <f>IF(D467="","",IF(OR(ISNUMBER(B467),ISTEXT(C467)),"raidcom add lun -port "&amp;A467&amp;IF(ISBLANK(C467),"-"&amp;B467," "&amp;C467)&amp;" -grp_opt ldev -device_grp_name "&amp;D467&amp;""&amp;IF(ISBLANK(E467),""," "&amp;E467))&amp;" -s "&amp;Instructions!B$11&amp;" -IH"&amp;Instructions!B$10)</f>
        <v/>
      </c>
      <c r="H467" s="141" t="str">
        <f>IF(D467="","",IF(OR(ISNUMBER(B467), ISTEXT(C467)),"raidcom delete lun -port "&amp;A467&amp;IF(ISBLANK(C467),"-"&amp;B467," "&amp;C467)&amp;" -grp_opt ldev -device_grp_name "&amp;D467&amp;"")&amp;" -s "&amp;Instructions!B$11&amp;" -IH"&amp;Instructions!B$10)</f>
        <v/>
      </c>
    </row>
    <row r="468" spans="1:8" ht="15">
      <c r="A468" s="20"/>
      <c r="B468" s="29"/>
      <c r="C468" s="20"/>
      <c r="D468" s="29"/>
      <c r="E468" s="29"/>
      <c r="F468" s="92" t="s">
        <v>17</v>
      </c>
      <c r="G468" s="24" t="str">
        <f>IF(D468="","",IF(OR(ISNUMBER(B468),ISTEXT(C468)),"raidcom add lun -port "&amp;A468&amp;IF(ISBLANK(C468),"-"&amp;B468," "&amp;C468)&amp;" -grp_opt ldev -device_grp_name "&amp;D468&amp;""&amp;IF(ISBLANK(E468),""," "&amp;E468))&amp;" -s "&amp;Instructions!B$11&amp;" -IH"&amp;Instructions!B$10)</f>
        <v/>
      </c>
      <c r="H468" s="141" t="str">
        <f>IF(D468="","",IF(OR(ISNUMBER(B468), ISTEXT(C468)),"raidcom delete lun -port "&amp;A468&amp;IF(ISBLANK(C468),"-"&amp;B468," "&amp;C468)&amp;" -grp_opt ldev -device_grp_name "&amp;D468&amp;"")&amp;" -s "&amp;Instructions!B$11&amp;" -IH"&amp;Instructions!B$10)</f>
        <v/>
      </c>
    </row>
    <row r="469" spans="1:8" ht="15">
      <c r="A469" s="20"/>
      <c r="B469" s="29"/>
      <c r="C469" s="20"/>
      <c r="D469" s="29"/>
      <c r="E469" s="29"/>
      <c r="F469" s="92" t="s">
        <v>17</v>
      </c>
      <c r="G469" s="24" t="str">
        <f>IF(D469="","",IF(OR(ISNUMBER(B469),ISTEXT(C469)),"raidcom add lun -port "&amp;A469&amp;IF(ISBLANK(C469),"-"&amp;B469," "&amp;C469)&amp;" -grp_opt ldev -device_grp_name "&amp;D469&amp;""&amp;IF(ISBLANK(E469),""," "&amp;E469))&amp;" -s "&amp;Instructions!B$11&amp;" -IH"&amp;Instructions!B$10)</f>
        <v/>
      </c>
      <c r="H469" s="141" t="str">
        <f>IF(D469="","",IF(OR(ISNUMBER(B469), ISTEXT(C469)),"raidcom delete lun -port "&amp;A469&amp;IF(ISBLANK(C469),"-"&amp;B469," "&amp;C469)&amp;" -grp_opt ldev -device_grp_name "&amp;D469&amp;"")&amp;" -s "&amp;Instructions!B$11&amp;" -IH"&amp;Instructions!B$10)</f>
        <v/>
      </c>
    </row>
    <row r="470" spans="1:8" ht="15">
      <c r="A470" s="20"/>
      <c r="B470" s="29"/>
      <c r="C470" s="20"/>
      <c r="D470" s="29"/>
      <c r="E470" s="29"/>
      <c r="F470" s="92" t="s">
        <v>17</v>
      </c>
      <c r="G470" s="24" t="str">
        <f>IF(D470="","",IF(OR(ISNUMBER(B470),ISTEXT(C470)),"raidcom add lun -port "&amp;A470&amp;IF(ISBLANK(C470),"-"&amp;B470," "&amp;C470)&amp;" -grp_opt ldev -device_grp_name "&amp;D470&amp;""&amp;IF(ISBLANK(E470),""," "&amp;E470))&amp;" -s "&amp;Instructions!B$11&amp;" -IH"&amp;Instructions!B$10)</f>
        <v/>
      </c>
      <c r="H470" s="141" t="str">
        <f>IF(D470="","",IF(OR(ISNUMBER(B470), ISTEXT(C470)),"raidcom delete lun -port "&amp;A470&amp;IF(ISBLANK(C470),"-"&amp;B470," "&amp;C470)&amp;" -grp_opt ldev -device_grp_name "&amp;D470&amp;"")&amp;" -s "&amp;Instructions!B$11&amp;" -IH"&amp;Instructions!B$10)</f>
        <v/>
      </c>
    </row>
    <row r="471" spans="1:8" ht="15">
      <c r="A471" s="20"/>
      <c r="B471" s="29"/>
      <c r="C471" s="20"/>
      <c r="D471" s="29"/>
      <c r="E471" s="29"/>
      <c r="F471" s="92" t="s">
        <v>17</v>
      </c>
      <c r="G471" s="24" t="str">
        <f>IF(D471="","",IF(OR(ISNUMBER(B471),ISTEXT(C471)),"raidcom add lun -port "&amp;A471&amp;IF(ISBLANK(C471),"-"&amp;B471," "&amp;C471)&amp;" -grp_opt ldev -device_grp_name "&amp;D471&amp;""&amp;IF(ISBLANK(E471),""," "&amp;E471))&amp;" -s "&amp;Instructions!B$11&amp;" -IH"&amp;Instructions!B$10)</f>
        <v/>
      </c>
      <c r="H471" s="141" t="str">
        <f>IF(D471="","",IF(OR(ISNUMBER(B471), ISTEXT(C471)),"raidcom delete lun -port "&amp;A471&amp;IF(ISBLANK(C471),"-"&amp;B471," "&amp;C471)&amp;" -grp_opt ldev -device_grp_name "&amp;D471&amp;"")&amp;" -s "&amp;Instructions!B$11&amp;" -IH"&amp;Instructions!B$10)</f>
        <v/>
      </c>
    </row>
    <row r="472" spans="1:8" ht="15">
      <c r="A472" s="20"/>
      <c r="B472" s="29"/>
      <c r="C472" s="20"/>
      <c r="D472" s="29"/>
      <c r="E472" s="29"/>
      <c r="F472" s="92" t="s">
        <v>17</v>
      </c>
      <c r="G472" s="24" t="str">
        <f>IF(D472="","",IF(OR(ISNUMBER(B472),ISTEXT(C472)),"raidcom add lun -port "&amp;A472&amp;IF(ISBLANK(C472),"-"&amp;B472," "&amp;C472)&amp;" -grp_opt ldev -device_grp_name "&amp;D472&amp;""&amp;IF(ISBLANK(E472),""," "&amp;E472))&amp;" -s "&amp;Instructions!B$11&amp;" -IH"&amp;Instructions!B$10)</f>
        <v/>
      </c>
      <c r="H472" s="141" t="str">
        <f>IF(D472="","",IF(OR(ISNUMBER(B472), ISTEXT(C472)),"raidcom delete lun -port "&amp;A472&amp;IF(ISBLANK(C472),"-"&amp;B472," "&amp;C472)&amp;" -grp_opt ldev -device_grp_name "&amp;D472&amp;"")&amp;" -s "&amp;Instructions!B$11&amp;" -IH"&amp;Instructions!B$10)</f>
        <v/>
      </c>
    </row>
    <row r="473" spans="1:8" ht="15">
      <c r="A473" s="20"/>
      <c r="B473" s="29"/>
      <c r="C473" s="20"/>
      <c r="D473" s="29"/>
      <c r="E473" s="29"/>
      <c r="F473" s="92" t="s">
        <v>17</v>
      </c>
      <c r="G473" s="24" t="str">
        <f>IF(D473="","",IF(OR(ISNUMBER(B473),ISTEXT(C473)),"raidcom add lun -port "&amp;A473&amp;IF(ISBLANK(C473),"-"&amp;B473," "&amp;C473)&amp;" -grp_opt ldev -device_grp_name "&amp;D473&amp;""&amp;IF(ISBLANK(E473),""," "&amp;E473))&amp;" -s "&amp;Instructions!B$11&amp;" -IH"&amp;Instructions!B$10)</f>
        <v/>
      </c>
      <c r="H473" s="141" t="str">
        <f>IF(D473="","",IF(OR(ISNUMBER(B473), ISTEXT(C473)),"raidcom delete lun -port "&amp;A473&amp;IF(ISBLANK(C473),"-"&amp;B473," "&amp;C473)&amp;" -grp_opt ldev -device_grp_name "&amp;D473&amp;"")&amp;" -s "&amp;Instructions!B$11&amp;" -IH"&amp;Instructions!B$10)</f>
        <v/>
      </c>
    </row>
    <row r="474" spans="1:8" ht="15">
      <c r="A474" s="20"/>
      <c r="B474" s="29"/>
      <c r="C474" s="20"/>
      <c r="D474" s="29"/>
      <c r="E474" s="29"/>
      <c r="F474" s="92" t="s">
        <v>17</v>
      </c>
      <c r="G474" s="24" t="str">
        <f>IF(D474="","",IF(OR(ISNUMBER(B474),ISTEXT(C474)),"raidcom add lun -port "&amp;A474&amp;IF(ISBLANK(C474),"-"&amp;B474," "&amp;C474)&amp;" -grp_opt ldev -device_grp_name "&amp;D474&amp;""&amp;IF(ISBLANK(E474),""," "&amp;E474))&amp;" -s "&amp;Instructions!B$11&amp;" -IH"&amp;Instructions!B$10)</f>
        <v/>
      </c>
      <c r="H474" s="141" t="str">
        <f>IF(D474="","",IF(OR(ISNUMBER(B474), ISTEXT(C474)),"raidcom delete lun -port "&amp;A474&amp;IF(ISBLANK(C474),"-"&amp;B474," "&amp;C474)&amp;" -grp_opt ldev -device_grp_name "&amp;D474&amp;"")&amp;" -s "&amp;Instructions!B$11&amp;" -IH"&amp;Instructions!B$10)</f>
        <v/>
      </c>
    </row>
    <row r="475" spans="1:8" ht="15">
      <c r="A475" s="20"/>
      <c r="B475" s="29"/>
      <c r="C475" s="20"/>
      <c r="D475" s="29"/>
      <c r="E475" s="29"/>
      <c r="F475" s="92" t="s">
        <v>17</v>
      </c>
      <c r="G475" s="24" t="str">
        <f>IF(D475="","",IF(OR(ISNUMBER(B475),ISTEXT(C475)),"raidcom add lun -port "&amp;A475&amp;IF(ISBLANK(C475),"-"&amp;B475," "&amp;C475)&amp;" -grp_opt ldev -device_grp_name "&amp;D475&amp;""&amp;IF(ISBLANK(E475),""," "&amp;E475))&amp;" -s "&amp;Instructions!B$11&amp;" -IH"&amp;Instructions!B$10)</f>
        <v/>
      </c>
      <c r="H475" s="141" t="str">
        <f>IF(D475="","",IF(OR(ISNUMBER(B475), ISTEXT(C475)),"raidcom delete lun -port "&amp;A475&amp;IF(ISBLANK(C475),"-"&amp;B475," "&amp;C475)&amp;" -grp_opt ldev -device_grp_name "&amp;D475&amp;"")&amp;" -s "&amp;Instructions!B$11&amp;" -IH"&amp;Instructions!B$10)</f>
        <v/>
      </c>
    </row>
    <row r="476" spans="1:8" ht="15">
      <c r="A476" s="20"/>
      <c r="B476" s="29"/>
      <c r="C476" s="20"/>
      <c r="D476" s="29"/>
      <c r="E476" s="29"/>
      <c r="F476" s="92" t="s">
        <v>17</v>
      </c>
      <c r="G476" s="24" t="str">
        <f>IF(D476="","",IF(OR(ISNUMBER(B476),ISTEXT(C476)),"raidcom add lun -port "&amp;A476&amp;IF(ISBLANK(C476),"-"&amp;B476," "&amp;C476)&amp;" -grp_opt ldev -device_grp_name "&amp;D476&amp;""&amp;IF(ISBLANK(E476),""," "&amp;E476))&amp;" -s "&amp;Instructions!B$11&amp;" -IH"&amp;Instructions!B$10)</f>
        <v/>
      </c>
      <c r="H476" s="141" t="str">
        <f>IF(D476="","",IF(OR(ISNUMBER(B476), ISTEXT(C476)),"raidcom delete lun -port "&amp;A476&amp;IF(ISBLANK(C476),"-"&amp;B476," "&amp;C476)&amp;" -grp_opt ldev -device_grp_name "&amp;D476&amp;"")&amp;" -s "&amp;Instructions!B$11&amp;" -IH"&amp;Instructions!B$10)</f>
        <v/>
      </c>
    </row>
    <row r="477" spans="1:8" ht="15">
      <c r="A477" s="20"/>
      <c r="B477" s="29"/>
      <c r="C477" s="20"/>
      <c r="D477" s="29"/>
      <c r="E477" s="29"/>
      <c r="F477" s="92" t="s">
        <v>17</v>
      </c>
      <c r="G477" s="24" t="str">
        <f>IF(D477="","",IF(OR(ISNUMBER(B477),ISTEXT(C477)),"raidcom add lun -port "&amp;A477&amp;IF(ISBLANK(C477),"-"&amp;B477," "&amp;C477)&amp;" -grp_opt ldev -device_grp_name "&amp;D477&amp;""&amp;IF(ISBLANK(E477),""," "&amp;E477))&amp;" -s "&amp;Instructions!B$11&amp;" -IH"&amp;Instructions!B$10)</f>
        <v/>
      </c>
      <c r="H477" s="141" t="str">
        <f>IF(D477="","",IF(OR(ISNUMBER(B477), ISTEXT(C477)),"raidcom delete lun -port "&amp;A477&amp;IF(ISBLANK(C477),"-"&amp;B477," "&amp;C477)&amp;" -grp_opt ldev -device_grp_name "&amp;D477&amp;"")&amp;" -s "&amp;Instructions!B$11&amp;" -IH"&amp;Instructions!B$10)</f>
        <v/>
      </c>
    </row>
    <row r="478" spans="1:8" ht="15">
      <c r="A478" s="20"/>
      <c r="B478" s="29"/>
      <c r="C478" s="20"/>
      <c r="D478" s="29"/>
      <c r="E478" s="29"/>
      <c r="F478" s="92" t="s">
        <v>17</v>
      </c>
      <c r="G478" s="24" t="str">
        <f>IF(D478="","",IF(OR(ISNUMBER(B478),ISTEXT(C478)),"raidcom add lun -port "&amp;A478&amp;IF(ISBLANK(C478),"-"&amp;B478," "&amp;C478)&amp;" -grp_opt ldev -device_grp_name "&amp;D478&amp;""&amp;IF(ISBLANK(E478),""," "&amp;E478))&amp;" -s "&amp;Instructions!B$11&amp;" -IH"&amp;Instructions!B$10)</f>
        <v/>
      </c>
      <c r="H478" s="141" t="str">
        <f>IF(D478="","",IF(OR(ISNUMBER(B478), ISTEXT(C478)),"raidcom delete lun -port "&amp;A478&amp;IF(ISBLANK(C478),"-"&amp;B478," "&amp;C478)&amp;" -grp_opt ldev -device_grp_name "&amp;D478&amp;"")&amp;" -s "&amp;Instructions!B$11&amp;" -IH"&amp;Instructions!B$10)</f>
        <v/>
      </c>
    </row>
    <row r="479" spans="1:8" ht="15">
      <c r="A479" s="20"/>
      <c r="B479" s="29"/>
      <c r="C479" s="20"/>
      <c r="D479" s="29"/>
      <c r="E479" s="29"/>
      <c r="F479" s="92" t="s">
        <v>17</v>
      </c>
      <c r="G479" s="24" t="str">
        <f>IF(D479="","",IF(OR(ISNUMBER(B479),ISTEXT(C479)),"raidcom add lun -port "&amp;A479&amp;IF(ISBLANK(C479),"-"&amp;B479," "&amp;C479)&amp;" -grp_opt ldev -device_grp_name "&amp;D479&amp;""&amp;IF(ISBLANK(E479),""," "&amp;E479))&amp;" -s "&amp;Instructions!B$11&amp;" -IH"&amp;Instructions!B$10)</f>
        <v/>
      </c>
      <c r="H479" s="141" t="str">
        <f>IF(D479="","",IF(OR(ISNUMBER(B479), ISTEXT(C479)),"raidcom delete lun -port "&amp;A479&amp;IF(ISBLANK(C479),"-"&amp;B479," "&amp;C479)&amp;" -grp_opt ldev -device_grp_name "&amp;D479&amp;"")&amp;" -s "&amp;Instructions!B$11&amp;" -IH"&amp;Instructions!B$10)</f>
        <v/>
      </c>
    </row>
    <row r="480" spans="1:8" ht="15">
      <c r="A480" s="20"/>
      <c r="B480" s="29"/>
      <c r="C480" s="20"/>
      <c r="D480" s="29"/>
      <c r="E480" s="29"/>
      <c r="F480" s="92" t="s">
        <v>17</v>
      </c>
      <c r="G480" s="24" t="str">
        <f>IF(D480="","",IF(OR(ISNUMBER(B480),ISTEXT(C480)),"raidcom add lun -port "&amp;A480&amp;IF(ISBLANK(C480),"-"&amp;B480," "&amp;C480)&amp;" -grp_opt ldev -device_grp_name "&amp;D480&amp;""&amp;IF(ISBLANK(E480),""," "&amp;E480))&amp;" -s "&amp;Instructions!B$11&amp;" -IH"&amp;Instructions!B$10)</f>
        <v/>
      </c>
      <c r="H480" s="141" t="str">
        <f>IF(D480="","",IF(OR(ISNUMBER(B480), ISTEXT(C480)),"raidcom delete lun -port "&amp;A480&amp;IF(ISBLANK(C480),"-"&amp;B480," "&amp;C480)&amp;" -grp_opt ldev -device_grp_name "&amp;D480&amp;"")&amp;" -s "&amp;Instructions!B$11&amp;" -IH"&amp;Instructions!B$10)</f>
        <v/>
      </c>
    </row>
    <row r="481" spans="1:8" ht="15">
      <c r="A481" s="20"/>
      <c r="B481" s="29"/>
      <c r="C481" s="20"/>
      <c r="D481" s="29"/>
      <c r="E481" s="29"/>
      <c r="F481" s="92" t="s">
        <v>17</v>
      </c>
      <c r="G481" s="24" t="str">
        <f>IF(D481="","",IF(OR(ISNUMBER(B481),ISTEXT(C481)),"raidcom add lun -port "&amp;A481&amp;IF(ISBLANK(C481),"-"&amp;B481," "&amp;C481)&amp;" -grp_opt ldev -device_grp_name "&amp;D481&amp;""&amp;IF(ISBLANK(E481),""," "&amp;E481))&amp;" -s "&amp;Instructions!B$11&amp;" -IH"&amp;Instructions!B$10)</f>
        <v/>
      </c>
      <c r="H481" s="141" t="str">
        <f>IF(D481="","",IF(OR(ISNUMBER(B481), ISTEXT(C481)),"raidcom delete lun -port "&amp;A481&amp;IF(ISBLANK(C481),"-"&amp;B481," "&amp;C481)&amp;" -grp_opt ldev -device_grp_name "&amp;D481&amp;"")&amp;" -s "&amp;Instructions!B$11&amp;" -IH"&amp;Instructions!B$10)</f>
        <v/>
      </c>
    </row>
    <row r="482" spans="1:8" ht="15">
      <c r="A482" s="20"/>
      <c r="B482" s="29"/>
      <c r="C482" s="20"/>
      <c r="D482" s="29"/>
      <c r="E482" s="29"/>
      <c r="F482" s="92" t="s">
        <v>17</v>
      </c>
      <c r="G482" s="24" t="str">
        <f>IF(D482="","",IF(OR(ISNUMBER(B482),ISTEXT(C482)),"raidcom add lun -port "&amp;A482&amp;IF(ISBLANK(C482),"-"&amp;B482," "&amp;C482)&amp;" -grp_opt ldev -device_grp_name "&amp;D482&amp;""&amp;IF(ISBLANK(E482),""," "&amp;E482))&amp;" -s "&amp;Instructions!B$11&amp;" -IH"&amp;Instructions!B$10)</f>
        <v/>
      </c>
      <c r="H482" s="141" t="str">
        <f>IF(D482="","",IF(OR(ISNUMBER(B482), ISTEXT(C482)),"raidcom delete lun -port "&amp;A482&amp;IF(ISBLANK(C482),"-"&amp;B482," "&amp;C482)&amp;" -grp_opt ldev -device_grp_name "&amp;D482&amp;"")&amp;" -s "&amp;Instructions!B$11&amp;" -IH"&amp;Instructions!B$10)</f>
        <v/>
      </c>
    </row>
    <row r="483" spans="1:8" ht="15">
      <c r="A483" s="20"/>
      <c r="B483" s="29"/>
      <c r="C483" s="20"/>
      <c r="D483" s="29"/>
      <c r="E483" s="29"/>
      <c r="F483" s="92" t="s">
        <v>17</v>
      </c>
      <c r="G483" s="24" t="str">
        <f>IF(D483="","",IF(OR(ISNUMBER(B483),ISTEXT(C483)),"raidcom add lun -port "&amp;A483&amp;IF(ISBLANK(C483),"-"&amp;B483," "&amp;C483)&amp;" -grp_opt ldev -device_grp_name "&amp;D483&amp;""&amp;IF(ISBLANK(E483),""," "&amp;E483))&amp;" -s "&amp;Instructions!B$11&amp;" -IH"&amp;Instructions!B$10)</f>
        <v/>
      </c>
      <c r="H483" s="141" t="str">
        <f>IF(D483="","",IF(OR(ISNUMBER(B483), ISTEXT(C483)),"raidcom delete lun -port "&amp;A483&amp;IF(ISBLANK(C483),"-"&amp;B483," "&amp;C483)&amp;" -grp_opt ldev -device_grp_name "&amp;D483&amp;"")&amp;" -s "&amp;Instructions!B$11&amp;" -IH"&amp;Instructions!B$10)</f>
        <v/>
      </c>
    </row>
    <row r="484" spans="1:8" ht="15">
      <c r="A484" s="20"/>
      <c r="B484" s="29"/>
      <c r="C484" s="20"/>
      <c r="D484" s="29"/>
      <c r="E484" s="29"/>
      <c r="F484" s="92" t="s">
        <v>17</v>
      </c>
      <c r="G484" s="24" t="str">
        <f>IF(D484="","",IF(OR(ISNUMBER(B484),ISTEXT(C484)),"raidcom add lun -port "&amp;A484&amp;IF(ISBLANK(C484),"-"&amp;B484," "&amp;C484)&amp;" -grp_opt ldev -device_grp_name "&amp;D484&amp;""&amp;IF(ISBLANK(E484),""," "&amp;E484))&amp;" -s "&amp;Instructions!B$11&amp;" -IH"&amp;Instructions!B$10)</f>
        <v/>
      </c>
      <c r="H484" s="141" t="str">
        <f>IF(D484="","",IF(OR(ISNUMBER(B484), ISTEXT(C484)),"raidcom delete lun -port "&amp;A484&amp;IF(ISBLANK(C484),"-"&amp;B484," "&amp;C484)&amp;" -grp_opt ldev -device_grp_name "&amp;D484&amp;"")&amp;" -s "&amp;Instructions!B$11&amp;" -IH"&amp;Instructions!B$10)</f>
        <v/>
      </c>
    </row>
    <row r="485" spans="1:8" ht="15">
      <c r="A485" s="20"/>
      <c r="B485" s="29"/>
      <c r="C485" s="20"/>
      <c r="D485" s="29"/>
      <c r="E485" s="29"/>
      <c r="F485" s="92" t="s">
        <v>17</v>
      </c>
      <c r="G485" s="24" t="str">
        <f>IF(D485="","",IF(OR(ISNUMBER(B485),ISTEXT(C485)),"raidcom add lun -port "&amp;A485&amp;IF(ISBLANK(C485),"-"&amp;B485," "&amp;C485)&amp;" -grp_opt ldev -device_grp_name "&amp;D485&amp;""&amp;IF(ISBLANK(E485),""," "&amp;E485))&amp;" -s "&amp;Instructions!B$11&amp;" -IH"&amp;Instructions!B$10)</f>
        <v/>
      </c>
      <c r="H485" s="141" t="str">
        <f>IF(D485="","",IF(OR(ISNUMBER(B485), ISTEXT(C485)),"raidcom delete lun -port "&amp;A485&amp;IF(ISBLANK(C485),"-"&amp;B485," "&amp;C485)&amp;" -grp_opt ldev -device_grp_name "&amp;D485&amp;"")&amp;" -s "&amp;Instructions!B$11&amp;" -IH"&amp;Instructions!B$10)</f>
        <v/>
      </c>
    </row>
    <row r="486" spans="1:8" ht="15">
      <c r="A486" s="20"/>
      <c r="B486" s="29"/>
      <c r="C486" s="20"/>
      <c r="D486" s="29"/>
      <c r="E486" s="29"/>
      <c r="F486" s="92" t="s">
        <v>17</v>
      </c>
      <c r="G486" s="24" t="str">
        <f>IF(D486="","",IF(OR(ISNUMBER(B486),ISTEXT(C486)),"raidcom add lun -port "&amp;A486&amp;IF(ISBLANK(C486),"-"&amp;B486," "&amp;C486)&amp;" -grp_opt ldev -device_grp_name "&amp;D486&amp;""&amp;IF(ISBLANK(E486),""," "&amp;E486))&amp;" -s "&amp;Instructions!B$11&amp;" -IH"&amp;Instructions!B$10)</f>
        <v/>
      </c>
      <c r="H486" s="141" t="str">
        <f>IF(D486="","",IF(OR(ISNUMBER(B486), ISTEXT(C486)),"raidcom delete lun -port "&amp;A486&amp;IF(ISBLANK(C486),"-"&amp;B486," "&amp;C486)&amp;" -grp_opt ldev -device_grp_name "&amp;D486&amp;"")&amp;" -s "&amp;Instructions!B$11&amp;" -IH"&amp;Instructions!B$10)</f>
        <v/>
      </c>
    </row>
    <row r="487" spans="1:8" ht="15">
      <c r="A487" s="20"/>
      <c r="B487" s="29"/>
      <c r="C487" s="20"/>
      <c r="D487" s="29"/>
      <c r="E487" s="29"/>
      <c r="F487" s="92" t="s">
        <v>17</v>
      </c>
      <c r="G487" s="24" t="str">
        <f>IF(D487="","",IF(OR(ISNUMBER(B487),ISTEXT(C487)),"raidcom add lun -port "&amp;A487&amp;IF(ISBLANK(C487),"-"&amp;B487," "&amp;C487)&amp;" -grp_opt ldev -device_grp_name "&amp;D487&amp;""&amp;IF(ISBLANK(E487),""," "&amp;E487))&amp;" -s "&amp;Instructions!B$11&amp;" -IH"&amp;Instructions!B$10)</f>
        <v/>
      </c>
      <c r="H487" s="141" t="str">
        <f>IF(D487="","",IF(OR(ISNUMBER(B487), ISTEXT(C487)),"raidcom delete lun -port "&amp;A487&amp;IF(ISBLANK(C487),"-"&amp;B487," "&amp;C487)&amp;" -grp_opt ldev -device_grp_name "&amp;D487&amp;"")&amp;" -s "&amp;Instructions!B$11&amp;" -IH"&amp;Instructions!B$10)</f>
        <v/>
      </c>
    </row>
    <row r="488" spans="1:8" ht="15">
      <c r="A488" s="20"/>
      <c r="B488" s="29"/>
      <c r="C488" s="20"/>
      <c r="D488" s="29"/>
      <c r="E488" s="29"/>
      <c r="F488" s="92" t="s">
        <v>17</v>
      </c>
      <c r="G488" s="24" t="str">
        <f>IF(D488="","",IF(OR(ISNUMBER(B488),ISTEXT(C488)),"raidcom add lun -port "&amp;A488&amp;IF(ISBLANK(C488),"-"&amp;B488," "&amp;C488)&amp;" -grp_opt ldev -device_grp_name "&amp;D488&amp;""&amp;IF(ISBLANK(E488),""," "&amp;E488))&amp;" -s "&amp;Instructions!B$11&amp;" -IH"&amp;Instructions!B$10)</f>
        <v/>
      </c>
      <c r="H488" s="141" t="str">
        <f>IF(D488="","",IF(OR(ISNUMBER(B488), ISTEXT(C488)),"raidcom delete lun -port "&amp;A488&amp;IF(ISBLANK(C488),"-"&amp;B488," "&amp;C488)&amp;" -grp_opt ldev -device_grp_name "&amp;D488&amp;"")&amp;" -s "&amp;Instructions!B$11&amp;" -IH"&amp;Instructions!B$10)</f>
        <v/>
      </c>
    </row>
    <row r="489" spans="1:8" ht="15">
      <c r="A489" s="20"/>
      <c r="B489" s="29"/>
      <c r="C489" s="20"/>
      <c r="D489" s="29"/>
      <c r="E489" s="29"/>
      <c r="F489" s="92" t="s">
        <v>17</v>
      </c>
      <c r="G489" s="24" t="str">
        <f>IF(D489="","",IF(OR(ISNUMBER(B489),ISTEXT(C489)),"raidcom add lun -port "&amp;A489&amp;IF(ISBLANK(C489),"-"&amp;B489," "&amp;C489)&amp;" -grp_opt ldev -device_grp_name "&amp;D489&amp;""&amp;IF(ISBLANK(E489),""," "&amp;E489))&amp;" -s "&amp;Instructions!B$11&amp;" -IH"&amp;Instructions!B$10)</f>
        <v/>
      </c>
      <c r="H489" s="141" t="str">
        <f>IF(D489="","",IF(OR(ISNUMBER(B489), ISTEXT(C489)),"raidcom delete lun -port "&amp;A489&amp;IF(ISBLANK(C489),"-"&amp;B489," "&amp;C489)&amp;" -grp_opt ldev -device_grp_name "&amp;D489&amp;"")&amp;" -s "&amp;Instructions!B$11&amp;" -IH"&amp;Instructions!B$10)</f>
        <v/>
      </c>
    </row>
    <row r="490" spans="1:8" ht="15">
      <c r="A490" s="20"/>
      <c r="B490" s="29"/>
      <c r="C490" s="20"/>
      <c r="D490" s="29"/>
      <c r="E490" s="29"/>
      <c r="F490" s="92" t="s">
        <v>17</v>
      </c>
      <c r="G490" s="24" t="str">
        <f>IF(D490="","",IF(OR(ISNUMBER(B490),ISTEXT(C490)),"raidcom add lun -port "&amp;A490&amp;IF(ISBLANK(C490),"-"&amp;B490," "&amp;C490)&amp;" -grp_opt ldev -device_grp_name "&amp;D490&amp;""&amp;IF(ISBLANK(E490),""," "&amp;E490))&amp;" -s "&amp;Instructions!B$11&amp;" -IH"&amp;Instructions!B$10)</f>
        <v/>
      </c>
      <c r="H490" s="141" t="str">
        <f>IF(D490="","",IF(OR(ISNUMBER(B490), ISTEXT(C490)),"raidcom delete lun -port "&amp;A490&amp;IF(ISBLANK(C490),"-"&amp;B490," "&amp;C490)&amp;" -grp_opt ldev -device_grp_name "&amp;D490&amp;"")&amp;" -s "&amp;Instructions!B$11&amp;" -IH"&amp;Instructions!B$10)</f>
        <v/>
      </c>
    </row>
    <row r="491" spans="1:8" ht="15">
      <c r="A491" s="20"/>
      <c r="B491" s="29"/>
      <c r="C491" s="20"/>
      <c r="D491" s="29"/>
      <c r="E491" s="29"/>
      <c r="F491" s="92" t="s">
        <v>17</v>
      </c>
      <c r="G491" s="24" t="str">
        <f>IF(D491="","",IF(OR(ISNUMBER(B491),ISTEXT(C491)),"raidcom add lun -port "&amp;A491&amp;IF(ISBLANK(C491),"-"&amp;B491," "&amp;C491)&amp;" -grp_opt ldev -device_grp_name "&amp;D491&amp;""&amp;IF(ISBLANK(E491),""," "&amp;E491))&amp;" -s "&amp;Instructions!B$11&amp;" -IH"&amp;Instructions!B$10)</f>
        <v/>
      </c>
      <c r="H491" s="141" t="str">
        <f>IF(D491="","",IF(OR(ISNUMBER(B491), ISTEXT(C491)),"raidcom delete lun -port "&amp;A491&amp;IF(ISBLANK(C491),"-"&amp;B491," "&amp;C491)&amp;" -grp_opt ldev -device_grp_name "&amp;D491&amp;"")&amp;" -s "&amp;Instructions!B$11&amp;" -IH"&amp;Instructions!B$10)</f>
        <v/>
      </c>
    </row>
    <row r="492" spans="1:8" ht="15">
      <c r="A492" s="20"/>
      <c r="B492" s="29"/>
      <c r="C492" s="20"/>
      <c r="D492" s="29"/>
      <c r="E492" s="29"/>
      <c r="F492" s="92" t="s">
        <v>17</v>
      </c>
      <c r="G492" s="24" t="str">
        <f>IF(D492="","",IF(OR(ISNUMBER(B492),ISTEXT(C492)),"raidcom add lun -port "&amp;A492&amp;IF(ISBLANK(C492),"-"&amp;B492," "&amp;C492)&amp;" -grp_opt ldev -device_grp_name "&amp;D492&amp;""&amp;IF(ISBLANK(E492),""," "&amp;E492))&amp;" -s "&amp;Instructions!B$11&amp;" -IH"&amp;Instructions!B$10)</f>
        <v/>
      </c>
      <c r="H492" s="141" t="str">
        <f>IF(D492="","",IF(OR(ISNUMBER(B492), ISTEXT(C492)),"raidcom delete lun -port "&amp;A492&amp;IF(ISBLANK(C492),"-"&amp;B492," "&amp;C492)&amp;" -grp_opt ldev -device_grp_name "&amp;D492&amp;"")&amp;" -s "&amp;Instructions!B$11&amp;" -IH"&amp;Instructions!B$10)</f>
        <v/>
      </c>
    </row>
    <row r="493" spans="1:8" ht="15">
      <c r="A493" s="20"/>
      <c r="B493" s="29"/>
      <c r="C493" s="20"/>
      <c r="D493" s="29"/>
      <c r="E493" s="29"/>
      <c r="F493" s="92" t="s">
        <v>17</v>
      </c>
      <c r="G493" s="24" t="str">
        <f>IF(D493="","",IF(OR(ISNUMBER(B493),ISTEXT(C493)),"raidcom add lun -port "&amp;A493&amp;IF(ISBLANK(C493),"-"&amp;B493," "&amp;C493)&amp;" -grp_opt ldev -device_grp_name "&amp;D493&amp;""&amp;IF(ISBLANK(E493),""," "&amp;E493))&amp;" -s "&amp;Instructions!B$11&amp;" -IH"&amp;Instructions!B$10)</f>
        <v/>
      </c>
      <c r="H493" s="141" t="str">
        <f>IF(D493="","",IF(OR(ISNUMBER(B493), ISTEXT(C493)),"raidcom delete lun -port "&amp;A493&amp;IF(ISBLANK(C493),"-"&amp;B493," "&amp;C493)&amp;" -grp_opt ldev -device_grp_name "&amp;D493&amp;"")&amp;" -s "&amp;Instructions!B$11&amp;" -IH"&amp;Instructions!B$10)</f>
        <v/>
      </c>
    </row>
    <row r="494" spans="1:8" ht="15">
      <c r="A494" s="20"/>
      <c r="B494" s="29"/>
      <c r="C494" s="20"/>
      <c r="D494" s="29"/>
      <c r="E494" s="29"/>
      <c r="F494" s="92" t="s">
        <v>17</v>
      </c>
      <c r="G494" s="24" t="str">
        <f>IF(D494="","",IF(OR(ISNUMBER(B494),ISTEXT(C494)),"raidcom add lun -port "&amp;A494&amp;IF(ISBLANK(C494),"-"&amp;B494," "&amp;C494)&amp;" -grp_opt ldev -device_grp_name "&amp;D494&amp;""&amp;IF(ISBLANK(E494),""," "&amp;E494))&amp;" -s "&amp;Instructions!B$11&amp;" -IH"&amp;Instructions!B$10)</f>
        <v/>
      </c>
      <c r="H494" s="141" t="str">
        <f>IF(D494="","",IF(OR(ISNUMBER(B494), ISTEXT(C494)),"raidcom delete lun -port "&amp;A494&amp;IF(ISBLANK(C494),"-"&amp;B494," "&amp;C494)&amp;" -grp_opt ldev -device_grp_name "&amp;D494&amp;"")&amp;" -s "&amp;Instructions!B$11&amp;" -IH"&amp;Instructions!B$10)</f>
        <v/>
      </c>
    </row>
    <row r="495" spans="1:8" ht="15">
      <c r="A495" s="20"/>
      <c r="B495" s="29"/>
      <c r="C495" s="20"/>
      <c r="D495" s="29"/>
      <c r="E495" s="29"/>
      <c r="F495" s="92" t="s">
        <v>17</v>
      </c>
      <c r="G495" s="24" t="str">
        <f>IF(D495="","",IF(OR(ISNUMBER(B495),ISTEXT(C495)),"raidcom add lun -port "&amp;A495&amp;IF(ISBLANK(C495),"-"&amp;B495," "&amp;C495)&amp;" -grp_opt ldev -device_grp_name "&amp;D495&amp;""&amp;IF(ISBLANK(E495),""," "&amp;E495))&amp;" -s "&amp;Instructions!B$11&amp;" -IH"&amp;Instructions!B$10)</f>
        <v/>
      </c>
      <c r="H495" s="141" t="str">
        <f>IF(D495="","",IF(OR(ISNUMBER(B495), ISTEXT(C495)),"raidcom delete lun -port "&amp;A495&amp;IF(ISBLANK(C495),"-"&amp;B495," "&amp;C495)&amp;" -grp_opt ldev -device_grp_name "&amp;D495&amp;"")&amp;" -s "&amp;Instructions!B$11&amp;" -IH"&amp;Instructions!B$10)</f>
        <v/>
      </c>
    </row>
    <row r="496" spans="1:8" ht="15">
      <c r="A496" s="20"/>
      <c r="B496" s="29"/>
      <c r="C496" s="20"/>
      <c r="D496" s="29"/>
      <c r="E496" s="29"/>
      <c r="F496" s="92" t="s">
        <v>17</v>
      </c>
      <c r="G496" s="24" t="str">
        <f>IF(D496="","",IF(OR(ISNUMBER(B496),ISTEXT(C496)),"raidcom add lun -port "&amp;A496&amp;IF(ISBLANK(C496),"-"&amp;B496," "&amp;C496)&amp;" -grp_opt ldev -device_grp_name "&amp;D496&amp;""&amp;IF(ISBLANK(E496),""," "&amp;E496))&amp;" -s "&amp;Instructions!B$11&amp;" -IH"&amp;Instructions!B$10)</f>
        <v/>
      </c>
      <c r="H496" s="141" t="str">
        <f>IF(D496="","",IF(OR(ISNUMBER(B496), ISTEXT(C496)),"raidcom delete lun -port "&amp;A496&amp;IF(ISBLANK(C496),"-"&amp;B496," "&amp;C496)&amp;" -grp_opt ldev -device_grp_name "&amp;D496&amp;"")&amp;" -s "&amp;Instructions!B$11&amp;" -IH"&amp;Instructions!B$10)</f>
        <v/>
      </c>
    </row>
    <row r="497" spans="1:8" ht="15">
      <c r="A497" s="20"/>
      <c r="B497" s="29"/>
      <c r="C497" s="20"/>
      <c r="D497" s="29"/>
      <c r="E497" s="29"/>
      <c r="F497" s="92" t="s">
        <v>17</v>
      </c>
      <c r="G497" s="24" t="str">
        <f>IF(D497="","",IF(OR(ISNUMBER(B497),ISTEXT(C497)),"raidcom add lun -port "&amp;A497&amp;IF(ISBLANK(C497),"-"&amp;B497," "&amp;C497)&amp;" -grp_opt ldev -device_grp_name "&amp;D497&amp;""&amp;IF(ISBLANK(E497),""," "&amp;E497))&amp;" -s "&amp;Instructions!B$11&amp;" -IH"&amp;Instructions!B$10)</f>
        <v/>
      </c>
      <c r="H497" s="141" t="str">
        <f>IF(D497="","",IF(OR(ISNUMBER(B497), ISTEXT(C497)),"raidcom delete lun -port "&amp;A497&amp;IF(ISBLANK(C497),"-"&amp;B497," "&amp;C497)&amp;" -grp_opt ldev -device_grp_name "&amp;D497&amp;"")&amp;" -s "&amp;Instructions!B$11&amp;" -IH"&amp;Instructions!B$10)</f>
        <v/>
      </c>
    </row>
    <row r="498" spans="1:8" ht="15">
      <c r="A498" s="20"/>
      <c r="B498" s="29"/>
      <c r="C498" s="20"/>
      <c r="D498" s="29"/>
      <c r="E498" s="29"/>
      <c r="F498" s="92" t="s">
        <v>17</v>
      </c>
      <c r="G498" s="24" t="str">
        <f>IF(D498="","",IF(OR(ISNUMBER(B498),ISTEXT(C498)),"raidcom add lun -port "&amp;A498&amp;IF(ISBLANK(C498),"-"&amp;B498," "&amp;C498)&amp;" -grp_opt ldev -device_grp_name "&amp;D498&amp;""&amp;IF(ISBLANK(E498),""," "&amp;E498))&amp;" -s "&amp;Instructions!B$11&amp;" -IH"&amp;Instructions!B$10)</f>
        <v/>
      </c>
      <c r="H498" s="141" t="str">
        <f>IF(D498="","",IF(OR(ISNUMBER(B498), ISTEXT(C498)),"raidcom delete lun -port "&amp;A498&amp;IF(ISBLANK(C498),"-"&amp;B498," "&amp;C498)&amp;" -grp_opt ldev -device_grp_name "&amp;D498&amp;"")&amp;" -s "&amp;Instructions!B$11&amp;" -IH"&amp;Instructions!B$10)</f>
        <v/>
      </c>
    </row>
    <row r="499" spans="1:8" ht="15">
      <c r="A499" s="20"/>
      <c r="B499" s="29"/>
      <c r="C499" s="20"/>
      <c r="D499" s="29"/>
      <c r="E499" s="29"/>
      <c r="F499" s="92" t="s">
        <v>17</v>
      </c>
      <c r="G499" s="24" t="str">
        <f>IF(D499="","",IF(OR(ISNUMBER(B499),ISTEXT(C499)),"raidcom add lun -port "&amp;A499&amp;IF(ISBLANK(C499),"-"&amp;B499," "&amp;C499)&amp;" -grp_opt ldev -device_grp_name "&amp;D499&amp;""&amp;IF(ISBLANK(E499),""," "&amp;E499))&amp;" -s "&amp;Instructions!B$11&amp;" -IH"&amp;Instructions!B$10)</f>
        <v/>
      </c>
      <c r="H499" s="141" t="str">
        <f>IF(D499="","",IF(OR(ISNUMBER(B499), ISTEXT(C499)),"raidcom delete lun -port "&amp;A499&amp;IF(ISBLANK(C499),"-"&amp;B499," "&amp;C499)&amp;" -grp_opt ldev -device_grp_name "&amp;D499&amp;"")&amp;" -s "&amp;Instructions!B$11&amp;" -IH"&amp;Instructions!B$10)</f>
        <v/>
      </c>
    </row>
    <row r="500" spans="1:8" ht="15">
      <c r="A500" s="20"/>
      <c r="B500" s="29"/>
      <c r="C500" s="20"/>
      <c r="D500" s="29"/>
      <c r="E500" s="29"/>
      <c r="F500" s="92" t="s">
        <v>17</v>
      </c>
      <c r="G500" s="24" t="str">
        <f>IF(D500="","",IF(OR(ISNUMBER(B500),ISTEXT(C500)),"raidcom add lun -port "&amp;A500&amp;IF(ISBLANK(C500),"-"&amp;B500," "&amp;C500)&amp;" -grp_opt ldev -device_grp_name "&amp;D500&amp;""&amp;IF(ISBLANK(E500),""," "&amp;E500))&amp;" -s "&amp;Instructions!B$11&amp;" -IH"&amp;Instructions!B$10)</f>
        <v/>
      </c>
      <c r="H500" s="141" t="str">
        <f>IF(D500="","",IF(OR(ISNUMBER(B500), ISTEXT(C500)),"raidcom delete lun -port "&amp;A500&amp;IF(ISBLANK(C500),"-"&amp;B500," "&amp;C500)&amp;" -grp_opt ldev -device_grp_name "&amp;D500&amp;"")&amp;" -s "&amp;Instructions!B$11&amp;" -IH"&amp;Instructions!B$10)</f>
        <v/>
      </c>
    </row>
  </sheetData>
  <mergeCells count="2">
    <mergeCell ref="A2:D2"/>
    <mergeCell ref="A1:F1"/>
  </mergeCells>
  <conditionalFormatting sqref="F4:F500">
    <cfRule type="cellIs" dxfId="23" priority="3" operator="equal">
      <formula>"N"</formula>
    </cfRule>
    <cfRule type="cellIs" dxfId="22" priority="4" operator="equal">
      <formula>"Y"</formula>
    </cfRule>
  </conditionalFormatting>
  <dataValidations count="7">
    <dataValidation type="textLength" allowBlank="1" showInputMessage="1" showErrorMessage="1" errorTitle="Array LU" error="Array LU must be from 0 -4096" promptTitle="Device Group Name" prompt="Specify the name of device group (max: 32 characters) to be_x000a_operated." sqref="D48:E500 D16:E23">
      <formula1>1</formula1>
      <formula2>32</formula2>
    </dataValidation>
    <dataValidation type="list" allowBlank="1" showInputMessage="1" showErrorMessage="1" sqref="F4:F500">
      <formula1>YN</formula1>
    </dataValidation>
    <dataValidation type="textLength" allowBlank="1" showInputMessage="1" showErrorMessage="1" promptTitle="Host Group Name" prompt="Specify a HOST group name._x000a_Up to 64 characters can be set by CCI. If more than 64 characters_x000a_are set, commands that specify host group name by Storage_x000a_Navigator cannot be executed." sqref="C4:C500 D4:E15">
      <formula1>1</formula1>
      <formula2>63</formula2>
    </dataValidation>
    <dataValidation type="whole" allowBlank="1" showInputMessage="1" showErrorMessage="1" errorTitle="Host Group Number" error="Host Group Number is from 1-127" promptTitle="Host Group Number" prompt="Input Host Group Number must be between 0 and 255" sqref="B4:B500">
      <formula1>0</formula1>
      <formula2>255</formula2>
    </dataValidation>
    <dataValidation type="list" allowBlank="1" showInputMessage="1" showErrorMessage="1" promptTitle="Primary External Port" prompt="Specifies a Port number. Specifies the port number whose_x000a_attribute is External. For example: CL1-A_x000a_" sqref="A18:A500">
      <formula1>PORT1</formula1>
    </dataValidation>
    <dataValidation type="textLength" allowBlank="1" showInputMessage="1" showErrorMessage="1" promptTitle="Device Group Name" prompt="Specifies the name of device group (max: 32 characters) to be_x000a_operated." sqref="D24:E47">
      <formula1>1</formula1>
      <formula2>32</formula2>
    </dataValidation>
    <dataValidation type="list" allowBlank="1" showInputMessage="1" showErrorMessage="1" promptTitle="Primary External Port" prompt="Specifies a Port number. Specifies the port number whose_x000a_attribute is External. For example: CL1-A_x000a_" sqref="A4:A17">
      <formula1>PORTS</formula1>
    </dataValidation>
  </dataValidations>
  <pageMargins left="0.7" right="0.7" top="0.75" bottom="0.75" header="0.3" footer="0.3"/>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enableFormatConditionsCalculation="0">
    <tabColor rgb="FF008000"/>
  </sheetPr>
  <dimension ref="A1:Q505"/>
  <sheetViews>
    <sheetView workbookViewId="0">
      <pane ySplit="3" topLeftCell="A187" activePane="bottomLeft" state="frozen"/>
      <selection pane="bottomLeft" activeCell="J189" sqref="J189"/>
    </sheetView>
  </sheetViews>
  <sheetFormatPr baseColWidth="10" defaultColWidth="8.83203125" defaultRowHeight="14" x14ac:dyDescent="0"/>
  <cols>
    <col min="1" max="1" width="15.33203125" style="6" customWidth="1"/>
    <col min="2" max="2" width="13.5" style="6" customWidth="1"/>
    <col min="3" max="3" width="15" style="8" customWidth="1"/>
    <col min="4" max="4" width="7.83203125" style="87" customWidth="1"/>
    <col min="5" max="5" width="9.5" style="8" customWidth="1"/>
    <col min="6" max="6" width="11.33203125" style="8" bestFit="1" customWidth="1"/>
    <col min="7" max="7" width="17.83203125" style="8" customWidth="1"/>
    <col min="8" max="9" width="10" style="8" customWidth="1"/>
    <col min="10" max="10" width="20.6640625" style="8" customWidth="1"/>
    <col min="11" max="11" width="9.1640625" style="8" hidden="1" customWidth="1"/>
    <col min="12" max="13" width="10.1640625" style="8" hidden="1" customWidth="1"/>
    <col min="14" max="14" width="8.83203125" style="8"/>
    <col min="15" max="15" width="79.6640625" style="8" customWidth="1"/>
    <col min="16" max="16" width="83.5" style="8" customWidth="1"/>
    <col min="17" max="17" width="47.83203125" style="98" bestFit="1" customWidth="1"/>
    <col min="18" max="18" width="41.5" style="8" customWidth="1"/>
    <col min="19" max="19" width="51.6640625" style="8" customWidth="1"/>
    <col min="20" max="20" width="12.5" style="8" customWidth="1"/>
    <col min="21" max="21" width="8.83203125" style="8"/>
    <col min="22" max="22" width="15.1640625" style="8" customWidth="1"/>
    <col min="23" max="23" width="18" style="8" customWidth="1"/>
    <col min="24" max="16384" width="8.83203125" style="8"/>
  </cols>
  <sheetData>
    <row r="1" spans="1:17" ht="36">
      <c r="A1" s="328" t="s">
        <v>311</v>
      </c>
      <c r="B1" s="328"/>
      <c r="C1" s="328"/>
      <c r="D1" s="328"/>
      <c r="E1" s="328"/>
      <c r="F1" s="102"/>
      <c r="G1" s="102"/>
      <c r="H1" s="102"/>
      <c r="I1" s="88"/>
      <c r="J1" s="9"/>
      <c r="K1" s="9"/>
      <c r="L1" s="9"/>
      <c r="M1" s="9"/>
      <c r="O1" s="9"/>
      <c r="P1" s="9"/>
      <c r="Q1" s="9"/>
    </row>
    <row r="2" spans="1:17">
      <c r="A2" s="329" t="s">
        <v>312</v>
      </c>
      <c r="B2" s="322"/>
      <c r="C2" s="327"/>
      <c r="D2" s="327"/>
      <c r="E2" s="327"/>
      <c r="F2" s="327"/>
      <c r="G2" s="327"/>
      <c r="H2" s="327"/>
      <c r="I2" s="327"/>
      <c r="J2" s="327"/>
      <c r="K2" s="327"/>
      <c r="L2" s="327"/>
      <c r="M2" s="327"/>
      <c r="N2" s="327"/>
      <c r="O2" s="58"/>
      <c r="P2" s="91"/>
      <c r="Q2" s="96"/>
    </row>
    <row r="3" spans="1:17" ht="42">
      <c r="A3" s="7" t="s">
        <v>225</v>
      </c>
      <c r="B3" s="7" t="s">
        <v>230</v>
      </c>
      <c r="C3" s="22" t="s">
        <v>231</v>
      </c>
      <c r="D3" s="86" t="s">
        <v>235</v>
      </c>
      <c r="E3" s="23" t="s">
        <v>236</v>
      </c>
      <c r="F3" s="23" t="s">
        <v>237</v>
      </c>
      <c r="G3" s="23" t="s">
        <v>238</v>
      </c>
      <c r="H3" s="22" t="s">
        <v>239</v>
      </c>
      <c r="I3" s="22" t="s">
        <v>241</v>
      </c>
      <c r="J3" s="22" t="s">
        <v>248</v>
      </c>
      <c r="K3" s="60" t="s">
        <v>243</v>
      </c>
      <c r="L3" s="22" t="s">
        <v>246</v>
      </c>
      <c r="M3" s="22" t="s">
        <v>244</v>
      </c>
      <c r="N3" s="7" t="s">
        <v>27</v>
      </c>
      <c r="O3" s="7" t="s">
        <v>242</v>
      </c>
      <c r="P3" s="7" t="s">
        <v>291</v>
      </c>
      <c r="Q3" s="63" t="s">
        <v>299</v>
      </c>
    </row>
    <row r="4" spans="1:17" ht="15">
      <c r="A4" s="29" t="s">
        <v>367</v>
      </c>
      <c r="B4" s="29">
        <f>HEX2DEC(A4)</f>
        <v>1280</v>
      </c>
      <c r="C4" s="20" t="s">
        <v>193</v>
      </c>
      <c r="D4" s="111">
        <v>0</v>
      </c>
      <c r="E4" s="20" t="s">
        <v>177</v>
      </c>
      <c r="F4" s="83" t="s">
        <v>175</v>
      </c>
      <c r="G4" s="111">
        <v>67178496</v>
      </c>
      <c r="H4" s="20" t="s">
        <v>184</v>
      </c>
      <c r="I4" s="20" t="s">
        <v>17</v>
      </c>
      <c r="J4" s="20" t="s">
        <v>359</v>
      </c>
      <c r="K4" s="61" t="s">
        <v>171</v>
      </c>
      <c r="L4" s="30" t="s">
        <v>17</v>
      </c>
      <c r="M4" s="30" t="s">
        <v>245</v>
      </c>
      <c r="N4" s="92" t="s">
        <v>0</v>
      </c>
      <c r="O4" s="24" t="str">
        <f>IF(A4&lt;&gt; "", "raidcom add ldev "&amp;IF(C4="snap"," -pool snap"," -"&amp;C4&amp;" "&amp;D4)&amp;" -ldev_id "&amp;B4&amp;" -capacity "&amp;IF(H4="BLOCK",G4,G4&amp;H4)&amp;IF(E4="OPEN-V"," ","emulation "&amp;E4)&amp;IF(I4="Y"," -command_device y","")&amp;" -s "&amp;Instructions!B$11&amp;" -IH"&amp;Instructions!B$10, "")</f>
        <v>raidcom add ldev  -pool 0 -ldev_id 1280 -capacity 67178496  -s 53958 -IH99</v>
      </c>
      <c r="P4" s="24" t="str">
        <f>IF(J4&lt;&gt;"","raidcom modify ldev "&amp;" -ldev_id "&amp;B4&amp;IF(J4&lt;&gt;"","  -ldev_name "&amp;J4, "")&amp;" -s "&amp;Instructions!B$11&amp;" -IH"&amp;Instructions!B$10, "")</f>
        <v>raidcom modify ldev  -ldev_id 1280  -ldev_name BS101-102-201-202 -s 53958 -IH99</v>
      </c>
      <c r="Q4" s="97" t="str">
        <f>IF(B4&gt;0,"raidcom delete ldev -ldev_id "&amp;B4&amp;" -s "&amp;Instructions!B$11&amp;" -IH"&amp;Instructions!B$10, "")</f>
        <v>raidcom delete ldev -ldev_id 1280 -s 53958 -IH99</v>
      </c>
    </row>
    <row r="5" spans="1:17" ht="15">
      <c r="A5" s="29" t="s">
        <v>368</v>
      </c>
      <c r="B5" s="29">
        <f t="shared" ref="B5:B68" si="0">HEX2DEC(A5)</f>
        <v>1281</v>
      </c>
      <c r="C5" s="20" t="s">
        <v>193</v>
      </c>
      <c r="D5" s="111">
        <v>0</v>
      </c>
      <c r="E5" s="20" t="s">
        <v>177</v>
      </c>
      <c r="F5" s="83" t="s">
        <v>175</v>
      </c>
      <c r="G5" s="111">
        <v>67178496</v>
      </c>
      <c r="H5" s="20" t="s">
        <v>184</v>
      </c>
      <c r="I5" s="20" t="s">
        <v>17</v>
      </c>
      <c r="J5" s="20" t="s">
        <v>359</v>
      </c>
      <c r="K5" s="61"/>
      <c r="L5" s="30" t="s">
        <v>17</v>
      </c>
      <c r="M5" s="29"/>
      <c r="N5" s="92" t="s">
        <v>0</v>
      </c>
      <c r="O5" s="24" t="str">
        <f>IF(A5&lt;&gt; "", "raidcom add ldev "&amp;IF(C5="snap"," -pool snap"," -"&amp;C5&amp;" "&amp;D5)&amp;" -ldev_id "&amp;B5&amp;" -capacity "&amp;IF(H5="BLOCK",G5,G5&amp;H5)&amp;IF(E5="OPEN-V"," ","emulation "&amp;E5)&amp;IF(I5="Y"," -command_device y","")&amp;" -s "&amp;Instructions!B$11&amp;" -IH"&amp;Instructions!B$10, "")</f>
        <v>raidcom add ldev  -pool 0 -ldev_id 1281 -capacity 67178496  -s 53958 -IH99</v>
      </c>
      <c r="P5" s="24" t="str">
        <f>IF(J5&lt;&gt;"","raidcom modify ldev "&amp;" -ldev_id "&amp;B5&amp;IF(J5&lt;&gt;"","  -ldev_name "&amp;J5, "")&amp;" -s "&amp;Instructions!B$11&amp;" -IH"&amp;Instructions!B$10, "")</f>
        <v>raidcom modify ldev  -ldev_id 1281  -ldev_name BS101-102-201-202 -s 53958 -IH99</v>
      </c>
      <c r="Q5" s="97" t="str">
        <f>IF(B5&gt;0,"raidcom delete ldev -ldev_id "&amp;B5&amp;" -s "&amp;Instructions!B$11&amp;" -IH"&amp;Instructions!B$10, "")</f>
        <v>raidcom delete ldev -ldev_id 1281 -s 53958 -IH99</v>
      </c>
    </row>
    <row r="6" spans="1:17" ht="15">
      <c r="A6" s="29" t="s">
        <v>369</v>
      </c>
      <c r="B6" s="29">
        <f t="shared" si="0"/>
        <v>1282</v>
      </c>
      <c r="C6" s="20" t="s">
        <v>193</v>
      </c>
      <c r="D6" s="111">
        <v>0</v>
      </c>
      <c r="E6" s="20" t="s">
        <v>177</v>
      </c>
      <c r="F6" s="83" t="s">
        <v>175</v>
      </c>
      <c r="G6" s="111">
        <v>67178496</v>
      </c>
      <c r="H6" s="20" t="s">
        <v>184</v>
      </c>
      <c r="I6" s="20" t="s">
        <v>17</v>
      </c>
      <c r="J6" s="20" t="s">
        <v>359</v>
      </c>
      <c r="K6" s="61"/>
      <c r="L6" s="30"/>
      <c r="M6" s="29"/>
      <c r="N6" s="92" t="s">
        <v>0</v>
      </c>
      <c r="O6" s="24" t="str">
        <f>IF(A6&lt;&gt; "", "raidcom add ldev "&amp;IF(C6="snap"," -pool snap"," -"&amp;C6&amp;" "&amp;D6)&amp;" -ldev_id "&amp;B6&amp;" -capacity "&amp;IF(H6="BLOCK",G6,G6&amp;H6)&amp;IF(E6="OPEN-V"," ","emulation "&amp;E6)&amp;IF(I6="Y"," -command_device y","")&amp;" -s "&amp;Instructions!B$11&amp;" -IH"&amp;Instructions!B$10, "")</f>
        <v>raidcom add ldev  -pool 0 -ldev_id 1282 -capacity 67178496  -s 53958 -IH99</v>
      </c>
      <c r="P6" s="24" t="str">
        <f>IF(J6&lt;&gt;"","raidcom modify ldev "&amp;" -ldev_id "&amp;B6&amp;IF(J6&lt;&gt;"","  -ldev_name "&amp;J6, "")&amp;" -s "&amp;Instructions!B$11&amp;" -IH"&amp;Instructions!B$10, "")</f>
        <v>raidcom modify ldev  -ldev_id 1282  -ldev_name BS101-102-201-202 -s 53958 -IH99</v>
      </c>
      <c r="Q6" s="97" t="str">
        <f>IF(B6&gt;0,"raidcom delete ldev -ldev_id "&amp;B6&amp;" -s "&amp;Instructions!B$11&amp;" -IH"&amp;Instructions!B$10, "")</f>
        <v>raidcom delete ldev -ldev_id 1282 -s 53958 -IH99</v>
      </c>
    </row>
    <row r="7" spans="1:17" ht="15">
      <c r="A7" s="29" t="s">
        <v>370</v>
      </c>
      <c r="B7" s="29">
        <f t="shared" si="0"/>
        <v>1283</v>
      </c>
      <c r="C7" s="20" t="s">
        <v>193</v>
      </c>
      <c r="D7" s="111">
        <v>0</v>
      </c>
      <c r="E7" s="20" t="s">
        <v>177</v>
      </c>
      <c r="F7" s="83" t="s">
        <v>175</v>
      </c>
      <c r="G7" s="111">
        <v>67178496</v>
      </c>
      <c r="H7" s="20" t="s">
        <v>184</v>
      </c>
      <c r="I7" s="20" t="s">
        <v>17</v>
      </c>
      <c r="J7" s="20" t="s">
        <v>359</v>
      </c>
      <c r="K7" s="61"/>
      <c r="L7" s="30"/>
      <c r="M7" s="29"/>
      <c r="N7" s="92" t="s">
        <v>0</v>
      </c>
      <c r="O7" s="24" t="str">
        <f>IF(A7&lt;&gt; "", "raidcom add ldev "&amp;IF(C7="snap"," -pool snap"," -"&amp;C7&amp;" "&amp;D7)&amp;" -ldev_id "&amp;B7&amp;" -capacity "&amp;IF(H7="BLOCK",G7,G7&amp;H7)&amp;IF(E7="OPEN-V"," ","emulation "&amp;E7)&amp;IF(I7="Y"," -command_device y","")&amp;" -s "&amp;Instructions!B$11&amp;" -IH"&amp;Instructions!B$10, "")</f>
        <v>raidcom add ldev  -pool 0 -ldev_id 1283 -capacity 67178496  -s 53958 -IH99</v>
      </c>
      <c r="P7" s="24" t="str">
        <f>IF(J7&lt;&gt;"","raidcom modify ldev "&amp;" -ldev_id "&amp;B7&amp;IF(J7&lt;&gt;"","  -ldev_name "&amp;J7, "")&amp;" -s "&amp;Instructions!B$11&amp;" -IH"&amp;Instructions!B$10, "")</f>
        <v>raidcom modify ldev  -ldev_id 1283  -ldev_name BS101-102-201-202 -s 53958 -IH99</v>
      </c>
      <c r="Q7" s="97" t="str">
        <f>IF(B7&gt;0,"raidcom delete ldev -ldev_id "&amp;B7&amp;" -s "&amp;Instructions!B$11&amp;" -IH"&amp;Instructions!B$10, "")</f>
        <v>raidcom delete ldev -ldev_id 1283 -s 53958 -IH99</v>
      </c>
    </row>
    <row r="8" spans="1:17" ht="15">
      <c r="A8" s="29" t="s">
        <v>371</v>
      </c>
      <c r="B8" s="29">
        <f t="shared" si="0"/>
        <v>1284</v>
      </c>
      <c r="C8" s="20" t="s">
        <v>193</v>
      </c>
      <c r="D8" s="111">
        <v>0</v>
      </c>
      <c r="E8" s="20" t="s">
        <v>177</v>
      </c>
      <c r="F8" s="83" t="s">
        <v>175</v>
      </c>
      <c r="G8" s="111">
        <v>67178496</v>
      </c>
      <c r="H8" s="20" t="s">
        <v>184</v>
      </c>
      <c r="I8" s="20" t="s">
        <v>17</v>
      </c>
      <c r="J8" s="20" t="s">
        <v>359</v>
      </c>
      <c r="K8" s="61"/>
      <c r="L8" s="30"/>
      <c r="M8" s="29"/>
      <c r="N8" s="92" t="s">
        <v>0</v>
      </c>
      <c r="O8" s="24" t="str">
        <f>IF(A8&lt;&gt; "", "raidcom add ldev "&amp;IF(C8="snap"," -pool snap"," -"&amp;C8&amp;" "&amp;D8)&amp;" -ldev_id "&amp;B8&amp;" -capacity "&amp;IF(H8="BLOCK",G8,G8&amp;H8)&amp;IF(E8="OPEN-V"," ","emulation "&amp;E8)&amp;IF(I8="Y"," -command_device y","")&amp;" -s "&amp;Instructions!B$11&amp;" -IH"&amp;Instructions!B$10, "")</f>
        <v>raidcom add ldev  -pool 0 -ldev_id 1284 -capacity 67178496  -s 53958 -IH99</v>
      </c>
      <c r="P8" s="24" t="str">
        <f>IF(J8&lt;&gt;"","raidcom modify ldev "&amp;" -ldev_id "&amp;B8&amp;IF(J8&lt;&gt;"","  -ldev_name "&amp;J8, "")&amp;" -s "&amp;Instructions!B$11&amp;" -IH"&amp;Instructions!B$10, "")</f>
        <v>raidcom modify ldev  -ldev_id 1284  -ldev_name BS101-102-201-202 -s 53958 -IH99</v>
      </c>
      <c r="Q8" s="97" t="str">
        <f>IF(B8&gt;0,"raidcom delete ldev -ldev_id "&amp;B8&amp;" -s "&amp;Instructions!B$11&amp;" -IH"&amp;Instructions!B$10, "")</f>
        <v>raidcom delete ldev -ldev_id 1284 -s 53958 -IH99</v>
      </c>
    </row>
    <row r="9" spans="1:17" ht="15">
      <c r="A9" s="29" t="s">
        <v>372</v>
      </c>
      <c r="B9" s="29">
        <f t="shared" si="0"/>
        <v>1285</v>
      </c>
      <c r="C9" s="20" t="s">
        <v>193</v>
      </c>
      <c r="D9" s="111">
        <v>0</v>
      </c>
      <c r="E9" s="20" t="s">
        <v>177</v>
      </c>
      <c r="F9" s="83" t="s">
        <v>175</v>
      </c>
      <c r="G9" s="111">
        <v>67178496</v>
      </c>
      <c r="H9" s="20" t="s">
        <v>184</v>
      </c>
      <c r="I9" s="20" t="s">
        <v>17</v>
      </c>
      <c r="J9" s="20" t="s">
        <v>359</v>
      </c>
      <c r="K9" s="61"/>
      <c r="L9" s="30"/>
      <c r="M9" s="29"/>
      <c r="N9" s="92" t="s">
        <v>0</v>
      </c>
      <c r="O9" s="24" t="str">
        <f>IF(A9&lt;&gt; "", "raidcom add ldev "&amp;IF(C9="snap"," -pool snap"," -"&amp;C9&amp;" "&amp;D9)&amp;" -ldev_id "&amp;B9&amp;" -capacity "&amp;IF(H9="BLOCK",G9,G9&amp;H9)&amp;IF(E9="OPEN-V"," ","emulation "&amp;E9)&amp;IF(I9="Y"," -command_device y","")&amp;" -s "&amp;Instructions!B$11&amp;" -IH"&amp;Instructions!B$10, "")</f>
        <v>raidcom add ldev  -pool 0 -ldev_id 1285 -capacity 67178496  -s 53958 -IH99</v>
      </c>
      <c r="P9" s="24" t="str">
        <f>IF(J9&lt;&gt;"","raidcom modify ldev "&amp;" -ldev_id "&amp;B9&amp;IF(J9&lt;&gt;"","  -ldev_name "&amp;J9, "")&amp;" -s "&amp;Instructions!B$11&amp;" -IH"&amp;Instructions!B$10, "")</f>
        <v>raidcom modify ldev  -ldev_id 1285  -ldev_name BS101-102-201-202 -s 53958 -IH99</v>
      </c>
      <c r="Q9" s="97" t="str">
        <f>IF(B9&gt;0,"raidcom delete ldev -ldev_id "&amp;B9&amp;" -s "&amp;Instructions!B$11&amp;" -IH"&amp;Instructions!B$10, "")</f>
        <v>raidcom delete ldev -ldev_id 1285 -s 53958 -IH99</v>
      </c>
    </row>
    <row r="10" spans="1:17" ht="15">
      <c r="A10" s="29" t="s">
        <v>373</v>
      </c>
      <c r="B10" s="29">
        <f t="shared" si="0"/>
        <v>1286</v>
      </c>
      <c r="C10" s="20" t="s">
        <v>193</v>
      </c>
      <c r="D10" s="111">
        <v>0</v>
      </c>
      <c r="E10" s="20" t="s">
        <v>177</v>
      </c>
      <c r="F10" s="83" t="s">
        <v>175</v>
      </c>
      <c r="G10" s="111">
        <v>67178496</v>
      </c>
      <c r="H10" s="20" t="s">
        <v>184</v>
      </c>
      <c r="I10" s="20" t="s">
        <v>17</v>
      </c>
      <c r="J10" s="20" t="s">
        <v>359</v>
      </c>
      <c r="K10" s="61"/>
      <c r="L10" s="30"/>
      <c r="M10" s="29"/>
      <c r="N10" s="92" t="s">
        <v>0</v>
      </c>
      <c r="O10" s="24" t="str">
        <f>IF(A10&lt;&gt; "", "raidcom add ldev "&amp;IF(C10="snap"," -pool snap"," -"&amp;C10&amp;" "&amp;D10)&amp;" -ldev_id "&amp;B10&amp;" -capacity "&amp;IF(H10="BLOCK",G10,G10&amp;H10)&amp;IF(E10="OPEN-V"," ","emulation "&amp;E10)&amp;IF(I10="Y"," -command_device y","")&amp;" -s "&amp;Instructions!B$11&amp;" -IH"&amp;Instructions!B$10, "")</f>
        <v>raidcom add ldev  -pool 0 -ldev_id 1286 -capacity 67178496  -s 53958 -IH99</v>
      </c>
      <c r="P10" s="24" t="str">
        <f>IF(J10&lt;&gt;"","raidcom modify ldev "&amp;" -ldev_id "&amp;B10&amp;IF(J10&lt;&gt;"","  -ldev_name "&amp;J10, "")&amp;" -s "&amp;Instructions!B$11&amp;" -IH"&amp;Instructions!B$10, "")</f>
        <v>raidcom modify ldev  -ldev_id 1286  -ldev_name BS101-102-201-202 -s 53958 -IH99</v>
      </c>
      <c r="Q10" s="97" t="str">
        <f>IF(B10&gt;0,"raidcom delete ldev -ldev_id "&amp;B10&amp;" -s "&amp;Instructions!B$11&amp;" -IH"&amp;Instructions!B$10, "")</f>
        <v>raidcom delete ldev -ldev_id 1286 -s 53958 -IH99</v>
      </c>
    </row>
    <row r="11" spans="1:17" ht="15">
      <c r="A11" s="29" t="s">
        <v>374</v>
      </c>
      <c r="B11" s="29">
        <f t="shared" si="0"/>
        <v>1287</v>
      </c>
      <c r="C11" s="20" t="s">
        <v>193</v>
      </c>
      <c r="D11" s="111">
        <v>0</v>
      </c>
      <c r="E11" s="20" t="s">
        <v>177</v>
      </c>
      <c r="F11" s="83" t="s">
        <v>175</v>
      </c>
      <c r="G11" s="111">
        <v>268455936</v>
      </c>
      <c r="H11" s="20" t="s">
        <v>184</v>
      </c>
      <c r="I11" s="20" t="s">
        <v>17</v>
      </c>
      <c r="J11" s="20" t="s">
        <v>359</v>
      </c>
      <c r="K11" s="61"/>
      <c r="L11" s="30"/>
      <c r="M11" s="29"/>
      <c r="N11" s="92" t="s">
        <v>0</v>
      </c>
      <c r="O11" s="24" t="str">
        <f>IF(A11&lt;&gt; "", "raidcom add ldev "&amp;IF(C11="snap"," -pool snap"," -"&amp;C11&amp;" "&amp;D11)&amp;" -ldev_id "&amp;B11&amp;" -capacity "&amp;IF(H11="BLOCK",G11,G11&amp;H11)&amp;IF(E11="OPEN-V"," ","emulation "&amp;E11)&amp;IF(I11="Y"," -command_device y","")&amp;" -s "&amp;Instructions!B$11&amp;" -IH"&amp;Instructions!B$10, "")</f>
        <v>raidcom add ldev  -pool 0 -ldev_id 1287 -capacity 268455936  -s 53958 -IH99</v>
      </c>
      <c r="P11" s="24" t="str">
        <f>IF(J11&lt;&gt;"","raidcom modify ldev "&amp;" -ldev_id "&amp;B11&amp;IF(J11&lt;&gt;"","  -ldev_name "&amp;J11, "")&amp;" -s "&amp;Instructions!B$11&amp;" -IH"&amp;Instructions!B$10, "")</f>
        <v>raidcom modify ldev  -ldev_id 1287  -ldev_name BS101-102-201-202 -s 53958 -IH99</v>
      </c>
      <c r="Q11" s="97" t="str">
        <f>IF(B11&gt;0,"raidcom delete ldev -ldev_id "&amp;B11&amp;" -s "&amp;Instructions!B$11&amp;" -IH"&amp;Instructions!B$10, "")</f>
        <v>raidcom delete ldev -ldev_id 1287 -s 53958 -IH99</v>
      </c>
    </row>
    <row r="12" spans="1:17" ht="15">
      <c r="A12" s="29" t="s">
        <v>375</v>
      </c>
      <c r="B12" s="29">
        <f t="shared" si="0"/>
        <v>1288</v>
      </c>
      <c r="C12" s="20" t="s">
        <v>193</v>
      </c>
      <c r="D12" s="111">
        <v>0</v>
      </c>
      <c r="E12" s="20" t="s">
        <v>177</v>
      </c>
      <c r="F12" s="83" t="s">
        <v>175</v>
      </c>
      <c r="G12" s="190">
        <v>268455936</v>
      </c>
      <c r="H12" s="20" t="s">
        <v>184</v>
      </c>
      <c r="I12" s="21" t="s">
        <v>17</v>
      </c>
      <c r="J12" s="21" t="s">
        <v>359</v>
      </c>
      <c r="K12" s="61"/>
      <c r="L12" s="57"/>
      <c r="M12" s="28"/>
      <c r="N12" s="92" t="s">
        <v>0</v>
      </c>
      <c r="O12" s="24" t="str">
        <f>IF(A12&lt;&gt; "", "raidcom add ldev "&amp;IF(C12="snap"," -pool snap"," -"&amp;C12&amp;" "&amp;D12)&amp;" -ldev_id "&amp;B12&amp;" -capacity "&amp;IF(H12="BLOCK",G12,G12&amp;H12)&amp;IF(E12="OPEN-V"," ","emulation "&amp;E12)&amp;IF(I12="Y"," -command_device y","")&amp;" -s "&amp;Instructions!B$11&amp;" -IH"&amp;Instructions!B$10, "")</f>
        <v>raidcom add ldev  -pool 0 -ldev_id 1288 -capacity 268455936  -s 53958 -IH99</v>
      </c>
      <c r="P12" s="24" t="str">
        <f>IF(J12&lt;&gt;"","raidcom modify ldev "&amp;" -ldev_id "&amp;B12&amp;IF(J12&lt;&gt;"","  -ldev_name "&amp;J12, "")&amp;" -s "&amp;Instructions!B$11&amp;" -IH"&amp;Instructions!B$10, "")</f>
        <v>raidcom modify ldev  -ldev_id 1288  -ldev_name BS101-102-201-202 -s 53958 -IH99</v>
      </c>
      <c r="Q12" s="97" t="str">
        <f>IF(B12&gt;0,"raidcom delete ldev -ldev_id "&amp;B12&amp;" -s "&amp;Instructions!B$11&amp;" -IH"&amp;Instructions!B$10, "")</f>
        <v>raidcom delete ldev -ldev_id 1288 -s 53958 -IH99</v>
      </c>
    </row>
    <row r="13" spans="1:17" ht="15">
      <c r="A13" s="70" t="s">
        <v>376</v>
      </c>
      <c r="B13" s="29">
        <f t="shared" si="0"/>
        <v>1289</v>
      </c>
      <c r="C13" s="20" t="s">
        <v>193</v>
      </c>
      <c r="D13" s="111">
        <v>0</v>
      </c>
      <c r="E13" s="20" t="s">
        <v>177</v>
      </c>
      <c r="F13" s="83" t="s">
        <v>175</v>
      </c>
      <c r="G13" s="190">
        <v>268455936</v>
      </c>
      <c r="H13" s="21" t="s">
        <v>184</v>
      </c>
      <c r="I13" s="21" t="s">
        <v>17</v>
      </c>
      <c r="J13" s="21" t="s">
        <v>359</v>
      </c>
      <c r="K13" s="61"/>
      <c r="L13" s="57"/>
      <c r="M13" s="28"/>
      <c r="N13" s="92" t="s">
        <v>0</v>
      </c>
      <c r="O13" s="24" t="str">
        <f>IF(A13&lt;&gt; "", "raidcom add ldev "&amp;IF(C13="snap"," -pool snap"," -"&amp;C13&amp;" "&amp;D13)&amp;" -ldev_id "&amp;B13&amp;" -capacity "&amp;IF(H13="BLOCK",G13,G13&amp;H13)&amp;IF(E13="OPEN-V"," ","emulation "&amp;E13)&amp;IF(I13="Y"," -command_device y","")&amp;" -s "&amp;Instructions!B$11&amp;" -IH"&amp;Instructions!B$10, "")</f>
        <v>raidcom add ldev  -pool 0 -ldev_id 1289 -capacity 268455936  -s 53958 -IH99</v>
      </c>
      <c r="P13" s="24" t="str">
        <f>IF(J13&lt;&gt;"","raidcom modify ldev "&amp;" -ldev_id "&amp;B13&amp;IF(J13&lt;&gt;"","  -ldev_name "&amp;J13, "")&amp;" -s "&amp;Instructions!B$11&amp;" -IH"&amp;Instructions!B$10, "")</f>
        <v>raidcom modify ldev  -ldev_id 1289  -ldev_name BS101-102-201-202 -s 53958 -IH99</v>
      </c>
      <c r="Q13" s="97" t="str">
        <f>IF(B13&gt;0,"raidcom delete ldev -ldev_id "&amp;B13&amp;" -s "&amp;Instructions!B$11&amp;" -IH"&amp;Instructions!B$10, "")</f>
        <v>raidcom delete ldev -ldev_id 1289 -s 53958 -IH99</v>
      </c>
    </row>
    <row r="14" spans="1:17" ht="15">
      <c r="A14" s="70" t="s">
        <v>377</v>
      </c>
      <c r="B14" s="29">
        <f t="shared" si="0"/>
        <v>1290</v>
      </c>
      <c r="C14" s="20" t="s">
        <v>193</v>
      </c>
      <c r="D14" s="111">
        <v>0</v>
      </c>
      <c r="E14" s="20" t="s">
        <v>177</v>
      </c>
      <c r="F14" s="83" t="s">
        <v>175</v>
      </c>
      <c r="G14" s="190">
        <v>268455936</v>
      </c>
      <c r="H14" s="21" t="s">
        <v>184</v>
      </c>
      <c r="I14" s="21" t="s">
        <v>17</v>
      </c>
      <c r="J14" s="21" t="s">
        <v>359</v>
      </c>
      <c r="K14" s="61"/>
      <c r="L14" s="57"/>
      <c r="M14" s="28"/>
      <c r="N14" s="92" t="s">
        <v>0</v>
      </c>
      <c r="O14" s="24" t="str">
        <f>IF(A14&lt;&gt; "", "raidcom add ldev "&amp;IF(C14="snap"," -pool snap"," -"&amp;C14&amp;" "&amp;D14)&amp;" -ldev_id "&amp;B14&amp;" -capacity "&amp;IF(H14="BLOCK",G14,G14&amp;H14)&amp;IF(E14="OPEN-V"," ","emulation "&amp;E14)&amp;IF(I14="Y"," -command_device y","")&amp;" -s "&amp;Instructions!B$11&amp;" -IH"&amp;Instructions!B$10, "")</f>
        <v>raidcom add ldev  -pool 0 -ldev_id 1290 -capacity 268455936  -s 53958 -IH99</v>
      </c>
      <c r="P14" s="24" t="str">
        <f>IF(J14&lt;&gt;"","raidcom modify ldev "&amp;" -ldev_id "&amp;B14&amp;IF(J14&lt;&gt;"","  -ldev_name "&amp;J14, "")&amp;" -s "&amp;Instructions!B$11&amp;" -IH"&amp;Instructions!B$10, "")</f>
        <v>raidcom modify ldev  -ldev_id 1290  -ldev_name BS101-102-201-202 -s 53958 -IH99</v>
      </c>
      <c r="Q14" s="97" t="str">
        <f>IF(B14&gt;0,"raidcom delete ldev -ldev_id "&amp;B14&amp;" -s "&amp;Instructions!B$11&amp;" -IH"&amp;Instructions!B$10, "")</f>
        <v>raidcom delete ldev -ldev_id 1290 -s 53958 -IH99</v>
      </c>
    </row>
    <row r="15" spans="1:17" ht="15">
      <c r="A15" s="70" t="s">
        <v>378</v>
      </c>
      <c r="B15" s="29">
        <f t="shared" si="0"/>
        <v>1291</v>
      </c>
      <c r="C15" s="20" t="s">
        <v>193</v>
      </c>
      <c r="D15" s="111">
        <v>0</v>
      </c>
      <c r="E15" s="20" t="s">
        <v>177</v>
      </c>
      <c r="F15" s="83" t="s">
        <v>175</v>
      </c>
      <c r="G15" s="190">
        <v>67178496</v>
      </c>
      <c r="H15" s="21" t="s">
        <v>184</v>
      </c>
      <c r="I15" s="21" t="s">
        <v>17</v>
      </c>
      <c r="J15" s="21" t="s">
        <v>360</v>
      </c>
      <c r="K15" s="61"/>
      <c r="L15" s="57"/>
      <c r="M15" s="28"/>
      <c r="N15" s="92" t="s">
        <v>0</v>
      </c>
      <c r="O15" s="24" t="str">
        <f>IF(A15&lt;&gt; "", "raidcom add ldev "&amp;IF(C15="snap"," -pool snap"," -"&amp;C15&amp;" "&amp;D15)&amp;" -ldev_id "&amp;B15&amp;" -capacity "&amp;IF(H15="BLOCK",G15,G15&amp;H15)&amp;IF(E15="OPEN-V"," ","emulation "&amp;E15)&amp;IF(I15="Y"," -command_device y","")&amp;" -s "&amp;Instructions!B$11&amp;" -IH"&amp;Instructions!B$10, "")</f>
        <v>raidcom add ldev  -pool 0 -ldev_id 1291 -capacity 67178496  -s 53958 -IH99</v>
      </c>
      <c r="P15" s="24" t="str">
        <f>IF(J15&lt;&gt;"","raidcom modify ldev "&amp;" -ldev_id "&amp;B15&amp;IF(J15&lt;&gt;"","  -ldev_name "&amp;J15, "")&amp;" -s "&amp;Instructions!B$11&amp;" -IH"&amp;Instructions!B$10, "")</f>
        <v>raidcom modify ldev  -ldev_id 1291  -ldev_name BS103-114 -s 53958 -IH99</v>
      </c>
      <c r="Q15" s="97" t="str">
        <f>IF(B15&gt;0,"raidcom delete ldev -ldev_id "&amp;B15&amp;" -s "&amp;Instructions!B$11&amp;" -IH"&amp;Instructions!B$10, "")</f>
        <v>raidcom delete ldev -ldev_id 1291 -s 53958 -IH99</v>
      </c>
    </row>
    <row r="16" spans="1:17" ht="15">
      <c r="A16" s="70" t="s">
        <v>379</v>
      </c>
      <c r="B16" s="29">
        <f t="shared" si="0"/>
        <v>1292</v>
      </c>
      <c r="C16" s="20" t="s">
        <v>193</v>
      </c>
      <c r="D16" s="111">
        <v>0</v>
      </c>
      <c r="E16" s="20" t="s">
        <v>177</v>
      </c>
      <c r="F16" s="83" t="s">
        <v>175</v>
      </c>
      <c r="G16" s="190">
        <v>67178496</v>
      </c>
      <c r="H16" s="21" t="s">
        <v>184</v>
      </c>
      <c r="I16" s="21" t="s">
        <v>17</v>
      </c>
      <c r="J16" s="21" t="s">
        <v>360</v>
      </c>
      <c r="K16" s="61"/>
      <c r="L16" s="57"/>
      <c r="M16" s="28"/>
      <c r="N16" s="92" t="s">
        <v>0</v>
      </c>
      <c r="O16" s="24" t="str">
        <f>IF(A16&lt;&gt; "", "raidcom add ldev "&amp;IF(C16="snap"," -pool snap"," -"&amp;C16&amp;" "&amp;D16)&amp;" -ldev_id "&amp;B16&amp;" -capacity "&amp;IF(H16="BLOCK",G16,G16&amp;H16)&amp;IF(E16="OPEN-V"," ","emulation "&amp;E16)&amp;IF(I16="Y"," -command_device y","")&amp;" -s "&amp;Instructions!B$11&amp;" -IH"&amp;Instructions!B$10, "")</f>
        <v>raidcom add ldev  -pool 0 -ldev_id 1292 -capacity 67178496  -s 53958 -IH99</v>
      </c>
      <c r="P16" s="24" t="str">
        <f>IF(J16&lt;&gt;"","raidcom modify ldev "&amp;" -ldev_id "&amp;B16&amp;IF(J16&lt;&gt;"","  -ldev_name "&amp;J16, "")&amp;" -s "&amp;Instructions!B$11&amp;" -IH"&amp;Instructions!B$10, "")</f>
        <v>raidcom modify ldev  -ldev_id 1292  -ldev_name BS103-114 -s 53958 -IH99</v>
      </c>
      <c r="Q16" s="97" t="str">
        <f>IF(B16&gt;0,"raidcom delete ldev -ldev_id "&amp;B16&amp;" -s "&amp;Instructions!B$11&amp;" -IH"&amp;Instructions!B$10, "")</f>
        <v>raidcom delete ldev -ldev_id 1292 -s 53958 -IH99</v>
      </c>
    </row>
    <row r="17" spans="1:17" ht="15">
      <c r="A17" s="70" t="s">
        <v>380</v>
      </c>
      <c r="B17" s="29">
        <f t="shared" si="0"/>
        <v>1293</v>
      </c>
      <c r="C17" s="20" t="s">
        <v>193</v>
      </c>
      <c r="D17" s="111">
        <v>0</v>
      </c>
      <c r="E17" s="20" t="s">
        <v>177</v>
      </c>
      <c r="F17" s="83" t="s">
        <v>175</v>
      </c>
      <c r="G17" s="190">
        <v>67178496</v>
      </c>
      <c r="H17" s="21" t="s">
        <v>184</v>
      </c>
      <c r="I17" s="21" t="s">
        <v>17</v>
      </c>
      <c r="J17" s="21" t="s">
        <v>360</v>
      </c>
      <c r="K17" s="61"/>
      <c r="L17" s="57"/>
      <c r="M17" s="28"/>
      <c r="N17" s="92" t="s">
        <v>0</v>
      </c>
      <c r="O17" s="24" t="str">
        <f>IF(A17&lt;&gt; "", "raidcom add ldev "&amp;IF(C17="snap"," -pool snap"," -"&amp;C17&amp;" "&amp;D17)&amp;" -ldev_id "&amp;B17&amp;" -capacity "&amp;IF(H17="BLOCK",G17,G17&amp;H17)&amp;IF(E17="OPEN-V"," ","emulation "&amp;E17)&amp;IF(I17="Y"," -command_device y","")&amp;" -s "&amp;Instructions!B$11&amp;" -IH"&amp;Instructions!B$10, "")</f>
        <v>raidcom add ldev  -pool 0 -ldev_id 1293 -capacity 67178496  -s 53958 -IH99</v>
      </c>
      <c r="P17" s="24" t="str">
        <f>IF(J17&lt;&gt;"","raidcom modify ldev "&amp;" -ldev_id "&amp;B17&amp;IF(J17&lt;&gt;"","  -ldev_name "&amp;J17, "")&amp;" -s "&amp;Instructions!B$11&amp;" -IH"&amp;Instructions!B$10, "")</f>
        <v>raidcom modify ldev  -ldev_id 1293  -ldev_name BS103-114 -s 53958 -IH99</v>
      </c>
      <c r="Q17" s="97" t="str">
        <f>IF(B17&gt;0,"raidcom delete ldev -ldev_id "&amp;B17&amp;" -s "&amp;Instructions!B$11&amp;" -IH"&amp;Instructions!B$10, "")</f>
        <v>raidcom delete ldev -ldev_id 1293 -s 53958 -IH99</v>
      </c>
    </row>
    <row r="18" spans="1:17" ht="15">
      <c r="A18" s="70" t="s">
        <v>381</v>
      </c>
      <c r="B18" s="29">
        <f t="shared" si="0"/>
        <v>1294</v>
      </c>
      <c r="C18" s="20" t="s">
        <v>193</v>
      </c>
      <c r="D18" s="111">
        <v>0</v>
      </c>
      <c r="E18" s="20" t="s">
        <v>177</v>
      </c>
      <c r="F18" s="83" t="s">
        <v>175</v>
      </c>
      <c r="G18" s="190">
        <v>67178496</v>
      </c>
      <c r="H18" s="21" t="s">
        <v>184</v>
      </c>
      <c r="I18" s="21" t="s">
        <v>17</v>
      </c>
      <c r="J18" s="21" t="s">
        <v>360</v>
      </c>
      <c r="K18" s="61"/>
      <c r="L18" s="57"/>
      <c r="M18" s="28"/>
      <c r="N18" s="92" t="s">
        <v>0</v>
      </c>
      <c r="O18" s="24" t="str">
        <f>IF(A18&lt;&gt; "", "raidcom add ldev "&amp;IF(C18="snap"," -pool snap"," -"&amp;C18&amp;" "&amp;D18)&amp;" -ldev_id "&amp;B18&amp;" -capacity "&amp;IF(H18="BLOCK",G18,G18&amp;H18)&amp;IF(E18="OPEN-V"," ","emulation "&amp;E18)&amp;IF(I18="Y"," -command_device y","")&amp;" -s "&amp;Instructions!B$11&amp;" -IH"&amp;Instructions!B$10, "")</f>
        <v>raidcom add ldev  -pool 0 -ldev_id 1294 -capacity 67178496  -s 53958 -IH99</v>
      </c>
      <c r="P18" s="24" t="str">
        <f>IF(J18&lt;&gt;"","raidcom modify ldev "&amp;" -ldev_id "&amp;B18&amp;IF(J18&lt;&gt;"","  -ldev_name "&amp;J18, "")&amp;" -s "&amp;Instructions!B$11&amp;" -IH"&amp;Instructions!B$10, "")</f>
        <v>raidcom modify ldev  -ldev_id 1294  -ldev_name BS103-114 -s 53958 -IH99</v>
      </c>
      <c r="Q18" s="97" t="str">
        <f>IF(B18&gt;0,"raidcom delete ldev -ldev_id "&amp;B18&amp;" -s "&amp;Instructions!B$11&amp;" -IH"&amp;Instructions!B$10, "")</f>
        <v>raidcom delete ldev -ldev_id 1294 -s 53958 -IH99</v>
      </c>
    </row>
    <row r="19" spans="1:17" ht="15">
      <c r="A19" s="70" t="s">
        <v>382</v>
      </c>
      <c r="B19" s="29">
        <f t="shared" si="0"/>
        <v>1295</v>
      </c>
      <c r="C19" s="20" t="s">
        <v>193</v>
      </c>
      <c r="D19" s="111">
        <v>0</v>
      </c>
      <c r="E19" s="20" t="s">
        <v>177</v>
      </c>
      <c r="F19" s="83" t="s">
        <v>175</v>
      </c>
      <c r="G19" s="190">
        <v>67178496</v>
      </c>
      <c r="H19" s="21" t="s">
        <v>184</v>
      </c>
      <c r="I19" s="21" t="s">
        <v>17</v>
      </c>
      <c r="J19" s="21" t="s">
        <v>360</v>
      </c>
      <c r="K19" s="61"/>
      <c r="L19" s="57"/>
      <c r="M19" s="28"/>
      <c r="N19" s="92" t="s">
        <v>17</v>
      </c>
      <c r="O19" s="24" t="str">
        <f>IF(A19&lt;&gt; "", "raidcom add ldev "&amp;IF(C19="snap"," -pool snap"," -"&amp;C19&amp;" "&amp;D19)&amp;" -ldev_id "&amp;B19&amp;" -capacity "&amp;IF(H19="BLOCK",G19,G19&amp;H19)&amp;IF(E19="OPEN-V"," ","emulation "&amp;E19)&amp;IF(I19="Y"," -command_device y","")&amp;" -s "&amp;Instructions!B$11&amp;" -IH"&amp;Instructions!B$10, "")</f>
        <v>raidcom add ldev  -pool 0 -ldev_id 1295 -capacity 67178496  -s 53958 -IH99</v>
      </c>
      <c r="P19" s="24" t="str">
        <f>IF(J19&lt;&gt;"","raidcom modify ldev "&amp;" -ldev_id "&amp;B19&amp;IF(J19&lt;&gt;"","  -ldev_name "&amp;J19, "")&amp;" -s "&amp;Instructions!B$11&amp;" -IH"&amp;Instructions!B$10, "")</f>
        <v>raidcom modify ldev  -ldev_id 1295  -ldev_name BS103-114 -s 53958 -IH99</v>
      </c>
      <c r="Q19" s="97" t="str">
        <f>IF(B19&gt;0,"raidcom delete ldev -ldev_id "&amp;B19&amp;" -s "&amp;Instructions!B$11&amp;" -IH"&amp;Instructions!B$10, "")</f>
        <v>raidcom delete ldev -ldev_id 1295 -s 53958 -IH99</v>
      </c>
    </row>
    <row r="20" spans="1:17" ht="15">
      <c r="A20" s="70" t="s">
        <v>383</v>
      </c>
      <c r="B20" s="29">
        <f t="shared" si="0"/>
        <v>1296</v>
      </c>
      <c r="C20" s="20" t="s">
        <v>193</v>
      </c>
      <c r="D20" s="111">
        <v>0</v>
      </c>
      <c r="E20" s="20" t="s">
        <v>177</v>
      </c>
      <c r="F20" s="83" t="s">
        <v>175</v>
      </c>
      <c r="G20" s="190">
        <v>67178496</v>
      </c>
      <c r="H20" s="21" t="s">
        <v>184</v>
      </c>
      <c r="I20" s="21" t="s">
        <v>17</v>
      </c>
      <c r="J20" s="21" t="s">
        <v>360</v>
      </c>
      <c r="K20" s="61"/>
      <c r="L20" s="57"/>
      <c r="M20" s="28"/>
      <c r="N20" s="92" t="s">
        <v>17</v>
      </c>
      <c r="O20" s="24" t="str">
        <f>IF(A20&lt;&gt; "", "raidcom add ldev "&amp;IF(C20="snap"," -pool snap"," -"&amp;C20&amp;" "&amp;D20)&amp;" -ldev_id "&amp;B20&amp;" -capacity "&amp;IF(H20="BLOCK",G20,G20&amp;H20)&amp;IF(E20="OPEN-V"," ","emulation "&amp;E20)&amp;IF(I20="Y"," -command_device y","")&amp;" -s "&amp;Instructions!B$11&amp;" -IH"&amp;Instructions!B$10, "")</f>
        <v>raidcom add ldev  -pool 0 -ldev_id 1296 -capacity 67178496  -s 53958 -IH99</v>
      </c>
      <c r="P20" s="24" t="str">
        <f>IF(J20&lt;&gt;"","raidcom modify ldev "&amp;" -ldev_id "&amp;B20&amp;IF(J20&lt;&gt;"","  -ldev_name "&amp;J20, "")&amp;" -s "&amp;Instructions!B$11&amp;" -IH"&amp;Instructions!B$10, "")</f>
        <v>raidcom modify ldev  -ldev_id 1296  -ldev_name BS103-114 -s 53958 -IH99</v>
      </c>
      <c r="Q20" s="97" t="str">
        <f>IF(B20&gt;0,"raidcom delete ldev -ldev_id "&amp;B20&amp;" -s "&amp;Instructions!B$11&amp;" -IH"&amp;Instructions!B$10, "")</f>
        <v>raidcom delete ldev -ldev_id 1296 -s 53958 -IH99</v>
      </c>
    </row>
    <row r="21" spans="1:17" ht="15">
      <c r="A21" s="70" t="s">
        <v>384</v>
      </c>
      <c r="B21" s="29">
        <f t="shared" si="0"/>
        <v>1297</v>
      </c>
      <c r="C21" s="20" t="s">
        <v>193</v>
      </c>
      <c r="D21" s="111">
        <v>0</v>
      </c>
      <c r="E21" s="20" t="s">
        <v>177</v>
      </c>
      <c r="F21" s="83" t="s">
        <v>175</v>
      </c>
      <c r="G21" s="190">
        <v>67178496</v>
      </c>
      <c r="H21" s="21" t="s">
        <v>184</v>
      </c>
      <c r="I21" s="21" t="s">
        <v>17</v>
      </c>
      <c r="J21" s="21" t="s">
        <v>360</v>
      </c>
      <c r="K21" s="61"/>
      <c r="L21" s="57"/>
      <c r="M21" s="28"/>
      <c r="N21" s="92" t="s">
        <v>17</v>
      </c>
      <c r="O21" s="24" t="str">
        <f>IF(A21&lt;&gt; "", "raidcom add ldev "&amp;IF(C21="snap"," -pool snap"," -"&amp;C21&amp;" "&amp;D21)&amp;" -ldev_id "&amp;B21&amp;" -capacity "&amp;IF(H21="BLOCK",G21,G21&amp;H21)&amp;IF(E21="OPEN-V"," ","emulation "&amp;E21)&amp;IF(I21="Y"," -command_device y","")&amp;" -s "&amp;Instructions!B$11&amp;" -IH"&amp;Instructions!B$10, "")</f>
        <v>raidcom add ldev  -pool 0 -ldev_id 1297 -capacity 67178496  -s 53958 -IH99</v>
      </c>
      <c r="P21" s="24" t="str">
        <f>IF(J21&lt;&gt;"","raidcom modify ldev "&amp;" -ldev_id "&amp;B21&amp;IF(J21&lt;&gt;"","  -ldev_name "&amp;J21, "")&amp;" -s "&amp;Instructions!B$11&amp;" -IH"&amp;Instructions!B$10, "")</f>
        <v>raidcom modify ldev  -ldev_id 1297  -ldev_name BS103-114 -s 53958 -IH99</v>
      </c>
      <c r="Q21" s="97" t="str">
        <f>IF(B21&gt;0,"raidcom delete ldev -ldev_id "&amp;B21&amp;" -s "&amp;Instructions!B$11&amp;" -IH"&amp;Instructions!B$10, "")</f>
        <v>raidcom delete ldev -ldev_id 1297 -s 53958 -IH99</v>
      </c>
    </row>
    <row r="22" spans="1:17" ht="15">
      <c r="A22" s="70" t="s">
        <v>385</v>
      </c>
      <c r="B22" s="29">
        <f t="shared" si="0"/>
        <v>1298</v>
      </c>
      <c r="C22" s="20" t="s">
        <v>193</v>
      </c>
      <c r="D22" s="111">
        <v>0</v>
      </c>
      <c r="E22" s="20" t="s">
        <v>177</v>
      </c>
      <c r="F22" s="83" t="s">
        <v>175</v>
      </c>
      <c r="G22" s="190">
        <v>67178496</v>
      </c>
      <c r="H22" s="21" t="s">
        <v>184</v>
      </c>
      <c r="I22" s="21" t="s">
        <v>17</v>
      </c>
      <c r="J22" s="21" t="s">
        <v>360</v>
      </c>
      <c r="K22" s="61"/>
      <c r="L22" s="57"/>
      <c r="M22" s="28"/>
      <c r="N22" s="92" t="s">
        <v>17</v>
      </c>
      <c r="O22" s="24" t="str">
        <f>IF(A22&lt;&gt; "", "raidcom add ldev "&amp;IF(C22="snap"," -pool snap"," -"&amp;C22&amp;" "&amp;D22)&amp;" -ldev_id "&amp;B22&amp;" -capacity "&amp;IF(H22="BLOCK",G22,G22&amp;H22)&amp;IF(E22="OPEN-V"," ","emulation "&amp;E22)&amp;IF(I22="Y"," -command_device y","")&amp;" -s "&amp;Instructions!B$11&amp;" -IH"&amp;Instructions!B$10, "")</f>
        <v>raidcom add ldev  -pool 0 -ldev_id 1298 -capacity 67178496  -s 53958 -IH99</v>
      </c>
      <c r="P22" s="24" t="str">
        <f>IF(J22&lt;&gt;"","raidcom modify ldev "&amp;" -ldev_id "&amp;B22&amp;IF(J22&lt;&gt;"","  -ldev_name "&amp;J22, "")&amp;" -s "&amp;Instructions!B$11&amp;" -IH"&amp;Instructions!B$10, "")</f>
        <v>raidcom modify ldev  -ldev_id 1298  -ldev_name BS103-114 -s 53958 -IH99</v>
      </c>
      <c r="Q22" s="97" t="str">
        <f>IF(B22&gt;0,"raidcom delete ldev -ldev_id "&amp;B22&amp;" -s "&amp;Instructions!B$11&amp;" -IH"&amp;Instructions!B$10, "")</f>
        <v>raidcom delete ldev -ldev_id 1298 -s 53958 -IH99</v>
      </c>
    </row>
    <row r="23" spans="1:17" ht="15">
      <c r="A23" s="70" t="s">
        <v>386</v>
      </c>
      <c r="B23" s="29">
        <f t="shared" si="0"/>
        <v>1299</v>
      </c>
      <c r="C23" s="20" t="s">
        <v>193</v>
      </c>
      <c r="D23" s="111">
        <v>0</v>
      </c>
      <c r="E23" s="20" t="s">
        <v>177</v>
      </c>
      <c r="F23" s="83" t="s">
        <v>175</v>
      </c>
      <c r="G23" s="190">
        <v>67178496</v>
      </c>
      <c r="H23" s="21" t="s">
        <v>184</v>
      </c>
      <c r="I23" s="21" t="s">
        <v>17</v>
      </c>
      <c r="J23" s="21" t="s">
        <v>360</v>
      </c>
      <c r="K23" s="61"/>
      <c r="L23" s="57"/>
      <c r="M23" s="28"/>
      <c r="N23" s="92" t="s">
        <v>17</v>
      </c>
      <c r="O23" s="24" t="str">
        <f>IF(A23&lt;&gt; "", "raidcom add ldev "&amp;IF(C23="snap"," -pool snap"," -"&amp;C23&amp;" "&amp;D23)&amp;" -ldev_id "&amp;B23&amp;" -capacity "&amp;IF(H23="BLOCK",G23,G23&amp;H23)&amp;IF(E23="OPEN-V"," ","emulation "&amp;E23)&amp;IF(I23="Y"," -command_device y","")&amp;" -s "&amp;Instructions!B$11&amp;" -IH"&amp;Instructions!B$10, "")</f>
        <v>raidcom add ldev  -pool 0 -ldev_id 1299 -capacity 67178496  -s 53958 -IH99</v>
      </c>
      <c r="P23" s="24" t="str">
        <f>IF(J23&lt;&gt;"","raidcom modify ldev "&amp;" -ldev_id "&amp;B23&amp;IF(J23&lt;&gt;"","  -ldev_name "&amp;J23, "")&amp;" -s "&amp;Instructions!B$11&amp;" -IH"&amp;Instructions!B$10, "")</f>
        <v>raidcom modify ldev  -ldev_id 1299  -ldev_name BS103-114 -s 53958 -IH99</v>
      </c>
      <c r="Q23" s="97" t="str">
        <f>IF(B23&gt;0,"raidcom delete ldev -ldev_id "&amp;B23&amp;" -s "&amp;Instructions!B$11&amp;" -IH"&amp;Instructions!B$10, "")</f>
        <v>raidcom delete ldev -ldev_id 1299 -s 53958 -IH99</v>
      </c>
    </row>
    <row r="24" spans="1:17" ht="15">
      <c r="A24" s="70" t="s">
        <v>387</v>
      </c>
      <c r="B24" s="29">
        <f t="shared" si="0"/>
        <v>1300</v>
      </c>
      <c r="C24" s="20" t="s">
        <v>193</v>
      </c>
      <c r="D24" s="111">
        <v>0</v>
      </c>
      <c r="E24" s="20" t="s">
        <v>177</v>
      </c>
      <c r="F24" s="83" t="s">
        <v>175</v>
      </c>
      <c r="G24" s="190">
        <v>268455936</v>
      </c>
      <c r="H24" s="21" t="s">
        <v>184</v>
      </c>
      <c r="I24" s="21" t="s">
        <v>17</v>
      </c>
      <c r="J24" s="21" t="s">
        <v>360</v>
      </c>
      <c r="K24" s="61"/>
      <c r="L24" s="57"/>
      <c r="M24" s="28"/>
      <c r="N24" s="92" t="s">
        <v>17</v>
      </c>
      <c r="O24" s="24" t="str">
        <f>IF(A24&lt;&gt; "", "raidcom add ldev "&amp;IF(C24="snap"," -pool snap"," -"&amp;C24&amp;" "&amp;D24)&amp;" -ldev_id "&amp;B24&amp;" -capacity "&amp;IF(H24="BLOCK",G24,G24&amp;H24)&amp;IF(E24="OPEN-V"," ","emulation "&amp;E24)&amp;IF(I24="Y"," -command_device y","")&amp;" -s "&amp;Instructions!B$11&amp;" -IH"&amp;Instructions!B$10, "")</f>
        <v>raidcom add ldev  -pool 0 -ldev_id 1300 -capacity 268455936  -s 53958 -IH99</v>
      </c>
      <c r="P24" s="24" t="str">
        <f>IF(J24&lt;&gt;"","raidcom modify ldev "&amp;" -ldev_id "&amp;B24&amp;IF(J24&lt;&gt;"","  -ldev_name "&amp;J24, "")&amp;" -s "&amp;Instructions!B$11&amp;" -IH"&amp;Instructions!B$10, "")</f>
        <v>raidcom modify ldev  -ldev_id 1300  -ldev_name BS103-114 -s 53958 -IH99</v>
      </c>
      <c r="Q24" s="97" t="str">
        <f>IF(B24&gt;0,"raidcom delete ldev -ldev_id "&amp;B24&amp;" -s "&amp;Instructions!B$11&amp;" -IH"&amp;Instructions!B$10, "")</f>
        <v>raidcom delete ldev -ldev_id 1300 -s 53958 -IH99</v>
      </c>
    </row>
    <row r="25" spans="1:17" ht="15">
      <c r="A25" s="70" t="s">
        <v>388</v>
      </c>
      <c r="B25" s="29">
        <f t="shared" si="0"/>
        <v>1301</v>
      </c>
      <c r="C25" s="20" t="s">
        <v>193</v>
      </c>
      <c r="D25" s="111">
        <v>0</v>
      </c>
      <c r="E25" s="20" t="s">
        <v>177</v>
      </c>
      <c r="F25" s="83" t="s">
        <v>175</v>
      </c>
      <c r="G25" s="190">
        <v>268455936</v>
      </c>
      <c r="H25" s="21" t="s">
        <v>184</v>
      </c>
      <c r="I25" s="21" t="s">
        <v>17</v>
      </c>
      <c r="J25" s="21" t="s">
        <v>360</v>
      </c>
      <c r="K25" s="61"/>
      <c r="L25" s="57"/>
      <c r="M25" s="28"/>
      <c r="N25" s="92" t="s">
        <v>17</v>
      </c>
      <c r="O25" s="24" t="str">
        <f>IF(A25&lt;&gt; "", "raidcom add ldev "&amp;IF(C25="snap"," -pool snap"," -"&amp;C25&amp;" "&amp;D25)&amp;" -ldev_id "&amp;B25&amp;" -capacity "&amp;IF(H25="BLOCK",G25,G25&amp;H25)&amp;IF(E25="OPEN-V"," ","emulation "&amp;E25)&amp;IF(I25="Y"," -command_device y","")&amp;" -s "&amp;Instructions!B$11&amp;" -IH"&amp;Instructions!B$10, "")</f>
        <v>raidcom add ldev  -pool 0 -ldev_id 1301 -capacity 268455936  -s 53958 -IH99</v>
      </c>
      <c r="P25" s="24" t="str">
        <f>IF(J25&lt;&gt;"","raidcom modify ldev "&amp;" -ldev_id "&amp;B25&amp;IF(J25&lt;&gt;"","  -ldev_name "&amp;J25, "")&amp;" -s "&amp;Instructions!B$11&amp;" -IH"&amp;Instructions!B$10, "")</f>
        <v>raidcom modify ldev  -ldev_id 1301  -ldev_name BS103-114 -s 53958 -IH99</v>
      </c>
      <c r="Q25" s="97" t="str">
        <f>IF(B25&gt;0,"raidcom delete ldev -ldev_id "&amp;B25&amp;" -s "&amp;Instructions!B$11&amp;" -IH"&amp;Instructions!B$10, "")</f>
        <v>raidcom delete ldev -ldev_id 1301 -s 53958 -IH99</v>
      </c>
    </row>
    <row r="26" spans="1:17" ht="15">
      <c r="A26" s="70" t="s">
        <v>389</v>
      </c>
      <c r="B26" s="29">
        <f t="shared" si="0"/>
        <v>1302</v>
      </c>
      <c r="C26" s="20" t="s">
        <v>193</v>
      </c>
      <c r="D26" s="111">
        <v>0</v>
      </c>
      <c r="E26" s="20" t="s">
        <v>177</v>
      </c>
      <c r="F26" s="83" t="s">
        <v>175</v>
      </c>
      <c r="G26" s="190">
        <v>268455936</v>
      </c>
      <c r="H26" s="21" t="s">
        <v>184</v>
      </c>
      <c r="I26" s="21" t="s">
        <v>17</v>
      </c>
      <c r="J26" s="21" t="s">
        <v>360</v>
      </c>
      <c r="K26" s="61"/>
      <c r="L26" s="57"/>
      <c r="M26" s="28"/>
      <c r="N26" s="92" t="s">
        <v>17</v>
      </c>
      <c r="O26" s="24" t="str">
        <f>IF(A26&lt;&gt; "", "raidcom add ldev "&amp;IF(C26="snap"," -pool snap"," -"&amp;C26&amp;" "&amp;D26)&amp;" -ldev_id "&amp;B26&amp;" -capacity "&amp;IF(H26="BLOCK",G26,G26&amp;H26)&amp;IF(E26="OPEN-V"," ","emulation "&amp;E26)&amp;IF(I26="Y"," -command_device y","")&amp;" -s "&amp;Instructions!B$11&amp;" -IH"&amp;Instructions!B$10, "")</f>
        <v>raidcom add ldev  -pool 0 -ldev_id 1302 -capacity 268455936  -s 53958 -IH99</v>
      </c>
      <c r="P26" s="24" t="str">
        <f>IF(J26&lt;&gt;"","raidcom modify ldev "&amp;" -ldev_id "&amp;B26&amp;IF(J26&lt;&gt;"","  -ldev_name "&amp;J26, "")&amp;" -s "&amp;Instructions!B$11&amp;" -IH"&amp;Instructions!B$10, "")</f>
        <v>raidcom modify ldev  -ldev_id 1302  -ldev_name BS103-114 -s 53958 -IH99</v>
      </c>
      <c r="Q26" s="97" t="str">
        <f>IF(B26&gt;0,"raidcom delete ldev -ldev_id "&amp;B26&amp;" -s "&amp;Instructions!B$11&amp;" -IH"&amp;Instructions!B$10, "")</f>
        <v>raidcom delete ldev -ldev_id 1302 -s 53958 -IH99</v>
      </c>
    </row>
    <row r="27" spans="1:17" ht="15">
      <c r="A27" s="70" t="s">
        <v>390</v>
      </c>
      <c r="B27" s="29">
        <f t="shared" si="0"/>
        <v>1303</v>
      </c>
      <c r="C27" s="20" t="s">
        <v>193</v>
      </c>
      <c r="D27" s="111">
        <v>0</v>
      </c>
      <c r="E27" s="20" t="s">
        <v>177</v>
      </c>
      <c r="F27" s="83" t="s">
        <v>175</v>
      </c>
      <c r="G27" s="190">
        <v>268455936</v>
      </c>
      <c r="H27" s="21" t="s">
        <v>184</v>
      </c>
      <c r="I27" s="21" t="s">
        <v>17</v>
      </c>
      <c r="J27" s="21" t="s">
        <v>360</v>
      </c>
      <c r="K27" s="61"/>
      <c r="L27" s="57"/>
      <c r="M27" s="28"/>
      <c r="N27" s="92" t="s">
        <v>17</v>
      </c>
      <c r="O27" s="24" t="str">
        <f>IF(A27&lt;&gt; "", "raidcom add ldev "&amp;IF(C27="snap"," -pool snap"," -"&amp;C27&amp;" "&amp;D27)&amp;" -ldev_id "&amp;B27&amp;" -capacity "&amp;IF(H27="BLOCK",G27,G27&amp;H27)&amp;IF(E27="OPEN-V"," ","emulation "&amp;E27)&amp;IF(I27="Y"," -command_device y","")&amp;" -s "&amp;Instructions!B$11&amp;" -IH"&amp;Instructions!B$10, "")</f>
        <v>raidcom add ldev  -pool 0 -ldev_id 1303 -capacity 268455936  -s 53958 -IH99</v>
      </c>
      <c r="P27" s="24" t="str">
        <f>IF(J27&lt;&gt;"","raidcom modify ldev "&amp;" -ldev_id "&amp;B27&amp;IF(J27&lt;&gt;"","  -ldev_name "&amp;J27, "")&amp;" -s "&amp;Instructions!B$11&amp;" -IH"&amp;Instructions!B$10, "")</f>
        <v>raidcom modify ldev  -ldev_id 1303  -ldev_name BS103-114 -s 53958 -IH99</v>
      </c>
      <c r="Q27" s="97" t="str">
        <f>IF(B27&gt;0,"raidcom delete ldev -ldev_id "&amp;B27&amp;" -s "&amp;Instructions!B$11&amp;" -IH"&amp;Instructions!B$10, "")</f>
        <v>raidcom delete ldev -ldev_id 1303 -s 53958 -IH99</v>
      </c>
    </row>
    <row r="28" spans="1:17" ht="15">
      <c r="A28" s="70" t="s">
        <v>391</v>
      </c>
      <c r="B28" s="29">
        <f t="shared" si="0"/>
        <v>1304</v>
      </c>
      <c r="C28" s="20" t="s">
        <v>193</v>
      </c>
      <c r="D28" s="111">
        <v>0</v>
      </c>
      <c r="E28" s="20" t="s">
        <v>177</v>
      </c>
      <c r="F28" s="83" t="s">
        <v>175</v>
      </c>
      <c r="G28" s="190">
        <v>268455936</v>
      </c>
      <c r="H28" s="21" t="s">
        <v>184</v>
      </c>
      <c r="I28" s="21" t="s">
        <v>17</v>
      </c>
      <c r="J28" s="21" t="s">
        <v>360</v>
      </c>
      <c r="K28" s="61"/>
      <c r="L28" s="57"/>
      <c r="M28" s="28"/>
      <c r="N28" s="92" t="s">
        <v>17</v>
      </c>
      <c r="O28" s="24" t="str">
        <f>IF(A28&lt;&gt; "", "raidcom add ldev "&amp;IF(C28="snap"," -pool snap"," -"&amp;C28&amp;" "&amp;D28)&amp;" -ldev_id "&amp;B28&amp;" -capacity "&amp;IF(H28="BLOCK",G28,G28&amp;H28)&amp;IF(E28="OPEN-V"," ","emulation "&amp;E28)&amp;IF(I28="Y"," -command_device y","")&amp;" -s "&amp;Instructions!B$11&amp;" -IH"&amp;Instructions!B$10, "")</f>
        <v>raidcom add ldev  -pool 0 -ldev_id 1304 -capacity 268455936  -s 53958 -IH99</v>
      </c>
      <c r="P28" s="24" t="str">
        <f>IF(J28&lt;&gt;"","raidcom modify ldev "&amp;" -ldev_id "&amp;B28&amp;IF(J28&lt;&gt;"","  -ldev_name "&amp;J28, "")&amp;" -s "&amp;Instructions!B$11&amp;" -IH"&amp;Instructions!B$10, "")</f>
        <v>raidcom modify ldev  -ldev_id 1304  -ldev_name BS103-114 -s 53958 -IH99</v>
      </c>
      <c r="Q28" s="97" t="str">
        <f>IF(B28&gt;0,"raidcom delete ldev -ldev_id "&amp;B28&amp;" -s "&amp;Instructions!B$11&amp;" -IH"&amp;Instructions!B$10, "")</f>
        <v>raidcom delete ldev -ldev_id 1304 -s 53958 -IH99</v>
      </c>
    </row>
    <row r="29" spans="1:17" ht="15">
      <c r="A29" s="70" t="s">
        <v>392</v>
      </c>
      <c r="B29" s="29">
        <f t="shared" si="0"/>
        <v>1305</v>
      </c>
      <c r="C29" s="20" t="s">
        <v>193</v>
      </c>
      <c r="D29" s="111">
        <v>0</v>
      </c>
      <c r="E29" s="20" t="s">
        <v>177</v>
      </c>
      <c r="F29" s="83" t="s">
        <v>175</v>
      </c>
      <c r="G29" s="190">
        <v>268455936</v>
      </c>
      <c r="H29" s="21" t="s">
        <v>184</v>
      </c>
      <c r="I29" s="21" t="s">
        <v>17</v>
      </c>
      <c r="J29" s="21" t="s">
        <v>360</v>
      </c>
      <c r="K29" s="61"/>
      <c r="L29" s="57"/>
      <c r="M29" s="28"/>
      <c r="N29" s="92" t="s">
        <v>17</v>
      </c>
      <c r="O29" s="24" t="str">
        <f>IF(A29&lt;&gt; "", "raidcom add ldev "&amp;IF(C29="snap"," -pool snap"," -"&amp;C29&amp;" "&amp;D29)&amp;" -ldev_id "&amp;B29&amp;" -capacity "&amp;IF(H29="BLOCK",G29,G29&amp;H29)&amp;IF(E29="OPEN-V"," ","emulation "&amp;E29)&amp;IF(I29="Y"," -command_device y","")&amp;" -s "&amp;Instructions!B$11&amp;" -IH"&amp;Instructions!B$10, "")</f>
        <v>raidcom add ldev  -pool 0 -ldev_id 1305 -capacity 268455936  -s 53958 -IH99</v>
      </c>
      <c r="P29" s="24" t="str">
        <f>IF(J29&lt;&gt;"","raidcom modify ldev "&amp;" -ldev_id "&amp;B29&amp;IF(J29&lt;&gt;"","  -ldev_name "&amp;J29, "")&amp;" -s "&amp;Instructions!B$11&amp;" -IH"&amp;Instructions!B$10, "")</f>
        <v>raidcom modify ldev  -ldev_id 1305  -ldev_name BS103-114 -s 53958 -IH99</v>
      </c>
      <c r="Q29" s="97" t="str">
        <f>IF(B29&gt;0,"raidcom delete ldev -ldev_id "&amp;B29&amp;" -s "&amp;Instructions!B$11&amp;" -IH"&amp;Instructions!B$10, "")</f>
        <v>raidcom delete ldev -ldev_id 1305 -s 53958 -IH99</v>
      </c>
    </row>
    <row r="30" spans="1:17" ht="15">
      <c r="A30" s="70" t="s">
        <v>393</v>
      </c>
      <c r="B30" s="29">
        <f t="shared" si="0"/>
        <v>1306</v>
      </c>
      <c r="C30" s="20" t="s">
        <v>193</v>
      </c>
      <c r="D30" s="111">
        <v>0</v>
      </c>
      <c r="E30" s="20" t="s">
        <v>177</v>
      </c>
      <c r="F30" s="83" t="s">
        <v>175</v>
      </c>
      <c r="G30" s="190">
        <v>268455936</v>
      </c>
      <c r="H30" s="21" t="s">
        <v>184</v>
      </c>
      <c r="I30" s="21" t="s">
        <v>17</v>
      </c>
      <c r="J30" s="21" t="s">
        <v>360</v>
      </c>
      <c r="K30" s="61"/>
      <c r="L30" s="57"/>
      <c r="M30" s="28"/>
      <c r="N30" s="92" t="s">
        <v>17</v>
      </c>
      <c r="O30" s="24" t="str">
        <f>IF(A30&lt;&gt; "", "raidcom add ldev "&amp;IF(C30="snap"," -pool snap"," -"&amp;C30&amp;" "&amp;D30)&amp;" -ldev_id "&amp;B30&amp;" -capacity "&amp;IF(H30="BLOCK",G30,G30&amp;H30)&amp;IF(E30="OPEN-V"," ","emulation "&amp;E30)&amp;IF(I30="Y"," -command_device y","")&amp;" -s "&amp;Instructions!B$11&amp;" -IH"&amp;Instructions!B$10, "")</f>
        <v>raidcom add ldev  -pool 0 -ldev_id 1306 -capacity 268455936  -s 53958 -IH99</v>
      </c>
      <c r="P30" s="24" t="str">
        <f>IF(J30&lt;&gt;"","raidcom modify ldev "&amp;" -ldev_id "&amp;B30&amp;IF(J30&lt;&gt;"","  -ldev_name "&amp;J30, "")&amp;" -s "&amp;Instructions!B$11&amp;" -IH"&amp;Instructions!B$10, "")</f>
        <v>raidcom modify ldev  -ldev_id 1306  -ldev_name BS103-114 -s 53958 -IH99</v>
      </c>
      <c r="Q30" s="97" t="str">
        <f>IF(B30&gt;0,"raidcom delete ldev -ldev_id "&amp;B30&amp;" -s "&amp;Instructions!B$11&amp;" -IH"&amp;Instructions!B$10, "")</f>
        <v>raidcom delete ldev -ldev_id 1306 -s 53958 -IH99</v>
      </c>
    </row>
    <row r="31" spans="1:17" ht="15">
      <c r="A31" s="70" t="s">
        <v>394</v>
      </c>
      <c r="B31" s="29">
        <f t="shared" si="0"/>
        <v>1307</v>
      </c>
      <c r="C31" s="20" t="s">
        <v>193</v>
      </c>
      <c r="D31" s="111">
        <v>0</v>
      </c>
      <c r="E31" s="20" t="s">
        <v>177</v>
      </c>
      <c r="F31" s="83" t="s">
        <v>175</v>
      </c>
      <c r="G31" s="190">
        <v>268455936</v>
      </c>
      <c r="H31" s="21" t="s">
        <v>184</v>
      </c>
      <c r="I31" s="21" t="s">
        <v>17</v>
      </c>
      <c r="J31" s="21" t="s">
        <v>360</v>
      </c>
      <c r="K31" s="61"/>
      <c r="L31" s="57"/>
      <c r="M31" s="28"/>
      <c r="N31" s="92" t="s">
        <v>17</v>
      </c>
      <c r="O31" s="24" t="str">
        <f>IF(A31&lt;&gt; "", "raidcom add ldev "&amp;IF(C31="snap"," -pool snap"," -"&amp;C31&amp;" "&amp;D31)&amp;" -ldev_id "&amp;B31&amp;" -capacity "&amp;IF(H31="BLOCK",G31,G31&amp;H31)&amp;IF(E31="OPEN-V"," ","emulation "&amp;E31)&amp;IF(I31="Y"," -command_device y","")&amp;" -s "&amp;Instructions!B$11&amp;" -IH"&amp;Instructions!B$10, "")</f>
        <v>raidcom add ldev  -pool 0 -ldev_id 1307 -capacity 268455936  -s 53958 -IH99</v>
      </c>
      <c r="P31" s="24" t="str">
        <f>IF(J31&lt;&gt;"","raidcom modify ldev "&amp;" -ldev_id "&amp;B31&amp;IF(J31&lt;&gt;"","  -ldev_name "&amp;J31, "")&amp;" -s "&amp;Instructions!B$11&amp;" -IH"&amp;Instructions!B$10, "")</f>
        <v>raidcom modify ldev  -ldev_id 1307  -ldev_name BS103-114 -s 53958 -IH99</v>
      </c>
      <c r="Q31" s="97" t="str">
        <f>IF(B31&gt;0,"raidcom delete ldev -ldev_id "&amp;B31&amp;" -s "&amp;Instructions!B$11&amp;" -IH"&amp;Instructions!B$10, "")</f>
        <v>raidcom delete ldev -ldev_id 1307 -s 53958 -IH99</v>
      </c>
    </row>
    <row r="32" spans="1:17" ht="15">
      <c r="A32" s="70" t="s">
        <v>395</v>
      </c>
      <c r="B32" s="29">
        <f t="shared" si="0"/>
        <v>1308</v>
      </c>
      <c r="C32" s="20" t="s">
        <v>193</v>
      </c>
      <c r="D32" s="111">
        <v>0</v>
      </c>
      <c r="E32" s="20" t="s">
        <v>177</v>
      </c>
      <c r="F32" s="83" t="s">
        <v>175</v>
      </c>
      <c r="G32" s="190">
        <v>268455936</v>
      </c>
      <c r="H32" s="21" t="s">
        <v>184</v>
      </c>
      <c r="I32" s="21" t="s">
        <v>17</v>
      </c>
      <c r="J32" s="21" t="s">
        <v>360</v>
      </c>
      <c r="K32" s="61"/>
      <c r="L32" s="57"/>
      <c r="M32" s="28"/>
      <c r="N32" s="92" t="s">
        <v>17</v>
      </c>
      <c r="O32" s="24" t="str">
        <f>IF(A32&lt;&gt; "", "raidcom add ldev "&amp;IF(C32="snap"," -pool snap"," -"&amp;C32&amp;" "&amp;D32)&amp;" -ldev_id "&amp;B32&amp;" -capacity "&amp;IF(H32="BLOCK",G32,G32&amp;H32)&amp;IF(E32="OPEN-V"," ","emulation "&amp;E32)&amp;IF(I32="Y"," -command_device y","")&amp;" -s "&amp;Instructions!B$11&amp;" -IH"&amp;Instructions!B$10, "")</f>
        <v>raidcom add ldev  -pool 0 -ldev_id 1308 -capacity 268455936  -s 53958 -IH99</v>
      </c>
      <c r="P32" s="24" t="str">
        <f>IF(J32&lt;&gt;"","raidcom modify ldev "&amp;" -ldev_id "&amp;B32&amp;IF(J32&lt;&gt;"","  -ldev_name "&amp;J32, "")&amp;" -s "&amp;Instructions!B$11&amp;" -IH"&amp;Instructions!B$10, "")</f>
        <v>raidcom modify ldev  -ldev_id 1308  -ldev_name BS103-114 -s 53958 -IH99</v>
      </c>
      <c r="Q32" s="97" t="str">
        <f>IF(B32&gt;0,"raidcom delete ldev -ldev_id "&amp;B32&amp;" -s "&amp;Instructions!B$11&amp;" -IH"&amp;Instructions!B$10, "")</f>
        <v>raidcom delete ldev -ldev_id 1308 -s 53958 -IH99</v>
      </c>
    </row>
    <row r="33" spans="1:17" ht="15">
      <c r="A33" s="70" t="s">
        <v>396</v>
      </c>
      <c r="B33" s="29">
        <f t="shared" si="0"/>
        <v>1309</v>
      </c>
      <c r="C33" s="20" t="s">
        <v>193</v>
      </c>
      <c r="D33" s="111">
        <v>0</v>
      </c>
      <c r="E33" s="20" t="s">
        <v>177</v>
      </c>
      <c r="F33" s="83" t="s">
        <v>175</v>
      </c>
      <c r="G33" s="190">
        <v>268455936</v>
      </c>
      <c r="H33" s="21" t="s">
        <v>184</v>
      </c>
      <c r="I33" s="21" t="s">
        <v>17</v>
      </c>
      <c r="J33" s="21" t="s">
        <v>360</v>
      </c>
      <c r="K33" s="61"/>
      <c r="L33" s="57"/>
      <c r="M33" s="28"/>
      <c r="N33" s="92" t="s">
        <v>17</v>
      </c>
      <c r="O33" s="24" t="str">
        <f>IF(A33&lt;&gt; "", "raidcom add ldev "&amp;IF(C33="snap"," -pool snap"," -"&amp;C33&amp;" "&amp;D33)&amp;" -ldev_id "&amp;B33&amp;" -capacity "&amp;IF(H33="BLOCK",G33,G33&amp;H33)&amp;IF(E33="OPEN-V"," ","emulation "&amp;E33)&amp;IF(I33="Y"," -command_device y","")&amp;" -s "&amp;Instructions!B$11&amp;" -IH"&amp;Instructions!B$10, "")</f>
        <v>raidcom add ldev  -pool 0 -ldev_id 1309 -capacity 268455936  -s 53958 -IH99</v>
      </c>
      <c r="P33" s="24" t="str">
        <f>IF(J33&lt;&gt;"","raidcom modify ldev "&amp;" -ldev_id "&amp;B33&amp;IF(J33&lt;&gt;"","  -ldev_name "&amp;J33, "")&amp;" -s "&amp;Instructions!B$11&amp;" -IH"&amp;Instructions!B$10, "")</f>
        <v>raidcom modify ldev  -ldev_id 1309  -ldev_name BS103-114 -s 53958 -IH99</v>
      </c>
      <c r="Q33" s="97" t="str">
        <f>IF(B33&gt;0,"raidcom delete ldev -ldev_id "&amp;B33&amp;" -s "&amp;Instructions!B$11&amp;" -IH"&amp;Instructions!B$10, "")</f>
        <v>raidcom delete ldev -ldev_id 1309 -s 53958 -IH99</v>
      </c>
    </row>
    <row r="34" spans="1:17" ht="15">
      <c r="A34" s="70" t="s">
        <v>397</v>
      </c>
      <c r="B34" s="29">
        <f t="shared" si="0"/>
        <v>1310</v>
      </c>
      <c r="C34" s="20" t="s">
        <v>193</v>
      </c>
      <c r="D34" s="111">
        <v>0</v>
      </c>
      <c r="E34" s="20" t="s">
        <v>177</v>
      </c>
      <c r="F34" s="83" t="s">
        <v>175</v>
      </c>
      <c r="G34" s="190">
        <v>268455936</v>
      </c>
      <c r="H34" s="21" t="s">
        <v>184</v>
      </c>
      <c r="I34" s="21" t="s">
        <v>17</v>
      </c>
      <c r="J34" s="21" t="s">
        <v>360</v>
      </c>
      <c r="K34" s="61"/>
      <c r="L34" s="57"/>
      <c r="M34" s="28"/>
      <c r="N34" s="92" t="s">
        <v>17</v>
      </c>
      <c r="O34" s="24" t="str">
        <f>IF(A34&lt;&gt; "", "raidcom add ldev "&amp;IF(C34="snap"," -pool snap"," -"&amp;C34&amp;" "&amp;D34)&amp;" -ldev_id "&amp;B34&amp;" -capacity "&amp;IF(H34="BLOCK",G34,G34&amp;H34)&amp;IF(E34="OPEN-V"," ","emulation "&amp;E34)&amp;IF(I34="Y"," -command_device y","")&amp;" -s "&amp;Instructions!B$11&amp;" -IH"&amp;Instructions!B$10, "")</f>
        <v>raidcom add ldev  -pool 0 -ldev_id 1310 -capacity 268455936  -s 53958 -IH99</v>
      </c>
      <c r="P34" s="24" t="str">
        <f>IF(J34&lt;&gt;"","raidcom modify ldev "&amp;" -ldev_id "&amp;B34&amp;IF(J34&lt;&gt;"","  -ldev_name "&amp;J34, "")&amp;" -s "&amp;Instructions!B$11&amp;" -IH"&amp;Instructions!B$10, "")</f>
        <v>raidcom modify ldev  -ldev_id 1310  -ldev_name BS103-114 -s 53958 -IH99</v>
      </c>
      <c r="Q34" s="97" t="str">
        <f>IF(B34&gt;0,"raidcom delete ldev -ldev_id "&amp;B34&amp;" -s "&amp;Instructions!B$11&amp;" -IH"&amp;Instructions!B$10, "")</f>
        <v>raidcom delete ldev -ldev_id 1310 -s 53958 -IH99</v>
      </c>
    </row>
    <row r="35" spans="1:17" ht="15">
      <c r="A35" s="70" t="s">
        <v>398</v>
      </c>
      <c r="B35" s="29">
        <f t="shared" si="0"/>
        <v>1311</v>
      </c>
      <c r="C35" s="20" t="s">
        <v>193</v>
      </c>
      <c r="D35" s="111">
        <v>0</v>
      </c>
      <c r="E35" s="20" t="s">
        <v>177</v>
      </c>
      <c r="F35" s="83" t="s">
        <v>175</v>
      </c>
      <c r="G35" s="190">
        <v>268455936</v>
      </c>
      <c r="H35" s="21" t="s">
        <v>184</v>
      </c>
      <c r="I35" s="21" t="s">
        <v>17</v>
      </c>
      <c r="J35" s="21" t="s">
        <v>360</v>
      </c>
      <c r="K35" s="61"/>
      <c r="L35" s="57"/>
      <c r="M35" s="28"/>
      <c r="N35" s="92" t="s">
        <v>17</v>
      </c>
      <c r="O35" s="24" t="str">
        <f>IF(A35&lt;&gt; "", "raidcom add ldev "&amp;IF(C35="snap"," -pool snap"," -"&amp;C35&amp;" "&amp;D35)&amp;" -ldev_id "&amp;B35&amp;" -capacity "&amp;IF(H35="BLOCK",G35,G35&amp;H35)&amp;IF(E35="OPEN-V"," ","emulation "&amp;E35)&amp;IF(I35="Y"," -command_device y","")&amp;" -s "&amp;Instructions!B$11&amp;" -IH"&amp;Instructions!B$10, "")</f>
        <v>raidcom add ldev  -pool 0 -ldev_id 1311 -capacity 268455936  -s 53958 -IH99</v>
      </c>
      <c r="P35" s="24" t="str">
        <f>IF(J35&lt;&gt;"","raidcom modify ldev "&amp;" -ldev_id "&amp;B35&amp;IF(J35&lt;&gt;"","  -ldev_name "&amp;J35, "")&amp;" -s "&amp;Instructions!B$11&amp;" -IH"&amp;Instructions!B$10, "")</f>
        <v>raidcom modify ldev  -ldev_id 1311  -ldev_name BS103-114 -s 53958 -IH99</v>
      </c>
      <c r="Q35" s="97" t="str">
        <f>IF(B35&gt;0,"raidcom delete ldev -ldev_id "&amp;B35&amp;" -s "&amp;Instructions!B$11&amp;" -IH"&amp;Instructions!B$10, "")</f>
        <v>raidcom delete ldev -ldev_id 1311 -s 53958 -IH99</v>
      </c>
    </row>
    <row r="36" spans="1:17" ht="15">
      <c r="A36" s="70" t="s">
        <v>399</v>
      </c>
      <c r="B36" s="29">
        <f t="shared" si="0"/>
        <v>1312</v>
      </c>
      <c r="C36" s="20" t="s">
        <v>193</v>
      </c>
      <c r="D36" s="111">
        <v>0</v>
      </c>
      <c r="E36" s="20" t="s">
        <v>177</v>
      </c>
      <c r="F36" s="83" t="s">
        <v>175</v>
      </c>
      <c r="G36" s="190">
        <v>268455936</v>
      </c>
      <c r="H36" s="21" t="s">
        <v>184</v>
      </c>
      <c r="I36" s="21" t="s">
        <v>17</v>
      </c>
      <c r="J36" s="21" t="s">
        <v>360</v>
      </c>
      <c r="K36" s="61"/>
      <c r="L36" s="57"/>
      <c r="M36" s="28"/>
      <c r="N36" s="92" t="s">
        <v>17</v>
      </c>
      <c r="O36" s="24" t="str">
        <f>IF(A36&lt;&gt; "", "raidcom add ldev "&amp;IF(C36="snap"," -pool snap"," -"&amp;C36&amp;" "&amp;D36)&amp;" -ldev_id "&amp;B36&amp;" -capacity "&amp;IF(H36="BLOCK",G36,G36&amp;H36)&amp;IF(E36="OPEN-V"," ","emulation "&amp;E36)&amp;IF(I36="Y"," -command_device y","")&amp;" -s "&amp;Instructions!B$11&amp;" -IH"&amp;Instructions!B$10, "")</f>
        <v>raidcom add ldev  -pool 0 -ldev_id 1312 -capacity 268455936  -s 53958 -IH99</v>
      </c>
      <c r="P36" s="24" t="str">
        <f>IF(J36&lt;&gt;"","raidcom modify ldev "&amp;" -ldev_id "&amp;B36&amp;IF(J36&lt;&gt;"","  -ldev_name "&amp;J36, "")&amp;" -s "&amp;Instructions!B$11&amp;" -IH"&amp;Instructions!B$10, "")</f>
        <v>raidcom modify ldev  -ldev_id 1312  -ldev_name BS103-114 -s 53958 -IH99</v>
      </c>
      <c r="Q36" s="97" t="str">
        <f>IF(B36&gt;0,"raidcom delete ldev -ldev_id "&amp;B36&amp;" -s "&amp;Instructions!B$11&amp;" -IH"&amp;Instructions!B$10, "")</f>
        <v>raidcom delete ldev -ldev_id 1312 -s 53958 -IH99</v>
      </c>
    </row>
    <row r="37" spans="1:17" ht="15">
      <c r="A37" s="70" t="s">
        <v>400</v>
      </c>
      <c r="B37" s="29">
        <f t="shared" si="0"/>
        <v>1313</v>
      </c>
      <c r="C37" s="20" t="s">
        <v>193</v>
      </c>
      <c r="D37" s="111">
        <v>0</v>
      </c>
      <c r="E37" s="20" t="s">
        <v>177</v>
      </c>
      <c r="F37" s="83" t="s">
        <v>175</v>
      </c>
      <c r="G37" s="190">
        <v>268455936</v>
      </c>
      <c r="H37" s="21" t="s">
        <v>184</v>
      </c>
      <c r="I37" s="21" t="s">
        <v>17</v>
      </c>
      <c r="J37" s="21" t="s">
        <v>360</v>
      </c>
      <c r="K37" s="61"/>
      <c r="L37" s="57"/>
      <c r="M37" s="28"/>
      <c r="N37" s="92" t="s">
        <v>17</v>
      </c>
      <c r="O37" s="24" t="str">
        <f>IF(A37&lt;&gt; "", "raidcom add ldev "&amp;IF(C37="snap"," -pool snap"," -"&amp;C37&amp;" "&amp;D37)&amp;" -ldev_id "&amp;B37&amp;" -capacity "&amp;IF(H37="BLOCK",G37,G37&amp;H37)&amp;IF(E37="OPEN-V"," ","emulation "&amp;E37)&amp;IF(I37="Y"," -command_device y","")&amp;" -s "&amp;Instructions!B$11&amp;" -IH"&amp;Instructions!B$10, "")</f>
        <v>raidcom add ldev  -pool 0 -ldev_id 1313 -capacity 268455936  -s 53958 -IH99</v>
      </c>
      <c r="P37" s="24" t="str">
        <f>IF(J37&lt;&gt;"","raidcom modify ldev "&amp;" -ldev_id "&amp;B37&amp;IF(J37&lt;&gt;"","  -ldev_name "&amp;J37, "")&amp;" -s "&amp;Instructions!B$11&amp;" -IH"&amp;Instructions!B$10, "")</f>
        <v>raidcom modify ldev  -ldev_id 1313  -ldev_name BS103-114 -s 53958 -IH99</v>
      </c>
      <c r="Q37" s="97" t="str">
        <f>IF(B37&gt;0,"raidcom delete ldev -ldev_id "&amp;B37&amp;" -s "&amp;Instructions!B$11&amp;" -IH"&amp;Instructions!B$10, "")</f>
        <v>raidcom delete ldev -ldev_id 1313 -s 53958 -IH99</v>
      </c>
    </row>
    <row r="38" spans="1:17" ht="15">
      <c r="A38" s="70" t="s">
        <v>401</v>
      </c>
      <c r="B38" s="29">
        <f t="shared" si="0"/>
        <v>1314</v>
      </c>
      <c r="C38" s="20" t="s">
        <v>193</v>
      </c>
      <c r="D38" s="111">
        <v>0</v>
      </c>
      <c r="E38" s="20" t="s">
        <v>177</v>
      </c>
      <c r="F38" s="83" t="s">
        <v>175</v>
      </c>
      <c r="G38" s="190">
        <v>268455936</v>
      </c>
      <c r="H38" s="21" t="s">
        <v>184</v>
      </c>
      <c r="I38" s="21" t="s">
        <v>17</v>
      </c>
      <c r="J38" s="21" t="s">
        <v>360</v>
      </c>
      <c r="K38" s="61"/>
      <c r="L38" s="57"/>
      <c r="M38" s="28"/>
      <c r="N38" s="92" t="s">
        <v>17</v>
      </c>
      <c r="O38" s="24" t="str">
        <f>IF(A38&lt;&gt; "", "raidcom add ldev "&amp;IF(C38="snap"," -pool snap"," -"&amp;C38&amp;" "&amp;D38)&amp;" -ldev_id "&amp;B38&amp;" -capacity "&amp;IF(H38="BLOCK",G38,G38&amp;H38)&amp;IF(E38="OPEN-V"," ","emulation "&amp;E38)&amp;IF(I38="Y"," -command_device y","")&amp;" -s "&amp;Instructions!B$11&amp;" -IH"&amp;Instructions!B$10, "")</f>
        <v>raidcom add ldev  -pool 0 -ldev_id 1314 -capacity 268455936  -s 53958 -IH99</v>
      </c>
      <c r="P38" s="24" t="str">
        <f>IF(J38&lt;&gt;"","raidcom modify ldev "&amp;" -ldev_id "&amp;B38&amp;IF(J38&lt;&gt;"","  -ldev_name "&amp;J38, "")&amp;" -s "&amp;Instructions!B$11&amp;" -IH"&amp;Instructions!B$10, "")</f>
        <v>raidcom modify ldev  -ldev_id 1314  -ldev_name BS103-114 -s 53958 -IH99</v>
      </c>
      <c r="Q38" s="97" t="str">
        <f>IF(B38&gt;0,"raidcom delete ldev -ldev_id "&amp;B38&amp;" -s "&amp;Instructions!B$11&amp;" -IH"&amp;Instructions!B$10, "")</f>
        <v>raidcom delete ldev -ldev_id 1314 -s 53958 -IH99</v>
      </c>
    </row>
    <row r="39" spans="1:17" ht="15">
      <c r="A39" s="70" t="s">
        <v>402</v>
      </c>
      <c r="B39" s="29">
        <f t="shared" si="0"/>
        <v>1315</v>
      </c>
      <c r="C39" s="20" t="s">
        <v>193</v>
      </c>
      <c r="D39" s="111">
        <v>0</v>
      </c>
      <c r="E39" s="20" t="s">
        <v>177</v>
      </c>
      <c r="F39" s="83" t="s">
        <v>175</v>
      </c>
      <c r="G39" s="190">
        <v>268455936</v>
      </c>
      <c r="H39" s="21" t="s">
        <v>184</v>
      </c>
      <c r="I39" s="21" t="s">
        <v>17</v>
      </c>
      <c r="J39" s="21" t="s">
        <v>360</v>
      </c>
      <c r="K39" s="61"/>
      <c r="L39" s="57"/>
      <c r="M39" s="28"/>
      <c r="N39" s="92" t="s">
        <v>17</v>
      </c>
      <c r="O39" s="24" t="str">
        <f>IF(A39&lt;&gt; "", "raidcom add ldev "&amp;IF(C39="snap"," -pool snap"," -"&amp;C39&amp;" "&amp;D39)&amp;" -ldev_id "&amp;B39&amp;" -capacity "&amp;IF(H39="BLOCK",G39,G39&amp;H39)&amp;IF(E39="OPEN-V"," ","emulation "&amp;E39)&amp;IF(I39="Y"," -command_device y","")&amp;" -s "&amp;Instructions!B$11&amp;" -IH"&amp;Instructions!B$10, "")</f>
        <v>raidcom add ldev  -pool 0 -ldev_id 1315 -capacity 268455936  -s 53958 -IH99</v>
      </c>
      <c r="P39" s="24" t="str">
        <f>IF(J39&lt;&gt;"","raidcom modify ldev "&amp;" -ldev_id "&amp;B39&amp;IF(J39&lt;&gt;"","  -ldev_name "&amp;J39, "")&amp;" -s "&amp;Instructions!B$11&amp;" -IH"&amp;Instructions!B$10, "")</f>
        <v>raidcom modify ldev  -ldev_id 1315  -ldev_name BS103-114 -s 53958 -IH99</v>
      </c>
      <c r="Q39" s="97" t="str">
        <f>IF(B39&gt;0,"raidcom delete ldev -ldev_id "&amp;B39&amp;" -s "&amp;Instructions!B$11&amp;" -IH"&amp;Instructions!B$10, "")</f>
        <v>raidcom delete ldev -ldev_id 1315 -s 53958 -IH99</v>
      </c>
    </row>
    <row r="40" spans="1:17" ht="15">
      <c r="A40" s="70" t="s">
        <v>403</v>
      </c>
      <c r="B40" s="29">
        <f t="shared" si="0"/>
        <v>1316</v>
      </c>
      <c r="C40" s="20" t="s">
        <v>193</v>
      </c>
      <c r="D40" s="111">
        <v>0</v>
      </c>
      <c r="E40" s="20" t="s">
        <v>177</v>
      </c>
      <c r="F40" s="83" t="s">
        <v>175</v>
      </c>
      <c r="G40" s="190">
        <v>268455936</v>
      </c>
      <c r="H40" s="21" t="s">
        <v>184</v>
      </c>
      <c r="I40" s="21" t="s">
        <v>17</v>
      </c>
      <c r="J40" s="21" t="s">
        <v>360</v>
      </c>
      <c r="K40" s="61"/>
      <c r="L40" s="57"/>
      <c r="M40" s="28"/>
      <c r="N40" s="92" t="s">
        <v>17</v>
      </c>
      <c r="O40" s="24" t="str">
        <f>IF(A40&lt;&gt; "", "raidcom add ldev "&amp;IF(C40="snap"," -pool snap"," -"&amp;C40&amp;" "&amp;D40)&amp;" -ldev_id "&amp;B40&amp;" -capacity "&amp;IF(H40="BLOCK",G40,G40&amp;H40)&amp;IF(E40="OPEN-V"," ","emulation "&amp;E40)&amp;IF(I40="Y"," -command_device y","")&amp;" -s "&amp;Instructions!B$11&amp;" -IH"&amp;Instructions!B$10, "")</f>
        <v>raidcom add ldev  -pool 0 -ldev_id 1316 -capacity 268455936  -s 53958 -IH99</v>
      </c>
      <c r="P40" s="24" t="str">
        <f>IF(J40&lt;&gt;"","raidcom modify ldev "&amp;" -ldev_id "&amp;B40&amp;IF(J40&lt;&gt;"","  -ldev_name "&amp;J40, "")&amp;" -s "&amp;Instructions!B$11&amp;" -IH"&amp;Instructions!B$10, "")</f>
        <v>raidcom modify ldev  -ldev_id 1316  -ldev_name BS103-114 -s 53958 -IH99</v>
      </c>
      <c r="Q40" s="97" t="str">
        <f>IF(B40&gt;0,"raidcom delete ldev -ldev_id "&amp;B40&amp;" -s "&amp;Instructions!B$11&amp;" -IH"&amp;Instructions!B$10, "")</f>
        <v>raidcom delete ldev -ldev_id 1316 -s 53958 -IH99</v>
      </c>
    </row>
    <row r="41" spans="1:17" ht="15">
      <c r="A41" s="70" t="s">
        <v>404</v>
      </c>
      <c r="B41" s="29">
        <f t="shared" si="0"/>
        <v>1317</v>
      </c>
      <c r="C41" s="20" t="s">
        <v>193</v>
      </c>
      <c r="D41" s="111">
        <v>0</v>
      </c>
      <c r="E41" s="20" t="s">
        <v>177</v>
      </c>
      <c r="F41" s="83" t="s">
        <v>175</v>
      </c>
      <c r="G41" s="190">
        <v>268455936</v>
      </c>
      <c r="H41" s="21" t="s">
        <v>184</v>
      </c>
      <c r="I41" s="21" t="s">
        <v>17</v>
      </c>
      <c r="J41" s="21" t="s">
        <v>360</v>
      </c>
      <c r="K41" s="61"/>
      <c r="L41" s="57"/>
      <c r="M41" s="28"/>
      <c r="N41" s="92" t="s">
        <v>17</v>
      </c>
      <c r="O41" s="24" t="str">
        <f>IF(A41&lt;&gt; "", "raidcom add ldev "&amp;IF(C41="snap"," -pool snap"," -"&amp;C41&amp;" "&amp;D41)&amp;" -ldev_id "&amp;B41&amp;" -capacity "&amp;IF(H41="BLOCK",G41,G41&amp;H41)&amp;IF(E41="OPEN-V"," ","emulation "&amp;E41)&amp;IF(I41="Y"," -command_device y","")&amp;" -s "&amp;Instructions!B$11&amp;" -IH"&amp;Instructions!B$10, "")</f>
        <v>raidcom add ldev  -pool 0 -ldev_id 1317 -capacity 268455936  -s 53958 -IH99</v>
      </c>
      <c r="P41" s="24" t="str">
        <f>IF(J41&lt;&gt;"","raidcom modify ldev "&amp;" -ldev_id "&amp;B41&amp;IF(J41&lt;&gt;"","  -ldev_name "&amp;J41, "")&amp;" -s "&amp;Instructions!B$11&amp;" -IH"&amp;Instructions!B$10, "")</f>
        <v>raidcom modify ldev  -ldev_id 1317  -ldev_name BS103-114 -s 53958 -IH99</v>
      </c>
      <c r="Q41" s="97" t="str">
        <f>IF(B41&gt;0,"raidcom delete ldev -ldev_id "&amp;B41&amp;" -s "&amp;Instructions!B$11&amp;" -IH"&amp;Instructions!B$10, "")</f>
        <v>raidcom delete ldev -ldev_id 1317 -s 53958 -IH99</v>
      </c>
    </row>
    <row r="42" spans="1:17" ht="15">
      <c r="A42" s="70" t="s">
        <v>405</v>
      </c>
      <c r="B42" s="29">
        <f t="shared" si="0"/>
        <v>1318</v>
      </c>
      <c r="C42" s="20" t="s">
        <v>193</v>
      </c>
      <c r="D42" s="111">
        <v>0</v>
      </c>
      <c r="E42" s="20" t="s">
        <v>177</v>
      </c>
      <c r="F42" s="83" t="s">
        <v>175</v>
      </c>
      <c r="G42" s="190">
        <v>268455936</v>
      </c>
      <c r="H42" s="21" t="s">
        <v>184</v>
      </c>
      <c r="I42" s="21" t="s">
        <v>17</v>
      </c>
      <c r="J42" s="21" t="s">
        <v>360</v>
      </c>
      <c r="K42" s="61"/>
      <c r="L42" s="57"/>
      <c r="M42" s="28"/>
      <c r="N42" s="92" t="s">
        <v>17</v>
      </c>
      <c r="O42" s="24" t="str">
        <f>IF(A42&lt;&gt; "", "raidcom add ldev "&amp;IF(C42="snap"," -pool snap"," -"&amp;C42&amp;" "&amp;D42)&amp;" -ldev_id "&amp;B42&amp;" -capacity "&amp;IF(H42="BLOCK",G42,G42&amp;H42)&amp;IF(E42="OPEN-V"," ","emulation "&amp;E42)&amp;IF(I42="Y"," -command_device y","")&amp;" -s "&amp;Instructions!B$11&amp;" -IH"&amp;Instructions!B$10, "")</f>
        <v>raidcom add ldev  -pool 0 -ldev_id 1318 -capacity 268455936  -s 53958 -IH99</v>
      </c>
      <c r="P42" s="24" t="str">
        <f>IF(J42&lt;&gt;"","raidcom modify ldev "&amp;" -ldev_id "&amp;B42&amp;IF(J42&lt;&gt;"","  -ldev_name "&amp;J42, "")&amp;" -s "&amp;Instructions!B$11&amp;" -IH"&amp;Instructions!B$10, "")</f>
        <v>raidcom modify ldev  -ldev_id 1318  -ldev_name BS103-114 -s 53958 -IH99</v>
      </c>
      <c r="Q42" s="97" t="str">
        <f>IF(B42&gt;0,"raidcom delete ldev -ldev_id "&amp;B42&amp;" -s "&amp;Instructions!B$11&amp;" -IH"&amp;Instructions!B$10, "")</f>
        <v>raidcom delete ldev -ldev_id 1318 -s 53958 -IH99</v>
      </c>
    </row>
    <row r="43" spans="1:17" ht="15">
      <c r="A43" s="70" t="s">
        <v>406</v>
      </c>
      <c r="B43" s="29">
        <f t="shared" si="0"/>
        <v>1319</v>
      </c>
      <c r="C43" s="20" t="s">
        <v>193</v>
      </c>
      <c r="D43" s="111">
        <v>0</v>
      </c>
      <c r="E43" s="20" t="s">
        <v>177</v>
      </c>
      <c r="F43" s="83" t="s">
        <v>175</v>
      </c>
      <c r="G43" s="190">
        <v>268455936</v>
      </c>
      <c r="H43" s="21" t="s">
        <v>184</v>
      </c>
      <c r="I43" s="21" t="s">
        <v>17</v>
      </c>
      <c r="J43" s="21" t="s">
        <v>360</v>
      </c>
      <c r="K43" s="61"/>
      <c r="L43" s="57"/>
      <c r="M43" s="28"/>
      <c r="N43" s="92" t="s">
        <v>17</v>
      </c>
      <c r="O43" s="24" t="str">
        <f>IF(A43&lt;&gt; "", "raidcom add ldev "&amp;IF(C43="snap"," -pool snap"," -"&amp;C43&amp;" "&amp;D43)&amp;" -ldev_id "&amp;B43&amp;" -capacity "&amp;IF(H43="BLOCK",G43,G43&amp;H43)&amp;IF(E43="OPEN-V"," ","emulation "&amp;E43)&amp;IF(I43="Y"," -command_device y","")&amp;" -s "&amp;Instructions!B$11&amp;" -IH"&amp;Instructions!B$10, "")</f>
        <v>raidcom add ldev  -pool 0 -ldev_id 1319 -capacity 268455936  -s 53958 -IH99</v>
      </c>
      <c r="P43" s="24" t="str">
        <f>IF(J43&lt;&gt;"","raidcom modify ldev "&amp;" -ldev_id "&amp;B43&amp;IF(J43&lt;&gt;"","  -ldev_name "&amp;J43, "")&amp;" -s "&amp;Instructions!B$11&amp;" -IH"&amp;Instructions!B$10, "")</f>
        <v>raidcom modify ldev  -ldev_id 1319  -ldev_name BS103-114 -s 53958 -IH99</v>
      </c>
      <c r="Q43" s="97" t="str">
        <f>IF(B43&gt;0,"raidcom delete ldev -ldev_id "&amp;B43&amp;" -s "&amp;Instructions!B$11&amp;" -IH"&amp;Instructions!B$10, "")</f>
        <v>raidcom delete ldev -ldev_id 1319 -s 53958 -IH99</v>
      </c>
    </row>
    <row r="44" spans="1:17" ht="15">
      <c r="A44" s="70" t="s">
        <v>407</v>
      </c>
      <c r="B44" s="29">
        <f t="shared" si="0"/>
        <v>1320</v>
      </c>
      <c r="C44" s="20" t="s">
        <v>193</v>
      </c>
      <c r="D44" s="111">
        <v>0</v>
      </c>
      <c r="E44" s="20" t="s">
        <v>177</v>
      </c>
      <c r="F44" s="83" t="s">
        <v>175</v>
      </c>
      <c r="G44" s="190">
        <v>268455936</v>
      </c>
      <c r="H44" s="21" t="s">
        <v>184</v>
      </c>
      <c r="I44" s="21" t="s">
        <v>17</v>
      </c>
      <c r="J44" s="21" t="s">
        <v>360</v>
      </c>
      <c r="K44" s="61"/>
      <c r="L44" s="57"/>
      <c r="M44" s="28"/>
      <c r="N44" s="92" t="s">
        <v>17</v>
      </c>
      <c r="O44" s="24" t="str">
        <f>IF(A44&lt;&gt; "", "raidcom add ldev "&amp;IF(C44="snap"," -pool snap"," -"&amp;C44&amp;" "&amp;D44)&amp;" -ldev_id "&amp;B44&amp;" -capacity "&amp;IF(H44="BLOCK",G44,G44&amp;H44)&amp;IF(E44="OPEN-V"," ","emulation "&amp;E44)&amp;IF(I44="Y"," -command_device y","")&amp;" -s "&amp;Instructions!B$11&amp;" -IH"&amp;Instructions!B$10, "")</f>
        <v>raidcom add ldev  -pool 0 -ldev_id 1320 -capacity 268455936  -s 53958 -IH99</v>
      </c>
      <c r="P44" s="24" t="str">
        <f>IF(J44&lt;&gt;"","raidcom modify ldev "&amp;" -ldev_id "&amp;B44&amp;IF(J44&lt;&gt;"","  -ldev_name "&amp;J44, "")&amp;" -s "&amp;Instructions!B$11&amp;" -IH"&amp;Instructions!B$10, "")</f>
        <v>raidcom modify ldev  -ldev_id 1320  -ldev_name BS103-114 -s 53958 -IH99</v>
      </c>
      <c r="Q44" s="97" t="str">
        <f>IF(B44&gt;0,"raidcom delete ldev -ldev_id "&amp;B44&amp;" -s "&amp;Instructions!B$11&amp;" -IH"&amp;Instructions!B$10, "")</f>
        <v>raidcom delete ldev -ldev_id 1320 -s 53958 -IH99</v>
      </c>
    </row>
    <row r="45" spans="1:17" ht="15">
      <c r="A45" s="70" t="s">
        <v>408</v>
      </c>
      <c r="B45" s="29">
        <f t="shared" si="0"/>
        <v>1321</v>
      </c>
      <c r="C45" s="20" t="s">
        <v>193</v>
      </c>
      <c r="D45" s="111">
        <v>0</v>
      </c>
      <c r="E45" s="20" t="s">
        <v>177</v>
      </c>
      <c r="F45" s="83" t="s">
        <v>175</v>
      </c>
      <c r="G45" s="190">
        <v>268455936</v>
      </c>
      <c r="H45" s="21" t="s">
        <v>184</v>
      </c>
      <c r="I45" s="21" t="s">
        <v>17</v>
      </c>
      <c r="J45" s="21" t="s">
        <v>360</v>
      </c>
      <c r="K45" s="61"/>
      <c r="L45" s="57"/>
      <c r="M45" s="28"/>
      <c r="N45" s="92" t="s">
        <v>17</v>
      </c>
      <c r="O45" s="24" t="str">
        <f>IF(A45&lt;&gt; "", "raidcom add ldev "&amp;IF(C45="snap"," -pool snap"," -"&amp;C45&amp;" "&amp;D45)&amp;" -ldev_id "&amp;B45&amp;" -capacity "&amp;IF(H45="BLOCK",G45,G45&amp;H45)&amp;IF(E45="OPEN-V"," ","emulation "&amp;E45)&amp;IF(I45="Y"," -command_device y","")&amp;" -s "&amp;Instructions!B$11&amp;" -IH"&amp;Instructions!B$10, "")</f>
        <v>raidcom add ldev  -pool 0 -ldev_id 1321 -capacity 268455936  -s 53958 -IH99</v>
      </c>
      <c r="P45" s="24" t="str">
        <f>IF(J45&lt;&gt;"","raidcom modify ldev "&amp;" -ldev_id "&amp;B45&amp;IF(J45&lt;&gt;"","  -ldev_name "&amp;J45, "")&amp;" -s "&amp;Instructions!B$11&amp;" -IH"&amp;Instructions!B$10, "")</f>
        <v>raidcom modify ldev  -ldev_id 1321  -ldev_name BS103-114 -s 53958 -IH99</v>
      </c>
      <c r="Q45" s="97" t="str">
        <f>IF(B45&gt;0,"raidcom delete ldev -ldev_id "&amp;B45&amp;" -s "&amp;Instructions!B$11&amp;" -IH"&amp;Instructions!B$10, "")</f>
        <v>raidcom delete ldev -ldev_id 1321 -s 53958 -IH99</v>
      </c>
    </row>
    <row r="46" spans="1:17" ht="15">
      <c r="A46" s="70" t="s">
        <v>409</v>
      </c>
      <c r="B46" s="29">
        <f t="shared" si="0"/>
        <v>1322</v>
      </c>
      <c r="C46" s="20" t="s">
        <v>193</v>
      </c>
      <c r="D46" s="111">
        <v>0</v>
      </c>
      <c r="E46" s="20" t="s">
        <v>177</v>
      </c>
      <c r="F46" s="83" t="s">
        <v>175</v>
      </c>
      <c r="G46" s="190">
        <v>268455936</v>
      </c>
      <c r="H46" s="21" t="s">
        <v>184</v>
      </c>
      <c r="I46" s="21" t="s">
        <v>17</v>
      </c>
      <c r="J46" s="21" t="s">
        <v>360</v>
      </c>
      <c r="K46" s="61"/>
      <c r="L46" s="57"/>
      <c r="M46" s="28"/>
      <c r="N46" s="92" t="s">
        <v>17</v>
      </c>
      <c r="O46" s="24" t="str">
        <f>IF(A46&lt;&gt; "", "raidcom add ldev "&amp;IF(C46="snap"," -pool snap"," -"&amp;C46&amp;" "&amp;D46)&amp;" -ldev_id "&amp;B46&amp;" -capacity "&amp;IF(H46="BLOCK",G46,G46&amp;H46)&amp;IF(E46="OPEN-V"," ","emulation "&amp;E46)&amp;IF(I46="Y"," -command_device y","")&amp;" -s "&amp;Instructions!B$11&amp;" -IH"&amp;Instructions!B$10, "")</f>
        <v>raidcom add ldev  -pool 0 -ldev_id 1322 -capacity 268455936  -s 53958 -IH99</v>
      </c>
      <c r="P46" s="24" t="str">
        <f>IF(J46&lt;&gt;"","raidcom modify ldev "&amp;" -ldev_id "&amp;B46&amp;IF(J46&lt;&gt;"","  -ldev_name "&amp;J46, "")&amp;" -s "&amp;Instructions!B$11&amp;" -IH"&amp;Instructions!B$10, "")</f>
        <v>raidcom modify ldev  -ldev_id 1322  -ldev_name BS103-114 -s 53958 -IH99</v>
      </c>
      <c r="Q46" s="97" t="str">
        <f>IF(B46&gt;0,"raidcom delete ldev -ldev_id "&amp;B46&amp;" -s "&amp;Instructions!B$11&amp;" -IH"&amp;Instructions!B$10, "")</f>
        <v>raidcom delete ldev -ldev_id 1322 -s 53958 -IH99</v>
      </c>
    </row>
    <row r="47" spans="1:17" ht="15">
      <c r="A47" s="70" t="s">
        <v>410</v>
      </c>
      <c r="B47" s="29">
        <f t="shared" si="0"/>
        <v>1323</v>
      </c>
      <c r="C47" s="20" t="s">
        <v>193</v>
      </c>
      <c r="D47" s="111">
        <v>0</v>
      </c>
      <c r="E47" s="20" t="s">
        <v>177</v>
      </c>
      <c r="F47" s="83" t="s">
        <v>175</v>
      </c>
      <c r="G47" s="190">
        <v>268455936</v>
      </c>
      <c r="H47" s="21" t="s">
        <v>184</v>
      </c>
      <c r="I47" s="21" t="s">
        <v>17</v>
      </c>
      <c r="J47" s="21" t="s">
        <v>360</v>
      </c>
      <c r="K47" s="61"/>
      <c r="L47" s="57"/>
      <c r="M47" s="28"/>
      <c r="N47" s="92" t="s">
        <v>17</v>
      </c>
      <c r="O47" s="24" t="str">
        <f>IF(A47&lt;&gt; "", "raidcom add ldev "&amp;IF(C47="snap"," -pool snap"," -"&amp;C47&amp;" "&amp;D47)&amp;" -ldev_id "&amp;B47&amp;" -capacity "&amp;IF(H47="BLOCK",G47,G47&amp;H47)&amp;IF(E47="OPEN-V"," ","emulation "&amp;E47)&amp;IF(I47="Y"," -command_device y","")&amp;" -s "&amp;Instructions!B$11&amp;" -IH"&amp;Instructions!B$10, "")</f>
        <v>raidcom add ldev  -pool 0 -ldev_id 1323 -capacity 268455936  -s 53958 -IH99</v>
      </c>
      <c r="P47" s="24" t="str">
        <f>IF(J47&lt;&gt;"","raidcom modify ldev "&amp;" -ldev_id "&amp;B47&amp;IF(J47&lt;&gt;"","  -ldev_name "&amp;J47, "")&amp;" -s "&amp;Instructions!B$11&amp;" -IH"&amp;Instructions!B$10, "")</f>
        <v>raidcom modify ldev  -ldev_id 1323  -ldev_name BS103-114 -s 53958 -IH99</v>
      </c>
      <c r="Q47" s="97" t="str">
        <f>IF(B47&gt;0,"raidcom delete ldev -ldev_id "&amp;B47&amp;" -s "&amp;Instructions!B$11&amp;" -IH"&amp;Instructions!B$10, "")</f>
        <v>raidcom delete ldev -ldev_id 1323 -s 53958 -IH99</v>
      </c>
    </row>
    <row r="48" spans="1:17" ht="15">
      <c r="A48" s="70" t="s">
        <v>411</v>
      </c>
      <c r="B48" s="29">
        <f t="shared" si="0"/>
        <v>1324</v>
      </c>
      <c r="C48" s="20" t="s">
        <v>193</v>
      </c>
      <c r="D48" s="111">
        <v>0</v>
      </c>
      <c r="E48" s="20" t="s">
        <v>177</v>
      </c>
      <c r="F48" s="83" t="s">
        <v>175</v>
      </c>
      <c r="G48" s="190">
        <v>268455936</v>
      </c>
      <c r="H48" s="21" t="s">
        <v>184</v>
      </c>
      <c r="I48" s="21" t="s">
        <v>17</v>
      </c>
      <c r="J48" s="21" t="s">
        <v>360</v>
      </c>
      <c r="K48" s="61"/>
      <c r="L48" s="57"/>
      <c r="M48" s="28"/>
      <c r="N48" s="92" t="s">
        <v>17</v>
      </c>
      <c r="O48" s="24" t="str">
        <f>IF(A48&lt;&gt; "", "raidcom add ldev "&amp;IF(C48="snap"," -pool snap"," -"&amp;C48&amp;" "&amp;D48)&amp;" -ldev_id "&amp;B48&amp;" -capacity "&amp;IF(H48="BLOCK",G48,G48&amp;H48)&amp;IF(E48="OPEN-V"," ","emulation "&amp;E48)&amp;IF(I48="Y"," -command_device y","")&amp;" -s "&amp;Instructions!B$11&amp;" -IH"&amp;Instructions!B$10, "")</f>
        <v>raidcom add ldev  -pool 0 -ldev_id 1324 -capacity 268455936  -s 53958 -IH99</v>
      </c>
      <c r="P48" s="24" t="str">
        <f>IF(J48&lt;&gt;"","raidcom modify ldev "&amp;" -ldev_id "&amp;B48&amp;IF(J48&lt;&gt;"","  -ldev_name "&amp;J48, "")&amp;" -s "&amp;Instructions!B$11&amp;" -IH"&amp;Instructions!B$10, "")</f>
        <v>raidcom modify ldev  -ldev_id 1324  -ldev_name BS103-114 -s 53958 -IH99</v>
      </c>
      <c r="Q48" s="97" t="str">
        <f>IF(B48&gt;0,"raidcom delete ldev -ldev_id "&amp;B48&amp;" -s "&amp;Instructions!B$11&amp;" -IH"&amp;Instructions!B$10, "")</f>
        <v>raidcom delete ldev -ldev_id 1324 -s 53958 -IH99</v>
      </c>
    </row>
    <row r="49" spans="1:17" ht="15">
      <c r="A49" s="70" t="s">
        <v>412</v>
      </c>
      <c r="B49" s="29">
        <f t="shared" si="0"/>
        <v>1325</v>
      </c>
      <c r="C49" s="20" t="s">
        <v>193</v>
      </c>
      <c r="D49" s="111">
        <v>0</v>
      </c>
      <c r="E49" s="20" t="s">
        <v>177</v>
      </c>
      <c r="F49" s="83" t="s">
        <v>175</v>
      </c>
      <c r="G49" s="190">
        <v>268455936</v>
      </c>
      <c r="H49" s="21" t="s">
        <v>184</v>
      </c>
      <c r="I49" s="21" t="s">
        <v>17</v>
      </c>
      <c r="J49" s="21" t="s">
        <v>360</v>
      </c>
      <c r="K49" s="61"/>
      <c r="L49" s="57"/>
      <c r="M49" s="28"/>
      <c r="N49" s="92" t="s">
        <v>17</v>
      </c>
      <c r="O49" s="24" t="str">
        <f>IF(A49&lt;&gt; "", "raidcom add ldev "&amp;IF(C49="snap"," -pool snap"," -"&amp;C49&amp;" "&amp;D49)&amp;" -ldev_id "&amp;B49&amp;" -capacity "&amp;IF(H49="BLOCK",G49,G49&amp;H49)&amp;IF(E49="OPEN-V"," ","emulation "&amp;E49)&amp;IF(I49="Y"," -command_device y","")&amp;" -s "&amp;Instructions!B$11&amp;" -IH"&amp;Instructions!B$10, "")</f>
        <v>raidcom add ldev  -pool 0 -ldev_id 1325 -capacity 268455936  -s 53958 -IH99</v>
      </c>
      <c r="P49" s="24" t="str">
        <f>IF(J49&lt;&gt;"","raidcom modify ldev "&amp;" -ldev_id "&amp;B49&amp;IF(J49&lt;&gt;"","  -ldev_name "&amp;J49, "")&amp;" -s "&amp;Instructions!B$11&amp;" -IH"&amp;Instructions!B$10, "")</f>
        <v>raidcom modify ldev  -ldev_id 1325  -ldev_name BS103-114 -s 53958 -IH99</v>
      </c>
      <c r="Q49" s="97" t="str">
        <f>IF(B49&gt;0,"raidcom delete ldev -ldev_id "&amp;B49&amp;" -s "&amp;Instructions!B$11&amp;" -IH"&amp;Instructions!B$10, "")</f>
        <v>raidcom delete ldev -ldev_id 1325 -s 53958 -IH99</v>
      </c>
    </row>
    <row r="50" spans="1:17" ht="15">
      <c r="A50" s="70" t="s">
        <v>413</v>
      </c>
      <c r="B50" s="29">
        <f t="shared" si="0"/>
        <v>1326</v>
      </c>
      <c r="C50" s="20" t="s">
        <v>193</v>
      </c>
      <c r="D50" s="111">
        <v>0</v>
      </c>
      <c r="E50" s="20" t="s">
        <v>177</v>
      </c>
      <c r="F50" s="83" t="s">
        <v>175</v>
      </c>
      <c r="G50" s="190">
        <v>268455936</v>
      </c>
      <c r="H50" s="21" t="s">
        <v>184</v>
      </c>
      <c r="I50" s="21" t="s">
        <v>17</v>
      </c>
      <c r="J50" s="21" t="s">
        <v>360</v>
      </c>
      <c r="K50" s="61"/>
      <c r="L50" s="57"/>
      <c r="M50" s="28"/>
      <c r="N50" s="92" t="s">
        <v>17</v>
      </c>
      <c r="O50" s="24" t="str">
        <f>IF(A50&lt;&gt; "", "raidcom add ldev "&amp;IF(C50="snap"," -pool snap"," -"&amp;C50&amp;" "&amp;D50)&amp;" -ldev_id "&amp;B50&amp;" -capacity "&amp;IF(H50="BLOCK",G50,G50&amp;H50)&amp;IF(E50="OPEN-V"," ","emulation "&amp;E50)&amp;IF(I50="Y"," -command_device y","")&amp;" -s "&amp;Instructions!B$11&amp;" -IH"&amp;Instructions!B$10, "")</f>
        <v>raidcom add ldev  -pool 0 -ldev_id 1326 -capacity 268455936  -s 53958 -IH99</v>
      </c>
      <c r="P50" s="24" t="str">
        <f>IF(J50&lt;&gt;"","raidcom modify ldev "&amp;" -ldev_id "&amp;B50&amp;IF(J50&lt;&gt;"","  -ldev_name "&amp;J50, "")&amp;" -s "&amp;Instructions!B$11&amp;" -IH"&amp;Instructions!B$10, "")</f>
        <v>raidcom modify ldev  -ldev_id 1326  -ldev_name BS103-114 -s 53958 -IH99</v>
      </c>
      <c r="Q50" s="97" t="str">
        <f>IF(B50&gt;0,"raidcom delete ldev -ldev_id "&amp;B50&amp;" -s "&amp;Instructions!B$11&amp;" -IH"&amp;Instructions!B$10, "")</f>
        <v>raidcom delete ldev -ldev_id 1326 -s 53958 -IH99</v>
      </c>
    </row>
    <row r="51" spans="1:17" ht="15">
      <c r="A51" s="70" t="s">
        <v>414</v>
      </c>
      <c r="B51" s="29">
        <f t="shared" si="0"/>
        <v>1327</v>
      </c>
      <c r="C51" s="20" t="s">
        <v>193</v>
      </c>
      <c r="D51" s="111">
        <v>0</v>
      </c>
      <c r="E51" s="20" t="s">
        <v>177</v>
      </c>
      <c r="F51" s="83" t="s">
        <v>175</v>
      </c>
      <c r="G51" s="190">
        <v>1073823744</v>
      </c>
      <c r="H51" s="21" t="s">
        <v>184</v>
      </c>
      <c r="I51" s="21" t="s">
        <v>17</v>
      </c>
      <c r="J51" s="21" t="s">
        <v>360</v>
      </c>
      <c r="K51" s="61"/>
      <c r="L51" s="57"/>
      <c r="M51" s="28"/>
      <c r="N51" s="92" t="s">
        <v>17</v>
      </c>
      <c r="O51" s="24" t="str">
        <f>IF(A51&lt;&gt; "", "raidcom add ldev "&amp;IF(C51="snap"," -pool snap"," -"&amp;C51&amp;" "&amp;D51)&amp;" -ldev_id "&amp;B51&amp;" -capacity "&amp;IF(H51="BLOCK",G51,G51&amp;H51)&amp;IF(E51="OPEN-V"," ","emulation "&amp;E51)&amp;IF(I51="Y"," -command_device y","")&amp;" -s "&amp;Instructions!B$11&amp;" -IH"&amp;Instructions!B$10, "")</f>
        <v>raidcom add ldev  -pool 0 -ldev_id 1327 -capacity 1073823744  -s 53958 -IH99</v>
      </c>
      <c r="P51" s="24" t="str">
        <f>IF(J51&lt;&gt;"","raidcom modify ldev "&amp;" -ldev_id "&amp;B51&amp;IF(J51&lt;&gt;"","  -ldev_name "&amp;J51, "")&amp;" -s "&amp;Instructions!B$11&amp;" -IH"&amp;Instructions!B$10, "")</f>
        <v>raidcom modify ldev  -ldev_id 1327  -ldev_name BS103-114 -s 53958 -IH99</v>
      </c>
      <c r="Q51" s="97" t="str">
        <f>IF(B51&gt;0,"raidcom delete ldev -ldev_id "&amp;B51&amp;" -s "&amp;Instructions!B$11&amp;" -IH"&amp;Instructions!B$10, "")</f>
        <v>raidcom delete ldev -ldev_id 1327 -s 53958 -IH99</v>
      </c>
    </row>
    <row r="52" spans="1:17" ht="15">
      <c r="A52" s="70" t="s">
        <v>415</v>
      </c>
      <c r="B52" s="29">
        <f t="shared" si="0"/>
        <v>1328</v>
      </c>
      <c r="C52" s="20" t="s">
        <v>193</v>
      </c>
      <c r="D52" s="111">
        <v>0</v>
      </c>
      <c r="E52" s="20" t="s">
        <v>177</v>
      </c>
      <c r="F52" s="83" t="s">
        <v>175</v>
      </c>
      <c r="G52" s="190">
        <v>1073823744</v>
      </c>
      <c r="H52" s="21" t="s">
        <v>184</v>
      </c>
      <c r="I52" s="21" t="s">
        <v>17</v>
      </c>
      <c r="J52" s="21" t="s">
        <v>360</v>
      </c>
      <c r="K52" s="61"/>
      <c r="L52" s="57"/>
      <c r="M52" s="28"/>
      <c r="N52" s="92" t="s">
        <v>17</v>
      </c>
      <c r="O52" s="24" t="str">
        <f>IF(A52&lt;&gt; "", "raidcom add ldev "&amp;IF(C52="snap"," -pool snap"," -"&amp;C52&amp;" "&amp;D52)&amp;" -ldev_id "&amp;B52&amp;" -capacity "&amp;IF(H52="BLOCK",G52,G52&amp;H52)&amp;IF(E52="OPEN-V"," ","emulation "&amp;E52)&amp;IF(I52="Y"," -command_device y","")&amp;" -s "&amp;Instructions!B$11&amp;" -IH"&amp;Instructions!B$10, "")</f>
        <v>raidcom add ldev  -pool 0 -ldev_id 1328 -capacity 1073823744  -s 53958 -IH99</v>
      </c>
      <c r="P52" s="24" t="str">
        <f>IF(J52&lt;&gt;"","raidcom modify ldev "&amp;" -ldev_id "&amp;B52&amp;IF(J52&lt;&gt;"","  -ldev_name "&amp;J52, "")&amp;" -s "&amp;Instructions!B$11&amp;" -IH"&amp;Instructions!B$10, "")</f>
        <v>raidcom modify ldev  -ldev_id 1328  -ldev_name BS103-114 -s 53958 -IH99</v>
      </c>
      <c r="Q52" s="97" t="str">
        <f>IF(B52&gt;0,"raidcom delete ldev -ldev_id "&amp;B52&amp;" -s "&amp;Instructions!B$11&amp;" -IH"&amp;Instructions!B$10, "")</f>
        <v>raidcom delete ldev -ldev_id 1328 -s 53958 -IH99</v>
      </c>
    </row>
    <row r="53" spans="1:17" ht="15">
      <c r="A53" s="70" t="s">
        <v>416</v>
      </c>
      <c r="B53" s="29">
        <f t="shared" si="0"/>
        <v>1329</v>
      </c>
      <c r="C53" s="20" t="s">
        <v>193</v>
      </c>
      <c r="D53" s="111">
        <v>0</v>
      </c>
      <c r="E53" s="20" t="s">
        <v>177</v>
      </c>
      <c r="F53" s="83" t="s">
        <v>175</v>
      </c>
      <c r="G53" s="190">
        <v>1073823744</v>
      </c>
      <c r="H53" s="21" t="s">
        <v>184</v>
      </c>
      <c r="I53" s="21" t="s">
        <v>17</v>
      </c>
      <c r="J53" s="21" t="s">
        <v>360</v>
      </c>
      <c r="K53" s="61"/>
      <c r="L53" s="57"/>
      <c r="M53" s="28"/>
      <c r="N53" s="92" t="s">
        <v>17</v>
      </c>
      <c r="O53" s="24" t="str">
        <f>IF(A53&lt;&gt; "", "raidcom add ldev "&amp;IF(C53="snap"," -pool snap"," -"&amp;C53&amp;" "&amp;D53)&amp;" -ldev_id "&amp;B53&amp;" -capacity "&amp;IF(H53="BLOCK",G53,G53&amp;H53)&amp;IF(E53="OPEN-V"," ","emulation "&amp;E53)&amp;IF(I53="Y"," -command_device y","")&amp;" -s "&amp;Instructions!B$11&amp;" -IH"&amp;Instructions!B$10, "")</f>
        <v>raidcom add ldev  -pool 0 -ldev_id 1329 -capacity 1073823744  -s 53958 -IH99</v>
      </c>
      <c r="P53" s="24" t="str">
        <f>IF(J53&lt;&gt;"","raidcom modify ldev "&amp;" -ldev_id "&amp;B53&amp;IF(J53&lt;&gt;"","  -ldev_name "&amp;J53, "")&amp;" -s "&amp;Instructions!B$11&amp;" -IH"&amp;Instructions!B$10, "")</f>
        <v>raidcom modify ldev  -ldev_id 1329  -ldev_name BS103-114 -s 53958 -IH99</v>
      </c>
      <c r="Q53" s="97" t="str">
        <f>IF(B53&gt;0,"raidcom delete ldev -ldev_id "&amp;B53&amp;" -s "&amp;Instructions!B$11&amp;" -IH"&amp;Instructions!B$10, "")</f>
        <v>raidcom delete ldev -ldev_id 1329 -s 53958 -IH99</v>
      </c>
    </row>
    <row r="54" spans="1:17" ht="15">
      <c r="A54" s="70" t="s">
        <v>417</v>
      </c>
      <c r="B54" s="29">
        <f t="shared" si="0"/>
        <v>1330</v>
      </c>
      <c r="C54" s="20" t="s">
        <v>193</v>
      </c>
      <c r="D54" s="111">
        <v>0</v>
      </c>
      <c r="E54" s="20" t="s">
        <v>177</v>
      </c>
      <c r="F54" s="83" t="s">
        <v>175</v>
      </c>
      <c r="G54" s="190">
        <v>1073823744</v>
      </c>
      <c r="H54" s="21" t="s">
        <v>184</v>
      </c>
      <c r="I54" s="21" t="s">
        <v>17</v>
      </c>
      <c r="J54" s="21" t="s">
        <v>360</v>
      </c>
      <c r="K54" s="61"/>
      <c r="L54" s="57"/>
      <c r="M54" s="28"/>
      <c r="N54" s="92" t="s">
        <v>17</v>
      </c>
      <c r="O54" s="24" t="str">
        <f>IF(A54&lt;&gt; "", "raidcom add ldev "&amp;IF(C54="snap"," -pool snap"," -"&amp;C54&amp;" "&amp;D54)&amp;" -ldev_id "&amp;B54&amp;" -capacity "&amp;IF(H54="BLOCK",G54,G54&amp;H54)&amp;IF(E54="OPEN-V"," ","emulation "&amp;E54)&amp;IF(I54="Y"," -command_device y","")&amp;" -s "&amp;Instructions!B$11&amp;" -IH"&amp;Instructions!B$10, "")</f>
        <v>raidcom add ldev  -pool 0 -ldev_id 1330 -capacity 1073823744  -s 53958 -IH99</v>
      </c>
      <c r="P54" s="24" t="str">
        <f>IF(J54&lt;&gt;"","raidcom modify ldev "&amp;" -ldev_id "&amp;B54&amp;IF(J54&lt;&gt;"","  -ldev_name "&amp;J54, "")&amp;" -s "&amp;Instructions!B$11&amp;" -IH"&amp;Instructions!B$10, "")</f>
        <v>raidcom modify ldev  -ldev_id 1330  -ldev_name BS103-114 -s 53958 -IH99</v>
      </c>
      <c r="Q54" s="97" t="str">
        <f>IF(B54&gt;0,"raidcom delete ldev -ldev_id "&amp;B54&amp;" -s "&amp;Instructions!B$11&amp;" -IH"&amp;Instructions!B$10, "")</f>
        <v>raidcom delete ldev -ldev_id 1330 -s 53958 -IH99</v>
      </c>
    </row>
    <row r="55" spans="1:17" ht="15">
      <c r="A55" s="70" t="s">
        <v>418</v>
      </c>
      <c r="B55" s="29">
        <f t="shared" si="0"/>
        <v>1331</v>
      </c>
      <c r="C55" s="20" t="s">
        <v>193</v>
      </c>
      <c r="D55" s="111">
        <v>0</v>
      </c>
      <c r="E55" s="20" t="s">
        <v>177</v>
      </c>
      <c r="F55" s="83" t="s">
        <v>175</v>
      </c>
      <c r="G55" s="190">
        <v>1073823744</v>
      </c>
      <c r="H55" s="21" t="s">
        <v>184</v>
      </c>
      <c r="I55" s="21" t="s">
        <v>17</v>
      </c>
      <c r="J55" s="21" t="s">
        <v>360</v>
      </c>
      <c r="K55" s="61"/>
      <c r="L55" s="57"/>
      <c r="M55" s="28"/>
      <c r="N55" s="92" t="s">
        <v>17</v>
      </c>
      <c r="O55" s="24" t="str">
        <f>IF(A55&lt;&gt; "", "raidcom add ldev "&amp;IF(C55="snap"," -pool snap"," -"&amp;C55&amp;" "&amp;D55)&amp;" -ldev_id "&amp;B55&amp;" -capacity "&amp;IF(H55="BLOCK",G55,G55&amp;H55)&amp;IF(E55="OPEN-V"," ","emulation "&amp;E55)&amp;IF(I55="Y"," -command_device y","")&amp;" -s "&amp;Instructions!B$11&amp;" -IH"&amp;Instructions!B$10, "")</f>
        <v>raidcom add ldev  -pool 0 -ldev_id 1331 -capacity 1073823744  -s 53958 -IH99</v>
      </c>
      <c r="P55" s="24" t="str">
        <f>IF(J55&lt;&gt;"","raidcom modify ldev "&amp;" -ldev_id "&amp;B55&amp;IF(J55&lt;&gt;"","  -ldev_name "&amp;J55, "")&amp;" -s "&amp;Instructions!B$11&amp;" -IH"&amp;Instructions!B$10, "")</f>
        <v>raidcom modify ldev  -ldev_id 1331  -ldev_name BS103-114 -s 53958 -IH99</v>
      </c>
      <c r="Q55" s="97" t="str">
        <f>IF(B55&gt;0,"raidcom delete ldev -ldev_id "&amp;B55&amp;" -s "&amp;Instructions!B$11&amp;" -IH"&amp;Instructions!B$10, "")</f>
        <v>raidcom delete ldev -ldev_id 1331 -s 53958 -IH99</v>
      </c>
    </row>
    <row r="56" spans="1:17" ht="15">
      <c r="A56" s="70" t="s">
        <v>419</v>
      </c>
      <c r="B56" s="29">
        <f t="shared" si="0"/>
        <v>1332</v>
      </c>
      <c r="C56" s="20" t="s">
        <v>193</v>
      </c>
      <c r="D56" s="111">
        <v>0</v>
      </c>
      <c r="E56" s="20" t="s">
        <v>177</v>
      </c>
      <c r="F56" s="83" t="s">
        <v>175</v>
      </c>
      <c r="G56" s="190">
        <v>1073823744</v>
      </c>
      <c r="H56" s="21" t="s">
        <v>184</v>
      </c>
      <c r="I56" s="21" t="s">
        <v>17</v>
      </c>
      <c r="J56" s="21" t="s">
        <v>360</v>
      </c>
      <c r="K56" s="61"/>
      <c r="L56" s="57"/>
      <c r="M56" s="28"/>
      <c r="N56" s="92" t="s">
        <v>17</v>
      </c>
      <c r="O56" s="24" t="str">
        <f>IF(A56&lt;&gt; "", "raidcom add ldev "&amp;IF(C56="snap"," -pool snap"," -"&amp;C56&amp;" "&amp;D56)&amp;" -ldev_id "&amp;B56&amp;" -capacity "&amp;IF(H56="BLOCK",G56,G56&amp;H56)&amp;IF(E56="OPEN-V"," ","emulation "&amp;E56)&amp;IF(I56="Y"," -command_device y","")&amp;" -s "&amp;Instructions!B$11&amp;" -IH"&amp;Instructions!B$10, "")</f>
        <v>raidcom add ldev  -pool 0 -ldev_id 1332 -capacity 1073823744  -s 53958 -IH99</v>
      </c>
      <c r="P56" s="24" t="str">
        <f>IF(J56&lt;&gt;"","raidcom modify ldev "&amp;" -ldev_id "&amp;B56&amp;IF(J56&lt;&gt;"","  -ldev_name "&amp;J56, "")&amp;" -s "&amp;Instructions!B$11&amp;" -IH"&amp;Instructions!B$10, "")</f>
        <v>raidcom modify ldev  -ldev_id 1332  -ldev_name BS103-114 -s 53958 -IH99</v>
      </c>
      <c r="Q56" s="97" t="str">
        <f>IF(B56&gt;0,"raidcom delete ldev -ldev_id "&amp;B56&amp;" -s "&amp;Instructions!B$11&amp;" -IH"&amp;Instructions!B$10, "")</f>
        <v>raidcom delete ldev -ldev_id 1332 -s 53958 -IH99</v>
      </c>
    </row>
    <row r="57" spans="1:17" ht="15">
      <c r="A57" s="70" t="s">
        <v>420</v>
      </c>
      <c r="B57" s="29">
        <f t="shared" si="0"/>
        <v>1333</v>
      </c>
      <c r="C57" s="20" t="s">
        <v>193</v>
      </c>
      <c r="D57" s="111">
        <v>0</v>
      </c>
      <c r="E57" s="20" t="s">
        <v>177</v>
      </c>
      <c r="F57" s="83" t="s">
        <v>175</v>
      </c>
      <c r="G57" s="190">
        <v>1073823744</v>
      </c>
      <c r="H57" s="21" t="s">
        <v>184</v>
      </c>
      <c r="I57" s="21" t="s">
        <v>17</v>
      </c>
      <c r="J57" s="21" t="s">
        <v>360</v>
      </c>
      <c r="K57" s="61"/>
      <c r="L57" s="57"/>
      <c r="M57" s="28"/>
      <c r="N57" s="92" t="s">
        <v>17</v>
      </c>
      <c r="O57" s="24" t="str">
        <f>IF(A57&lt;&gt; "", "raidcom add ldev "&amp;IF(C57="snap"," -pool snap"," -"&amp;C57&amp;" "&amp;D57)&amp;" -ldev_id "&amp;B57&amp;" -capacity "&amp;IF(H57="BLOCK",G57,G57&amp;H57)&amp;IF(E57="OPEN-V"," ","emulation "&amp;E57)&amp;IF(I57="Y"," -command_device y","")&amp;" -s "&amp;Instructions!B$11&amp;" -IH"&amp;Instructions!B$10, "")</f>
        <v>raidcom add ldev  -pool 0 -ldev_id 1333 -capacity 1073823744  -s 53958 -IH99</v>
      </c>
      <c r="P57" s="24" t="str">
        <f>IF(J57&lt;&gt;"","raidcom modify ldev "&amp;" -ldev_id "&amp;B57&amp;IF(J57&lt;&gt;"","  -ldev_name "&amp;J57, "")&amp;" -s "&amp;Instructions!B$11&amp;" -IH"&amp;Instructions!B$10, "")</f>
        <v>raidcom modify ldev  -ldev_id 1333  -ldev_name BS103-114 -s 53958 -IH99</v>
      </c>
      <c r="Q57" s="97" t="str">
        <f>IF(B57&gt;0,"raidcom delete ldev -ldev_id "&amp;B57&amp;" -s "&amp;Instructions!B$11&amp;" -IH"&amp;Instructions!B$10, "")</f>
        <v>raidcom delete ldev -ldev_id 1333 -s 53958 -IH99</v>
      </c>
    </row>
    <row r="58" spans="1:17" ht="15">
      <c r="A58" s="70" t="s">
        <v>421</v>
      </c>
      <c r="B58" s="29">
        <f t="shared" si="0"/>
        <v>1334</v>
      </c>
      <c r="C58" s="20" t="s">
        <v>193</v>
      </c>
      <c r="D58" s="111">
        <v>0</v>
      </c>
      <c r="E58" s="20" t="s">
        <v>177</v>
      </c>
      <c r="F58" s="83" t="s">
        <v>175</v>
      </c>
      <c r="G58" s="190">
        <v>1073823744</v>
      </c>
      <c r="H58" s="21" t="s">
        <v>184</v>
      </c>
      <c r="I58" s="21" t="s">
        <v>17</v>
      </c>
      <c r="J58" s="21" t="s">
        <v>360</v>
      </c>
      <c r="K58" s="61"/>
      <c r="L58" s="57"/>
      <c r="M58" s="28"/>
      <c r="N58" s="92" t="s">
        <v>17</v>
      </c>
      <c r="O58" s="24" t="str">
        <f>IF(A58&lt;&gt; "", "raidcom add ldev "&amp;IF(C58="snap"," -pool snap"," -"&amp;C58&amp;" "&amp;D58)&amp;" -ldev_id "&amp;B58&amp;" -capacity "&amp;IF(H58="BLOCK",G58,G58&amp;H58)&amp;IF(E58="OPEN-V"," ","emulation "&amp;E58)&amp;IF(I58="Y"," -command_device y","")&amp;" -s "&amp;Instructions!B$11&amp;" -IH"&amp;Instructions!B$10, "")</f>
        <v>raidcom add ldev  -pool 0 -ldev_id 1334 -capacity 1073823744  -s 53958 -IH99</v>
      </c>
      <c r="P58" s="24" t="str">
        <f>IF(J58&lt;&gt;"","raidcom modify ldev "&amp;" -ldev_id "&amp;B58&amp;IF(J58&lt;&gt;"","  -ldev_name "&amp;J58, "")&amp;" -s "&amp;Instructions!B$11&amp;" -IH"&amp;Instructions!B$10, "")</f>
        <v>raidcom modify ldev  -ldev_id 1334  -ldev_name BS103-114 -s 53958 -IH99</v>
      </c>
      <c r="Q58" s="97" t="str">
        <f>IF(B58&gt;0,"raidcom delete ldev -ldev_id "&amp;B58&amp;" -s "&amp;Instructions!B$11&amp;" -IH"&amp;Instructions!B$10, "")</f>
        <v>raidcom delete ldev -ldev_id 1334 -s 53958 -IH99</v>
      </c>
    </row>
    <row r="59" spans="1:17" ht="15">
      <c r="A59" s="70" t="s">
        <v>422</v>
      </c>
      <c r="B59" s="29">
        <f t="shared" si="0"/>
        <v>1335</v>
      </c>
      <c r="C59" s="20" t="s">
        <v>193</v>
      </c>
      <c r="D59" s="111">
        <v>0</v>
      </c>
      <c r="E59" s="20" t="s">
        <v>177</v>
      </c>
      <c r="F59" s="83" t="s">
        <v>175</v>
      </c>
      <c r="G59" s="190">
        <v>1073823744</v>
      </c>
      <c r="H59" s="21" t="s">
        <v>184</v>
      </c>
      <c r="I59" s="21" t="s">
        <v>17</v>
      </c>
      <c r="J59" s="21" t="s">
        <v>360</v>
      </c>
      <c r="K59" s="61"/>
      <c r="L59" s="57"/>
      <c r="M59" s="28"/>
      <c r="N59" s="92" t="s">
        <v>17</v>
      </c>
      <c r="O59" s="24" t="str">
        <f>IF(A59&lt;&gt; "", "raidcom add ldev "&amp;IF(C59="snap"," -pool snap"," -"&amp;C59&amp;" "&amp;D59)&amp;" -ldev_id "&amp;B59&amp;" -capacity "&amp;IF(H59="BLOCK",G59,G59&amp;H59)&amp;IF(E59="OPEN-V"," ","emulation "&amp;E59)&amp;IF(I59="Y"," -command_device y","")&amp;" -s "&amp;Instructions!B$11&amp;" -IH"&amp;Instructions!B$10, "")</f>
        <v>raidcom add ldev  -pool 0 -ldev_id 1335 -capacity 1073823744  -s 53958 -IH99</v>
      </c>
      <c r="P59" s="24" t="str">
        <f>IF(J59&lt;&gt;"","raidcom modify ldev "&amp;" -ldev_id "&amp;B59&amp;IF(J59&lt;&gt;"","  -ldev_name "&amp;J59, "")&amp;" -s "&amp;Instructions!B$11&amp;" -IH"&amp;Instructions!B$10, "")</f>
        <v>raidcom modify ldev  -ldev_id 1335  -ldev_name BS103-114 -s 53958 -IH99</v>
      </c>
      <c r="Q59" s="97" t="str">
        <f>IF(B59&gt;0,"raidcom delete ldev -ldev_id "&amp;B59&amp;" -s "&amp;Instructions!B$11&amp;" -IH"&amp;Instructions!B$10, "")</f>
        <v>raidcom delete ldev -ldev_id 1335 -s 53958 -IH99</v>
      </c>
    </row>
    <row r="60" spans="1:17" ht="15">
      <c r="A60" s="70" t="s">
        <v>423</v>
      </c>
      <c r="B60" s="29">
        <f t="shared" si="0"/>
        <v>1336</v>
      </c>
      <c r="C60" s="20" t="s">
        <v>193</v>
      </c>
      <c r="D60" s="111">
        <v>0</v>
      </c>
      <c r="E60" s="20" t="s">
        <v>177</v>
      </c>
      <c r="F60" s="83" t="s">
        <v>175</v>
      </c>
      <c r="G60" s="190">
        <v>1073823744</v>
      </c>
      <c r="H60" s="21" t="s">
        <v>184</v>
      </c>
      <c r="I60" s="21" t="s">
        <v>17</v>
      </c>
      <c r="J60" s="21" t="s">
        <v>360</v>
      </c>
      <c r="K60" s="61"/>
      <c r="L60" s="57"/>
      <c r="M60" s="28"/>
      <c r="N60" s="92" t="s">
        <v>17</v>
      </c>
      <c r="O60" s="24" t="str">
        <f>IF(A60&lt;&gt; "", "raidcom add ldev "&amp;IF(C60="snap"," -pool snap"," -"&amp;C60&amp;" "&amp;D60)&amp;" -ldev_id "&amp;B60&amp;" -capacity "&amp;IF(H60="BLOCK",G60,G60&amp;H60)&amp;IF(E60="OPEN-V"," ","emulation "&amp;E60)&amp;IF(I60="Y"," -command_device y","")&amp;" -s "&amp;Instructions!B$11&amp;" -IH"&amp;Instructions!B$10, "")</f>
        <v>raidcom add ldev  -pool 0 -ldev_id 1336 -capacity 1073823744  -s 53958 -IH99</v>
      </c>
      <c r="P60" s="24" t="str">
        <f>IF(J60&lt;&gt;"","raidcom modify ldev "&amp;" -ldev_id "&amp;B60&amp;IF(J60&lt;&gt;"","  -ldev_name "&amp;J60, "")&amp;" -s "&amp;Instructions!B$11&amp;" -IH"&amp;Instructions!B$10, "")</f>
        <v>raidcom modify ldev  -ldev_id 1336  -ldev_name BS103-114 -s 53958 -IH99</v>
      </c>
      <c r="Q60" s="97" t="str">
        <f>IF(B60&gt;0,"raidcom delete ldev -ldev_id "&amp;B60&amp;" -s "&amp;Instructions!B$11&amp;" -IH"&amp;Instructions!B$10, "")</f>
        <v>raidcom delete ldev -ldev_id 1336 -s 53958 -IH99</v>
      </c>
    </row>
    <row r="61" spans="1:17" ht="15">
      <c r="A61" s="70" t="s">
        <v>424</v>
      </c>
      <c r="B61" s="29">
        <f t="shared" si="0"/>
        <v>1337</v>
      </c>
      <c r="C61" s="20" t="s">
        <v>193</v>
      </c>
      <c r="D61" s="111">
        <v>0</v>
      </c>
      <c r="E61" s="20" t="s">
        <v>177</v>
      </c>
      <c r="F61" s="83" t="s">
        <v>175</v>
      </c>
      <c r="G61" s="190">
        <v>1073823744</v>
      </c>
      <c r="H61" s="21" t="s">
        <v>184</v>
      </c>
      <c r="I61" s="21" t="s">
        <v>17</v>
      </c>
      <c r="J61" s="21" t="s">
        <v>360</v>
      </c>
      <c r="K61" s="61"/>
      <c r="L61" s="57"/>
      <c r="M61" s="28"/>
      <c r="N61" s="92" t="s">
        <v>17</v>
      </c>
      <c r="O61" s="24" t="str">
        <f>IF(A61&lt;&gt; "", "raidcom add ldev "&amp;IF(C61="snap"," -pool snap"," -"&amp;C61&amp;" "&amp;D61)&amp;" -ldev_id "&amp;B61&amp;" -capacity "&amp;IF(H61="BLOCK",G61,G61&amp;H61)&amp;IF(E61="OPEN-V"," ","emulation "&amp;E61)&amp;IF(I61="Y"," -command_device y","")&amp;" -s "&amp;Instructions!B$11&amp;" -IH"&amp;Instructions!B$10, "")</f>
        <v>raidcom add ldev  -pool 0 -ldev_id 1337 -capacity 1073823744  -s 53958 -IH99</v>
      </c>
      <c r="P61" s="24" t="str">
        <f>IF(J61&lt;&gt;"","raidcom modify ldev "&amp;" -ldev_id "&amp;B61&amp;IF(J61&lt;&gt;"","  -ldev_name "&amp;J61, "")&amp;" -s "&amp;Instructions!B$11&amp;" -IH"&amp;Instructions!B$10, "")</f>
        <v>raidcom modify ldev  -ldev_id 1337  -ldev_name BS103-114 -s 53958 -IH99</v>
      </c>
      <c r="Q61" s="97" t="str">
        <f>IF(B61&gt;0,"raidcom delete ldev -ldev_id "&amp;B61&amp;" -s "&amp;Instructions!B$11&amp;" -IH"&amp;Instructions!B$10, "")</f>
        <v>raidcom delete ldev -ldev_id 1337 -s 53958 -IH99</v>
      </c>
    </row>
    <row r="62" spans="1:17" ht="15">
      <c r="A62" s="70" t="s">
        <v>425</v>
      </c>
      <c r="B62" s="29">
        <f t="shared" si="0"/>
        <v>1338</v>
      </c>
      <c r="C62" s="20" t="s">
        <v>193</v>
      </c>
      <c r="D62" s="111">
        <v>0</v>
      </c>
      <c r="E62" s="20" t="s">
        <v>177</v>
      </c>
      <c r="F62" s="83" t="s">
        <v>175</v>
      </c>
      <c r="G62" s="190">
        <v>1073823744</v>
      </c>
      <c r="H62" s="21" t="s">
        <v>184</v>
      </c>
      <c r="I62" s="21" t="s">
        <v>17</v>
      </c>
      <c r="J62" s="21" t="s">
        <v>360</v>
      </c>
      <c r="K62" s="61"/>
      <c r="L62" s="57"/>
      <c r="M62" s="28"/>
      <c r="N62" s="92" t="s">
        <v>17</v>
      </c>
      <c r="O62" s="24" t="str">
        <f>IF(A62&lt;&gt; "", "raidcom add ldev "&amp;IF(C62="snap"," -pool snap"," -"&amp;C62&amp;" "&amp;D62)&amp;" -ldev_id "&amp;B62&amp;" -capacity "&amp;IF(H62="BLOCK",G62,G62&amp;H62)&amp;IF(E62="OPEN-V"," ","emulation "&amp;E62)&amp;IF(I62="Y"," -command_device y","")&amp;" -s "&amp;Instructions!B$11&amp;" -IH"&amp;Instructions!B$10, "")</f>
        <v>raidcom add ldev  -pool 0 -ldev_id 1338 -capacity 1073823744  -s 53958 -IH99</v>
      </c>
      <c r="P62" s="24" t="str">
        <f>IF(J62&lt;&gt;"","raidcom modify ldev "&amp;" -ldev_id "&amp;B62&amp;IF(J62&lt;&gt;"","  -ldev_name "&amp;J62, "")&amp;" -s "&amp;Instructions!B$11&amp;" -IH"&amp;Instructions!B$10, "")</f>
        <v>raidcom modify ldev  -ldev_id 1338  -ldev_name BS103-114 -s 53958 -IH99</v>
      </c>
      <c r="Q62" s="97" t="str">
        <f>IF(B62&gt;0,"raidcom delete ldev -ldev_id "&amp;B62&amp;" -s "&amp;Instructions!B$11&amp;" -IH"&amp;Instructions!B$10, "")</f>
        <v>raidcom delete ldev -ldev_id 1338 -s 53958 -IH99</v>
      </c>
    </row>
    <row r="63" spans="1:17" ht="15">
      <c r="A63" s="70" t="s">
        <v>426</v>
      </c>
      <c r="B63" s="29">
        <f t="shared" si="0"/>
        <v>1339</v>
      </c>
      <c r="C63" s="20" t="s">
        <v>193</v>
      </c>
      <c r="D63" s="111">
        <v>0</v>
      </c>
      <c r="E63" s="20" t="s">
        <v>177</v>
      </c>
      <c r="F63" s="83" t="s">
        <v>175</v>
      </c>
      <c r="G63" s="190">
        <v>1073823744</v>
      </c>
      <c r="H63" s="21" t="s">
        <v>184</v>
      </c>
      <c r="I63" s="21" t="s">
        <v>17</v>
      </c>
      <c r="J63" s="21" t="s">
        <v>360</v>
      </c>
      <c r="K63" s="61"/>
      <c r="L63" s="57"/>
      <c r="M63" s="28"/>
      <c r="N63" s="92" t="s">
        <v>17</v>
      </c>
      <c r="O63" s="24" t="str">
        <f>IF(A63&lt;&gt; "", "raidcom add ldev "&amp;IF(C63="snap"," -pool snap"," -"&amp;C63&amp;" "&amp;D63)&amp;" -ldev_id "&amp;B63&amp;" -capacity "&amp;IF(H63="BLOCK",G63,G63&amp;H63)&amp;IF(E63="OPEN-V"," ","emulation "&amp;E63)&amp;IF(I63="Y"," -command_device y","")&amp;" -s "&amp;Instructions!B$11&amp;" -IH"&amp;Instructions!B$10, "")</f>
        <v>raidcom add ldev  -pool 0 -ldev_id 1339 -capacity 1073823744  -s 53958 -IH99</v>
      </c>
      <c r="P63" s="24" t="str">
        <f>IF(J63&lt;&gt;"","raidcom modify ldev "&amp;" -ldev_id "&amp;B63&amp;IF(J63&lt;&gt;"","  -ldev_name "&amp;J63, "")&amp;" -s "&amp;Instructions!B$11&amp;" -IH"&amp;Instructions!B$10, "")</f>
        <v>raidcom modify ldev  -ldev_id 1339  -ldev_name BS103-114 -s 53958 -IH99</v>
      </c>
      <c r="Q63" s="97" t="str">
        <f>IF(B63&gt;0,"raidcom delete ldev -ldev_id "&amp;B63&amp;" -s "&amp;Instructions!B$11&amp;" -IH"&amp;Instructions!B$10, "")</f>
        <v>raidcom delete ldev -ldev_id 1339 -s 53958 -IH99</v>
      </c>
    </row>
    <row r="64" spans="1:17" ht="15">
      <c r="A64" s="70" t="s">
        <v>427</v>
      </c>
      <c r="B64" s="29">
        <f t="shared" si="0"/>
        <v>1340</v>
      </c>
      <c r="C64" s="20" t="s">
        <v>193</v>
      </c>
      <c r="D64" s="111">
        <v>0</v>
      </c>
      <c r="E64" s="20" t="s">
        <v>177</v>
      </c>
      <c r="F64" s="83" t="s">
        <v>175</v>
      </c>
      <c r="G64" s="190">
        <v>1073823744</v>
      </c>
      <c r="H64" s="21" t="s">
        <v>184</v>
      </c>
      <c r="I64" s="21" t="s">
        <v>17</v>
      </c>
      <c r="J64" s="21" t="s">
        <v>360</v>
      </c>
      <c r="K64" s="61"/>
      <c r="L64" s="57"/>
      <c r="M64" s="28"/>
      <c r="N64" s="92" t="s">
        <v>17</v>
      </c>
      <c r="O64" s="24" t="str">
        <f>IF(A64&lt;&gt; "", "raidcom add ldev "&amp;IF(C64="snap"," -pool snap"," -"&amp;C64&amp;" "&amp;D64)&amp;" -ldev_id "&amp;B64&amp;" -capacity "&amp;IF(H64="BLOCK",G64,G64&amp;H64)&amp;IF(E64="OPEN-V"," ","emulation "&amp;E64)&amp;IF(I64="Y"," -command_device y","")&amp;" -s "&amp;Instructions!B$11&amp;" -IH"&amp;Instructions!B$10, "")</f>
        <v>raidcom add ldev  -pool 0 -ldev_id 1340 -capacity 1073823744  -s 53958 -IH99</v>
      </c>
      <c r="P64" s="24" t="str">
        <f>IF(J64&lt;&gt;"","raidcom modify ldev "&amp;" -ldev_id "&amp;B64&amp;IF(J64&lt;&gt;"","  -ldev_name "&amp;J64, "")&amp;" -s "&amp;Instructions!B$11&amp;" -IH"&amp;Instructions!B$10, "")</f>
        <v>raidcom modify ldev  -ldev_id 1340  -ldev_name BS103-114 -s 53958 -IH99</v>
      </c>
      <c r="Q64" s="97" t="str">
        <f>IF(B64&gt;0,"raidcom delete ldev -ldev_id "&amp;B64&amp;" -s "&amp;Instructions!B$11&amp;" -IH"&amp;Instructions!B$10, "")</f>
        <v>raidcom delete ldev -ldev_id 1340 -s 53958 -IH99</v>
      </c>
    </row>
    <row r="65" spans="1:17" ht="15">
      <c r="A65" s="70" t="s">
        <v>428</v>
      </c>
      <c r="B65" s="29">
        <f t="shared" si="0"/>
        <v>1341</v>
      </c>
      <c r="C65" s="20" t="s">
        <v>193</v>
      </c>
      <c r="D65" s="111">
        <v>0</v>
      </c>
      <c r="E65" s="20" t="s">
        <v>177</v>
      </c>
      <c r="F65" s="83" t="s">
        <v>175</v>
      </c>
      <c r="G65" s="190">
        <v>1073823744</v>
      </c>
      <c r="H65" s="21" t="s">
        <v>184</v>
      </c>
      <c r="I65" s="21" t="s">
        <v>17</v>
      </c>
      <c r="J65" s="21" t="s">
        <v>360</v>
      </c>
      <c r="K65" s="61"/>
      <c r="L65" s="57"/>
      <c r="M65" s="28"/>
      <c r="N65" s="92" t="s">
        <v>17</v>
      </c>
      <c r="O65" s="24" t="str">
        <f>IF(A65&lt;&gt; "", "raidcom add ldev "&amp;IF(C65="snap"," -pool snap"," -"&amp;C65&amp;" "&amp;D65)&amp;" -ldev_id "&amp;B65&amp;" -capacity "&amp;IF(H65="BLOCK",G65,G65&amp;H65)&amp;IF(E65="OPEN-V"," ","emulation "&amp;E65)&amp;IF(I65="Y"," -command_device y","")&amp;" -s "&amp;Instructions!B$11&amp;" -IH"&amp;Instructions!B$10, "")</f>
        <v>raidcom add ldev  -pool 0 -ldev_id 1341 -capacity 1073823744  -s 53958 -IH99</v>
      </c>
      <c r="P65" s="24" t="str">
        <f>IF(J65&lt;&gt;"","raidcom modify ldev "&amp;" -ldev_id "&amp;B65&amp;IF(J65&lt;&gt;"","  -ldev_name "&amp;J65, "")&amp;" -s "&amp;Instructions!B$11&amp;" -IH"&amp;Instructions!B$10, "")</f>
        <v>raidcom modify ldev  -ldev_id 1341  -ldev_name BS103-114 -s 53958 -IH99</v>
      </c>
      <c r="Q65" s="97" t="str">
        <f>IF(B65&gt;0,"raidcom delete ldev -ldev_id "&amp;B65&amp;" -s "&amp;Instructions!B$11&amp;" -IH"&amp;Instructions!B$10, "")</f>
        <v>raidcom delete ldev -ldev_id 1341 -s 53958 -IH99</v>
      </c>
    </row>
    <row r="66" spans="1:17" ht="15">
      <c r="A66" s="70" t="s">
        <v>429</v>
      </c>
      <c r="B66" s="29">
        <f t="shared" si="0"/>
        <v>1342</v>
      </c>
      <c r="C66" s="20" t="s">
        <v>193</v>
      </c>
      <c r="D66" s="111">
        <v>0</v>
      </c>
      <c r="E66" s="20" t="s">
        <v>177</v>
      </c>
      <c r="F66" s="83" t="s">
        <v>175</v>
      </c>
      <c r="G66" s="190">
        <v>1073823744</v>
      </c>
      <c r="H66" s="21" t="s">
        <v>184</v>
      </c>
      <c r="I66" s="21" t="s">
        <v>17</v>
      </c>
      <c r="J66" s="21" t="s">
        <v>360</v>
      </c>
      <c r="K66" s="61"/>
      <c r="L66" s="57"/>
      <c r="M66" s="28"/>
      <c r="N66" s="92" t="s">
        <v>17</v>
      </c>
      <c r="O66" s="24" t="str">
        <f>IF(A66&lt;&gt; "", "raidcom add ldev "&amp;IF(C66="snap"," -pool snap"," -"&amp;C66&amp;" "&amp;D66)&amp;" -ldev_id "&amp;B66&amp;" -capacity "&amp;IF(H66="BLOCK",G66,G66&amp;H66)&amp;IF(E66="OPEN-V"," ","emulation "&amp;E66)&amp;IF(I66="Y"," -command_device y","")&amp;" -s "&amp;Instructions!B$11&amp;" -IH"&amp;Instructions!B$10, "")</f>
        <v>raidcom add ldev  -pool 0 -ldev_id 1342 -capacity 1073823744  -s 53958 -IH99</v>
      </c>
      <c r="P66" s="24" t="str">
        <f>IF(J66&lt;&gt;"","raidcom modify ldev "&amp;" -ldev_id "&amp;B66&amp;IF(J66&lt;&gt;"","  -ldev_name "&amp;J66, "")&amp;" -s "&amp;Instructions!B$11&amp;" -IH"&amp;Instructions!B$10, "")</f>
        <v>raidcom modify ldev  -ldev_id 1342  -ldev_name BS103-114 -s 53958 -IH99</v>
      </c>
      <c r="Q66" s="97" t="str">
        <f>IF(B66&gt;0,"raidcom delete ldev -ldev_id "&amp;B66&amp;" -s "&amp;Instructions!B$11&amp;" -IH"&amp;Instructions!B$10, "")</f>
        <v>raidcom delete ldev -ldev_id 1342 -s 53958 -IH99</v>
      </c>
    </row>
    <row r="67" spans="1:17" ht="15">
      <c r="A67" s="70" t="s">
        <v>430</v>
      </c>
      <c r="B67" s="29">
        <f t="shared" si="0"/>
        <v>1343</v>
      </c>
      <c r="C67" s="20" t="s">
        <v>193</v>
      </c>
      <c r="D67" s="111">
        <v>0</v>
      </c>
      <c r="E67" s="20" t="s">
        <v>177</v>
      </c>
      <c r="F67" s="83" t="s">
        <v>175</v>
      </c>
      <c r="G67" s="190">
        <v>1073823744</v>
      </c>
      <c r="H67" s="21" t="s">
        <v>184</v>
      </c>
      <c r="I67" s="21" t="s">
        <v>17</v>
      </c>
      <c r="J67" s="21" t="s">
        <v>360</v>
      </c>
      <c r="K67" s="61"/>
      <c r="L67" s="57"/>
      <c r="M67" s="28"/>
      <c r="N67" s="92" t="s">
        <v>17</v>
      </c>
      <c r="O67" s="24" t="str">
        <f>IF(A67&lt;&gt; "", "raidcom add ldev "&amp;IF(C67="snap"," -pool snap"," -"&amp;C67&amp;" "&amp;D67)&amp;" -ldev_id "&amp;B67&amp;" -capacity "&amp;IF(H67="BLOCK",G67,G67&amp;H67)&amp;IF(E67="OPEN-V"," ","emulation "&amp;E67)&amp;IF(I67="Y"," -command_device y","")&amp;" -s "&amp;Instructions!B$11&amp;" -IH"&amp;Instructions!B$10, "")</f>
        <v>raidcom add ldev  -pool 0 -ldev_id 1343 -capacity 1073823744  -s 53958 -IH99</v>
      </c>
      <c r="P67" s="24" t="str">
        <f>IF(J67&lt;&gt;"","raidcom modify ldev "&amp;" -ldev_id "&amp;B67&amp;IF(J67&lt;&gt;"","  -ldev_name "&amp;J67, "")&amp;" -s "&amp;Instructions!B$11&amp;" -IH"&amp;Instructions!B$10, "")</f>
        <v>raidcom modify ldev  -ldev_id 1343  -ldev_name BS103-114 -s 53958 -IH99</v>
      </c>
      <c r="Q67" s="97" t="str">
        <f>IF(B67&gt;0,"raidcom delete ldev -ldev_id "&amp;B67&amp;" -s "&amp;Instructions!B$11&amp;" -IH"&amp;Instructions!B$10, "")</f>
        <v>raidcom delete ldev -ldev_id 1343 -s 53958 -IH99</v>
      </c>
    </row>
    <row r="68" spans="1:17" ht="15">
      <c r="A68" s="70" t="s">
        <v>431</v>
      </c>
      <c r="B68" s="29">
        <f t="shared" si="0"/>
        <v>1344</v>
      </c>
      <c r="C68" s="20" t="s">
        <v>193</v>
      </c>
      <c r="D68" s="111">
        <v>0</v>
      </c>
      <c r="E68" s="20" t="s">
        <v>177</v>
      </c>
      <c r="F68" s="83" t="s">
        <v>175</v>
      </c>
      <c r="G68" s="190">
        <v>67178496</v>
      </c>
      <c r="H68" s="21" t="s">
        <v>184</v>
      </c>
      <c r="I68" s="21" t="s">
        <v>17</v>
      </c>
      <c r="J68" s="21" t="s">
        <v>361</v>
      </c>
      <c r="K68" s="61"/>
      <c r="L68" s="57"/>
      <c r="M68" s="28"/>
      <c r="N68" s="92" t="s">
        <v>17</v>
      </c>
      <c r="O68" s="24" t="str">
        <f>IF(A68&lt;&gt; "", "raidcom add ldev "&amp;IF(C68="snap"," -pool snap"," -"&amp;C68&amp;" "&amp;D68)&amp;" -ldev_id "&amp;B68&amp;" -capacity "&amp;IF(H68="BLOCK",G68,G68&amp;H68)&amp;IF(E68="OPEN-V"," ","emulation "&amp;E68)&amp;IF(I68="Y"," -command_device y","")&amp;" -s "&amp;Instructions!B$11&amp;" -IH"&amp;Instructions!B$10, "")</f>
        <v>raidcom add ldev  -pool 0 -ldev_id 1344 -capacity 67178496  -s 53958 -IH99</v>
      </c>
      <c r="P68" s="24" t="str">
        <f>IF(J68&lt;&gt;"","raidcom modify ldev "&amp;" -ldev_id "&amp;B68&amp;IF(J68&lt;&gt;"","  -ldev_name "&amp;J68, "")&amp;" -s "&amp;Instructions!B$11&amp;" -IH"&amp;Instructions!B$10, "")</f>
        <v>raidcom modify ldev  -ldev_id 1344  -ldev_name AIXTRONWEB -s 53958 -IH99</v>
      </c>
      <c r="Q68" s="97" t="str">
        <f>IF(B68&gt;0,"raidcom delete ldev -ldev_id "&amp;B68&amp;" -s "&amp;Instructions!B$11&amp;" -IH"&amp;Instructions!B$10, "")</f>
        <v>raidcom delete ldev -ldev_id 1344 -s 53958 -IH99</v>
      </c>
    </row>
    <row r="69" spans="1:17" ht="15">
      <c r="A69" s="70" t="s">
        <v>432</v>
      </c>
      <c r="B69" s="29">
        <f t="shared" ref="B69:B132" si="1">HEX2DEC(A69)</f>
        <v>1345</v>
      </c>
      <c r="C69" s="20" t="s">
        <v>193</v>
      </c>
      <c r="D69" s="111">
        <v>0</v>
      </c>
      <c r="E69" s="20" t="s">
        <v>177</v>
      </c>
      <c r="F69" s="83" t="s">
        <v>175</v>
      </c>
      <c r="G69" s="190">
        <v>67178496</v>
      </c>
      <c r="H69" s="21" t="s">
        <v>184</v>
      </c>
      <c r="I69" s="21" t="s">
        <v>17</v>
      </c>
      <c r="J69" s="21" t="s">
        <v>361</v>
      </c>
      <c r="K69" s="61"/>
      <c r="L69" s="57"/>
      <c r="M69" s="28"/>
      <c r="N69" s="92" t="s">
        <v>17</v>
      </c>
      <c r="O69" s="24" t="str">
        <f>IF(A69&lt;&gt; "", "raidcom add ldev "&amp;IF(C69="snap"," -pool snap"," -"&amp;C69&amp;" "&amp;D69)&amp;" -ldev_id "&amp;B69&amp;" -capacity "&amp;IF(H69="BLOCK",G69,G69&amp;H69)&amp;IF(E69="OPEN-V"," ","emulation "&amp;E69)&amp;IF(I69="Y"," -command_device y","")&amp;" -s "&amp;Instructions!B$11&amp;" -IH"&amp;Instructions!B$10, "")</f>
        <v>raidcom add ldev  -pool 0 -ldev_id 1345 -capacity 67178496  -s 53958 -IH99</v>
      </c>
      <c r="P69" s="24" t="str">
        <f>IF(J69&lt;&gt;"","raidcom modify ldev "&amp;" -ldev_id "&amp;B69&amp;IF(J69&lt;&gt;"","  -ldev_name "&amp;J69, "")&amp;" -s "&amp;Instructions!B$11&amp;" -IH"&amp;Instructions!B$10, "")</f>
        <v>raidcom modify ldev  -ldev_id 1345  -ldev_name AIXTRONWEB -s 53958 -IH99</v>
      </c>
      <c r="Q69" s="97" t="str">
        <f>IF(B69&gt;0,"raidcom delete ldev -ldev_id "&amp;B69&amp;" -s "&amp;Instructions!B$11&amp;" -IH"&amp;Instructions!B$10, "")</f>
        <v>raidcom delete ldev -ldev_id 1345 -s 53958 -IH99</v>
      </c>
    </row>
    <row r="70" spans="1:17" ht="15">
      <c r="A70" s="70" t="s">
        <v>433</v>
      </c>
      <c r="B70" s="29">
        <f t="shared" si="1"/>
        <v>1346</v>
      </c>
      <c r="C70" s="20" t="s">
        <v>193</v>
      </c>
      <c r="D70" s="111">
        <v>0</v>
      </c>
      <c r="E70" s="20" t="s">
        <v>177</v>
      </c>
      <c r="F70" s="83" t="s">
        <v>175</v>
      </c>
      <c r="G70" s="190">
        <v>67178496</v>
      </c>
      <c r="H70" s="21" t="s">
        <v>184</v>
      </c>
      <c r="I70" s="21" t="s">
        <v>17</v>
      </c>
      <c r="J70" s="21" t="s">
        <v>361</v>
      </c>
      <c r="K70" s="61"/>
      <c r="L70" s="57"/>
      <c r="M70" s="28"/>
      <c r="N70" s="92" t="s">
        <v>17</v>
      </c>
      <c r="O70" s="24" t="str">
        <f>IF(A70&lt;&gt; "", "raidcom add ldev "&amp;IF(C70="snap"," -pool snap"," -"&amp;C70&amp;" "&amp;D70)&amp;" -ldev_id "&amp;B70&amp;" -capacity "&amp;IF(H70="BLOCK",G70,G70&amp;H70)&amp;IF(E70="OPEN-V"," ","emulation "&amp;E70)&amp;IF(I70="Y"," -command_device y","")&amp;" -s "&amp;Instructions!B$11&amp;" -IH"&amp;Instructions!B$10, "")</f>
        <v>raidcom add ldev  -pool 0 -ldev_id 1346 -capacity 67178496  -s 53958 -IH99</v>
      </c>
      <c r="P70" s="24" t="str">
        <f>IF(J70&lt;&gt;"","raidcom modify ldev "&amp;" -ldev_id "&amp;B70&amp;IF(J70&lt;&gt;"","  -ldev_name "&amp;J70, "")&amp;" -s "&amp;Instructions!B$11&amp;" -IH"&amp;Instructions!B$10, "")</f>
        <v>raidcom modify ldev  -ldev_id 1346  -ldev_name AIXTRONWEB -s 53958 -IH99</v>
      </c>
      <c r="Q70" s="97" t="str">
        <f>IF(B70&gt;0,"raidcom delete ldev -ldev_id "&amp;B70&amp;" -s "&amp;Instructions!B$11&amp;" -IH"&amp;Instructions!B$10, "")</f>
        <v>raidcom delete ldev -ldev_id 1346 -s 53958 -IH99</v>
      </c>
    </row>
    <row r="71" spans="1:17" ht="15">
      <c r="A71" s="70" t="s">
        <v>434</v>
      </c>
      <c r="B71" s="29">
        <f t="shared" si="1"/>
        <v>1347</v>
      </c>
      <c r="C71" s="20" t="s">
        <v>193</v>
      </c>
      <c r="D71" s="111">
        <v>0</v>
      </c>
      <c r="E71" s="20" t="s">
        <v>177</v>
      </c>
      <c r="F71" s="83" t="s">
        <v>175</v>
      </c>
      <c r="G71" s="190">
        <v>67178496</v>
      </c>
      <c r="H71" s="21" t="s">
        <v>184</v>
      </c>
      <c r="I71" s="21" t="s">
        <v>17</v>
      </c>
      <c r="J71" s="21" t="s">
        <v>361</v>
      </c>
      <c r="K71" s="61"/>
      <c r="L71" s="57"/>
      <c r="M71" s="28"/>
      <c r="N71" s="92" t="s">
        <v>17</v>
      </c>
      <c r="O71" s="24" t="str">
        <f>IF(A71&lt;&gt; "", "raidcom add ldev "&amp;IF(C71="snap"," -pool snap"," -"&amp;C71&amp;" "&amp;D71)&amp;" -ldev_id "&amp;B71&amp;" -capacity "&amp;IF(H71="BLOCK",G71,G71&amp;H71)&amp;IF(E71="OPEN-V"," ","emulation "&amp;E71)&amp;IF(I71="Y"," -command_device y","")&amp;" -s "&amp;Instructions!B$11&amp;" -IH"&amp;Instructions!B$10, "")</f>
        <v>raidcom add ldev  -pool 0 -ldev_id 1347 -capacity 67178496  -s 53958 -IH99</v>
      </c>
      <c r="P71" s="24" t="str">
        <f>IF(J71&lt;&gt;"","raidcom modify ldev "&amp;" -ldev_id "&amp;B71&amp;IF(J71&lt;&gt;"","  -ldev_name "&amp;J71, "")&amp;" -s "&amp;Instructions!B$11&amp;" -IH"&amp;Instructions!B$10, "")</f>
        <v>raidcom modify ldev  -ldev_id 1347  -ldev_name AIXTRONWEB -s 53958 -IH99</v>
      </c>
      <c r="Q71" s="97" t="str">
        <f>IF(B71&gt;0,"raidcom delete ldev -ldev_id "&amp;B71&amp;" -s "&amp;Instructions!B$11&amp;" -IH"&amp;Instructions!B$10, "")</f>
        <v>raidcom delete ldev -ldev_id 1347 -s 53958 -IH99</v>
      </c>
    </row>
    <row r="72" spans="1:17" ht="15">
      <c r="A72" s="70" t="s">
        <v>435</v>
      </c>
      <c r="B72" s="29">
        <f t="shared" si="1"/>
        <v>1348</v>
      </c>
      <c r="C72" s="20" t="s">
        <v>193</v>
      </c>
      <c r="D72" s="111">
        <v>0</v>
      </c>
      <c r="E72" s="20" t="s">
        <v>177</v>
      </c>
      <c r="F72" s="83" t="s">
        <v>175</v>
      </c>
      <c r="G72" s="190">
        <v>67178496</v>
      </c>
      <c r="H72" s="21" t="s">
        <v>184</v>
      </c>
      <c r="I72" s="21" t="s">
        <v>17</v>
      </c>
      <c r="J72" s="21" t="s">
        <v>361</v>
      </c>
      <c r="K72" s="61"/>
      <c r="L72" s="57"/>
      <c r="M72" s="28"/>
      <c r="N72" s="92" t="s">
        <v>17</v>
      </c>
      <c r="O72" s="24" t="str">
        <f>IF(A72&lt;&gt; "", "raidcom add ldev "&amp;IF(C72="snap"," -pool snap"," -"&amp;C72&amp;" "&amp;D72)&amp;" -ldev_id "&amp;B72&amp;" -capacity "&amp;IF(H72="BLOCK",G72,G72&amp;H72)&amp;IF(E72="OPEN-V"," ","emulation "&amp;E72)&amp;IF(I72="Y"," -command_device y","")&amp;" -s "&amp;Instructions!B$11&amp;" -IH"&amp;Instructions!B$10, "")</f>
        <v>raidcom add ldev  -pool 0 -ldev_id 1348 -capacity 67178496  -s 53958 -IH99</v>
      </c>
      <c r="P72" s="24" t="str">
        <f>IF(J72&lt;&gt;"","raidcom modify ldev "&amp;" -ldev_id "&amp;B72&amp;IF(J72&lt;&gt;"","  -ldev_name "&amp;J72, "")&amp;" -s "&amp;Instructions!B$11&amp;" -IH"&amp;Instructions!B$10, "")</f>
        <v>raidcom modify ldev  -ldev_id 1348  -ldev_name AIXTRONWEB -s 53958 -IH99</v>
      </c>
      <c r="Q72" s="97" t="str">
        <f>IF(B72&gt;0,"raidcom delete ldev -ldev_id "&amp;B72&amp;" -s "&amp;Instructions!B$11&amp;" -IH"&amp;Instructions!B$10, "")</f>
        <v>raidcom delete ldev -ldev_id 1348 -s 53958 -IH99</v>
      </c>
    </row>
    <row r="73" spans="1:17" ht="15">
      <c r="A73" s="70" t="s">
        <v>436</v>
      </c>
      <c r="B73" s="29">
        <f t="shared" si="1"/>
        <v>1349</v>
      </c>
      <c r="C73" s="20" t="s">
        <v>193</v>
      </c>
      <c r="D73" s="111">
        <v>0</v>
      </c>
      <c r="E73" s="20" t="s">
        <v>177</v>
      </c>
      <c r="F73" s="83" t="s">
        <v>175</v>
      </c>
      <c r="G73" s="190">
        <v>67178496</v>
      </c>
      <c r="H73" s="21" t="s">
        <v>184</v>
      </c>
      <c r="I73" s="21" t="s">
        <v>17</v>
      </c>
      <c r="J73" s="21" t="s">
        <v>361</v>
      </c>
      <c r="K73" s="61"/>
      <c r="L73" s="57"/>
      <c r="M73" s="28"/>
      <c r="N73" s="92" t="s">
        <v>17</v>
      </c>
      <c r="O73" s="24" t="str">
        <f>IF(A73&lt;&gt; "", "raidcom add ldev "&amp;IF(C73="snap"," -pool snap"," -"&amp;C73&amp;" "&amp;D73)&amp;" -ldev_id "&amp;B73&amp;" -capacity "&amp;IF(H73="BLOCK",G73,G73&amp;H73)&amp;IF(E73="OPEN-V"," ","emulation "&amp;E73)&amp;IF(I73="Y"," -command_device y","")&amp;" -s "&amp;Instructions!B$11&amp;" -IH"&amp;Instructions!B$10, "")</f>
        <v>raidcom add ldev  -pool 0 -ldev_id 1349 -capacity 67178496  -s 53958 -IH99</v>
      </c>
      <c r="P73" s="24" t="str">
        <f>IF(J73&lt;&gt;"","raidcom modify ldev "&amp;" -ldev_id "&amp;B73&amp;IF(J73&lt;&gt;"","  -ldev_name "&amp;J73, "")&amp;" -s "&amp;Instructions!B$11&amp;" -IH"&amp;Instructions!B$10, "")</f>
        <v>raidcom modify ldev  -ldev_id 1349  -ldev_name AIXTRONWEB -s 53958 -IH99</v>
      </c>
      <c r="Q73" s="97" t="str">
        <f>IF(B73&gt;0,"raidcom delete ldev -ldev_id "&amp;B73&amp;" -s "&amp;Instructions!B$11&amp;" -IH"&amp;Instructions!B$10, "")</f>
        <v>raidcom delete ldev -ldev_id 1349 -s 53958 -IH99</v>
      </c>
    </row>
    <row r="74" spans="1:17" ht="15">
      <c r="A74" s="70" t="s">
        <v>437</v>
      </c>
      <c r="B74" s="29">
        <f t="shared" si="1"/>
        <v>1350</v>
      </c>
      <c r="C74" s="20" t="s">
        <v>193</v>
      </c>
      <c r="D74" s="111">
        <v>0</v>
      </c>
      <c r="E74" s="20" t="s">
        <v>177</v>
      </c>
      <c r="F74" s="83" t="s">
        <v>175</v>
      </c>
      <c r="G74" s="190">
        <v>67178496</v>
      </c>
      <c r="H74" s="21" t="s">
        <v>184</v>
      </c>
      <c r="I74" s="21" t="s">
        <v>17</v>
      </c>
      <c r="J74" s="21" t="s">
        <v>361</v>
      </c>
      <c r="K74" s="61"/>
      <c r="L74" s="57"/>
      <c r="M74" s="28"/>
      <c r="N74" s="92" t="s">
        <v>17</v>
      </c>
      <c r="O74" s="24" t="str">
        <f>IF(A74&lt;&gt; "", "raidcom add ldev "&amp;IF(C74="snap"," -pool snap"," -"&amp;C74&amp;" "&amp;D74)&amp;" -ldev_id "&amp;B74&amp;" -capacity "&amp;IF(H74="BLOCK",G74,G74&amp;H74)&amp;IF(E74="OPEN-V"," ","emulation "&amp;E74)&amp;IF(I74="Y"," -command_device y","")&amp;" -s "&amp;Instructions!B$11&amp;" -IH"&amp;Instructions!B$10, "")</f>
        <v>raidcom add ldev  -pool 0 -ldev_id 1350 -capacity 67178496  -s 53958 -IH99</v>
      </c>
      <c r="P74" s="24" t="str">
        <f>IF(J74&lt;&gt;"","raidcom modify ldev "&amp;" -ldev_id "&amp;B74&amp;IF(J74&lt;&gt;"","  -ldev_name "&amp;J74, "")&amp;" -s "&amp;Instructions!B$11&amp;" -IH"&amp;Instructions!B$10, "")</f>
        <v>raidcom modify ldev  -ldev_id 1350  -ldev_name AIXTRONWEB -s 53958 -IH99</v>
      </c>
      <c r="Q74" s="97" t="str">
        <f>IF(B74&gt;0,"raidcom delete ldev -ldev_id "&amp;B74&amp;" -s "&amp;Instructions!B$11&amp;" -IH"&amp;Instructions!B$10, "")</f>
        <v>raidcom delete ldev -ldev_id 1350 -s 53958 -IH99</v>
      </c>
    </row>
    <row r="75" spans="1:17" ht="15">
      <c r="A75" s="70" t="s">
        <v>438</v>
      </c>
      <c r="B75" s="29">
        <f t="shared" si="1"/>
        <v>1351</v>
      </c>
      <c r="C75" s="20" t="s">
        <v>193</v>
      </c>
      <c r="D75" s="111">
        <v>0</v>
      </c>
      <c r="E75" s="20" t="s">
        <v>177</v>
      </c>
      <c r="F75" s="83" t="s">
        <v>175</v>
      </c>
      <c r="G75" s="190">
        <v>67178496</v>
      </c>
      <c r="H75" s="21" t="s">
        <v>184</v>
      </c>
      <c r="I75" s="21" t="s">
        <v>17</v>
      </c>
      <c r="J75" s="21" t="s">
        <v>361</v>
      </c>
      <c r="K75" s="61"/>
      <c r="L75" s="57"/>
      <c r="M75" s="28"/>
      <c r="N75" s="92" t="s">
        <v>17</v>
      </c>
      <c r="O75" s="24" t="str">
        <f>IF(A75&lt;&gt; "", "raidcom add ldev "&amp;IF(C75="snap"," -pool snap"," -"&amp;C75&amp;" "&amp;D75)&amp;" -ldev_id "&amp;B75&amp;" -capacity "&amp;IF(H75="BLOCK",G75,G75&amp;H75)&amp;IF(E75="OPEN-V"," ","emulation "&amp;E75)&amp;IF(I75="Y"," -command_device y","")&amp;" -s "&amp;Instructions!B$11&amp;" -IH"&amp;Instructions!B$10, "")</f>
        <v>raidcom add ldev  -pool 0 -ldev_id 1351 -capacity 67178496  -s 53958 -IH99</v>
      </c>
      <c r="P75" s="24" t="str">
        <f>IF(J75&lt;&gt;"","raidcom modify ldev "&amp;" -ldev_id "&amp;B75&amp;IF(J75&lt;&gt;"","  -ldev_name "&amp;J75, "")&amp;" -s "&amp;Instructions!B$11&amp;" -IH"&amp;Instructions!B$10, "")</f>
        <v>raidcom modify ldev  -ldev_id 1351  -ldev_name AIXTRONWEB -s 53958 -IH99</v>
      </c>
      <c r="Q75" s="97" t="str">
        <f>IF(B75&gt;0,"raidcom delete ldev -ldev_id "&amp;B75&amp;" -s "&amp;Instructions!B$11&amp;" -IH"&amp;Instructions!B$10, "")</f>
        <v>raidcom delete ldev -ldev_id 1351 -s 53958 -IH99</v>
      </c>
    </row>
    <row r="76" spans="1:17" ht="15">
      <c r="A76" s="70" t="s">
        <v>439</v>
      </c>
      <c r="B76" s="29">
        <f t="shared" si="1"/>
        <v>1352</v>
      </c>
      <c r="C76" s="20" t="s">
        <v>193</v>
      </c>
      <c r="D76" s="111">
        <v>0</v>
      </c>
      <c r="E76" s="20" t="s">
        <v>177</v>
      </c>
      <c r="F76" s="83" t="s">
        <v>175</v>
      </c>
      <c r="G76" s="190">
        <v>67178496</v>
      </c>
      <c r="H76" s="21" t="s">
        <v>184</v>
      </c>
      <c r="I76" s="21" t="s">
        <v>17</v>
      </c>
      <c r="J76" s="21" t="s">
        <v>361</v>
      </c>
      <c r="K76" s="61"/>
      <c r="L76" s="57"/>
      <c r="M76" s="28"/>
      <c r="N76" s="92" t="s">
        <v>17</v>
      </c>
      <c r="O76" s="24" t="str">
        <f>IF(A76&lt;&gt; "", "raidcom add ldev "&amp;IF(C76="snap"," -pool snap"," -"&amp;C76&amp;" "&amp;D76)&amp;" -ldev_id "&amp;B76&amp;" -capacity "&amp;IF(H76="BLOCK",G76,G76&amp;H76)&amp;IF(E76="OPEN-V"," ","emulation "&amp;E76)&amp;IF(I76="Y"," -command_device y","")&amp;" -s "&amp;Instructions!B$11&amp;" -IH"&amp;Instructions!B$10, "")</f>
        <v>raidcom add ldev  -pool 0 -ldev_id 1352 -capacity 67178496  -s 53958 -IH99</v>
      </c>
      <c r="P76" s="24" t="str">
        <f>IF(J76&lt;&gt;"","raidcom modify ldev "&amp;" -ldev_id "&amp;B76&amp;IF(J76&lt;&gt;"","  -ldev_name "&amp;J76, "")&amp;" -s "&amp;Instructions!B$11&amp;" -IH"&amp;Instructions!B$10, "")</f>
        <v>raidcom modify ldev  -ldev_id 1352  -ldev_name AIXTRONWEB -s 53958 -IH99</v>
      </c>
      <c r="Q76" s="97" t="str">
        <f>IF(B76&gt;0,"raidcom delete ldev -ldev_id "&amp;B76&amp;" -s "&amp;Instructions!B$11&amp;" -IH"&amp;Instructions!B$10, "")</f>
        <v>raidcom delete ldev -ldev_id 1352 -s 53958 -IH99</v>
      </c>
    </row>
    <row r="77" spans="1:17" ht="15">
      <c r="A77" s="70" t="s">
        <v>440</v>
      </c>
      <c r="B77" s="29">
        <f t="shared" si="1"/>
        <v>1353</v>
      </c>
      <c r="C77" s="20" t="s">
        <v>193</v>
      </c>
      <c r="D77" s="111">
        <v>0</v>
      </c>
      <c r="E77" s="20" t="s">
        <v>177</v>
      </c>
      <c r="F77" s="83" t="s">
        <v>175</v>
      </c>
      <c r="G77" s="190">
        <v>67178496</v>
      </c>
      <c r="H77" s="21" t="s">
        <v>184</v>
      </c>
      <c r="I77" s="21" t="s">
        <v>17</v>
      </c>
      <c r="J77" s="21" t="s">
        <v>361</v>
      </c>
      <c r="K77" s="61"/>
      <c r="L77" s="57"/>
      <c r="M77" s="28"/>
      <c r="N77" s="92" t="s">
        <v>17</v>
      </c>
      <c r="O77" s="24" t="str">
        <f>IF(A77&lt;&gt; "", "raidcom add ldev "&amp;IF(C77="snap"," -pool snap"," -"&amp;C77&amp;" "&amp;D77)&amp;" -ldev_id "&amp;B77&amp;" -capacity "&amp;IF(H77="BLOCK",G77,G77&amp;H77)&amp;IF(E77="OPEN-V"," ","emulation "&amp;E77)&amp;IF(I77="Y"," -command_device y","")&amp;" -s "&amp;Instructions!B$11&amp;" -IH"&amp;Instructions!B$10, "")</f>
        <v>raidcom add ldev  -pool 0 -ldev_id 1353 -capacity 67178496  -s 53958 -IH99</v>
      </c>
      <c r="P77" s="24" t="str">
        <f>IF(J77&lt;&gt;"","raidcom modify ldev "&amp;" -ldev_id "&amp;B77&amp;IF(J77&lt;&gt;"","  -ldev_name "&amp;J77, "")&amp;" -s "&amp;Instructions!B$11&amp;" -IH"&amp;Instructions!B$10, "")</f>
        <v>raidcom modify ldev  -ldev_id 1353  -ldev_name AIXTRONWEB -s 53958 -IH99</v>
      </c>
      <c r="Q77" s="97" t="str">
        <f>IF(B77&gt;0,"raidcom delete ldev -ldev_id "&amp;B77&amp;" -s "&amp;Instructions!B$11&amp;" -IH"&amp;Instructions!B$10, "")</f>
        <v>raidcom delete ldev -ldev_id 1353 -s 53958 -IH99</v>
      </c>
    </row>
    <row r="78" spans="1:17" ht="15">
      <c r="A78" s="70" t="s">
        <v>441</v>
      </c>
      <c r="B78" s="29">
        <f t="shared" si="1"/>
        <v>1354</v>
      </c>
      <c r="C78" s="20" t="s">
        <v>193</v>
      </c>
      <c r="D78" s="111">
        <v>0</v>
      </c>
      <c r="E78" s="20" t="s">
        <v>177</v>
      </c>
      <c r="F78" s="83" t="s">
        <v>175</v>
      </c>
      <c r="G78" s="190">
        <v>67178496</v>
      </c>
      <c r="H78" s="21" t="s">
        <v>184</v>
      </c>
      <c r="I78" s="21" t="s">
        <v>17</v>
      </c>
      <c r="J78" s="21" t="s">
        <v>361</v>
      </c>
      <c r="K78" s="61"/>
      <c r="L78" s="57"/>
      <c r="M78" s="28"/>
      <c r="N78" s="92" t="s">
        <v>17</v>
      </c>
      <c r="O78" s="24" t="str">
        <f>IF(A78&lt;&gt; "", "raidcom add ldev "&amp;IF(C78="snap"," -pool snap"," -"&amp;C78&amp;" "&amp;D78)&amp;" -ldev_id "&amp;B78&amp;" -capacity "&amp;IF(H78="BLOCK",G78,G78&amp;H78)&amp;IF(E78="OPEN-V"," ","emulation "&amp;E78)&amp;IF(I78="Y"," -command_device y","")&amp;" -s "&amp;Instructions!B$11&amp;" -IH"&amp;Instructions!B$10, "")</f>
        <v>raidcom add ldev  -pool 0 -ldev_id 1354 -capacity 67178496  -s 53958 -IH99</v>
      </c>
      <c r="P78" s="24" t="str">
        <f>IF(J78&lt;&gt;"","raidcom modify ldev "&amp;" -ldev_id "&amp;B78&amp;IF(J78&lt;&gt;"","  -ldev_name "&amp;J78, "")&amp;" -s "&amp;Instructions!B$11&amp;" -IH"&amp;Instructions!B$10, "")</f>
        <v>raidcom modify ldev  -ldev_id 1354  -ldev_name AIXTRONWEB -s 53958 -IH99</v>
      </c>
      <c r="Q78" s="97" t="str">
        <f>IF(B78&gt;0,"raidcom delete ldev -ldev_id "&amp;B78&amp;" -s "&amp;Instructions!B$11&amp;" -IH"&amp;Instructions!B$10, "")</f>
        <v>raidcom delete ldev -ldev_id 1354 -s 53958 -IH99</v>
      </c>
    </row>
    <row r="79" spans="1:17" ht="15">
      <c r="A79" s="70" t="s">
        <v>442</v>
      </c>
      <c r="B79" s="29">
        <f t="shared" si="1"/>
        <v>1355</v>
      </c>
      <c r="C79" s="20" t="s">
        <v>193</v>
      </c>
      <c r="D79" s="111">
        <v>0</v>
      </c>
      <c r="E79" s="20" t="s">
        <v>177</v>
      </c>
      <c r="F79" s="83" t="s">
        <v>175</v>
      </c>
      <c r="G79" s="190">
        <v>67178496</v>
      </c>
      <c r="H79" s="21" t="s">
        <v>184</v>
      </c>
      <c r="I79" s="21" t="s">
        <v>17</v>
      </c>
      <c r="J79" s="21" t="s">
        <v>361</v>
      </c>
      <c r="K79" s="61"/>
      <c r="L79" s="57"/>
      <c r="M79" s="28"/>
      <c r="N79" s="92" t="s">
        <v>17</v>
      </c>
      <c r="O79" s="24" t="str">
        <f>IF(A79&lt;&gt; "", "raidcom add ldev "&amp;IF(C79="snap"," -pool snap"," -"&amp;C79&amp;" "&amp;D79)&amp;" -ldev_id "&amp;B79&amp;" -capacity "&amp;IF(H79="BLOCK",G79,G79&amp;H79)&amp;IF(E79="OPEN-V"," ","emulation "&amp;E79)&amp;IF(I79="Y"," -command_device y","")&amp;" -s "&amp;Instructions!B$11&amp;" -IH"&amp;Instructions!B$10, "")</f>
        <v>raidcom add ldev  -pool 0 -ldev_id 1355 -capacity 67178496  -s 53958 -IH99</v>
      </c>
      <c r="P79" s="24" t="str">
        <f>IF(J79&lt;&gt;"","raidcom modify ldev "&amp;" -ldev_id "&amp;B79&amp;IF(J79&lt;&gt;"","  -ldev_name "&amp;J79, "")&amp;" -s "&amp;Instructions!B$11&amp;" -IH"&amp;Instructions!B$10, "")</f>
        <v>raidcom modify ldev  -ldev_id 1355  -ldev_name AIXTRONWEB -s 53958 -IH99</v>
      </c>
      <c r="Q79" s="97" t="str">
        <f>IF(B79&gt;0,"raidcom delete ldev -ldev_id "&amp;B79&amp;" -s "&amp;Instructions!B$11&amp;" -IH"&amp;Instructions!B$10, "")</f>
        <v>raidcom delete ldev -ldev_id 1355 -s 53958 -IH99</v>
      </c>
    </row>
    <row r="80" spans="1:17" ht="15">
      <c r="A80" s="70" t="s">
        <v>443</v>
      </c>
      <c r="B80" s="29">
        <f t="shared" si="1"/>
        <v>1356</v>
      </c>
      <c r="C80" s="20" t="s">
        <v>193</v>
      </c>
      <c r="D80" s="111">
        <v>0</v>
      </c>
      <c r="E80" s="20" t="s">
        <v>177</v>
      </c>
      <c r="F80" s="83" t="s">
        <v>175</v>
      </c>
      <c r="G80" s="190">
        <v>67178496</v>
      </c>
      <c r="H80" s="21" t="s">
        <v>184</v>
      </c>
      <c r="I80" s="21" t="s">
        <v>17</v>
      </c>
      <c r="J80" s="21" t="s">
        <v>361</v>
      </c>
      <c r="K80" s="61"/>
      <c r="L80" s="57"/>
      <c r="M80" s="28"/>
      <c r="N80" s="92" t="s">
        <v>17</v>
      </c>
      <c r="O80" s="24" t="str">
        <f>IF(A80&lt;&gt; "", "raidcom add ldev "&amp;IF(C80="snap"," -pool snap"," -"&amp;C80&amp;" "&amp;D80)&amp;" -ldev_id "&amp;B80&amp;" -capacity "&amp;IF(H80="BLOCK",G80,G80&amp;H80)&amp;IF(E80="OPEN-V"," ","emulation "&amp;E80)&amp;IF(I80="Y"," -command_device y","")&amp;" -s "&amp;Instructions!B$11&amp;" -IH"&amp;Instructions!B$10, "")</f>
        <v>raidcom add ldev  -pool 0 -ldev_id 1356 -capacity 67178496  -s 53958 -IH99</v>
      </c>
      <c r="P80" s="24" t="str">
        <f>IF(J80&lt;&gt;"","raidcom modify ldev "&amp;" -ldev_id "&amp;B80&amp;IF(J80&lt;&gt;"","  -ldev_name "&amp;J80, "")&amp;" -s "&amp;Instructions!B$11&amp;" -IH"&amp;Instructions!B$10, "")</f>
        <v>raidcom modify ldev  -ldev_id 1356  -ldev_name AIXTRONWEB -s 53958 -IH99</v>
      </c>
      <c r="Q80" s="97" t="str">
        <f>IF(B80&gt;0,"raidcom delete ldev -ldev_id "&amp;B80&amp;" -s "&amp;Instructions!B$11&amp;" -IH"&amp;Instructions!B$10, "")</f>
        <v>raidcom delete ldev -ldev_id 1356 -s 53958 -IH99</v>
      </c>
    </row>
    <row r="81" spans="1:17" ht="15">
      <c r="A81" s="70" t="s">
        <v>444</v>
      </c>
      <c r="B81" s="29">
        <f t="shared" si="1"/>
        <v>1357</v>
      </c>
      <c r="C81" s="20" t="s">
        <v>193</v>
      </c>
      <c r="D81" s="111">
        <v>0</v>
      </c>
      <c r="E81" s="20" t="s">
        <v>177</v>
      </c>
      <c r="F81" s="83" t="s">
        <v>175</v>
      </c>
      <c r="G81" s="190">
        <v>67178496</v>
      </c>
      <c r="H81" s="21" t="s">
        <v>184</v>
      </c>
      <c r="I81" s="21" t="s">
        <v>17</v>
      </c>
      <c r="J81" s="21" t="s">
        <v>361</v>
      </c>
      <c r="K81" s="61"/>
      <c r="L81" s="57"/>
      <c r="M81" s="28"/>
      <c r="N81" s="92" t="s">
        <v>17</v>
      </c>
      <c r="O81" s="24" t="str">
        <f>IF(A81&lt;&gt; "", "raidcom add ldev "&amp;IF(C81="snap"," -pool snap"," -"&amp;C81&amp;" "&amp;D81)&amp;" -ldev_id "&amp;B81&amp;" -capacity "&amp;IF(H81="BLOCK",G81,G81&amp;H81)&amp;IF(E81="OPEN-V"," ","emulation "&amp;E81)&amp;IF(I81="Y"," -command_device y","")&amp;" -s "&amp;Instructions!B$11&amp;" -IH"&amp;Instructions!B$10, "")</f>
        <v>raidcom add ldev  -pool 0 -ldev_id 1357 -capacity 67178496  -s 53958 -IH99</v>
      </c>
      <c r="P81" s="24" t="str">
        <f>IF(J81&lt;&gt;"","raidcom modify ldev "&amp;" -ldev_id "&amp;B81&amp;IF(J81&lt;&gt;"","  -ldev_name "&amp;J81, "")&amp;" -s "&amp;Instructions!B$11&amp;" -IH"&amp;Instructions!B$10, "")</f>
        <v>raidcom modify ldev  -ldev_id 1357  -ldev_name AIXTRONWEB -s 53958 -IH99</v>
      </c>
      <c r="Q81" s="97" t="str">
        <f>IF(B81&gt;0,"raidcom delete ldev -ldev_id "&amp;B81&amp;" -s "&amp;Instructions!B$11&amp;" -IH"&amp;Instructions!B$10, "")</f>
        <v>raidcom delete ldev -ldev_id 1357 -s 53958 -IH99</v>
      </c>
    </row>
    <row r="82" spans="1:17" ht="15">
      <c r="A82" s="70" t="s">
        <v>445</v>
      </c>
      <c r="B82" s="29">
        <f t="shared" si="1"/>
        <v>1358</v>
      </c>
      <c r="C82" s="20" t="s">
        <v>193</v>
      </c>
      <c r="D82" s="111">
        <v>0</v>
      </c>
      <c r="E82" s="20" t="s">
        <v>177</v>
      </c>
      <c r="F82" s="83" t="s">
        <v>175</v>
      </c>
      <c r="G82" s="190">
        <v>67178496</v>
      </c>
      <c r="H82" s="21" t="s">
        <v>184</v>
      </c>
      <c r="I82" s="21" t="s">
        <v>17</v>
      </c>
      <c r="J82" s="21" t="s">
        <v>361</v>
      </c>
      <c r="K82" s="61"/>
      <c r="L82" s="57"/>
      <c r="M82" s="28"/>
      <c r="N82" s="92" t="s">
        <v>17</v>
      </c>
      <c r="O82" s="24" t="str">
        <f>IF(A82&lt;&gt; "", "raidcom add ldev "&amp;IF(C82="snap"," -pool snap"," -"&amp;C82&amp;" "&amp;D82)&amp;" -ldev_id "&amp;B82&amp;" -capacity "&amp;IF(H82="BLOCK",G82,G82&amp;H82)&amp;IF(E82="OPEN-V"," ","emulation "&amp;E82)&amp;IF(I82="Y"," -command_device y","")&amp;" -s "&amp;Instructions!B$11&amp;" -IH"&amp;Instructions!B$10, "")</f>
        <v>raidcom add ldev  -pool 0 -ldev_id 1358 -capacity 67178496  -s 53958 -IH99</v>
      </c>
      <c r="P82" s="24" t="str">
        <f>IF(J82&lt;&gt;"","raidcom modify ldev "&amp;" -ldev_id "&amp;B82&amp;IF(J82&lt;&gt;"","  -ldev_name "&amp;J82, "")&amp;" -s "&amp;Instructions!B$11&amp;" -IH"&amp;Instructions!B$10, "")</f>
        <v>raidcom modify ldev  -ldev_id 1358  -ldev_name AIXTRONWEB -s 53958 -IH99</v>
      </c>
      <c r="Q82" s="97" t="str">
        <f>IF(B82&gt;0,"raidcom delete ldev -ldev_id "&amp;B82&amp;" -s "&amp;Instructions!B$11&amp;" -IH"&amp;Instructions!B$10, "")</f>
        <v>raidcom delete ldev -ldev_id 1358 -s 53958 -IH99</v>
      </c>
    </row>
    <row r="83" spans="1:17" ht="15">
      <c r="A83" s="70" t="s">
        <v>446</v>
      </c>
      <c r="B83" s="29">
        <f t="shared" si="1"/>
        <v>1359</v>
      </c>
      <c r="C83" s="20" t="s">
        <v>193</v>
      </c>
      <c r="D83" s="111">
        <v>0</v>
      </c>
      <c r="E83" s="20" t="s">
        <v>177</v>
      </c>
      <c r="F83" s="83" t="s">
        <v>175</v>
      </c>
      <c r="G83" s="190">
        <v>67178496</v>
      </c>
      <c r="H83" s="21" t="s">
        <v>184</v>
      </c>
      <c r="I83" s="21" t="s">
        <v>17</v>
      </c>
      <c r="J83" s="21" t="s">
        <v>361</v>
      </c>
      <c r="K83" s="61"/>
      <c r="L83" s="57"/>
      <c r="M83" s="28"/>
      <c r="N83" s="92" t="s">
        <v>17</v>
      </c>
      <c r="O83" s="24" t="str">
        <f>IF(A83&lt;&gt; "", "raidcom add ldev "&amp;IF(C83="snap"," -pool snap"," -"&amp;C83&amp;" "&amp;D83)&amp;" -ldev_id "&amp;B83&amp;" -capacity "&amp;IF(H83="BLOCK",G83,G83&amp;H83)&amp;IF(E83="OPEN-V"," ","emulation "&amp;E83)&amp;IF(I83="Y"," -command_device y","")&amp;" -s "&amp;Instructions!B$11&amp;" -IH"&amp;Instructions!B$10, "")</f>
        <v>raidcom add ldev  -pool 0 -ldev_id 1359 -capacity 67178496  -s 53958 -IH99</v>
      </c>
      <c r="P83" s="24" t="str">
        <f>IF(J83&lt;&gt;"","raidcom modify ldev "&amp;" -ldev_id "&amp;B83&amp;IF(J83&lt;&gt;"","  -ldev_name "&amp;J83, "")&amp;" -s "&amp;Instructions!B$11&amp;" -IH"&amp;Instructions!B$10, "")</f>
        <v>raidcom modify ldev  -ldev_id 1359  -ldev_name AIXTRONWEB -s 53958 -IH99</v>
      </c>
      <c r="Q83" s="97" t="str">
        <f>IF(B83&gt;0,"raidcom delete ldev -ldev_id "&amp;B83&amp;" -s "&amp;Instructions!B$11&amp;" -IH"&amp;Instructions!B$10, "")</f>
        <v>raidcom delete ldev -ldev_id 1359 -s 53958 -IH99</v>
      </c>
    </row>
    <row r="84" spans="1:17" ht="15">
      <c r="A84" s="70" t="s">
        <v>447</v>
      </c>
      <c r="B84" s="29">
        <f t="shared" si="1"/>
        <v>1360</v>
      </c>
      <c r="C84" s="20" t="s">
        <v>193</v>
      </c>
      <c r="D84" s="111">
        <v>0</v>
      </c>
      <c r="E84" s="20" t="s">
        <v>177</v>
      </c>
      <c r="F84" s="83" t="s">
        <v>175</v>
      </c>
      <c r="G84" s="190">
        <v>67178496</v>
      </c>
      <c r="H84" s="21" t="s">
        <v>184</v>
      </c>
      <c r="I84" s="21" t="s">
        <v>17</v>
      </c>
      <c r="J84" s="21" t="s">
        <v>361</v>
      </c>
      <c r="K84" s="61"/>
      <c r="L84" s="57"/>
      <c r="M84" s="28"/>
      <c r="N84" s="92" t="s">
        <v>17</v>
      </c>
      <c r="O84" s="24" t="str">
        <f>IF(A84&lt;&gt; "", "raidcom add ldev "&amp;IF(C84="snap"," -pool snap"," -"&amp;C84&amp;" "&amp;D84)&amp;" -ldev_id "&amp;B84&amp;" -capacity "&amp;IF(H84="BLOCK",G84,G84&amp;H84)&amp;IF(E84="OPEN-V"," ","emulation "&amp;E84)&amp;IF(I84="Y"," -command_device y","")&amp;" -s "&amp;Instructions!B$11&amp;" -IH"&amp;Instructions!B$10, "")</f>
        <v>raidcom add ldev  -pool 0 -ldev_id 1360 -capacity 67178496  -s 53958 -IH99</v>
      </c>
      <c r="P84" s="24" t="str">
        <f>IF(J84&lt;&gt;"","raidcom modify ldev "&amp;" -ldev_id "&amp;B84&amp;IF(J84&lt;&gt;"","  -ldev_name "&amp;J84, "")&amp;" -s "&amp;Instructions!B$11&amp;" -IH"&amp;Instructions!B$10, "")</f>
        <v>raidcom modify ldev  -ldev_id 1360  -ldev_name AIXTRONWEB -s 53958 -IH99</v>
      </c>
      <c r="Q84" s="97" t="str">
        <f>IF(B84&gt;0,"raidcom delete ldev -ldev_id "&amp;B84&amp;" -s "&amp;Instructions!B$11&amp;" -IH"&amp;Instructions!B$10, "")</f>
        <v>raidcom delete ldev -ldev_id 1360 -s 53958 -IH99</v>
      </c>
    </row>
    <row r="85" spans="1:17" ht="15">
      <c r="A85" s="70" t="s">
        <v>448</v>
      </c>
      <c r="B85" s="29">
        <f t="shared" si="1"/>
        <v>1361</v>
      </c>
      <c r="C85" s="20" t="s">
        <v>193</v>
      </c>
      <c r="D85" s="111">
        <v>0</v>
      </c>
      <c r="E85" s="20" t="s">
        <v>177</v>
      </c>
      <c r="F85" s="83" t="s">
        <v>175</v>
      </c>
      <c r="G85" s="190">
        <v>67178496</v>
      </c>
      <c r="H85" s="21" t="s">
        <v>184</v>
      </c>
      <c r="I85" s="21" t="s">
        <v>17</v>
      </c>
      <c r="J85" s="21" t="s">
        <v>361</v>
      </c>
      <c r="K85" s="61"/>
      <c r="L85" s="57"/>
      <c r="M85" s="28"/>
      <c r="N85" s="92" t="s">
        <v>17</v>
      </c>
      <c r="O85" s="24" t="str">
        <f>IF(A85&lt;&gt; "", "raidcom add ldev "&amp;IF(C85="snap"," -pool snap"," -"&amp;C85&amp;" "&amp;D85)&amp;" -ldev_id "&amp;B85&amp;" -capacity "&amp;IF(H85="BLOCK",G85,G85&amp;H85)&amp;IF(E85="OPEN-V"," ","emulation "&amp;E85)&amp;IF(I85="Y"," -command_device y","")&amp;" -s "&amp;Instructions!B$11&amp;" -IH"&amp;Instructions!B$10, "")</f>
        <v>raidcom add ldev  -pool 0 -ldev_id 1361 -capacity 67178496  -s 53958 -IH99</v>
      </c>
      <c r="P85" s="24" t="str">
        <f>IF(J85&lt;&gt;"","raidcom modify ldev "&amp;" -ldev_id "&amp;B85&amp;IF(J85&lt;&gt;"","  -ldev_name "&amp;J85, "")&amp;" -s "&amp;Instructions!B$11&amp;" -IH"&amp;Instructions!B$10, "")</f>
        <v>raidcom modify ldev  -ldev_id 1361  -ldev_name AIXTRONWEB -s 53958 -IH99</v>
      </c>
      <c r="Q85" s="97" t="str">
        <f>IF(B85&gt;0,"raidcom delete ldev -ldev_id "&amp;B85&amp;" -s "&amp;Instructions!B$11&amp;" -IH"&amp;Instructions!B$10, "")</f>
        <v>raidcom delete ldev -ldev_id 1361 -s 53958 -IH99</v>
      </c>
    </row>
    <row r="86" spans="1:17" ht="15">
      <c r="A86" s="70" t="s">
        <v>449</v>
      </c>
      <c r="B86" s="29">
        <f t="shared" si="1"/>
        <v>1362</v>
      </c>
      <c r="C86" s="20" t="s">
        <v>193</v>
      </c>
      <c r="D86" s="111">
        <v>0</v>
      </c>
      <c r="E86" s="20" t="s">
        <v>177</v>
      </c>
      <c r="F86" s="83" t="s">
        <v>175</v>
      </c>
      <c r="G86" s="190">
        <v>67178496</v>
      </c>
      <c r="H86" s="21" t="s">
        <v>184</v>
      </c>
      <c r="I86" s="21" t="s">
        <v>17</v>
      </c>
      <c r="J86" s="21" t="s">
        <v>361</v>
      </c>
      <c r="K86" s="61"/>
      <c r="L86" s="57"/>
      <c r="M86" s="28"/>
      <c r="N86" s="92" t="s">
        <v>17</v>
      </c>
      <c r="O86" s="24" t="str">
        <f>IF(A86&lt;&gt; "", "raidcom add ldev "&amp;IF(C86="snap"," -pool snap"," -"&amp;C86&amp;" "&amp;D86)&amp;" -ldev_id "&amp;B86&amp;" -capacity "&amp;IF(H86="BLOCK",G86,G86&amp;H86)&amp;IF(E86="OPEN-V"," ","emulation "&amp;E86)&amp;IF(I86="Y"," -command_device y","")&amp;" -s "&amp;Instructions!B$11&amp;" -IH"&amp;Instructions!B$10, "")</f>
        <v>raidcom add ldev  -pool 0 -ldev_id 1362 -capacity 67178496  -s 53958 -IH99</v>
      </c>
      <c r="P86" s="24" t="str">
        <f>IF(J86&lt;&gt;"","raidcom modify ldev "&amp;" -ldev_id "&amp;B86&amp;IF(J86&lt;&gt;"","  -ldev_name "&amp;J86, "")&amp;" -s "&amp;Instructions!B$11&amp;" -IH"&amp;Instructions!B$10, "")</f>
        <v>raidcom modify ldev  -ldev_id 1362  -ldev_name AIXTRONWEB -s 53958 -IH99</v>
      </c>
      <c r="Q86" s="97" t="str">
        <f>IF(B86&gt;0,"raidcom delete ldev -ldev_id "&amp;B86&amp;" -s "&amp;Instructions!B$11&amp;" -IH"&amp;Instructions!B$10, "")</f>
        <v>raidcom delete ldev -ldev_id 1362 -s 53958 -IH99</v>
      </c>
    </row>
    <row r="87" spans="1:17" ht="15">
      <c r="A87" s="70" t="s">
        <v>450</v>
      </c>
      <c r="B87" s="29">
        <f t="shared" si="1"/>
        <v>1363</v>
      </c>
      <c r="C87" s="20" t="s">
        <v>193</v>
      </c>
      <c r="D87" s="111">
        <v>0</v>
      </c>
      <c r="E87" s="20" t="s">
        <v>177</v>
      </c>
      <c r="F87" s="83" t="s">
        <v>175</v>
      </c>
      <c r="G87" s="190">
        <v>67178496</v>
      </c>
      <c r="H87" s="21" t="s">
        <v>184</v>
      </c>
      <c r="I87" s="21" t="s">
        <v>17</v>
      </c>
      <c r="J87" s="21" t="s">
        <v>361</v>
      </c>
      <c r="K87" s="61"/>
      <c r="L87" s="57"/>
      <c r="M87" s="28"/>
      <c r="N87" s="92" t="s">
        <v>17</v>
      </c>
      <c r="O87" s="24" t="str">
        <f>IF(A87&lt;&gt; "", "raidcom add ldev "&amp;IF(C87="snap"," -pool snap"," -"&amp;C87&amp;" "&amp;D87)&amp;" -ldev_id "&amp;B87&amp;" -capacity "&amp;IF(H87="BLOCK",G87,G87&amp;H87)&amp;IF(E87="OPEN-V"," ","emulation "&amp;E87)&amp;IF(I87="Y"," -command_device y","")&amp;" -s "&amp;Instructions!B$11&amp;" -IH"&amp;Instructions!B$10, "")</f>
        <v>raidcom add ldev  -pool 0 -ldev_id 1363 -capacity 67178496  -s 53958 -IH99</v>
      </c>
      <c r="P87" s="24" t="str">
        <f>IF(J87&lt;&gt;"","raidcom modify ldev "&amp;" -ldev_id "&amp;B87&amp;IF(J87&lt;&gt;"","  -ldev_name "&amp;J87, "")&amp;" -s "&amp;Instructions!B$11&amp;" -IH"&amp;Instructions!B$10, "")</f>
        <v>raidcom modify ldev  -ldev_id 1363  -ldev_name AIXTRONWEB -s 53958 -IH99</v>
      </c>
      <c r="Q87" s="97" t="str">
        <f>IF(B87&gt;0,"raidcom delete ldev -ldev_id "&amp;B87&amp;" -s "&amp;Instructions!B$11&amp;" -IH"&amp;Instructions!B$10, "")</f>
        <v>raidcom delete ldev -ldev_id 1363 -s 53958 -IH99</v>
      </c>
    </row>
    <row r="88" spans="1:17" ht="15">
      <c r="A88" s="70" t="s">
        <v>451</v>
      </c>
      <c r="B88" s="29">
        <f t="shared" si="1"/>
        <v>1364</v>
      </c>
      <c r="C88" s="20" t="s">
        <v>193</v>
      </c>
      <c r="D88" s="111">
        <v>0</v>
      </c>
      <c r="E88" s="20" t="s">
        <v>177</v>
      </c>
      <c r="F88" s="83" t="s">
        <v>175</v>
      </c>
      <c r="G88" s="190">
        <v>67178496</v>
      </c>
      <c r="H88" s="21" t="s">
        <v>184</v>
      </c>
      <c r="I88" s="21" t="s">
        <v>17</v>
      </c>
      <c r="J88" s="21" t="s">
        <v>361</v>
      </c>
      <c r="K88" s="61"/>
      <c r="L88" s="57"/>
      <c r="M88" s="28"/>
      <c r="N88" s="92" t="s">
        <v>17</v>
      </c>
      <c r="O88" s="24" t="str">
        <f>IF(A88&lt;&gt; "", "raidcom add ldev "&amp;IF(C88="snap"," -pool snap"," -"&amp;C88&amp;" "&amp;D88)&amp;" -ldev_id "&amp;B88&amp;" -capacity "&amp;IF(H88="BLOCK",G88,G88&amp;H88)&amp;IF(E88="OPEN-V"," ","emulation "&amp;E88)&amp;IF(I88="Y"," -command_device y","")&amp;" -s "&amp;Instructions!B$11&amp;" -IH"&amp;Instructions!B$10, "")</f>
        <v>raidcom add ldev  -pool 0 -ldev_id 1364 -capacity 67178496  -s 53958 -IH99</v>
      </c>
      <c r="P88" s="24" t="str">
        <f>IF(J88&lt;&gt;"","raidcom modify ldev "&amp;" -ldev_id "&amp;B88&amp;IF(J88&lt;&gt;"","  -ldev_name "&amp;J88, "")&amp;" -s "&amp;Instructions!B$11&amp;" -IH"&amp;Instructions!B$10, "")</f>
        <v>raidcom modify ldev  -ldev_id 1364  -ldev_name AIXTRONWEB -s 53958 -IH99</v>
      </c>
      <c r="Q88" s="97" t="str">
        <f>IF(B88&gt;0,"raidcom delete ldev -ldev_id "&amp;B88&amp;" -s "&amp;Instructions!B$11&amp;" -IH"&amp;Instructions!B$10, "")</f>
        <v>raidcom delete ldev -ldev_id 1364 -s 53958 -IH99</v>
      </c>
    </row>
    <row r="89" spans="1:17" ht="15">
      <c r="A89" s="70" t="s">
        <v>452</v>
      </c>
      <c r="B89" s="29">
        <f t="shared" si="1"/>
        <v>1365</v>
      </c>
      <c r="C89" s="20" t="s">
        <v>193</v>
      </c>
      <c r="D89" s="111">
        <v>0</v>
      </c>
      <c r="E89" s="20" t="s">
        <v>177</v>
      </c>
      <c r="F89" s="83" t="s">
        <v>175</v>
      </c>
      <c r="G89" s="190">
        <v>67178496</v>
      </c>
      <c r="H89" s="21" t="s">
        <v>184</v>
      </c>
      <c r="I89" s="21" t="s">
        <v>17</v>
      </c>
      <c r="J89" s="21" t="s">
        <v>361</v>
      </c>
      <c r="K89" s="61"/>
      <c r="L89" s="57"/>
      <c r="M89" s="28"/>
      <c r="N89" s="92" t="s">
        <v>17</v>
      </c>
      <c r="O89" s="24" t="str">
        <f>IF(A89&lt;&gt; "", "raidcom add ldev "&amp;IF(C89="snap"," -pool snap"," -"&amp;C89&amp;" "&amp;D89)&amp;" -ldev_id "&amp;B89&amp;" -capacity "&amp;IF(H89="BLOCK",G89,G89&amp;H89)&amp;IF(E89="OPEN-V"," ","emulation "&amp;E89)&amp;IF(I89="Y"," -command_device y","")&amp;" -s "&amp;Instructions!B$11&amp;" -IH"&amp;Instructions!B$10, "")</f>
        <v>raidcom add ldev  -pool 0 -ldev_id 1365 -capacity 67178496  -s 53958 -IH99</v>
      </c>
      <c r="P89" s="24" t="str">
        <f>IF(J89&lt;&gt;"","raidcom modify ldev "&amp;" -ldev_id "&amp;B89&amp;IF(J89&lt;&gt;"","  -ldev_name "&amp;J89, "")&amp;" -s "&amp;Instructions!B$11&amp;" -IH"&amp;Instructions!B$10, "")</f>
        <v>raidcom modify ldev  -ldev_id 1365  -ldev_name AIXTRONWEB -s 53958 -IH99</v>
      </c>
      <c r="Q89" s="97" t="str">
        <f>IF(B89&gt;0,"raidcom delete ldev -ldev_id "&amp;B89&amp;" -s "&amp;Instructions!B$11&amp;" -IH"&amp;Instructions!B$10, "")</f>
        <v>raidcom delete ldev -ldev_id 1365 -s 53958 -IH99</v>
      </c>
    </row>
    <row r="90" spans="1:17" ht="15">
      <c r="A90" s="70" t="s">
        <v>453</v>
      </c>
      <c r="B90" s="29">
        <f t="shared" si="1"/>
        <v>1366</v>
      </c>
      <c r="C90" s="20" t="s">
        <v>193</v>
      </c>
      <c r="D90" s="111">
        <v>0</v>
      </c>
      <c r="E90" s="20" t="s">
        <v>177</v>
      </c>
      <c r="F90" s="83" t="s">
        <v>175</v>
      </c>
      <c r="G90" s="190">
        <v>67178496</v>
      </c>
      <c r="H90" s="21" t="s">
        <v>184</v>
      </c>
      <c r="I90" s="21" t="s">
        <v>17</v>
      </c>
      <c r="J90" s="21" t="s">
        <v>361</v>
      </c>
      <c r="K90" s="61"/>
      <c r="L90" s="57"/>
      <c r="M90" s="28"/>
      <c r="N90" s="92" t="s">
        <v>17</v>
      </c>
      <c r="O90" s="24" t="str">
        <f>IF(A90&lt;&gt; "", "raidcom add ldev "&amp;IF(C90="snap"," -pool snap"," -"&amp;C90&amp;" "&amp;D90)&amp;" -ldev_id "&amp;B90&amp;" -capacity "&amp;IF(H90="BLOCK",G90,G90&amp;H90)&amp;IF(E90="OPEN-V"," ","emulation "&amp;E90)&amp;IF(I90="Y"," -command_device y","")&amp;" -s "&amp;Instructions!B$11&amp;" -IH"&amp;Instructions!B$10, "")</f>
        <v>raidcom add ldev  -pool 0 -ldev_id 1366 -capacity 67178496  -s 53958 -IH99</v>
      </c>
      <c r="P90" s="24" t="str">
        <f>IF(J90&lt;&gt;"","raidcom modify ldev "&amp;" -ldev_id "&amp;B90&amp;IF(J90&lt;&gt;"","  -ldev_name "&amp;J90, "")&amp;" -s "&amp;Instructions!B$11&amp;" -IH"&amp;Instructions!B$10, "")</f>
        <v>raidcom modify ldev  -ldev_id 1366  -ldev_name AIXTRONWEB -s 53958 -IH99</v>
      </c>
      <c r="Q90" s="97" t="str">
        <f>IF(B90&gt;0,"raidcom delete ldev -ldev_id "&amp;B90&amp;" -s "&amp;Instructions!B$11&amp;" -IH"&amp;Instructions!B$10, "")</f>
        <v>raidcom delete ldev -ldev_id 1366 -s 53958 -IH99</v>
      </c>
    </row>
    <row r="91" spans="1:17" ht="15">
      <c r="A91" s="70" t="s">
        <v>454</v>
      </c>
      <c r="B91" s="29">
        <f t="shared" si="1"/>
        <v>1367</v>
      </c>
      <c r="C91" s="20" t="s">
        <v>193</v>
      </c>
      <c r="D91" s="111">
        <v>0</v>
      </c>
      <c r="E91" s="20" t="s">
        <v>177</v>
      </c>
      <c r="F91" s="83" t="s">
        <v>175</v>
      </c>
      <c r="G91" s="190">
        <v>268455936</v>
      </c>
      <c r="H91" s="21" t="s">
        <v>184</v>
      </c>
      <c r="I91" s="21" t="s">
        <v>17</v>
      </c>
      <c r="J91" s="21" t="s">
        <v>361</v>
      </c>
      <c r="K91" s="61"/>
      <c r="L91" s="57"/>
      <c r="M91" s="28"/>
      <c r="N91" s="92" t="s">
        <v>17</v>
      </c>
      <c r="O91" s="24" t="str">
        <f>IF(A91&lt;&gt; "", "raidcom add ldev "&amp;IF(C91="snap"," -pool snap"," -"&amp;C91&amp;" "&amp;D91)&amp;" -ldev_id "&amp;B91&amp;" -capacity "&amp;IF(H91="BLOCK",G91,G91&amp;H91)&amp;IF(E91="OPEN-V"," ","emulation "&amp;E91)&amp;IF(I91="Y"," -command_device y","")&amp;" -s "&amp;Instructions!B$11&amp;" -IH"&amp;Instructions!B$10, "")</f>
        <v>raidcom add ldev  -pool 0 -ldev_id 1367 -capacity 268455936  -s 53958 -IH99</v>
      </c>
      <c r="P91" s="24" t="str">
        <f>IF(J91&lt;&gt;"","raidcom modify ldev "&amp;" -ldev_id "&amp;B91&amp;IF(J91&lt;&gt;"","  -ldev_name "&amp;J91, "")&amp;" -s "&amp;Instructions!B$11&amp;" -IH"&amp;Instructions!B$10, "")</f>
        <v>raidcom modify ldev  -ldev_id 1367  -ldev_name AIXTRONWEB -s 53958 -IH99</v>
      </c>
      <c r="Q91" s="97" t="str">
        <f>IF(B91&gt;0,"raidcom delete ldev -ldev_id "&amp;B91&amp;" -s "&amp;Instructions!B$11&amp;" -IH"&amp;Instructions!B$10, "")</f>
        <v>raidcom delete ldev -ldev_id 1367 -s 53958 -IH99</v>
      </c>
    </row>
    <row r="92" spans="1:17" ht="15">
      <c r="A92" s="70" t="s">
        <v>455</v>
      </c>
      <c r="B92" s="29">
        <f t="shared" si="1"/>
        <v>1368</v>
      </c>
      <c r="C92" s="20" t="s">
        <v>193</v>
      </c>
      <c r="D92" s="111">
        <v>0</v>
      </c>
      <c r="E92" s="20" t="s">
        <v>177</v>
      </c>
      <c r="F92" s="83" t="s">
        <v>175</v>
      </c>
      <c r="G92" s="190">
        <v>268455936</v>
      </c>
      <c r="H92" s="21" t="s">
        <v>184</v>
      </c>
      <c r="I92" s="21" t="s">
        <v>17</v>
      </c>
      <c r="J92" s="21" t="s">
        <v>361</v>
      </c>
      <c r="K92" s="61"/>
      <c r="L92" s="57"/>
      <c r="M92" s="28"/>
      <c r="N92" s="92" t="s">
        <v>17</v>
      </c>
      <c r="O92" s="24" t="str">
        <f>IF(A92&lt;&gt; "", "raidcom add ldev "&amp;IF(C92="snap"," -pool snap"," -"&amp;C92&amp;" "&amp;D92)&amp;" -ldev_id "&amp;B92&amp;" -capacity "&amp;IF(H92="BLOCK",G92,G92&amp;H92)&amp;IF(E92="OPEN-V"," ","emulation "&amp;E92)&amp;IF(I92="Y"," -command_device y","")&amp;" -s "&amp;Instructions!B$11&amp;" -IH"&amp;Instructions!B$10, "")</f>
        <v>raidcom add ldev  -pool 0 -ldev_id 1368 -capacity 268455936  -s 53958 -IH99</v>
      </c>
      <c r="P92" s="24" t="str">
        <f>IF(J92&lt;&gt;"","raidcom modify ldev "&amp;" -ldev_id "&amp;B92&amp;IF(J92&lt;&gt;"","  -ldev_name "&amp;J92, "")&amp;" -s "&amp;Instructions!B$11&amp;" -IH"&amp;Instructions!B$10, "")</f>
        <v>raidcom modify ldev  -ldev_id 1368  -ldev_name AIXTRONWEB -s 53958 -IH99</v>
      </c>
      <c r="Q92" s="97" t="str">
        <f>IF(B92&gt;0,"raidcom delete ldev -ldev_id "&amp;B92&amp;" -s "&amp;Instructions!B$11&amp;" -IH"&amp;Instructions!B$10, "")</f>
        <v>raidcom delete ldev -ldev_id 1368 -s 53958 -IH99</v>
      </c>
    </row>
    <row r="93" spans="1:17" ht="15">
      <c r="A93" s="70" t="s">
        <v>456</v>
      </c>
      <c r="B93" s="29">
        <f t="shared" si="1"/>
        <v>1369</v>
      </c>
      <c r="C93" s="20" t="s">
        <v>193</v>
      </c>
      <c r="D93" s="111">
        <v>0</v>
      </c>
      <c r="E93" s="20" t="s">
        <v>177</v>
      </c>
      <c r="F93" s="83" t="s">
        <v>175</v>
      </c>
      <c r="G93" s="190">
        <v>268455936</v>
      </c>
      <c r="H93" s="21" t="s">
        <v>184</v>
      </c>
      <c r="I93" s="21" t="s">
        <v>17</v>
      </c>
      <c r="J93" s="21" t="s">
        <v>361</v>
      </c>
      <c r="K93" s="61"/>
      <c r="L93" s="57"/>
      <c r="M93" s="28"/>
      <c r="N93" s="92" t="s">
        <v>17</v>
      </c>
      <c r="O93" s="24" t="str">
        <f>IF(A93&lt;&gt; "", "raidcom add ldev "&amp;IF(C93="snap"," -pool snap"," -"&amp;C93&amp;" "&amp;D93)&amp;" -ldev_id "&amp;B93&amp;" -capacity "&amp;IF(H93="BLOCK",G93,G93&amp;H93)&amp;IF(E93="OPEN-V"," ","emulation "&amp;E93)&amp;IF(I93="Y"," -command_device y","")&amp;" -s "&amp;Instructions!B$11&amp;" -IH"&amp;Instructions!B$10, "")</f>
        <v>raidcom add ldev  -pool 0 -ldev_id 1369 -capacity 268455936  -s 53958 -IH99</v>
      </c>
      <c r="P93" s="24" t="str">
        <f>IF(J93&lt;&gt;"","raidcom modify ldev "&amp;" -ldev_id "&amp;B93&amp;IF(J93&lt;&gt;"","  -ldev_name "&amp;J93, "")&amp;" -s "&amp;Instructions!B$11&amp;" -IH"&amp;Instructions!B$10, "")</f>
        <v>raidcom modify ldev  -ldev_id 1369  -ldev_name AIXTRONWEB -s 53958 -IH99</v>
      </c>
      <c r="Q93" s="97" t="str">
        <f>IF(B93&gt;0,"raidcom delete ldev -ldev_id "&amp;B93&amp;" -s "&amp;Instructions!B$11&amp;" -IH"&amp;Instructions!B$10, "")</f>
        <v>raidcom delete ldev -ldev_id 1369 -s 53958 -IH99</v>
      </c>
    </row>
    <row r="94" spans="1:17" ht="15">
      <c r="A94" s="70" t="s">
        <v>457</v>
      </c>
      <c r="B94" s="29">
        <f t="shared" si="1"/>
        <v>1370</v>
      </c>
      <c r="C94" s="20" t="s">
        <v>193</v>
      </c>
      <c r="D94" s="111">
        <v>0</v>
      </c>
      <c r="E94" s="20" t="s">
        <v>177</v>
      </c>
      <c r="F94" s="83" t="s">
        <v>175</v>
      </c>
      <c r="G94" s="190">
        <v>268455936</v>
      </c>
      <c r="H94" s="21" t="s">
        <v>184</v>
      </c>
      <c r="I94" s="21" t="s">
        <v>17</v>
      </c>
      <c r="J94" s="21" t="s">
        <v>361</v>
      </c>
      <c r="K94" s="61"/>
      <c r="L94" s="57"/>
      <c r="M94" s="28"/>
      <c r="N94" s="92" t="s">
        <v>17</v>
      </c>
      <c r="O94" s="24" t="str">
        <f>IF(A94&lt;&gt; "", "raidcom add ldev "&amp;IF(C94="snap"," -pool snap"," -"&amp;C94&amp;" "&amp;D94)&amp;" -ldev_id "&amp;B94&amp;" -capacity "&amp;IF(H94="BLOCK",G94,G94&amp;H94)&amp;IF(E94="OPEN-V"," ","emulation "&amp;E94)&amp;IF(I94="Y"," -command_device y","")&amp;" -s "&amp;Instructions!B$11&amp;" -IH"&amp;Instructions!B$10, "")</f>
        <v>raidcom add ldev  -pool 0 -ldev_id 1370 -capacity 268455936  -s 53958 -IH99</v>
      </c>
      <c r="P94" s="24" t="str">
        <f>IF(J94&lt;&gt;"","raidcom modify ldev "&amp;" -ldev_id "&amp;B94&amp;IF(J94&lt;&gt;"","  -ldev_name "&amp;J94, "")&amp;" -s "&amp;Instructions!B$11&amp;" -IH"&amp;Instructions!B$10, "")</f>
        <v>raidcom modify ldev  -ldev_id 1370  -ldev_name AIXTRONWEB -s 53958 -IH99</v>
      </c>
      <c r="Q94" s="97" t="str">
        <f>IF(B94&gt;0,"raidcom delete ldev -ldev_id "&amp;B94&amp;" -s "&amp;Instructions!B$11&amp;" -IH"&amp;Instructions!B$10, "")</f>
        <v>raidcom delete ldev -ldev_id 1370 -s 53958 -IH99</v>
      </c>
    </row>
    <row r="95" spans="1:17" ht="15">
      <c r="A95" s="70" t="s">
        <v>458</v>
      </c>
      <c r="B95" s="29">
        <f t="shared" si="1"/>
        <v>1371</v>
      </c>
      <c r="C95" s="20" t="s">
        <v>193</v>
      </c>
      <c r="D95" s="111">
        <v>0</v>
      </c>
      <c r="E95" s="20" t="s">
        <v>177</v>
      </c>
      <c r="F95" s="83" t="s">
        <v>175</v>
      </c>
      <c r="G95" s="190">
        <v>268455936</v>
      </c>
      <c r="H95" s="21" t="s">
        <v>184</v>
      </c>
      <c r="I95" s="21" t="s">
        <v>17</v>
      </c>
      <c r="J95" s="21" t="s">
        <v>361</v>
      </c>
      <c r="K95" s="61"/>
      <c r="L95" s="57"/>
      <c r="M95" s="28"/>
      <c r="N95" s="92" t="s">
        <v>17</v>
      </c>
      <c r="O95" s="24" t="str">
        <f>IF(A95&lt;&gt; "", "raidcom add ldev "&amp;IF(C95="snap"," -pool snap"," -"&amp;C95&amp;" "&amp;D95)&amp;" -ldev_id "&amp;B95&amp;" -capacity "&amp;IF(H95="BLOCK",G95,G95&amp;H95)&amp;IF(E95="OPEN-V"," ","emulation "&amp;E95)&amp;IF(I95="Y"," -command_device y","")&amp;" -s "&amp;Instructions!B$11&amp;" -IH"&amp;Instructions!B$10, "")</f>
        <v>raidcom add ldev  -pool 0 -ldev_id 1371 -capacity 268455936  -s 53958 -IH99</v>
      </c>
      <c r="P95" s="24" t="str">
        <f>IF(J95&lt;&gt;"","raidcom modify ldev "&amp;" -ldev_id "&amp;B95&amp;IF(J95&lt;&gt;"","  -ldev_name "&amp;J95, "")&amp;" -s "&amp;Instructions!B$11&amp;" -IH"&amp;Instructions!B$10, "")</f>
        <v>raidcom modify ldev  -ldev_id 1371  -ldev_name AIXTRONWEB -s 53958 -IH99</v>
      </c>
      <c r="Q95" s="97" t="str">
        <f>IF(B95&gt;0,"raidcom delete ldev -ldev_id "&amp;B95&amp;" -s "&amp;Instructions!B$11&amp;" -IH"&amp;Instructions!B$10, "")</f>
        <v>raidcom delete ldev -ldev_id 1371 -s 53958 -IH99</v>
      </c>
    </row>
    <row r="96" spans="1:17" ht="15">
      <c r="A96" s="70" t="s">
        <v>459</v>
      </c>
      <c r="B96" s="29">
        <f t="shared" si="1"/>
        <v>1372</v>
      </c>
      <c r="C96" s="20" t="s">
        <v>193</v>
      </c>
      <c r="D96" s="111">
        <v>0</v>
      </c>
      <c r="E96" s="20" t="s">
        <v>177</v>
      </c>
      <c r="F96" s="83" t="s">
        <v>175</v>
      </c>
      <c r="G96" s="190">
        <v>268455936</v>
      </c>
      <c r="H96" s="21" t="s">
        <v>184</v>
      </c>
      <c r="I96" s="21" t="s">
        <v>17</v>
      </c>
      <c r="J96" s="21" t="s">
        <v>361</v>
      </c>
      <c r="K96" s="61"/>
      <c r="L96" s="57"/>
      <c r="M96" s="28"/>
      <c r="N96" s="92" t="s">
        <v>17</v>
      </c>
      <c r="O96" s="24" t="str">
        <f>IF(A96&lt;&gt; "", "raidcom add ldev "&amp;IF(C96="snap"," -pool snap"," -"&amp;C96&amp;" "&amp;D96)&amp;" -ldev_id "&amp;B96&amp;" -capacity "&amp;IF(H96="BLOCK",G96,G96&amp;H96)&amp;IF(E96="OPEN-V"," ","emulation "&amp;E96)&amp;IF(I96="Y"," -command_device y","")&amp;" -s "&amp;Instructions!B$11&amp;" -IH"&amp;Instructions!B$10, "")</f>
        <v>raidcom add ldev  -pool 0 -ldev_id 1372 -capacity 268455936  -s 53958 -IH99</v>
      </c>
      <c r="P96" s="24" t="str">
        <f>IF(J96&lt;&gt;"","raidcom modify ldev "&amp;" -ldev_id "&amp;B96&amp;IF(J96&lt;&gt;"","  -ldev_name "&amp;J96, "")&amp;" -s "&amp;Instructions!B$11&amp;" -IH"&amp;Instructions!B$10, "")</f>
        <v>raidcom modify ldev  -ldev_id 1372  -ldev_name AIXTRONWEB -s 53958 -IH99</v>
      </c>
      <c r="Q96" s="97" t="str">
        <f>IF(B96&gt;0,"raidcom delete ldev -ldev_id "&amp;B96&amp;" -s "&amp;Instructions!B$11&amp;" -IH"&amp;Instructions!B$10, "")</f>
        <v>raidcom delete ldev -ldev_id 1372 -s 53958 -IH99</v>
      </c>
    </row>
    <row r="97" spans="1:17" ht="15">
      <c r="A97" s="70" t="s">
        <v>460</v>
      </c>
      <c r="B97" s="29">
        <f t="shared" si="1"/>
        <v>1373</v>
      </c>
      <c r="C97" s="20" t="s">
        <v>193</v>
      </c>
      <c r="D97" s="111">
        <v>0</v>
      </c>
      <c r="E97" s="20" t="s">
        <v>177</v>
      </c>
      <c r="F97" s="83" t="s">
        <v>175</v>
      </c>
      <c r="G97" s="190">
        <v>268455936</v>
      </c>
      <c r="H97" s="21" t="s">
        <v>184</v>
      </c>
      <c r="I97" s="21" t="s">
        <v>17</v>
      </c>
      <c r="J97" s="21" t="s">
        <v>361</v>
      </c>
      <c r="K97" s="61"/>
      <c r="L97" s="57"/>
      <c r="M97" s="28"/>
      <c r="N97" s="92" t="s">
        <v>17</v>
      </c>
      <c r="O97" s="24" t="str">
        <f>IF(A97&lt;&gt; "", "raidcom add ldev "&amp;IF(C97="snap"," -pool snap"," -"&amp;C97&amp;" "&amp;D97)&amp;" -ldev_id "&amp;B97&amp;" -capacity "&amp;IF(H97="BLOCK",G97,G97&amp;H97)&amp;IF(E97="OPEN-V"," ","emulation "&amp;E97)&amp;IF(I97="Y"," -command_device y","")&amp;" -s "&amp;Instructions!B$11&amp;" -IH"&amp;Instructions!B$10, "")</f>
        <v>raidcom add ldev  -pool 0 -ldev_id 1373 -capacity 268455936  -s 53958 -IH99</v>
      </c>
      <c r="P97" s="24" t="str">
        <f>IF(J97&lt;&gt;"","raidcom modify ldev "&amp;" -ldev_id "&amp;B97&amp;IF(J97&lt;&gt;"","  -ldev_name "&amp;J97, "")&amp;" -s "&amp;Instructions!B$11&amp;" -IH"&amp;Instructions!B$10, "")</f>
        <v>raidcom modify ldev  -ldev_id 1373  -ldev_name AIXTRONWEB -s 53958 -IH99</v>
      </c>
      <c r="Q97" s="97" t="str">
        <f>IF(B97&gt;0,"raidcom delete ldev -ldev_id "&amp;B97&amp;" -s "&amp;Instructions!B$11&amp;" -IH"&amp;Instructions!B$10, "")</f>
        <v>raidcom delete ldev -ldev_id 1373 -s 53958 -IH99</v>
      </c>
    </row>
    <row r="98" spans="1:17" ht="15">
      <c r="A98" s="70" t="s">
        <v>461</v>
      </c>
      <c r="B98" s="29">
        <f t="shared" si="1"/>
        <v>1374</v>
      </c>
      <c r="C98" s="20" t="s">
        <v>193</v>
      </c>
      <c r="D98" s="111">
        <v>0</v>
      </c>
      <c r="E98" s="20" t="s">
        <v>177</v>
      </c>
      <c r="F98" s="83" t="s">
        <v>175</v>
      </c>
      <c r="G98" s="190">
        <v>268455936</v>
      </c>
      <c r="H98" s="21" t="s">
        <v>184</v>
      </c>
      <c r="I98" s="21" t="s">
        <v>17</v>
      </c>
      <c r="J98" s="21" t="s">
        <v>361</v>
      </c>
      <c r="K98" s="61"/>
      <c r="L98" s="57"/>
      <c r="M98" s="28"/>
      <c r="N98" s="92" t="s">
        <v>17</v>
      </c>
      <c r="O98" s="24" t="str">
        <f>IF(A98&lt;&gt; "", "raidcom add ldev "&amp;IF(C98="snap"," -pool snap"," -"&amp;C98&amp;" "&amp;D98)&amp;" -ldev_id "&amp;B98&amp;" -capacity "&amp;IF(H98="BLOCK",G98,G98&amp;H98)&amp;IF(E98="OPEN-V"," ","emulation "&amp;E98)&amp;IF(I98="Y"," -command_device y","")&amp;" -s "&amp;Instructions!B$11&amp;" -IH"&amp;Instructions!B$10, "")</f>
        <v>raidcom add ldev  -pool 0 -ldev_id 1374 -capacity 268455936  -s 53958 -IH99</v>
      </c>
      <c r="P98" s="24" t="str">
        <f>IF(J98&lt;&gt;"","raidcom modify ldev "&amp;" -ldev_id "&amp;B98&amp;IF(J98&lt;&gt;"","  -ldev_name "&amp;J98, "")&amp;" -s "&amp;Instructions!B$11&amp;" -IH"&amp;Instructions!B$10, "")</f>
        <v>raidcom modify ldev  -ldev_id 1374  -ldev_name AIXTRONWEB -s 53958 -IH99</v>
      </c>
      <c r="Q98" s="97" t="str">
        <f>IF(B98&gt;0,"raidcom delete ldev -ldev_id "&amp;B98&amp;" -s "&amp;Instructions!B$11&amp;" -IH"&amp;Instructions!B$10, "")</f>
        <v>raidcom delete ldev -ldev_id 1374 -s 53958 -IH99</v>
      </c>
    </row>
    <row r="99" spans="1:17" ht="15">
      <c r="A99" s="70" t="s">
        <v>462</v>
      </c>
      <c r="B99" s="29">
        <f t="shared" si="1"/>
        <v>1375</v>
      </c>
      <c r="C99" s="20" t="s">
        <v>193</v>
      </c>
      <c r="D99" s="111">
        <v>0</v>
      </c>
      <c r="E99" s="20" t="s">
        <v>177</v>
      </c>
      <c r="F99" s="83" t="s">
        <v>175</v>
      </c>
      <c r="G99" s="190">
        <v>268455936</v>
      </c>
      <c r="H99" s="21" t="s">
        <v>184</v>
      </c>
      <c r="I99" s="21" t="s">
        <v>17</v>
      </c>
      <c r="J99" s="21" t="s">
        <v>361</v>
      </c>
      <c r="K99" s="61"/>
      <c r="L99" s="57"/>
      <c r="M99" s="28"/>
      <c r="N99" s="92" t="s">
        <v>17</v>
      </c>
      <c r="O99" s="24" t="str">
        <f>IF(A99&lt;&gt; "", "raidcom add ldev "&amp;IF(C99="snap"," -pool snap"," -"&amp;C99&amp;" "&amp;D99)&amp;" -ldev_id "&amp;B99&amp;" -capacity "&amp;IF(H99="BLOCK",G99,G99&amp;H99)&amp;IF(E99="OPEN-V"," ","emulation "&amp;E99)&amp;IF(I99="Y"," -command_device y","")&amp;" -s "&amp;Instructions!B$11&amp;" -IH"&amp;Instructions!B$10, "")</f>
        <v>raidcom add ldev  -pool 0 -ldev_id 1375 -capacity 268455936  -s 53958 -IH99</v>
      </c>
      <c r="P99" s="24" t="str">
        <f>IF(J99&lt;&gt;"","raidcom modify ldev "&amp;" -ldev_id "&amp;B99&amp;IF(J99&lt;&gt;"","  -ldev_name "&amp;J99, "")&amp;" -s "&amp;Instructions!B$11&amp;" -IH"&amp;Instructions!B$10, "")</f>
        <v>raidcom modify ldev  -ldev_id 1375  -ldev_name AIXTRONWEB -s 53958 -IH99</v>
      </c>
      <c r="Q99" s="97" t="str">
        <f>IF(B99&gt;0,"raidcom delete ldev -ldev_id "&amp;B99&amp;" -s "&amp;Instructions!B$11&amp;" -IH"&amp;Instructions!B$10, "")</f>
        <v>raidcom delete ldev -ldev_id 1375 -s 53958 -IH99</v>
      </c>
    </row>
    <row r="100" spans="1:17" ht="15">
      <c r="A100" s="70" t="s">
        <v>463</v>
      </c>
      <c r="B100" s="29">
        <f t="shared" si="1"/>
        <v>1376</v>
      </c>
      <c r="C100" s="20" t="s">
        <v>193</v>
      </c>
      <c r="D100" s="111">
        <v>0</v>
      </c>
      <c r="E100" s="20" t="s">
        <v>177</v>
      </c>
      <c r="F100" s="83" t="s">
        <v>175</v>
      </c>
      <c r="G100" s="190">
        <v>268455936</v>
      </c>
      <c r="H100" s="21" t="s">
        <v>184</v>
      </c>
      <c r="I100" s="21" t="s">
        <v>17</v>
      </c>
      <c r="J100" s="21" t="s">
        <v>361</v>
      </c>
      <c r="K100" s="61"/>
      <c r="L100" s="57"/>
      <c r="M100" s="28"/>
      <c r="N100" s="92" t="s">
        <v>17</v>
      </c>
      <c r="O100" s="24" t="str">
        <f>IF(A100&lt;&gt; "", "raidcom add ldev "&amp;IF(C100="snap"," -pool snap"," -"&amp;C100&amp;" "&amp;D100)&amp;" -ldev_id "&amp;B100&amp;" -capacity "&amp;IF(H100="BLOCK",G100,G100&amp;H100)&amp;IF(E100="OPEN-V"," ","emulation "&amp;E100)&amp;IF(I100="Y"," -command_device y","")&amp;" -s "&amp;Instructions!B$11&amp;" -IH"&amp;Instructions!B$10, "")</f>
        <v>raidcom add ldev  -pool 0 -ldev_id 1376 -capacity 268455936  -s 53958 -IH99</v>
      </c>
      <c r="P100" s="24" t="str">
        <f>IF(J100&lt;&gt;"","raidcom modify ldev "&amp;" -ldev_id "&amp;B100&amp;IF(J100&lt;&gt;"","  -ldev_name "&amp;J100, "")&amp;" -s "&amp;Instructions!B$11&amp;" -IH"&amp;Instructions!B$10, "")</f>
        <v>raidcom modify ldev  -ldev_id 1376  -ldev_name AIXTRONWEB -s 53958 -IH99</v>
      </c>
      <c r="Q100" s="97" t="str">
        <f>IF(B100&gt;0,"raidcom delete ldev -ldev_id "&amp;B100&amp;" -s "&amp;Instructions!B$11&amp;" -IH"&amp;Instructions!B$10, "")</f>
        <v>raidcom delete ldev -ldev_id 1376 -s 53958 -IH99</v>
      </c>
    </row>
    <row r="101" spans="1:17" ht="15">
      <c r="A101" s="70" t="s">
        <v>464</v>
      </c>
      <c r="B101" s="29">
        <f t="shared" si="1"/>
        <v>1377</v>
      </c>
      <c r="C101" s="20" t="s">
        <v>193</v>
      </c>
      <c r="D101" s="111">
        <v>0</v>
      </c>
      <c r="E101" s="20" t="s">
        <v>177</v>
      </c>
      <c r="F101" s="83" t="s">
        <v>175</v>
      </c>
      <c r="G101" s="190">
        <v>268455936</v>
      </c>
      <c r="H101" s="21" t="s">
        <v>184</v>
      </c>
      <c r="I101" s="21" t="s">
        <v>17</v>
      </c>
      <c r="J101" s="21" t="s">
        <v>361</v>
      </c>
      <c r="K101" s="61"/>
      <c r="L101" s="57"/>
      <c r="M101" s="28"/>
      <c r="N101" s="92" t="s">
        <v>17</v>
      </c>
      <c r="O101" s="24" t="str">
        <f>IF(A101&lt;&gt; "", "raidcom add ldev "&amp;IF(C101="snap"," -pool snap"," -"&amp;C101&amp;" "&amp;D101)&amp;" -ldev_id "&amp;B101&amp;" -capacity "&amp;IF(H101="BLOCK",G101,G101&amp;H101)&amp;IF(E101="OPEN-V"," ","emulation "&amp;E101)&amp;IF(I101="Y"," -command_device y","")&amp;" -s "&amp;Instructions!B$11&amp;" -IH"&amp;Instructions!B$10, "")</f>
        <v>raidcom add ldev  -pool 0 -ldev_id 1377 -capacity 268455936  -s 53958 -IH99</v>
      </c>
      <c r="P101" s="24" t="str">
        <f>IF(J101&lt;&gt;"","raidcom modify ldev "&amp;" -ldev_id "&amp;B101&amp;IF(J101&lt;&gt;"","  -ldev_name "&amp;J101, "")&amp;" -s "&amp;Instructions!B$11&amp;" -IH"&amp;Instructions!B$10, "")</f>
        <v>raidcom modify ldev  -ldev_id 1377  -ldev_name AIXTRONWEB -s 53958 -IH99</v>
      </c>
      <c r="Q101" s="97" t="str">
        <f>IF(B101&gt;0,"raidcom delete ldev -ldev_id "&amp;B101&amp;" -s "&amp;Instructions!B$11&amp;" -IH"&amp;Instructions!B$10, "")</f>
        <v>raidcom delete ldev -ldev_id 1377 -s 53958 -IH99</v>
      </c>
    </row>
    <row r="102" spans="1:17" ht="15">
      <c r="A102" s="70" t="s">
        <v>465</v>
      </c>
      <c r="B102" s="29">
        <f t="shared" si="1"/>
        <v>1378</v>
      </c>
      <c r="C102" s="20" t="s">
        <v>193</v>
      </c>
      <c r="D102" s="111">
        <v>0</v>
      </c>
      <c r="E102" s="20" t="s">
        <v>177</v>
      </c>
      <c r="F102" s="83" t="s">
        <v>175</v>
      </c>
      <c r="G102" s="190">
        <v>67178496</v>
      </c>
      <c r="H102" s="21" t="s">
        <v>184</v>
      </c>
      <c r="I102" s="21" t="s">
        <v>17</v>
      </c>
      <c r="J102" s="21" t="s">
        <v>362</v>
      </c>
      <c r="K102" s="61"/>
      <c r="L102" s="57"/>
      <c r="M102" s="28"/>
      <c r="N102" s="92" t="s">
        <v>17</v>
      </c>
      <c r="O102" s="24" t="str">
        <f>IF(A102&lt;&gt; "", "raidcom add ldev "&amp;IF(C102="snap"," -pool snap"," -"&amp;C102&amp;" "&amp;D102)&amp;" -ldev_id "&amp;B102&amp;" -capacity "&amp;IF(H102="BLOCK",G102,G102&amp;H102)&amp;IF(E102="OPEN-V"," ","emulation "&amp;E102)&amp;IF(I102="Y"," -command_device y","")&amp;" -s "&amp;Instructions!B$11&amp;" -IH"&amp;Instructions!B$10, "")</f>
        <v>raidcom add ldev  -pool 0 -ldev_id 1378 -capacity 67178496  -s 53958 -IH99</v>
      </c>
      <c r="P102" s="24" t="str">
        <f>IF(J102&lt;&gt;"","raidcom modify ldev "&amp;" -ldev_id "&amp;B102&amp;IF(J102&lt;&gt;"","  -ldev_name "&amp;J102, "")&amp;" -s "&amp;Instructions!B$11&amp;" -IH"&amp;Instructions!B$10, "")</f>
        <v>raidcom modify ldev  -ldev_id 1378  -ldev_name AIXMAPFRE -s 53958 -IH99</v>
      </c>
      <c r="Q102" s="97" t="str">
        <f>IF(B102&gt;0,"raidcom delete ldev -ldev_id "&amp;B102&amp;" -s "&amp;Instructions!B$11&amp;" -IH"&amp;Instructions!B$10, "")</f>
        <v>raidcom delete ldev -ldev_id 1378 -s 53958 -IH99</v>
      </c>
    </row>
    <row r="103" spans="1:17" ht="15">
      <c r="A103" s="70" t="s">
        <v>466</v>
      </c>
      <c r="B103" s="29">
        <f t="shared" si="1"/>
        <v>1379</v>
      </c>
      <c r="C103" s="20" t="s">
        <v>193</v>
      </c>
      <c r="D103" s="111">
        <v>0</v>
      </c>
      <c r="E103" s="20" t="s">
        <v>177</v>
      </c>
      <c r="F103" s="83" t="s">
        <v>175</v>
      </c>
      <c r="G103" s="190">
        <v>67178496</v>
      </c>
      <c r="H103" s="21" t="s">
        <v>184</v>
      </c>
      <c r="I103" s="21" t="s">
        <v>17</v>
      </c>
      <c r="J103" s="21" t="s">
        <v>362</v>
      </c>
      <c r="K103" s="61"/>
      <c r="L103" s="57"/>
      <c r="M103" s="28"/>
      <c r="N103" s="92" t="s">
        <v>17</v>
      </c>
      <c r="O103" s="24" t="str">
        <f>IF(A103&lt;&gt; "", "raidcom add ldev "&amp;IF(C103="snap"," -pool snap"," -"&amp;C103&amp;" "&amp;D103)&amp;" -ldev_id "&amp;B103&amp;" -capacity "&amp;IF(H103="BLOCK",G103,G103&amp;H103)&amp;IF(E103="OPEN-V"," ","emulation "&amp;E103)&amp;IF(I103="Y"," -command_device y","")&amp;" -s "&amp;Instructions!B$11&amp;" -IH"&amp;Instructions!B$10, "")</f>
        <v>raidcom add ldev  -pool 0 -ldev_id 1379 -capacity 67178496  -s 53958 -IH99</v>
      </c>
      <c r="P103" s="24" t="str">
        <f>IF(J103&lt;&gt;"","raidcom modify ldev "&amp;" -ldev_id "&amp;B103&amp;IF(J103&lt;&gt;"","  -ldev_name "&amp;J103, "")&amp;" -s "&amp;Instructions!B$11&amp;" -IH"&amp;Instructions!B$10, "")</f>
        <v>raidcom modify ldev  -ldev_id 1379  -ldev_name AIXMAPFRE -s 53958 -IH99</v>
      </c>
      <c r="Q103" s="97" t="str">
        <f>IF(B103&gt;0,"raidcom delete ldev -ldev_id "&amp;B103&amp;" -s "&amp;Instructions!B$11&amp;" -IH"&amp;Instructions!B$10, "")</f>
        <v>raidcom delete ldev -ldev_id 1379 -s 53958 -IH99</v>
      </c>
    </row>
    <row r="104" spans="1:17" ht="15">
      <c r="A104" s="70" t="s">
        <v>467</v>
      </c>
      <c r="B104" s="29">
        <f t="shared" si="1"/>
        <v>1380</v>
      </c>
      <c r="C104" s="20" t="s">
        <v>193</v>
      </c>
      <c r="D104" s="111">
        <v>0</v>
      </c>
      <c r="E104" s="20" t="s">
        <v>177</v>
      </c>
      <c r="F104" s="83" t="s">
        <v>175</v>
      </c>
      <c r="G104" s="190">
        <v>67178496</v>
      </c>
      <c r="H104" s="21" t="s">
        <v>184</v>
      </c>
      <c r="I104" s="21" t="s">
        <v>17</v>
      </c>
      <c r="J104" s="21" t="s">
        <v>362</v>
      </c>
      <c r="K104" s="61"/>
      <c r="L104" s="57"/>
      <c r="M104" s="28"/>
      <c r="N104" s="92" t="s">
        <v>17</v>
      </c>
      <c r="O104" s="24" t="str">
        <f>IF(A104&lt;&gt; "", "raidcom add ldev "&amp;IF(C104="snap"," -pool snap"," -"&amp;C104&amp;" "&amp;D104)&amp;" -ldev_id "&amp;B104&amp;" -capacity "&amp;IF(H104="BLOCK",G104,G104&amp;H104)&amp;IF(E104="OPEN-V"," ","emulation "&amp;E104)&amp;IF(I104="Y"," -command_device y","")&amp;" -s "&amp;Instructions!B$11&amp;" -IH"&amp;Instructions!B$10, "")</f>
        <v>raidcom add ldev  -pool 0 -ldev_id 1380 -capacity 67178496  -s 53958 -IH99</v>
      </c>
      <c r="P104" s="24" t="str">
        <f>IF(J104&lt;&gt;"","raidcom modify ldev "&amp;" -ldev_id "&amp;B104&amp;IF(J104&lt;&gt;"","  -ldev_name "&amp;J104, "")&amp;" -s "&amp;Instructions!B$11&amp;" -IH"&amp;Instructions!B$10, "")</f>
        <v>raidcom modify ldev  -ldev_id 1380  -ldev_name AIXMAPFRE -s 53958 -IH99</v>
      </c>
      <c r="Q104" s="97" t="str">
        <f>IF(B104&gt;0,"raidcom delete ldev -ldev_id "&amp;B104&amp;" -s "&amp;Instructions!B$11&amp;" -IH"&amp;Instructions!B$10, "")</f>
        <v>raidcom delete ldev -ldev_id 1380 -s 53958 -IH99</v>
      </c>
    </row>
    <row r="105" spans="1:17" ht="15">
      <c r="A105" s="70" t="s">
        <v>468</v>
      </c>
      <c r="B105" s="29">
        <f t="shared" si="1"/>
        <v>1381</v>
      </c>
      <c r="C105" s="20" t="s">
        <v>193</v>
      </c>
      <c r="D105" s="111">
        <v>0</v>
      </c>
      <c r="E105" s="20" t="s">
        <v>177</v>
      </c>
      <c r="F105" s="83" t="s">
        <v>175</v>
      </c>
      <c r="G105" s="190">
        <v>67178496</v>
      </c>
      <c r="H105" s="21" t="s">
        <v>184</v>
      </c>
      <c r="I105" s="21" t="s">
        <v>17</v>
      </c>
      <c r="J105" s="21" t="s">
        <v>362</v>
      </c>
      <c r="K105" s="61"/>
      <c r="L105" s="57"/>
      <c r="M105" s="28"/>
      <c r="N105" s="92" t="s">
        <v>17</v>
      </c>
      <c r="O105" s="24" t="str">
        <f>IF(A105&lt;&gt; "", "raidcom add ldev "&amp;IF(C105="snap"," -pool snap"," -"&amp;C105&amp;" "&amp;D105)&amp;" -ldev_id "&amp;B105&amp;" -capacity "&amp;IF(H105="BLOCK",G105,G105&amp;H105)&amp;IF(E105="OPEN-V"," ","emulation "&amp;E105)&amp;IF(I105="Y"," -command_device y","")&amp;" -s "&amp;Instructions!B$11&amp;" -IH"&amp;Instructions!B$10, "")</f>
        <v>raidcom add ldev  -pool 0 -ldev_id 1381 -capacity 67178496  -s 53958 -IH99</v>
      </c>
      <c r="P105" s="24" t="str">
        <f>IF(J105&lt;&gt;"","raidcom modify ldev "&amp;" -ldev_id "&amp;B105&amp;IF(J105&lt;&gt;"","  -ldev_name "&amp;J105, "")&amp;" -s "&amp;Instructions!B$11&amp;" -IH"&amp;Instructions!B$10, "")</f>
        <v>raidcom modify ldev  -ldev_id 1381  -ldev_name AIXMAPFRE -s 53958 -IH99</v>
      </c>
      <c r="Q105" s="97" t="str">
        <f>IF(B105&gt;0,"raidcom delete ldev -ldev_id "&amp;B105&amp;" -s "&amp;Instructions!B$11&amp;" -IH"&amp;Instructions!B$10, "")</f>
        <v>raidcom delete ldev -ldev_id 1381 -s 53958 -IH99</v>
      </c>
    </row>
    <row r="106" spans="1:17" ht="15">
      <c r="A106" s="70" t="s">
        <v>469</v>
      </c>
      <c r="B106" s="29">
        <f t="shared" si="1"/>
        <v>1382</v>
      </c>
      <c r="C106" s="20" t="s">
        <v>193</v>
      </c>
      <c r="D106" s="111">
        <v>0</v>
      </c>
      <c r="E106" s="20" t="s">
        <v>177</v>
      </c>
      <c r="F106" s="83" t="s">
        <v>175</v>
      </c>
      <c r="G106" s="190">
        <v>67178496</v>
      </c>
      <c r="H106" s="21" t="s">
        <v>184</v>
      </c>
      <c r="I106" s="21" t="s">
        <v>17</v>
      </c>
      <c r="J106" s="21" t="s">
        <v>362</v>
      </c>
      <c r="K106" s="61"/>
      <c r="L106" s="57"/>
      <c r="M106" s="28"/>
      <c r="N106" s="92" t="s">
        <v>17</v>
      </c>
      <c r="O106" s="24" t="str">
        <f>IF(A106&lt;&gt; "", "raidcom add ldev "&amp;IF(C106="snap"," -pool snap"," -"&amp;C106&amp;" "&amp;D106)&amp;" -ldev_id "&amp;B106&amp;" -capacity "&amp;IF(H106="BLOCK",G106,G106&amp;H106)&amp;IF(E106="OPEN-V"," ","emulation "&amp;E106)&amp;IF(I106="Y"," -command_device y","")&amp;" -s "&amp;Instructions!B$11&amp;" -IH"&amp;Instructions!B$10, "")</f>
        <v>raidcom add ldev  -pool 0 -ldev_id 1382 -capacity 67178496  -s 53958 -IH99</v>
      </c>
      <c r="P106" s="24" t="str">
        <f>IF(J106&lt;&gt;"","raidcom modify ldev "&amp;" -ldev_id "&amp;B106&amp;IF(J106&lt;&gt;"","  -ldev_name "&amp;J106, "")&amp;" -s "&amp;Instructions!B$11&amp;" -IH"&amp;Instructions!B$10, "")</f>
        <v>raidcom modify ldev  -ldev_id 1382  -ldev_name AIXMAPFRE -s 53958 -IH99</v>
      </c>
      <c r="Q106" s="97" t="str">
        <f>IF(B106&gt;0,"raidcom delete ldev -ldev_id "&amp;B106&amp;" -s "&amp;Instructions!B$11&amp;" -IH"&amp;Instructions!B$10, "")</f>
        <v>raidcom delete ldev -ldev_id 1382 -s 53958 -IH99</v>
      </c>
    </row>
    <row r="107" spans="1:17" ht="15">
      <c r="A107" s="70" t="s">
        <v>470</v>
      </c>
      <c r="B107" s="29">
        <f t="shared" si="1"/>
        <v>1383</v>
      </c>
      <c r="C107" s="20" t="s">
        <v>193</v>
      </c>
      <c r="D107" s="111">
        <v>0</v>
      </c>
      <c r="E107" s="20" t="s">
        <v>177</v>
      </c>
      <c r="F107" s="83" t="s">
        <v>175</v>
      </c>
      <c r="G107" s="190">
        <v>67178496</v>
      </c>
      <c r="H107" s="21" t="s">
        <v>184</v>
      </c>
      <c r="I107" s="21" t="s">
        <v>17</v>
      </c>
      <c r="J107" s="21" t="s">
        <v>362</v>
      </c>
      <c r="K107" s="61"/>
      <c r="L107" s="57"/>
      <c r="M107" s="28"/>
      <c r="N107" s="92" t="s">
        <v>17</v>
      </c>
      <c r="O107" s="24" t="str">
        <f>IF(A107&lt;&gt; "", "raidcom add ldev "&amp;IF(C107="snap"," -pool snap"," -"&amp;C107&amp;" "&amp;D107)&amp;" -ldev_id "&amp;B107&amp;" -capacity "&amp;IF(H107="BLOCK",G107,G107&amp;H107)&amp;IF(E107="OPEN-V"," ","emulation "&amp;E107)&amp;IF(I107="Y"," -command_device y","")&amp;" -s "&amp;Instructions!B$11&amp;" -IH"&amp;Instructions!B$10, "")</f>
        <v>raidcom add ldev  -pool 0 -ldev_id 1383 -capacity 67178496  -s 53958 -IH99</v>
      </c>
      <c r="P107" s="24" t="str">
        <f>IF(J107&lt;&gt;"","raidcom modify ldev "&amp;" -ldev_id "&amp;B107&amp;IF(J107&lt;&gt;"","  -ldev_name "&amp;J107, "")&amp;" -s "&amp;Instructions!B$11&amp;" -IH"&amp;Instructions!B$10, "")</f>
        <v>raidcom modify ldev  -ldev_id 1383  -ldev_name AIXMAPFRE -s 53958 -IH99</v>
      </c>
      <c r="Q107" s="97" t="str">
        <f>IF(B107&gt;0,"raidcom delete ldev -ldev_id "&amp;B107&amp;" -s "&amp;Instructions!B$11&amp;" -IH"&amp;Instructions!B$10, "")</f>
        <v>raidcom delete ldev -ldev_id 1383 -s 53958 -IH99</v>
      </c>
    </row>
    <row r="108" spans="1:17" ht="15">
      <c r="A108" s="70" t="s">
        <v>471</v>
      </c>
      <c r="B108" s="29">
        <f t="shared" si="1"/>
        <v>1384</v>
      </c>
      <c r="C108" s="20" t="s">
        <v>193</v>
      </c>
      <c r="D108" s="111">
        <v>0</v>
      </c>
      <c r="E108" s="20" t="s">
        <v>177</v>
      </c>
      <c r="F108" s="83" t="s">
        <v>175</v>
      </c>
      <c r="G108" s="190">
        <v>67178496</v>
      </c>
      <c r="H108" s="21" t="s">
        <v>184</v>
      </c>
      <c r="I108" s="21" t="s">
        <v>17</v>
      </c>
      <c r="J108" s="21" t="s">
        <v>362</v>
      </c>
      <c r="K108" s="61"/>
      <c r="L108" s="57"/>
      <c r="M108" s="28"/>
      <c r="N108" s="92" t="s">
        <v>17</v>
      </c>
      <c r="O108" s="24" t="str">
        <f>IF(A108&lt;&gt; "", "raidcom add ldev "&amp;IF(C108="snap"," -pool snap"," -"&amp;C108&amp;" "&amp;D108)&amp;" -ldev_id "&amp;B108&amp;" -capacity "&amp;IF(H108="BLOCK",G108,G108&amp;H108)&amp;IF(E108="OPEN-V"," ","emulation "&amp;E108)&amp;IF(I108="Y"," -command_device y","")&amp;" -s "&amp;Instructions!B$11&amp;" -IH"&amp;Instructions!B$10, "")</f>
        <v>raidcom add ldev  -pool 0 -ldev_id 1384 -capacity 67178496  -s 53958 -IH99</v>
      </c>
      <c r="P108" s="24" t="str">
        <f>IF(J108&lt;&gt;"","raidcom modify ldev "&amp;" -ldev_id "&amp;B108&amp;IF(J108&lt;&gt;"","  -ldev_name "&amp;J108, "")&amp;" -s "&amp;Instructions!B$11&amp;" -IH"&amp;Instructions!B$10, "")</f>
        <v>raidcom modify ldev  -ldev_id 1384  -ldev_name AIXMAPFRE -s 53958 -IH99</v>
      </c>
      <c r="Q108" s="97" t="str">
        <f>IF(B108&gt;0,"raidcom delete ldev -ldev_id "&amp;B108&amp;" -s "&amp;Instructions!B$11&amp;" -IH"&amp;Instructions!B$10, "")</f>
        <v>raidcom delete ldev -ldev_id 1384 -s 53958 -IH99</v>
      </c>
    </row>
    <row r="109" spans="1:17" ht="15">
      <c r="A109" s="70" t="s">
        <v>472</v>
      </c>
      <c r="B109" s="29">
        <f t="shared" si="1"/>
        <v>1385</v>
      </c>
      <c r="C109" s="20" t="s">
        <v>193</v>
      </c>
      <c r="D109" s="111">
        <v>0</v>
      </c>
      <c r="E109" s="20" t="s">
        <v>177</v>
      </c>
      <c r="F109" s="83" t="s">
        <v>175</v>
      </c>
      <c r="G109" s="190">
        <v>67178496</v>
      </c>
      <c r="H109" s="21" t="s">
        <v>184</v>
      </c>
      <c r="I109" s="21" t="s">
        <v>17</v>
      </c>
      <c r="J109" s="21" t="s">
        <v>362</v>
      </c>
      <c r="K109" s="61"/>
      <c r="L109" s="57"/>
      <c r="M109" s="28"/>
      <c r="N109" s="92" t="s">
        <v>17</v>
      </c>
      <c r="O109" s="24" t="str">
        <f>IF(A109&lt;&gt; "", "raidcom add ldev "&amp;IF(C109="snap"," -pool snap"," -"&amp;C109&amp;" "&amp;D109)&amp;" -ldev_id "&amp;B109&amp;" -capacity "&amp;IF(H109="BLOCK",G109,G109&amp;H109)&amp;IF(E109="OPEN-V"," ","emulation "&amp;E109)&amp;IF(I109="Y"," -command_device y","")&amp;" -s "&amp;Instructions!B$11&amp;" -IH"&amp;Instructions!B$10, "")</f>
        <v>raidcom add ldev  -pool 0 -ldev_id 1385 -capacity 67178496  -s 53958 -IH99</v>
      </c>
      <c r="P109" s="24" t="str">
        <f>IF(J109&lt;&gt;"","raidcom modify ldev "&amp;" -ldev_id "&amp;B109&amp;IF(J109&lt;&gt;"","  -ldev_name "&amp;J109, "")&amp;" -s "&amp;Instructions!B$11&amp;" -IH"&amp;Instructions!B$10, "")</f>
        <v>raidcom modify ldev  -ldev_id 1385  -ldev_name AIXMAPFRE -s 53958 -IH99</v>
      </c>
      <c r="Q109" s="97" t="str">
        <f>IF(B109&gt;0,"raidcom delete ldev -ldev_id "&amp;B109&amp;" -s "&amp;Instructions!B$11&amp;" -IH"&amp;Instructions!B$10, "")</f>
        <v>raidcom delete ldev -ldev_id 1385 -s 53958 -IH99</v>
      </c>
    </row>
    <row r="110" spans="1:17" ht="15">
      <c r="A110" s="70" t="s">
        <v>473</v>
      </c>
      <c r="B110" s="29">
        <f t="shared" si="1"/>
        <v>1386</v>
      </c>
      <c r="C110" s="20" t="s">
        <v>193</v>
      </c>
      <c r="D110" s="111">
        <v>0</v>
      </c>
      <c r="E110" s="20" t="s">
        <v>177</v>
      </c>
      <c r="F110" s="83" t="s">
        <v>175</v>
      </c>
      <c r="G110" s="190">
        <v>67178496</v>
      </c>
      <c r="H110" s="21" t="s">
        <v>184</v>
      </c>
      <c r="I110" s="21" t="s">
        <v>17</v>
      </c>
      <c r="J110" s="21" t="s">
        <v>362</v>
      </c>
      <c r="K110" s="61"/>
      <c r="L110" s="57"/>
      <c r="M110" s="28"/>
      <c r="N110" s="92" t="s">
        <v>17</v>
      </c>
      <c r="O110" s="24" t="str">
        <f>IF(A110&lt;&gt; "", "raidcom add ldev "&amp;IF(C110="snap"," -pool snap"," -"&amp;C110&amp;" "&amp;D110)&amp;" -ldev_id "&amp;B110&amp;" -capacity "&amp;IF(H110="BLOCK",G110,G110&amp;H110)&amp;IF(E110="OPEN-V"," ","emulation "&amp;E110)&amp;IF(I110="Y"," -command_device y","")&amp;" -s "&amp;Instructions!B$11&amp;" -IH"&amp;Instructions!B$10, "")</f>
        <v>raidcom add ldev  -pool 0 -ldev_id 1386 -capacity 67178496  -s 53958 -IH99</v>
      </c>
      <c r="P110" s="24" t="str">
        <f>IF(J110&lt;&gt;"","raidcom modify ldev "&amp;" -ldev_id "&amp;B110&amp;IF(J110&lt;&gt;"","  -ldev_name "&amp;J110, "")&amp;" -s "&amp;Instructions!B$11&amp;" -IH"&amp;Instructions!B$10, "")</f>
        <v>raidcom modify ldev  -ldev_id 1386  -ldev_name AIXMAPFRE -s 53958 -IH99</v>
      </c>
      <c r="Q110" s="97" t="str">
        <f>IF(B110&gt;0,"raidcom delete ldev -ldev_id "&amp;B110&amp;" -s "&amp;Instructions!B$11&amp;" -IH"&amp;Instructions!B$10, "")</f>
        <v>raidcom delete ldev -ldev_id 1386 -s 53958 -IH99</v>
      </c>
    </row>
    <row r="111" spans="1:17" ht="15">
      <c r="A111" s="70" t="s">
        <v>474</v>
      </c>
      <c r="B111" s="29">
        <f t="shared" si="1"/>
        <v>1387</v>
      </c>
      <c r="C111" s="20" t="s">
        <v>193</v>
      </c>
      <c r="D111" s="111">
        <v>0</v>
      </c>
      <c r="E111" s="20" t="s">
        <v>177</v>
      </c>
      <c r="F111" s="83" t="s">
        <v>175</v>
      </c>
      <c r="G111" s="190">
        <v>67178496</v>
      </c>
      <c r="H111" s="21" t="s">
        <v>184</v>
      </c>
      <c r="I111" s="21" t="s">
        <v>17</v>
      </c>
      <c r="J111" s="21" t="s">
        <v>362</v>
      </c>
      <c r="K111" s="61"/>
      <c r="L111" s="57"/>
      <c r="M111" s="28"/>
      <c r="N111" s="92" t="s">
        <v>17</v>
      </c>
      <c r="O111" s="24" t="str">
        <f>IF(A111&lt;&gt; "", "raidcom add ldev "&amp;IF(C111="snap"," -pool snap"," -"&amp;C111&amp;" "&amp;D111)&amp;" -ldev_id "&amp;B111&amp;" -capacity "&amp;IF(H111="BLOCK",G111,G111&amp;H111)&amp;IF(E111="OPEN-V"," ","emulation "&amp;E111)&amp;IF(I111="Y"," -command_device y","")&amp;" -s "&amp;Instructions!B$11&amp;" -IH"&amp;Instructions!B$10, "")</f>
        <v>raidcom add ldev  -pool 0 -ldev_id 1387 -capacity 67178496  -s 53958 -IH99</v>
      </c>
      <c r="P111" s="24" t="str">
        <f>IF(J111&lt;&gt;"","raidcom modify ldev "&amp;" -ldev_id "&amp;B111&amp;IF(J111&lt;&gt;"","  -ldev_name "&amp;J111, "")&amp;" -s "&amp;Instructions!B$11&amp;" -IH"&amp;Instructions!B$10, "")</f>
        <v>raidcom modify ldev  -ldev_id 1387  -ldev_name AIXMAPFRE -s 53958 -IH99</v>
      </c>
      <c r="Q111" s="97" t="str">
        <f>IF(B111&gt;0,"raidcom delete ldev -ldev_id "&amp;B111&amp;" -s "&amp;Instructions!B$11&amp;" -IH"&amp;Instructions!B$10, "")</f>
        <v>raidcom delete ldev -ldev_id 1387 -s 53958 -IH99</v>
      </c>
    </row>
    <row r="112" spans="1:17" ht="15">
      <c r="A112" s="70" t="s">
        <v>475</v>
      </c>
      <c r="B112" s="29">
        <f t="shared" si="1"/>
        <v>1388</v>
      </c>
      <c r="C112" s="20" t="s">
        <v>193</v>
      </c>
      <c r="D112" s="111">
        <v>0</v>
      </c>
      <c r="E112" s="20" t="s">
        <v>177</v>
      </c>
      <c r="F112" s="83" t="s">
        <v>175</v>
      </c>
      <c r="G112" s="190">
        <v>67178496</v>
      </c>
      <c r="H112" s="21" t="s">
        <v>184</v>
      </c>
      <c r="I112" s="21" t="s">
        <v>17</v>
      </c>
      <c r="J112" s="21" t="s">
        <v>362</v>
      </c>
      <c r="K112" s="61"/>
      <c r="L112" s="57"/>
      <c r="M112" s="28"/>
      <c r="N112" s="92" t="s">
        <v>17</v>
      </c>
      <c r="O112" s="24" t="str">
        <f>IF(A112&lt;&gt; "", "raidcom add ldev "&amp;IF(C112="snap"," -pool snap"," -"&amp;C112&amp;" "&amp;D112)&amp;" -ldev_id "&amp;B112&amp;" -capacity "&amp;IF(H112="BLOCK",G112,G112&amp;H112)&amp;IF(E112="OPEN-V"," ","emulation "&amp;E112)&amp;IF(I112="Y"," -command_device y","")&amp;" -s "&amp;Instructions!B$11&amp;" -IH"&amp;Instructions!B$10, "")</f>
        <v>raidcom add ldev  -pool 0 -ldev_id 1388 -capacity 67178496  -s 53958 -IH99</v>
      </c>
      <c r="P112" s="24" t="str">
        <f>IF(J112&lt;&gt;"","raidcom modify ldev "&amp;" -ldev_id "&amp;B112&amp;IF(J112&lt;&gt;"","  -ldev_name "&amp;J112, "")&amp;" -s "&amp;Instructions!B$11&amp;" -IH"&amp;Instructions!B$10, "")</f>
        <v>raidcom modify ldev  -ldev_id 1388  -ldev_name AIXMAPFRE -s 53958 -IH99</v>
      </c>
      <c r="Q112" s="97" t="str">
        <f>IF(B112&gt;0,"raidcom delete ldev -ldev_id "&amp;B112&amp;" -s "&amp;Instructions!B$11&amp;" -IH"&amp;Instructions!B$10, "")</f>
        <v>raidcom delete ldev -ldev_id 1388 -s 53958 -IH99</v>
      </c>
    </row>
    <row r="113" spans="1:17" ht="15">
      <c r="A113" s="70" t="s">
        <v>476</v>
      </c>
      <c r="B113" s="29">
        <f t="shared" si="1"/>
        <v>1389</v>
      </c>
      <c r="C113" s="20" t="s">
        <v>193</v>
      </c>
      <c r="D113" s="111">
        <v>0</v>
      </c>
      <c r="E113" s="20" t="s">
        <v>177</v>
      </c>
      <c r="F113" s="83" t="s">
        <v>175</v>
      </c>
      <c r="G113" s="190">
        <v>67178496</v>
      </c>
      <c r="H113" s="21" t="s">
        <v>184</v>
      </c>
      <c r="I113" s="21" t="s">
        <v>17</v>
      </c>
      <c r="J113" s="21" t="s">
        <v>362</v>
      </c>
      <c r="K113" s="61"/>
      <c r="L113" s="57"/>
      <c r="M113" s="28"/>
      <c r="N113" s="92" t="s">
        <v>17</v>
      </c>
      <c r="O113" s="24" t="str">
        <f>IF(A113&lt;&gt; "", "raidcom add ldev "&amp;IF(C113="snap"," -pool snap"," -"&amp;C113&amp;" "&amp;D113)&amp;" -ldev_id "&amp;B113&amp;" -capacity "&amp;IF(H113="BLOCK",G113,G113&amp;H113)&amp;IF(E113="OPEN-V"," ","emulation "&amp;E113)&amp;IF(I113="Y"," -command_device y","")&amp;" -s "&amp;Instructions!B$11&amp;" -IH"&amp;Instructions!B$10, "")</f>
        <v>raidcom add ldev  -pool 0 -ldev_id 1389 -capacity 67178496  -s 53958 -IH99</v>
      </c>
      <c r="P113" s="24" t="str">
        <f>IF(J113&lt;&gt;"","raidcom modify ldev "&amp;" -ldev_id "&amp;B113&amp;IF(J113&lt;&gt;"","  -ldev_name "&amp;J113, "")&amp;" -s "&amp;Instructions!B$11&amp;" -IH"&amp;Instructions!B$10, "")</f>
        <v>raidcom modify ldev  -ldev_id 1389  -ldev_name AIXMAPFRE -s 53958 -IH99</v>
      </c>
      <c r="Q113" s="97" t="str">
        <f>IF(B113&gt;0,"raidcom delete ldev -ldev_id "&amp;B113&amp;" -s "&amp;Instructions!B$11&amp;" -IH"&amp;Instructions!B$10, "")</f>
        <v>raidcom delete ldev -ldev_id 1389 -s 53958 -IH99</v>
      </c>
    </row>
    <row r="114" spans="1:17" ht="15">
      <c r="A114" s="70" t="s">
        <v>477</v>
      </c>
      <c r="B114" s="29">
        <f t="shared" si="1"/>
        <v>1390</v>
      </c>
      <c r="C114" s="20" t="s">
        <v>193</v>
      </c>
      <c r="D114" s="111">
        <v>0</v>
      </c>
      <c r="E114" s="20" t="s">
        <v>177</v>
      </c>
      <c r="F114" s="83" t="s">
        <v>175</v>
      </c>
      <c r="G114" s="190">
        <v>67178496</v>
      </c>
      <c r="H114" s="21" t="s">
        <v>184</v>
      </c>
      <c r="I114" s="21" t="s">
        <v>17</v>
      </c>
      <c r="J114" s="21" t="s">
        <v>362</v>
      </c>
      <c r="K114" s="61"/>
      <c r="L114" s="57"/>
      <c r="M114" s="28"/>
      <c r="N114" s="92" t="s">
        <v>17</v>
      </c>
      <c r="O114" s="24" t="str">
        <f>IF(A114&lt;&gt; "", "raidcom add ldev "&amp;IF(C114="snap"," -pool snap"," -"&amp;C114&amp;" "&amp;D114)&amp;" -ldev_id "&amp;B114&amp;" -capacity "&amp;IF(H114="BLOCK",G114,G114&amp;H114)&amp;IF(E114="OPEN-V"," ","emulation "&amp;E114)&amp;IF(I114="Y"," -command_device y","")&amp;" -s "&amp;Instructions!B$11&amp;" -IH"&amp;Instructions!B$10, "")</f>
        <v>raidcom add ldev  -pool 0 -ldev_id 1390 -capacity 67178496  -s 53958 -IH99</v>
      </c>
      <c r="P114" s="24" t="str">
        <f>IF(J114&lt;&gt;"","raidcom modify ldev "&amp;" -ldev_id "&amp;B114&amp;IF(J114&lt;&gt;"","  -ldev_name "&amp;J114, "")&amp;" -s "&amp;Instructions!B$11&amp;" -IH"&amp;Instructions!B$10, "")</f>
        <v>raidcom modify ldev  -ldev_id 1390  -ldev_name AIXMAPFRE -s 53958 -IH99</v>
      </c>
      <c r="Q114" s="97" t="str">
        <f>IF(B114&gt;0,"raidcom delete ldev -ldev_id "&amp;B114&amp;" -s "&amp;Instructions!B$11&amp;" -IH"&amp;Instructions!B$10, "")</f>
        <v>raidcom delete ldev -ldev_id 1390 -s 53958 -IH99</v>
      </c>
    </row>
    <row r="115" spans="1:17" ht="15">
      <c r="A115" s="70" t="s">
        <v>478</v>
      </c>
      <c r="B115" s="29">
        <f t="shared" si="1"/>
        <v>1391</v>
      </c>
      <c r="C115" s="20" t="s">
        <v>193</v>
      </c>
      <c r="D115" s="111">
        <v>0</v>
      </c>
      <c r="E115" s="20" t="s">
        <v>177</v>
      </c>
      <c r="F115" s="83" t="s">
        <v>175</v>
      </c>
      <c r="G115" s="190">
        <v>67178496</v>
      </c>
      <c r="H115" s="21" t="s">
        <v>184</v>
      </c>
      <c r="I115" s="21" t="s">
        <v>17</v>
      </c>
      <c r="J115" s="21" t="s">
        <v>362</v>
      </c>
      <c r="K115" s="61"/>
      <c r="L115" s="57"/>
      <c r="M115" s="28"/>
      <c r="N115" s="92" t="s">
        <v>17</v>
      </c>
      <c r="O115" s="24" t="str">
        <f>IF(A115&lt;&gt; "", "raidcom add ldev "&amp;IF(C115="snap"," -pool snap"," -"&amp;C115&amp;" "&amp;D115)&amp;" -ldev_id "&amp;B115&amp;" -capacity "&amp;IF(H115="BLOCK",G115,G115&amp;H115)&amp;IF(E115="OPEN-V"," ","emulation "&amp;E115)&amp;IF(I115="Y"," -command_device y","")&amp;" -s "&amp;Instructions!B$11&amp;" -IH"&amp;Instructions!B$10, "")</f>
        <v>raidcom add ldev  -pool 0 -ldev_id 1391 -capacity 67178496  -s 53958 -IH99</v>
      </c>
      <c r="P115" s="24" t="str">
        <f>IF(J115&lt;&gt;"","raidcom modify ldev "&amp;" -ldev_id "&amp;B115&amp;IF(J115&lt;&gt;"","  -ldev_name "&amp;J115, "")&amp;" -s "&amp;Instructions!B$11&amp;" -IH"&amp;Instructions!B$10, "")</f>
        <v>raidcom modify ldev  -ldev_id 1391  -ldev_name AIXMAPFRE -s 53958 -IH99</v>
      </c>
      <c r="Q115" s="97" t="str">
        <f>IF(B115&gt;0,"raidcom delete ldev -ldev_id "&amp;B115&amp;" -s "&amp;Instructions!B$11&amp;" -IH"&amp;Instructions!B$10, "")</f>
        <v>raidcom delete ldev -ldev_id 1391 -s 53958 -IH99</v>
      </c>
    </row>
    <row r="116" spans="1:17" ht="15">
      <c r="A116" s="70" t="s">
        <v>479</v>
      </c>
      <c r="B116" s="29">
        <f t="shared" si="1"/>
        <v>1392</v>
      </c>
      <c r="C116" s="20" t="s">
        <v>193</v>
      </c>
      <c r="D116" s="111">
        <v>0</v>
      </c>
      <c r="E116" s="20" t="s">
        <v>177</v>
      </c>
      <c r="F116" s="83" t="s">
        <v>175</v>
      </c>
      <c r="G116" s="190">
        <v>67178496</v>
      </c>
      <c r="H116" s="21" t="s">
        <v>184</v>
      </c>
      <c r="I116" s="21" t="s">
        <v>17</v>
      </c>
      <c r="J116" s="21" t="s">
        <v>362</v>
      </c>
      <c r="K116" s="61"/>
      <c r="L116" s="57"/>
      <c r="M116" s="28"/>
      <c r="N116" s="92" t="s">
        <v>17</v>
      </c>
      <c r="O116" s="24" t="str">
        <f>IF(A116&lt;&gt; "", "raidcom add ldev "&amp;IF(C116="snap"," -pool snap"," -"&amp;C116&amp;" "&amp;D116)&amp;" -ldev_id "&amp;B116&amp;" -capacity "&amp;IF(H116="BLOCK",G116,G116&amp;H116)&amp;IF(E116="OPEN-V"," ","emulation "&amp;E116)&amp;IF(I116="Y"," -command_device y","")&amp;" -s "&amp;Instructions!B$11&amp;" -IH"&amp;Instructions!B$10, "")</f>
        <v>raidcom add ldev  -pool 0 -ldev_id 1392 -capacity 67178496  -s 53958 -IH99</v>
      </c>
      <c r="P116" s="24" t="str">
        <f>IF(J116&lt;&gt;"","raidcom modify ldev "&amp;" -ldev_id "&amp;B116&amp;IF(J116&lt;&gt;"","  -ldev_name "&amp;J116, "")&amp;" -s "&amp;Instructions!B$11&amp;" -IH"&amp;Instructions!B$10, "")</f>
        <v>raidcom modify ldev  -ldev_id 1392  -ldev_name AIXMAPFRE -s 53958 -IH99</v>
      </c>
      <c r="Q116" s="97" t="str">
        <f>IF(B116&gt;0,"raidcom delete ldev -ldev_id "&amp;B116&amp;" -s "&amp;Instructions!B$11&amp;" -IH"&amp;Instructions!B$10, "")</f>
        <v>raidcom delete ldev -ldev_id 1392 -s 53958 -IH99</v>
      </c>
    </row>
    <row r="117" spans="1:17" ht="15">
      <c r="A117" s="70" t="s">
        <v>480</v>
      </c>
      <c r="B117" s="29">
        <f t="shared" si="1"/>
        <v>1393</v>
      </c>
      <c r="C117" s="20" t="s">
        <v>193</v>
      </c>
      <c r="D117" s="111">
        <v>0</v>
      </c>
      <c r="E117" s="20" t="s">
        <v>177</v>
      </c>
      <c r="F117" s="83" t="s">
        <v>175</v>
      </c>
      <c r="G117" s="190">
        <v>67178496</v>
      </c>
      <c r="H117" s="21" t="s">
        <v>184</v>
      </c>
      <c r="I117" s="21" t="s">
        <v>17</v>
      </c>
      <c r="J117" s="21" t="s">
        <v>362</v>
      </c>
      <c r="K117" s="61"/>
      <c r="L117" s="57"/>
      <c r="M117" s="28"/>
      <c r="N117" s="92" t="s">
        <v>17</v>
      </c>
      <c r="O117" s="24" t="str">
        <f>IF(A117&lt;&gt; "", "raidcom add ldev "&amp;IF(C117="snap"," -pool snap"," -"&amp;C117&amp;" "&amp;D117)&amp;" -ldev_id "&amp;B117&amp;" -capacity "&amp;IF(H117="BLOCK",G117,G117&amp;H117)&amp;IF(E117="OPEN-V"," ","emulation "&amp;E117)&amp;IF(I117="Y"," -command_device y","")&amp;" -s "&amp;Instructions!B$11&amp;" -IH"&amp;Instructions!B$10, "")</f>
        <v>raidcom add ldev  -pool 0 -ldev_id 1393 -capacity 67178496  -s 53958 -IH99</v>
      </c>
      <c r="P117" s="24" t="str">
        <f>IF(J117&lt;&gt;"","raidcom modify ldev "&amp;" -ldev_id "&amp;B117&amp;IF(J117&lt;&gt;"","  -ldev_name "&amp;J117, "")&amp;" -s "&amp;Instructions!B$11&amp;" -IH"&amp;Instructions!B$10, "")</f>
        <v>raidcom modify ldev  -ldev_id 1393  -ldev_name AIXMAPFRE -s 53958 -IH99</v>
      </c>
      <c r="Q117" s="97" t="str">
        <f>IF(B117&gt;0,"raidcom delete ldev -ldev_id "&amp;B117&amp;" -s "&amp;Instructions!B$11&amp;" -IH"&amp;Instructions!B$10, "")</f>
        <v>raidcom delete ldev -ldev_id 1393 -s 53958 -IH99</v>
      </c>
    </row>
    <row r="118" spans="1:17" ht="15">
      <c r="A118" s="70" t="s">
        <v>481</v>
      </c>
      <c r="B118" s="29">
        <f t="shared" si="1"/>
        <v>1394</v>
      </c>
      <c r="C118" s="20" t="s">
        <v>193</v>
      </c>
      <c r="D118" s="111">
        <v>0</v>
      </c>
      <c r="E118" s="20" t="s">
        <v>177</v>
      </c>
      <c r="F118" s="83" t="s">
        <v>175</v>
      </c>
      <c r="G118" s="190">
        <v>67178496</v>
      </c>
      <c r="H118" s="21" t="s">
        <v>184</v>
      </c>
      <c r="I118" s="21" t="s">
        <v>17</v>
      </c>
      <c r="J118" s="21" t="s">
        <v>362</v>
      </c>
      <c r="K118" s="61"/>
      <c r="L118" s="57"/>
      <c r="M118" s="28"/>
      <c r="N118" s="92" t="s">
        <v>17</v>
      </c>
      <c r="O118" s="24" t="str">
        <f>IF(A118&lt;&gt; "", "raidcom add ldev "&amp;IF(C118="snap"," -pool snap"," -"&amp;C118&amp;" "&amp;D118)&amp;" -ldev_id "&amp;B118&amp;" -capacity "&amp;IF(H118="BLOCK",G118,G118&amp;H118)&amp;IF(E118="OPEN-V"," ","emulation "&amp;E118)&amp;IF(I118="Y"," -command_device y","")&amp;" -s "&amp;Instructions!B$11&amp;" -IH"&amp;Instructions!B$10, "")</f>
        <v>raidcom add ldev  -pool 0 -ldev_id 1394 -capacity 67178496  -s 53958 -IH99</v>
      </c>
      <c r="P118" s="24" t="str">
        <f>IF(J118&lt;&gt;"","raidcom modify ldev "&amp;" -ldev_id "&amp;B118&amp;IF(J118&lt;&gt;"","  -ldev_name "&amp;J118, "")&amp;" -s "&amp;Instructions!B$11&amp;" -IH"&amp;Instructions!B$10, "")</f>
        <v>raidcom modify ldev  -ldev_id 1394  -ldev_name AIXMAPFRE -s 53958 -IH99</v>
      </c>
      <c r="Q118" s="97" t="str">
        <f>IF(B118&gt;0,"raidcom delete ldev -ldev_id "&amp;B118&amp;" -s "&amp;Instructions!B$11&amp;" -IH"&amp;Instructions!B$10, "")</f>
        <v>raidcom delete ldev -ldev_id 1394 -s 53958 -IH99</v>
      </c>
    </row>
    <row r="119" spans="1:17" ht="15">
      <c r="A119" s="70" t="s">
        <v>482</v>
      </c>
      <c r="B119" s="29">
        <f t="shared" si="1"/>
        <v>1395</v>
      </c>
      <c r="C119" s="20" t="s">
        <v>193</v>
      </c>
      <c r="D119" s="111">
        <v>0</v>
      </c>
      <c r="E119" s="20" t="s">
        <v>177</v>
      </c>
      <c r="F119" s="83" t="s">
        <v>175</v>
      </c>
      <c r="G119" s="190">
        <v>67178496</v>
      </c>
      <c r="H119" s="21" t="s">
        <v>184</v>
      </c>
      <c r="I119" s="21" t="s">
        <v>17</v>
      </c>
      <c r="J119" s="21" t="s">
        <v>362</v>
      </c>
      <c r="K119" s="61"/>
      <c r="L119" s="57"/>
      <c r="M119" s="28"/>
      <c r="N119" s="92" t="s">
        <v>17</v>
      </c>
      <c r="O119" s="24" t="str">
        <f>IF(A119&lt;&gt; "", "raidcom add ldev "&amp;IF(C119="snap"," -pool snap"," -"&amp;C119&amp;" "&amp;D119)&amp;" -ldev_id "&amp;B119&amp;" -capacity "&amp;IF(H119="BLOCK",G119,G119&amp;H119)&amp;IF(E119="OPEN-V"," ","emulation "&amp;E119)&amp;IF(I119="Y"," -command_device y","")&amp;" -s "&amp;Instructions!B$11&amp;" -IH"&amp;Instructions!B$10, "")</f>
        <v>raidcom add ldev  -pool 0 -ldev_id 1395 -capacity 67178496  -s 53958 -IH99</v>
      </c>
      <c r="P119" s="24" t="str">
        <f>IF(J119&lt;&gt;"","raidcom modify ldev "&amp;" -ldev_id "&amp;B119&amp;IF(J119&lt;&gt;"","  -ldev_name "&amp;J119, "")&amp;" -s "&amp;Instructions!B$11&amp;" -IH"&amp;Instructions!B$10, "")</f>
        <v>raidcom modify ldev  -ldev_id 1395  -ldev_name AIXMAPFRE -s 53958 -IH99</v>
      </c>
      <c r="Q119" s="97" t="str">
        <f>IF(B119&gt;0,"raidcom delete ldev -ldev_id "&amp;B119&amp;" -s "&amp;Instructions!B$11&amp;" -IH"&amp;Instructions!B$10, "")</f>
        <v>raidcom delete ldev -ldev_id 1395 -s 53958 -IH99</v>
      </c>
    </row>
    <row r="120" spans="1:17" ht="15">
      <c r="A120" s="70" t="s">
        <v>483</v>
      </c>
      <c r="B120" s="29">
        <f t="shared" si="1"/>
        <v>1396</v>
      </c>
      <c r="C120" s="20" t="s">
        <v>193</v>
      </c>
      <c r="D120" s="111">
        <v>0</v>
      </c>
      <c r="E120" s="20" t="s">
        <v>177</v>
      </c>
      <c r="F120" s="83" t="s">
        <v>175</v>
      </c>
      <c r="G120" s="190">
        <v>67178496</v>
      </c>
      <c r="H120" s="21" t="s">
        <v>184</v>
      </c>
      <c r="I120" s="21" t="s">
        <v>17</v>
      </c>
      <c r="J120" s="21" t="s">
        <v>362</v>
      </c>
      <c r="K120" s="61"/>
      <c r="L120" s="57"/>
      <c r="M120" s="28"/>
      <c r="N120" s="92" t="s">
        <v>17</v>
      </c>
      <c r="O120" s="24" t="str">
        <f>IF(A120&lt;&gt; "", "raidcom add ldev "&amp;IF(C120="snap"," -pool snap"," -"&amp;C120&amp;" "&amp;D120)&amp;" -ldev_id "&amp;B120&amp;" -capacity "&amp;IF(H120="BLOCK",G120,G120&amp;H120)&amp;IF(E120="OPEN-V"," ","emulation "&amp;E120)&amp;IF(I120="Y"," -command_device y","")&amp;" -s "&amp;Instructions!B$11&amp;" -IH"&amp;Instructions!B$10, "")</f>
        <v>raidcom add ldev  -pool 0 -ldev_id 1396 -capacity 67178496  -s 53958 -IH99</v>
      </c>
      <c r="P120" s="24" t="str">
        <f>IF(J120&lt;&gt;"","raidcom modify ldev "&amp;" -ldev_id "&amp;B120&amp;IF(J120&lt;&gt;"","  -ldev_name "&amp;J120, "")&amp;" -s "&amp;Instructions!B$11&amp;" -IH"&amp;Instructions!B$10, "")</f>
        <v>raidcom modify ldev  -ldev_id 1396  -ldev_name AIXMAPFRE -s 53958 -IH99</v>
      </c>
      <c r="Q120" s="97" t="str">
        <f>IF(B120&gt;0,"raidcom delete ldev -ldev_id "&amp;B120&amp;" -s "&amp;Instructions!B$11&amp;" -IH"&amp;Instructions!B$10, "")</f>
        <v>raidcom delete ldev -ldev_id 1396 -s 53958 -IH99</v>
      </c>
    </row>
    <row r="121" spans="1:17" ht="15">
      <c r="A121" s="70" t="s">
        <v>484</v>
      </c>
      <c r="B121" s="29">
        <f t="shared" si="1"/>
        <v>1397</v>
      </c>
      <c r="C121" s="20" t="s">
        <v>193</v>
      </c>
      <c r="D121" s="111">
        <v>0</v>
      </c>
      <c r="E121" s="20" t="s">
        <v>177</v>
      </c>
      <c r="F121" s="83" t="s">
        <v>175</v>
      </c>
      <c r="G121" s="190">
        <v>268455936</v>
      </c>
      <c r="H121" s="21" t="s">
        <v>184</v>
      </c>
      <c r="I121" s="21" t="s">
        <v>17</v>
      </c>
      <c r="J121" s="21" t="s">
        <v>362</v>
      </c>
      <c r="K121" s="61"/>
      <c r="L121" s="57"/>
      <c r="M121" s="28"/>
      <c r="N121" s="92" t="s">
        <v>17</v>
      </c>
      <c r="O121" s="24" t="str">
        <f>IF(A121&lt;&gt; "", "raidcom add ldev "&amp;IF(C121="snap"," -pool snap"," -"&amp;C121&amp;" "&amp;D121)&amp;" -ldev_id "&amp;B121&amp;" -capacity "&amp;IF(H121="BLOCK",G121,G121&amp;H121)&amp;IF(E121="OPEN-V"," ","emulation "&amp;E121)&amp;IF(I121="Y"," -command_device y","")&amp;" -s "&amp;Instructions!B$11&amp;" -IH"&amp;Instructions!B$10, "")</f>
        <v>raidcom add ldev  -pool 0 -ldev_id 1397 -capacity 268455936  -s 53958 -IH99</v>
      </c>
      <c r="P121" s="24" t="str">
        <f>IF(J121&lt;&gt;"","raidcom modify ldev "&amp;" -ldev_id "&amp;B121&amp;IF(J121&lt;&gt;"","  -ldev_name "&amp;J121, "")&amp;" -s "&amp;Instructions!B$11&amp;" -IH"&amp;Instructions!B$10, "")</f>
        <v>raidcom modify ldev  -ldev_id 1397  -ldev_name AIXMAPFRE -s 53958 -IH99</v>
      </c>
      <c r="Q121" s="97" t="str">
        <f>IF(B121&gt;0,"raidcom delete ldev -ldev_id "&amp;B121&amp;" -s "&amp;Instructions!B$11&amp;" -IH"&amp;Instructions!B$10, "")</f>
        <v>raidcom delete ldev -ldev_id 1397 -s 53958 -IH99</v>
      </c>
    </row>
    <row r="122" spans="1:17" ht="15">
      <c r="A122" s="70" t="s">
        <v>485</v>
      </c>
      <c r="B122" s="29">
        <f t="shared" si="1"/>
        <v>1398</v>
      </c>
      <c r="C122" s="20" t="s">
        <v>193</v>
      </c>
      <c r="D122" s="111">
        <v>0</v>
      </c>
      <c r="E122" s="20" t="s">
        <v>177</v>
      </c>
      <c r="F122" s="83" t="s">
        <v>175</v>
      </c>
      <c r="G122" s="190">
        <v>268455936</v>
      </c>
      <c r="H122" s="21" t="s">
        <v>184</v>
      </c>
      <c r="I122" s="21" t="s">
        <v>17</v>
      </c>
      <c r="J122" s="21" t="s">
        <v>362</v>
      </c>
      <c r="K122" s="61"/>
      <c r="L122" s="57"/>
      <c r="M122" s="28"/>
      <c r="N122" s="92" t="s">
        <v>17</v>
      </c>
      <c r="O122" s="24" t="str">
        <f>IF(A122&lt;&gt; "", "raidcom add ldev "&amp;IF(C122="snap"," -pool snap"," -"&amp;C122&amp;" "&amp;D122)&amp;" -ldev_id "&amp;B122&amp;" -capacity "&amp;IF(H122="BLOCK",G122,G122&amp;H122)&amp;IF(E122="OPEN-V"," ","emulation "&amp;E122)&amp;IF(I122="Y"," -command_device y","")&amp;" -s "&amp;Instructions!B$11&amp;" -IH"&amp;Instructions!B$10, "")</f>
        <v>raidcom add ldev  -pool 0 -ldev_id 1398 -capacity 268455936  -s 53958 -IH99</v>
      </c>
      <c r="P122" s="24" t="str">
        <f>IF(J122&lt;&gt;"","raidcom modify ldev "&amp;" -ldev_id "&amp;B122&amp;IF(J122&lt;&gt;"","  -ldev_name "&amp;J122, "")&amp;" -s "&amp;Instructions!B$11&amp;" -IH"&amp;Instructions!B$10, "")</f>
        <v>raidcom modify ldev  -ldev_id 1398  -ldev_name AIXMAPFRE -s 53958 -IH99</v>
      </c>
      <c r="Q122" s="97" t="str">
        <f>IF(B122&gt;0,"raidcom delete ldev -ldev_id "&amp;B122&amp;" -s "&amp;Instructions!B$11&amp;" -IH"&amp;Instructions!B$10, "")</f>
        <v>raidcom delete ldev -ldev_id 1398 -s 53958 -IH99</v>
      </c>
    </row>
    <row r="123" spans="1:17" ht="15">
      <c r="A123" s="70" t="s">
        <v>486</v>
      </c>
      <c r="B123" s="29">
        <f t="shared" si="1"/>
        <v>1399</v>
      </c>
      <c r="C123" s="20" t="s">
        <v>193</v>
      </c>
      <c r="D123" s="111">
        <v>0</v>
      </c>
      <c r="E123" s="20" t="s">
        <v>177</v>
      </c>
      <c r="F123" s="83" t="s">
        <v>175</v>
      </c>
      <c r="G123" s="190">
        <v>268455936</v>
      </c>
      <c r="H123" s="21" t="s">
        <v>184</v>
      </c>
      <c r="I123" s="21" t="s">
        <v>17</v>
      </c>
      <c r="J123" s="21" t="s">
        <v>362</v>
      </c>
      <c r="K123" s="61"/>
      <c r="L123" s="57"/>
      <c r="M123" s="28"/>
      <c r="N123" s="92" t="s">
        <v>17</v>
      </c>
      <c r="O123" s="24" t="str">
        <f>IF(A123&lt;&gt; "", "raidcom add ldev "&amp;IF(C123="snap"," -pool snap"," -"&amp;C123&amp;" "&amp;D123)&amp;" -ldev_id "&amp;B123&amp;" -capacity "&amp;IF(H123="BLOCK",G123,G123&amp;H123)&amp;IF(E123="OPEN-V"," ","emulation "&amp;E123)&amp;IF(I123="Y"," -command_device y","")&amp;" -s "&amp;Instructions!B$11&amp;" -IH"&amp;Instructions!B$10, "")</f>
        <v>raidcom add ldev  -pool 0 -ldev_id 1399 -capacity 268455936  -s 53958 -IH99</v>
      </c>
      <c r="P123" s="24" t="str">
        <f>IF(J123&lt;&gt;"","raidcom modify ldev "&amp;" -ldev_id "&amp;B123&amp;IF(J123&lt;&gt;"","  -ldev_name "&amp;J123, "")&amp;" -s "&amp;Instructions!B$11&amp;" -IH"&amp;Instructions!B$10, "")</f>
        <v>raidcom modify ldev  -ldev_id 1399  -ldev_name AIXMAPFRE -s 53958 -IH99</v>
      </c>
      <c r="Q123" s="97" t="str">
        <f>IF(B123&gt;0,"raidcom delete ldev -ldev_id "&amp;B123&amp;" -s "&amp;Instructions!B$11&amp;" -IH"&amp;Instructions!B$10, "")</f>
        <v>raidcom delete ldev -ldev_id 1399 -s 53958 -IH99</v>
      </c>
    </row>
    <row r="124" spans="1:17" ht="15">
      <c r="A124" s="70" t="s">
        <v>487</v>
      </c>
      <c r="B124" s="29">
        <f t="shared" si="1"/>
        <v>1400</v>
      </c>
      <c r="C124" s="20" t="s">
        <v>193</v>
      </c>
      <c r="D124" s="111">
        <v>0</v>
      </c>
      <c r="E124" s="20" t="s">
        <v>177</v>
      </c>
      <c r="F124" s="83" t="s">
        <v>175</v>
      </c>
      <c r="G124" s="190">
        <v>268455936</v>
      </c>
      <c r="H124" s="21" t="s">
        <v>184</v>
      </c>
      <c r="I124" s="21" t="s">
        <v>17</v>
      </c>
      <c r="J124" s="21" t="s">
        <v>362</v>
      </c>
      <c r="K124" s="61"/>
      <c r="L124" s="57"/>
      <c r="M124" s="28"/>
      <c r="N124" s="92" t="s">
        <v>17</v>
      </c>
      <c r="O124" s="24" t="str">
        <f>IF(A124&lt;&gt; "", "raidcom add ldev "&amp;IF(C124="snap"," -pool snap"," -"&amp;C124&amp;" "&amp;D124)&amp;" -ldev_id "&amp;B124&amp;" -capacity "&amp;IF(H124="BLOCK",G124,G124&amp;H124)&amp;IF(E124="OPEN-V"," ","emulation "&amp;E124)&amp;IF(I124="Y"," -command_device y","")&amp;" -s "&amp;Instructions!B$11&amp;" -IH"&amp;Instructions!B$10, "")</f>
        <v>raidcom add ldev  -pool 0 -ldev_id 1400 -capacity 268455936  -s 53958 -IH99</v>
      </c>
      <c r="P124" s="24" t="str">
        <f>IF(J124&lt;&gt;"","raidcom modify ldev "&amp;" -ldev_id "&amp;B124&amp;IF(J124&lt;&gt;"","  -ldev_name "&amp;J124, "")&amp;" -s "&amp;Instructions!B$11&amp;" -IH"&amp;Instructions!B$10, "")</f>
        <v>raidcom modify ldev  -ldev_id 1400  -ldev_name AIXMAPFRE -s 53958 -IH99</v>
      </c>
      <c r="Q124" s="97" t="str">
        <f>IF(B124&gt;0,"raidcom delete ldev -ldev_id "&amp;B124&amp;" -s "&amp;Instructions!B$11&amp;" -IH"&amp;Instructions!B$10, "")</f>
        <v>raidcom delete ldev -ldev_id 1400 -s 53958 -IH99</v>
      </c>
    </row>
    <row r="125" spans="1:17" ht="15">
      <c r="A125" s="70" t="s">
        <v>488</v>
      </c>
      <c r="B125" s="29">
        <f t="shared" si="1"/>
        <v>1401</v>
      </c>
      <c r="C125" s="20" t="s">
        <v>193</v>
      </c>
      <c r="D125" s="111">
        <v>0</v>
      </c>
      <c r="E125" s="20" t="s">
        <v>177</v>
      </c>
      <c r="F125" s="83" t="s">
        <v>175</v>
      </c>
      <c r="G125" s="190">
        <v>268455936</v>
      </c>
      <c r="H125" s="21" t="s">
        <v>184</v>
      </c>
      <c r="I125" s="21" t="s">
        <v>17</v>
      </c>
      <c r="J125" s="21" t="s">
        <v>362</v>
      </c>
      <c r="K125" s="61"/>
      <c r="L125" s="57"/>
      <c r="M125" s="28"/>
      <c r="N125" s="92" t="s">
        <v>17</v>
      </c>
      <c r="O125" s="24" t="str">
        <f>IF(A125&lt;&gt; "", "raidcom add ldev "&amp;IF(C125="snap"," -pool snap"," -"&amp;C125&amp;" "&amp;D125)&amp;" -ldev_id "&amp;B125&amp;" -capacity "&amp;IF(H125="BLOCK",G125,G125&amp;H125)&amp;IF(E125="OPEN-V"," ","emulation "&amp;E125)&amp;IF(I125="Y"," -command_device y","")&amp;" -s "&amp;Instructions!B$11&amp;" -IH"&amp;Instructions!B$10, "")</f>
        <v>raidcom add ldev  -pool 0 -ldev_id 1401 -capacity 268455936  -s 53958 -IH99</v>
      </c>
      <c r="P125" s="24" t="str">
        <f>IF(J125&lt;&gt;"","raidcom modify ldev "&amp;" -ldev_id "&amp;B125&amp;IF(J125&lt;&gt;"","  -ldev_name "&amp;J125, "")&amp;" -s "&amp;Instructions!B$11&amp;" -IH"&amp;Instructions!B$10, "")</f>
        <v>raidcom modify ldev  -ldev_id 1401  -ldev_name AIXMAPFRE -s 53958 -IH99</v>
      </c>
      <c r="Q125" s="97" t="str">
        <f>IF(B125&gt;0,"raidcom delete ldev -ldev_id "&amp;B125&amp;" -s "&amp;Instructions!B$11&amp;" -IH"&amp;Instructions!B$10, "")</f>
        <v>raidcom delete ldev -ldev_id 1401 -s 53958 -IH99</v>
      </c>
    </row>
    <row r="126" spans="1:17" ht="15">
      <c r="A126" s="70" t="s">
        <v>489</v>
      </c>
      <c r="B126" s="29">
        <f t="shared" si="1"/>
        <v>1402</v>
      </c>
      <c r="C126" s="20" t="s">
        <v>193</v>
      </c>
      <c r="D126" s="111">
        <v>0</v>
      </c>
      <c r="E126" s="20" t="s">
        <v>177</v>
      </c>
      <c r="F126" s="83" t="s">
        <v>175</v>
      </c>
      <c r="G126" s="190">
        <v>268455936</v>
      </c>
      <c r="H126" s="21" t="s">
        <v>184</v>
      </c>
      <c r="I126" s="21" t="s">
        <v>17</v>
      </c>
      <c r="J126" s="21" t="s">
        <v>362</v>
      </c>
      <c r="K126" s="61"/>
      <c r="L126" s="57"/>
      <c r="M126" s="28"/>
      <c r="N126" s="92" t="s">
        <v>17</v>
      </c>
      <c r="O126" s="24" t="str">
        <f>IF(A126&lt;&gt; "", "raidcom add ldev "&amp;IF(C126="snap"," -pool snap"," -"&amp;C126&amp;" "&amp;D126)&amp;" -ldev_id "&amp;B126&amp;" -capacity "&amp;IF(H126="BLOCK",G126,G126&amp;H126)&amp;IF(E126="OPEN-V"," ","emulation "&amp;E126)&amp;IF(I126="Y"," -command_device y","")&amp;" -s "&amp;Instructions!B$11&amp;" -IH"&amp;Instructions!B$10, "")</f>
        <v>raidcom add ldev  -pool 0 -ldev_id 1402 -capacity 268455936  -s 53958 -IH99</v>
      </c>
      <c r="P126" s="24" t="str">
        <f>IF(J126&lt;&gt;"","raidcom modify ldev "&amp;" -ldev_id "&amp;B126&amp;IF(J126&lt;&gt;"","  -ldev_name "&amp;J126, "")&amp;" -s "&amp;Instructions!B$11&amp;" -IH"&amp;Instructions!B$10, "")</f>
        <v>raidcom modify ldev  -ldev_id 1402  -ldev_name AIXMAPFRE -s 53958 -IH99</v>
      </c>
      <c r="Q126" s="97" t="str">
        <f>IF(B126&gt;0,"raidcom delete ldev -ldev_id "&amp;B126&amp;" -s "&amp;Instructions!B$11&amp;" -IH"&amp;Instructions!B$10, "")</f>
        <v>raidcom delete ldev -ldev_id 1402 -s 53958 -IH99</v>
      </c>
    </row>
    <row r="127" spans="1:17" ht="15">
      <c r="A127" s="70" t="s">
        <v>490</v>
      </c>
      <c r="B127" s="29">
        <f t="shared" si="1"/>
        <v>1403</v>
      </c>
      <c r="C127" s="20" t="s">
        <v>193</v>
      </c>
      <c r="D127" s="111">
        <v>0</v>
      </c>
      <c r="E127" s="20" t="s">
        <v>177</v>
      </c>
      <c r="F127" s="83" t="s">
        <v>175</v>
      </c>
      <c r="G127" s="190">
        <v>268455936</v>
      </c>
      <c r="H127" s="21" t="s">
        <v>184</v>
      </c>
      <c r="I127" s="21" t="s">
        <v>17</v>
      </c>
      <c r="J127" s="21" t="s">
        <v>362</v>
      </c>
      <c r="K127" s="61"/>
      <c r="L127" s="57"/>
      <c r="M127" s="28"/>
      <c r="N127" s="92" t="s">
        <v>17</v>
      </c>
      <c r="O127" s="24" t="str">
        <f>IF(A127&lt;&gt; "", "raidcom add ldev "&amp;IF(C127="snap"," -pool snap"," -"&amp;C127&amp;" "&amp;D127)&amp;" -ldev_id "&amp;B127&amp;" -capacity "&amp;IF(H127="BLOCK",G127,G127&amp;H127)&amp;IF(E127="OPEN-V"," ","emulation "&amp;E127)&amp;IF(I127="Y"," -command_device y","")&amp;" -s "&amp;Instructions!B$11&amp;" -IH"&amp;Instructions!B$10, "")</f>
        <v>raidcom add ldev  -pool 0 -ldev_id 1403 -capacity 268455936  -s 53958 -IH99</v>
      </c>
      <c r="P127" s="24" t="str">
        <f>IF(J127&lt;&gt;"","raidcom modify ldev "&amp;" -ldev_id "&amp;B127&amp;IF(J127&lt;&gt;"","  -ldev_name "&amp;J127, "")&amp;" -s "&amp;Instructions!B$11&amp;" -IH"&amp;Instructions!B$10, "")</f>
        <v>raidcom modify ldev  -ldev_id 1403  -ldev_name AIXMAPFRE -s 53958 -IH99</v>
      </c>
      <c r="Q127" s="97" t="str">
        <f>IF(B127&gt;0,"raidcom delete ldev -ldev_id "&amp;B127&amp;" -s "&amp;Instructions!B$11&amp;" -IH"&amp;Instructions!B$10, "")</f>
        <v>raidcom delete ldev -ldev_id 1403 -s 53958 -IH99</v>
      </c>
    </row>
    <row r="128" spans="1:17" ht="15">
      <c r="A128" s="70" t="s">
        <v>491</v>
      </c>
      <c r="B128" s="29">
        <f t="shared" si="1"/>
        <v>1404</v>
      </c>
      <c r="C128" s="20" t="s">
        <v>193</v>
      </c>
      <c r="D128" s="111">
        <v>0</v>
      </c>
      <c r="E128" s="20" t="s">
        <v>177</v>
      </c>
      <c r="F128" s="83" t="s">
        <v>175</v>
      </c>
      <c r="G128" s="190">
        <v>268455936</v>
      </c>
      <c r="H128" s="21" t="s">
        <v>184</v>
      </c>
      <c r="I128" s="21" t="s">
        <v>17</v>
      </c>
      <c r="J128" s="21" t="s">
        <v>362</v>
      </c>
      <c r="K128" s="61"/>
      <c r="L128" s="57"/>
      <c r="M128" s="28"/>
      <c r="N128" s="92" t="s">
        <v>17</v>
      </c>
      <c r="O128" s="24" t="str">
        <f>IF(A128&lt;&gt; "", "raidcom add ldev "&amp;IF(C128="snap"," -pool snap"," -"&amp;C128&amp;" "&amp;D128)&amp;" -ldev_id "&amp;B128&amp;" -capacity "&amp;IF(H128="BLOCK",G128,G128&amp;H128)&amp;IF(E128="OPEN-V"," ","emulation "&amp;E128)&amp;IF(I128="Y"," -command_device y","")&amp;" -s "&amp;Instructions!B$11&amp;" -IH"&amp;Instructions!B$10, "")</f>
        <v>raidcom add ldev  -pool 0 -ldev_id 1404 -capacity 268455936  -s 53958 -IH99</v>
      </c>
      <c r="P128" s="24" t="str">
        <f>IF(J128&lt;&gt;"","raidcom modify ldev "&amp;" -ldev_id "&amp;B128&amp;IF(J128&lt;&gt;"","  -ldev_name "&amp;J128, "")&amp;" -s "&amp;Instructions!B$11&amp;" -IH"&amp;Instructions!B$10, "")</f>
        <v>raidcom modify ldev  -ldev_id 1404  -ldev_name AIXMAPFRE -s 53958 -IH99</v>
      </c>
      <c r="Q128" s="97" t="str">
        <f>IF(B128&gt;0,"raidcom delete ldev -ldev_id "&amp;B128&amp;" -s "&amp;Instructions!B$11&amp;" -IH"&amp;Instructions!B$10, "")</f>
        <v>raidcom delete ldev -ldev_id 1404 -s 53958 -IH99</v>
      </c>
    </row>
    <row r="129" spans="1:17" ht="15">
      <c r="A129" s="70" t="s">
        <v>492</v>
      </c>
      <c r="B129" s="29">
        <f t="shared" si="1"/>
        <v>1405</v>
      </c>
      <c r="C129" s="20" t="s">
        <v>193</v>
      </c>
      <c r="D129" s="111">
        <v>0</v>
      </c>
      <c r="E129" s="20" t="s">
        <v>177</v>
      </c>
      <c r="F129" s="83" t="s">
        <v>175</v>
      </c>
      <c r="G129" s="190">
        <v>268455936</v>
      </c>
      <c r="H129" s="21" t="s">
        <v>184</v>
      </c>
      <c r="I129" s="21" t="s">
        <v>17</v>
      </c>
      <c r="J129" s="21" t="s">
        <v>362</v>
      </c>
      <c r="K129" s="61"/>
      <c r="L129" s="57"/>
      <c r="M129" s="28"/>
      <c r="N129" s="92" t="s">
        <v>17</v>
      </c>
      <c r="O129" s="24" t="str">
        <f>IF(A129&lt;&gt; "", "raidcom add ldev "&amp;IF(C129="snap"," -pool snap"," -"&amp;C129&amp;" "&amp;D129)&amp;" -ldev_id "&amp;B129&amp;" -capacity "&amp;IF(H129="BLOCK",G129,G129&amp;H129)&amp;IF(E129="OPEN-V"," ","emulation "&amp;E129)&amp;IF(I129="Y"," -command_device y","")&amp;" -s "&amp;Instructions!B$11&amp;" -IH"&amp;Instructions!B$10, "")</f>
        <v>raidcom add ldev  -pool 0 -ldev_id 1405 -capacity 268455936  -s 53958 -IH99</v>
      </c>
      <c r="P129" s="24" t="str">
        <f>IF(J129&lt;&gt;"","raidcom modify ldev "&amp;" -ldev_id "&amp;B129&amp;IF(J129&lt;&gt;"","  -ldev_name "&amp;J129, "")&amp;" -s "&amp;Instructions!B$11&amp;" -IH"&amp;Instructions!B$10, "")</f>
        <v>raidcom modify ldev  -ldev_id 1405  -ldev_name AIXMAPFRE -s 53958 -IH99</v>
      </c>
      <c r="Q129" s="97" t="str">
        <f>IF(B129&gt;0,"raidcom delete ldev -ldev_id "&amp;B129&amp;" -s "&amp;Instructions!B$11&amp;" -IH"&amp;Instructions!B$10, "")</f>
        <v>raidcom delete ldev -ldev_id 1405 -s 53958 -IH99</v>
      </c>
    </row>
    <row r="130" spans="1:17" ht="15">
      <c r="A130" s="70" t="s">
        <v>493</v>
      </c>
      <c r="B130" s="29">
        <f t="shared" si="1"/>
        <v>1406</v>
      </c>
      <c r="C130" s="20" t="s">
        <v>193</v>
      </c>
      <c r="D130" s="111">
        <v>0</v>
      </c>
      <c r="E130" s="20" t="s">
        <v>177</v>
      </c>
      <c r="F130" s="83" t="s">
        <v>175</v>
      </c>
      <c r="G130" s="190">
        <v>268455936</v>
      </c>
      <c r="H130" s="21" t="s">
        <v>184</v>
      </c>
      <c r="I130" s="21" t="s">
        <v>17</v>
      </c>
      <c r="J130" s="21" t="s">
        <v>362</v>
      </c>
      <c r="K130" s="61"/>
      <c r="L130" s="57"/>
      <c r="M130" s="28"/>
      <c r="N130" s="92" t="s">
        <v>17</v>
      </c>
      <c r="O130" s="24" t="str">
        <f>IF(A130&lt;&gt; "", "raidcom add ldev "&amp;IF(C130="snap"," -pool snap"," -"&amp;C130&amp;" "&amp;D130)&amp;" -ldev_id "&amp;B130&amp;" -capacity "&amp;IF(H130="BLOCK",G130,G130&amp;H130)&amp;IF(E130="OPEN-V"," ","emulation "&amp;E130)&amp;IF(I130="Y"," -command_device y","")&amp;" -s "&amp;Instructions!B$11&amp;" -IH"&amp;Instructions!B$10, "")</f>
        <v>raidcom add ldev  -pool 0 -ldev_id 1406 -capacity 268455936  -s 53958 -IH99</v>
      </c>
      <c r="P130" s="24" t="str">
        <f>IF(J130&lt;&gt;"","raidcom modify ldev "&amp;" -ldev_id "&amp;B130&amp;IF(J130&lt;&gt;"","  -ldev_name "&amp;J130, "")&amp;" -s "&amp;Instructions!B$11&amp;" -IH"&amp;Instructions!B$10, "")</f>
        <v>raidcom modify ldev  -ldev_id 1406  -ldev_name AIXMAPFRE -s 53958 -IH99</v>
      </c>
      <c r="Q130" s="97" t="str">
        <f>IF(B130&gt;0,"raidcom delete ldev -ldev_id "&amp;B130&amp;" -s "&amp;Instructions!B$11&amp;" -IH"&amp;Instructions!B$10, "")</f>
        <v>raidcom delete ldev -ldev_id 1406 -s 53958 -IH99</v>
      </c>
    </row>
    <row r="131" spans="1:17" ht="15">
      <c r="A131" s="70" t="s">
        <v>494</v>
      </c>
      <c r="B131" s="29">
        <f t="shared" si="1"/>
        <v>1407</v>
      </c>
      <c r="C131" s="20" t="s">
        <v>193</v>
      </c>
      <c r="D131" s="111">
        <v>0</v>
      </c>
      <c r="E131" s="20" t="s">
        <v>177</v>
      </c>
      <c r="F131" s="83" t="s">
        <v>175</v>
      </c>
      <c r="G131" s="190">
        <v>268455936</v>
      </c>
      <c r="H131" s="21" t="s">
        <v>184</v>
      </c>
      <c r="I131" s="21" t="s">
        <v>17</v>
      </c>
      <c r="J131" s="21" t="s">
        <v>362</v>
      </c>
      <c r="K131" s="61"/>
      <c r="L131" s="57"/>
      <c r="M131" s="28"/>
      <c r="N131" s="92" t="s">
        <v>17</v>
      </c>
      <c r="O131" s="24" t="str">
        <f>IF(A131&lt;&gt; "", "raidcom add ldev "&amp;IF(C131="snap"," -pool snap"," -"&amp;C131&amp;" "&amp;D131)&amp;" -ldev_id "&amp;B131&amp;" -capacity "&amp;IF(H131="BLOCK",G131,G131&amp;H131)&amp;IF(E131="OPEN-V"," ","emulation "&amp;E131)&amp;IF(I131="Y"," -command_device y","")&amp;" -s "&amp;Instructions!B$11&amp;" -IH"&amp;Instructions!B$10, "")</f>
        <v>raidcom add ldev  -pool 0 -ldev_id 1407 -capacity 268455936  -s 53958 -IH99</v>
      </c>
      <c r="P131" s="24" t="str">
        <f>IF(J131&lt;&gt;"","raidcom modify ldev "&amp;" -ldev_id "&amp;B131&amp;IF(J131&lt;&gt;"","  -ldev_name "&amp;J131, "")&amp;" -s "&amp;Instructions!B$11&amp;" -IH"&amp;Instructions!B$10, "")</f>
        <v>raidcom modify ldev  -ldev_id 1407  -ldev_name AIXMAPFRE -s 53958 -IH99</v>
      </c>
      <c r="Q131" s="97" t="str">
        <f>IF(B131&gt;0,"raidcom delete ldev -ldev_id "&amp;B131&amp;" -s "&amp;Instructions!B$11&amp;" -IH"&amp;Instructions!B$10, "")</f>
        <v>raidcom delete ldev -ldev_id 1407 -s 53958 -IH99</v>
      </c>
    </row>
    <row r="132" spans="1:17" ht="15">
      <c r="A132" s="70" t="s">
        <v>495</v>
      </c>
      <c r="B132" s="29">
        <f t="shared" si="1"/>
        <v>1408</v>
      </c>
      <c r="C132" s="20" t="s">
        <v>193</v>
      </c>
      <c r="D132" s="111">
        <v>0</v>
      </c>
      <c r="E132" s="20" t="s">
        <v>177</v>
      </c>
      <c r="F132" s="83" t="s">
        <v>175</v>
      </c>
      <c r="G132" s="190">
        <v>268455936</v>
      </c>
      <c r="H132" s="21" t="s">
        <v>184</v>
      </c>
      <c r="I132" s="21" t="s">
        <v>17</v>
      </c>
      <c r="J132" s="21" t="s">
        <v>362</v>
      </c>
      <c r="K132" s="61"/>
      <c r="L132" s="57"/>
      <c r="M132" s="28"/>
      <c r="N132" s="92" t="s">
        <v>17</v>
      </c>
      <c r="O132" s="24" t="str">
        <f>IF(A132&lt;&gt; "", "raidcom add ldev "&amp;IF(C132="snap"," -pool snap"," -"&amp;C132&amp;" "&amp;D132)&amp;" -ldev_id "&amp;B132&amp;" -capacity "&amp;IF(H132="BLOCK",G132,G132&amp;H132)&amp;IF(E132="OPEN-V"," ","emulation "&amp;E132)&amp;IF(I132="Y"," -command_device y","")&amp;" -s "&amp;Instructions!B$11&amp;" -IH"&amp;Instructions!B$10, "")</f>
        <v>raidcom add ldev  -pool 0 -ldev_id 1408 -capacity 268455936  -s 53958 -IH99</v>
      </c>
      <c r="P132" s="24" t="str">
        <f>IF(J132&lt;&gt;"","raidcom modify ldev "&amp;" -ldev_id "&amp;B132&amp;IF(J132&lt;&gt;"","  -ldev_name "&amp;J132, "")&amp;" -s "&amp;Instructions!B$11&amp;" -IH"&amp;Instructions!B$10, "")</f>
        <v>raidcom modify ldev  -ldev_id 1408  -ldev_name AIXMAPFRE -s 53958 -IH99</v>
      </c>
      <c r="Q132" s="97" t="str">
        <f>IF(B132&gt;0,"raidcom delete ldev -ldev_id "&amp;B132&amp;" -s "&amp;Instructions!B$11&amp;" -IH"&amp;Instructions!B$10, "")</f>
        <v>raidcom delete ldev -ldev_id 1408 -s 53958 -IH99</v>
      </c>
    </row>
    <row r="133" spans="1:17" ht="15">
      <c r="A133" s="70" t="s">
        <v>496</v>
      </c>
      <c r="B133" s="29">
        <f t="shared" ref="B133:B201" si="2">HEX2DEC(A133)</f>
        <v>1409</v>
      </c>
      <c r="C133" s="20" t="s">
        <v>193</v>
      </c>
      <c r="D133" s="111">
        <v>0</v>
      </c>
      <c r="E133" s="20" t="s">
        <v>177</v>
      </c>
      <c r="F133" s="83" t="s">
        <v>175</v>
      </c>
      <c r="G133" s="190">
        <v>268455936</v>
      </c>
      <c r="H133" s="21" t="s">
        <v>184</v>
      </c>
      <c r="I133" s="21" t="s">
        <v>17</v>
      </c>
      <c r="J133" s="21" t="s">
        <v>362</v>
      </c>
      <c r="K133" s="61"/>
      <c r="L133" s="57"/>
      <c r="M133" s="28"/>
      <c r="N133" s="92" t="s">
        <v>17</v>
      </c>
      <c r="O133" s="24" t="str">
        <f>IF(A133&lt;&gt; "", "raidcom add ldev "&amp;IF(C133="snap"," -pool snap"," -"&amp;C133&amp;" "&amp;D133)&amp;" -ldev_id "&amp;B133&amp;" -capacity "&amp;IF(H133="BLOCK",G133,G133&amp;H133)&amp;IF(E133="OPEN-V"," ","emulation "&amp;E133)&amp;IF(I133="Y"," -command_device y","")&amp;" -s "&amp;Instructions!B$11&amp;" -IH"&amp;Instructions!B$10, "")</f>
        <v>raidcom add ldev  -pool 0 -ldev_id 1409 -capacity 268455936  -s 53958 -IH99</v>
      </c>
      <c r="P133" s="24" t="str">
        <f>IF(J133&lt;&gt;"","raidcom modify ldev "&amp;" -ldev_id "&amp;B133&amp;IF(J133&lt;&gt;"","  -ldev_name "&amp;J133, "")&amp;" -s "&amp;Instructions!B$11&amp;" -IH"&amp;Instructions!B$10, "")</f>
        <v>raidcom modify ldev  -ldev_id 1409  -ldev_name AIXMAPFRE -s 53958 -IH99</v>
      </c>
      <c r="Q133" s="97" t="str">
        <f>IF(B133&gt;0,"raidcom delete ldev -ldev_id "&amp;B133&amp;" -s "&amp;Instructions!B$11&amp;" -IH"&amp;Instructions!B$10, "")</f>
        <v>raidcom delete ldev -ldev_id 1409 -s 53958 -IH99</v>
      </c>
    </row>
    <row r="134" spans="1:17" ht="15">
      <c r="A134" s="70" t="s">
        <v>497</v>
      </c>
      <c r="B134" s="29">
        <f t="shared" si="2"/>
        <v>1410</v>
      </c>
      <c r="C134" s="20" t="s">
        <v>193</v>
      </c>
      <c r="D134" s="111">
        <v>0</v>
      </c>
      <c r="E134" s="20" t="s">
        <v>177</v>
      </c>
      <c r="F134" s="83" t="s">
        <v>175</v>
      </c>
      <c r="G134" s="190">
        <v>268455936</v>
      </c>
      <c r="H134" s="21" t="s">
        <v>184</v>
      </c>
      <c r="I134" s="21" t="s">
        <v>17</v>
      </c>
      <c r="J134" s="21" t="s">
        <v>362</v>
      </c>
      <c r="K134" s="61"/>
      <c r="L134" s="57"/>
      <c r="M134" s="28"/>
      <c r="N134" s="92" t="s">
        <v>17</v>
      </c>
      <c r="O134" s="24" t="str">
        <f>IF(A134&lt;&gt; "", "raidcom add ldev "&amp;IF(C134="snap"," -pool snap"," -"&amp;C134&amp;" "&amp;D134)&amp;" -ldev_id "&amp;B134&amp;" -capacity "&amp;IF(H134="BLOCK",G134,G134&amp;H134)&amp;IF(E134="OPEN-V"," ","emulation "&amp;E134)&amp;IF(I134="Y"," -command_device y","")&amp;" -s "&amp;Instructions!B$11&amp;" -IH"&amp;Instructions!B$10, "")</f>
        <v>raidcom add ldev  -pool 0 -ldev_id 1410 -capacity 268455936  -s 53958 -IH99</v>
      </c>
      <c r="P134" s="24" t="str">
        <f>IF(J134&lt;&gt;"","raidcom modify ldev "&amp;" -ldev_id "&amp;B134&amp;IF(J134&lt;&gt;"","  -ldev_name "&amp;J134, "")&amp;" -s "&amp;Instructions!B$11&amp;" -IH"&amp;Instructions!B$10, "")</f>
        <v>raidcom modify ldev  -ldev_id 1410  -ldev_name AIXMAPFRE -s 53958 -IH99</v>
      </c>
      <c r="Q134" s="97" t="str">
        <f>IF(B134&gt;0,"raidcom delete ldev -ldev_id "&amp;B134&amp;" -s "&amp;Instructions!B$11&amp;" -IH"&amp;Instructions!B$10, "")</f>
        <v>raidcom delete ldev -ldev_id 1410 -s 53958 -IH99</v>
      </c>
    </row>
    <row r="135" spans="1:17" ht="15">
      <c r="A135" s="70" t="s">
        <v>498</v>
      </c>
      <c r="B135" s="29">
        <f t="shared" si="2"/>
        <v>1411</v>
      </c>
      <c r="C135" s="20" t="s">
        <v>193</v>
      </c>
      <c r="D135" s="111">
        <v>0</v>
      </c>
      <c r="E135" s="20" t="s">
        <v>177</v>
      </c>
      <c r="F135" s="83" t="s">
        <v>175</v>
      </c>
      <c r="G135" s="190">
        <v>268455936</v>
      </c>
      <c r="H135" s="21" t="s">
        <v>184</v>
      </c>
      <c r="I135" s="21" t="s">
        <v>17</v>
      </c>
      <c r="J135" s="21" t="s">
        <v>362</v>
      </c>
      <c r="K135" s="61"/>
      <c r="L135" s="57"/>
      <c r="M135" s="28"/>
      <c r="N135" s="92" t="s">
        <v>17</v>
      </c>
      <c r="O135" s="24" t="str">
        <f>IF(A135&lt;&gt; "", "raidcom add ldev "&amp;IF(C135="snap"," -pool snap"," -"&amp;C135&amp;" "&amp;D135)&amp;" -ldev_id "&amp;B135&amp;" -capacity "&amp;IF(H135="BLOCK",G135,G135&amp;H135)&amp;IF(E135="OPEN-V"," ","emulation "&amp;E135)&amp;IF(I135="Y"," -command_device y","")&amp;" -s "&amp;Instructions!B$11&amp;" -IH"&amp;Instructions!B$10, "")</f>
        <v>raidcom add ldev  -pool 0 -ldev_id 1411 -capacity 268455936  -s 53958 -IH99</v>
      </c>
      <c r="P135" s="24" t="str">
        <f>IF(J135&lt;&gt;"","raidcom modify ldev "&amp;" -ldev_id "&amp;B135&amp;IF(J135&lt;&gt;"","  -ldev_name "&amp;J135, "")&amp;" -s "&amp;Instructions!B$11&amp;" -IH"&amp;Instructions!B$10, "")</f>
        <v>raidcom modify ldev  -ldev_id 1411  -ldev_name AIXMAPFRE -s 53958 -IH99</v>
      </c>
      <c r="Q135" s="97" t="str">
        <f>IF(B135&gt;0,"raidcom delete ldev -ldev_id "&amp;B135&amp;" -s "&amp;Instructions!B$11&amp;" -IH"&amp;Instructions!B$10, "")</f>
        <v>raidcom delete ldev -ldev_id 1411 -s 53958 -IH99</v>
      </c>
    </row>
    <row r="136" spans="1:17" ht="15">
      <c r="A136" s="106" t="s">
        <v>499</v>
      </c>
      <c r="B136" s="29">
        <f t="shared" si="2"/>
        <v>1412</v>
      </c>
      <c r="C136" s="20" t="s">
        <v>193</v>
      </c>
      <c r="D136" s="111">
        <v>0</v>
      </c>
      <c r="E136" s="20" t="s">
        <v>177</v>
      </c>
      <c r="F136" s="83" t="s">
        <v>175</v>
      </c>
      <c r="G136" s="190">
        <v>67178496</v>
      </c>
      <c r="H136" s="21" t="s">
        <v>184</v>
      </c>
      <c r="I136" s="21" t="s">
        <v>17</v>
      </c>
      <c r="J136" s="21" t="s">
        <v>362</v>
      </c>
      <c r="K136" s="61"/>
      <c r="L136" s="106"/>
      <c r="M136" s="28"/>
      <c r="N136" s="92" t="s">
        <v>17</v>
      </c>
      <c r="O136" s="24" t="str">
        <f>IF(A136&lt;&gt; "", "raidcom add ldev "&amp;IF(C136="snap"," -pool snap"," -"&amp;C136&amp;" "&amp;D136)&amp;" -ldev_id "&amp;B136&amp;" -capacity "&amp;IF(H136="BLOCK",G136,G136&amp;H136)&amp;IF(E136="OPEN-V"," ","emulation "&amp;E136)&amp;IF(I136="Y"," -command_device y","")&amp;" -s "&amp;Instructions!B$11&amp;" -IH"&amp;Instructions!B$10, "")</f>
        <v>raidcom add ldev  -pool 0 -ldev_id 1412 -capacity 67178496  -s 53958 -IH99</v>
      </c>
      <c r="P136" s="24" t="str">
        <f>IF(J136&lt;&gt;"","raidcom modify ldev "&amp;" -ldev_id "&amp;B136&amp;IF(J136&lt;&gt;"","  -ldev_name "&amp;J136, "")&amp;" -s "&amp;Instructions!B$11&amp;" -IH"&amp;Instructions!B$10, "")</f>
        <v>raidcom modify ldev  -ldev_id 1412  -ldev_name AIXMAPFRE -s 53958 -IH99</v>
      </c>
      <c r="Q136" s="97" t="str">
        <f>IF(B136&gt;0,"raidcom delete ldev -ldev_id "&amp;B136&amp;" -s "&amp;Instructions!B$11&amp;" -IH"&amp;Instructions!B$10, "")</f>
        <v>raidcom delete ldev -ldev_id 1412 -s 53958 -IH99</v>
      </c>
    </row>
    <row r="137" spans="1:17" ht="15">
      <c r="A137" s="106" t="s">
        <v>500</v>
      </c>
      <c r="B137" s="29">
        <f t="shared" si="2"/>
        <v>1413</v>
      </c>
      <c r="C137" s="20" t="s">
        <v>193</v>
      </c>
      <c r="D137" s="111">
        <v>0</v>
      </c>
      <c r="E137" s="20" t="s">
        <v>177</v>
      </c>
      <c r="F137" s="83" t="s">
        <v>175</v>
      </c>
      <c r="G137" s="190">
        <v>67178496</v>
      </c>
      <c r="H137" s="21" t="s">
        <v>184</v>
      </c>
      <c r="I137" s="21" t="s">
        <v>17</v>
      </c>
      <c r="J137" s="21" t="s">
        <v>362</v>
      </c>
      <c r="K137" s="61"/>
      <c r="L137" s="106"/>
      <c r="M137" s="28"/>
      <c r="N137" s="92" t="s">
        <v>17</v>
      </c>
      <c r="O137" s="24" t="str">
        <f>IF(A137&lt;&gt; "", "raidcom add ldev "&amp;IF(C137="snap"," -pool snap"," -"&amp;C137&amp;" "&amp;D137)&amp;" -ldev_id "&amp;B137&amp;" -capacity "&amp;IF(H137="BLOCK",G137,G137&amp;H137)&amp;IF(E137="OPEN-V"," ","emulation "&amp;E137)&amp;IF(I137="Y"," -command_device y","")&amp;" -s "&amp;Instructions!B$11&amp;" -IH"&amp;Instructions!B$10, "")</f>
        <v>raidcom add ldev  -pool 0 -ldev_id 1413 -capacity 67178496  -s 53958 -IH99</v>
      </c>
      <c r="P137" s="24" t="str">
        <f>IF(J137&lt;&gt;"","raidcom modify ldev "&amp;" -ldev_id "&amp;B137&amp;IF(J137&lt;&gt;"","  -ldev_name "&amp;J137, "")&amp;" -s "&amp;Instructions!B$11&amp;" -IH"&amp;Instructions!B$10, "")</f>
        <v>raidcom modify ldev  -ldev_id 1413  -ldev_name AIXMAPFRE -s 53958 -IH99</v>
      </c>
      <c r="Q137" s="97" t="str">
        <f>IF(B137&gt;0,"raidcom delete ldev -ldev_id "&amp;B137&amp;" -s "&amp;Instructions!B$11&amp;" -IH"&amp;Instructions!B$10, "")</f>
        <v>raidcom delete ldev -ldev_id 1413 -s 53958 -IH99</v>
      </c>
    </row>
    <row r="138" spans="1:17" ht="15">
      <c r="A138" s="106" t="s">
        <v>501</v>
      </c>
      <c r="B138" s="29">
        <f t="shared" si="2"/>
        <v>1414</v>
      </c>
      <c r="C138" s="20" t="s">
        <v>193</v>
      </c>
      <c r="D138" s="111">
        <v>0</v>
      </c>
      <c r="E138" s="20" t="s">
        <v>177</v>
      </c>
      <c r="F138" s="83" t="s">
        <v>175</v>
      </c>
      <c r="G138" s="190">
        <v>67178496</v>
      </c>
      <c r="H138" s="21" t="s">
        <v>184</v>
      </c>
      <c r="I138" s="21" t="s">
        <v>17</v>
      </c>
      <c r="J138" s="21" t="s">
        <v>362</v>
      </c>
      <c r="K138" s="61"/>
      <c r="L138" s="106"/>
      <c r="M138" s="28"/>
      <c r="N138" s="92" t="s">
        <v>17</v>
      </c>
      <c r="O138" s="24" t="str">
        <f>IF(A138&lt;&gt; "", "raidcom add ldev "&amp;IF(C138="snap"," -pool snap"," -"&amp;C138&amp;" "&amp;D138)&amp;" -ldev_id "&amp;B138&amp;" -capacity "&amp;IF(H138="BLOCK",G138,G138&amp;H138)&amp;IF(E138="OPEN-V"," ","emulation "&amp;E138)&amp;IF(I138="Y"," -command_device y","")&amp;" -s "&amp;Instructions!B$11&amp;" -IH"&amp;Instructions!B$10, "")</f>
        <v>raidcom add ldev  -pool 0 -ldev_id 1414 -capacity 67178496  -s 53958 -IH99</v>
      </c>
      <c r="P138" s="24" t="str">
        <f>IF(J138&lt;&gt;"","raidcom modify ldev "&amp;" -ldev_id "&amp;B138&amp;IF(J138&lt;&gt;"","  -ldev_name "&amp;J138, "")&amp;" -s "&amp;Instructions!B$11&amp;" -IH"&amp;Instructions!B$10, "")</f>
        <v>raidcom modify ldev  -ldev_id 1414  -ldev_name AIXMAPFRE -s 53958 -IH99</v>
      </c>
      <c r="Q138" s="97" t="str">
        <f>IF(B138&gt;0,"raidcom delete ldev -ldev_id "&amp;B138&amp;" -s "&amp;Instructions!B$11&amp;" -IH"&amp;Instructions!B$10, "")</f>
        <v>raidcom delete ldev -ldev_id 1414 -s 53958 -IH99</v>
      </c>
    </row>
    <row r="139" spans="1:17" ht="15">
      <c r="A139" s="106" t="s">
        <v>502</v>
      </c>
      <c r="B139" s="29">
        <f t="shared" si="2"/>
        <v>1415</v>
      </c>
      <c r="C139" s="20" t="s">
        <v>193</v>
      </c>
      <c r="D139" s="111">
        <v>0</v>
      </c>
      <c r="E139" s="20" t="s">
        <v>177</v>
      </c>
      <c r="F139" s="83" t="s">
        <v>175</v>
      </c>
      <c r="G139" s="190">
        <v>268455936</v>
      </c>
      <c r="H139" s="21" t="s">
        <v>184</v>
      </c>
      <c r="I139" s="21" t="s">
        <v>17</v>
      </c>
      <c r="J139" s="21" t="s">
        <v>362</v>
      </c>
      <c r="K139" s="61"/>
      <c r="L139" s="106"/>
      <c r="M139" s="28"/>
      <c r="N139" s="92" t="s">
        <v>17</v>
      </c>
      <c r="O139" s="24" t="str">
        <f>IF(A139&lt;&gt; "", "raidcom add ldev "&amp;IF(C139="snap"," -pool snap"," -"&amp;C139&amp;" "&amp;D139)&amp;" -ldev_id "&amp;B139&amp;" -capacity "&amp;IF(H139="BLOCK",G139,G139&amp;H139)&amp;IF(E139="OPEN-V"," ","emulation "&amp;E139)&amp;IF(I139="Y"," -command_device y","")&amp;" -s "&amp;Instructions!B$11&amp;" -IH"&amp;Instructions!B$10, "")</f>
        <v>raidcom add ldev  -pool 0 -ldev_id 1415 -capacity 268455936  -s 53958 -IH99</v>
      </c>
      <c r="P139" s="24" t="str">
        <f>IF(J139&lt;&gt;"","raidcom modify ldev "&amp;" -ldev_id "&amp;B139&amp;IF(J139&lt;&gt;"","  -ldev_name "&amp;J139, "")&amp;" -s "&amp;Instructions!B$11&amp;" -IH"&amp;Instructions!B$10, "")</f>
        <v>raidcom modify ldev  -ldev_id 1415  -ldev_name AIXMAPFRE -s 53958 -IH99</v>
      </c>
      <c r="Q139" s="97" t="str">
        <f>IF(B139&gt;0,"raidcom delete ldev -ldev_id "&amp;B139&amp;" -s "&amp;Instructions!B$11&amp;" -IH"&amp;Instructions!B$10, "")</f>
        <v>raidcom delete ldev -ldev_id 1415 -s 53958 -IH99</v>
      </c>
    </row>
    <row r="140" spans="1:17" ht="15">
      <c r="A140" s="106" t="s">
        <v>503</v>
      </c>
      <c r="B140" s="29">
        <f>HEX2DEC(A140)</f>
        <v>1416</v>
      </c>
      <c r="C140" s="20" t="s">
        <v>193</v>
      </c>
      <c r="D140" s="111">
        <v>0</v>
      </c>
      <c r="E140" s="20" t="s">
        <v>177</v>
      </c>
      <c r="F140" s="83" t="s">
        <v>175</v>
      </c>
      <c r="G140" s="190">
        <v>268455936</v>
      </c>
      <c r="H140" s="21" t="s">
        <v>184</v>
      </c>
      <c r="I140" s="21" t="s">
        <v>17</v>
      </c>
      <c r="J140" s="21" t="s">
        <v>363</v>
      </c>
      <c r="K140" s="61"/>
      <c r="L140" s="106"/>
      <c r="M140" s="28"/>
      <c r="N140" s="92" t="s">
        <v>17</v>
      </c>
      <c r="O140" s="24" t="str">
        <f>IF(A140&lt;&gt; "", "raidcom add ldev "&amp;IF(C140="snap"," -pool snap"," -"&amp;C140&amp;" "&amp;D140)&amp;" -ldev_id "&amp;B140&amp;" -capacity "&amp;IF(H140="BLOCK",G140,G140&amp;H140)&amp;IF(E140="OPEN-V"," ","emulation "&amp;E140)&amp;IF(I140="Y"," -command_device y","")&amp;" -s "&amp;Instructions!B$11&amp;" -IH"&amp;Instructions!B$10, "")</f>
        <v>raidcom add ldev  -pool 0 -ldev_id 1416 -capacity 268455936  -s 53958 -IH99</v>
      </c>
      <c r="P140" s="24" t="str">
        <f>IF(J140&lt;&gt;"","raidcom modify ldev "&amp;" -ldev_id "&amp;B140&amp;IF(J140&lt;&gt;"","  -ldev_name "&amp;J140, "")&amp;" -s "&amp;Instructions!B$11&amp;" -IH"&amp;Instructions!B$10, "")</f>
        <v>raidcom modify ldev  -ldev_id 1416  -ldev_name AIXTRON -s 53958 -IH99</v>
      </c>
      <c r="Q140" s="97" t="str">
        <f>IF(B140&gt;0,"raidcom delete ldev -ldev_id "&amp;B140&amp;" -s "&amp;Instructions!B$11&amp;" -IH"&amp;Instructions!B$10, "")</f>
        <v>raidcom delete ldev -ldev_id 1416 -s 53958 -IH99</v>
      </c>
    </row>
    <row r="141" spans="1:17" ht="15">
      <c r="A141" s="70" t="s">
        <v>504</v>
      </c>
      <c r="B141" s="29">
        <f t="shared" si="2"/>
        <v>1417</v>
      </c>
      <c r="C141" s="20" t="s">
        <v>193</v>
      </c>
      <c r="D141" s="111">
        <v>0</v>
      </c>
      <c r="E141" s="20" t="s">
        <v>177</v>
      </c>
      <c r="F141" s="83" t="s">
        <v>175</v>
      </c>
      <c r="G141" s="190">
        <v>67178496</v>
      </c>
      <c r="H141" s="21" t="s">
        <v>184</v>
      </c>
      <c r="I141" s="21" t="s">
        <v>17</v>
      </c>
      <c r="J141" s="21" t="s">
        <v>363</v>
      </c>
      <c r="K141" s="61"/>
      <c r="L141" s="57"/>
      <c r="M141" s="28"/>
      <c r="N141" s="92" t="s">
        <v>17</v>
      </c>
      <c r="O141" s="24" t="str">
        <f>IF(A141&lt;&gt; "", "raidcom add ldev "&amp;IF(C141="snap"," -pool snap"," -"&amp;C141&amp;" "&amp;D141)&amp;" -ldev_id "&amp;B141&amp;" -capacity "&amp;IF(H141="BLOCK",G141,G141&amp;H141)&amp;IF(E141="OPEN-V"," ","emulation "&amp;E141)&amp;IF(I141="Y"," -command_device y","")&amp;" -s "&amp;Instructions!B$11&amp;" -IH"&amp;Instructions!B$10, "")</f>
        <v>raidcom add ldev  -pool 0 -ldev_id 1417 -capacity 67178496  -s 53958 -IH99</v>
      </c>
      <c r="P141" s="24" t="str">
        <f>IF(J141&lt;&gt;"","raidcom modify ldev "&amp;" -ldev_id "&amp;B141&amp;IF(J141&lt;&gt;"","  -ldev_name "&amp;J141, "")&amp;" -s "&amp;Instructions!B$11&amp;" -IH"&amp;Instructions!B$10, "")</f>
        <v>raidcom modify ldev  -ldev_id 1417  -ldev_name AIXTRON -s 53958 -IH99</v>
      </c>
      <c r="Q141" s="97" t="str">
        <f>IF(B141&gt;0,"raidcom delete ldev -ldev_id "&amp;B141&amp;" -s "&amp;Instructions!B$11&amp;" -IH"&amp;Instructions!B$10, "")</f>
        <v>raidcom delete ldev -ldev_id 1417 -s 53958 -IH99</v>
      </c>
    </row>
    <row r="142" spans="1:17" ht="15">
      <c r="A142" s="70" t="s">
        <v>505</v>
      </c>
      <c r="B142" s="29">
        <f t="shared" si="2"/>
        <v>1418</v>
      </c>
      <c r="C142" s="20" t="s">
        <v>193</v>
      </c>
      <c r="D142" s="111">
        <v>0</v>
      </c>
      <c r="E142" s="20" t="s">
        <v>177</v>
      </c>
      <c r="F142" s="83" t="s">
        <v>175</v>
      </c>
      <c r="G142" s="190">
        <v>67178496</v>
      </c>
      <c r="H142" s="21" t="s">
        <v>184</v>
      </c>
      <c r="I142" s="21" t="s">
        <v>17</v>
      </c>
      <c r="J142" s="21" t="s">
        <v>363</v>
      </c>
      <c r="K142" s="61"/>
      <c r="L142" s="57"/>
      <c r="M142" s="28"/>
      <c r="N142" s="92" t="s">
        <v>17</v>
      </c>
      <c r="O142" s="24" t="str">
        <f>IF(A142&lt;&gt; "", "raidcom add ldev "&amp;IF(C142="snap"," -pool snap"," -"&amp;C142&amp;" "&amp;D142)&amp;" -ldev_id "&amp;B142&amp;" -capacity "&amp;IF(H142="BLOCK",G142,G142&amp;H142)&amp;IF(E142="OPEN-V"," ","emulation "&amp;E142)&amp;IF(I142="Y"," -command_device y","")&amp;" -s "&amp;Instructions!B$11&amp;" -IH"&amp;Instructions!B$10, "")</f>
        <v>raidcom add ldev  -pool 0 -ldev_id 1418 -capacity 67178496  -s 53958 -IH99</v>
      </c>
      <c r="P142" s="24" t="str">
        <f>IF(J142&lt;&gt;"","raidcom modify ldev "&amp;" -ldev_id "&amp;B142&amp;IF(J142&lt;&gt;"","  -ldev_name "&amp;J142, "")&amp;" -s "&amp;Instructions!B$11&amp;" -IH"&amp;Instructions!B$10, "")</f>
        <v>raidcom modify ldev  -ldev_id 1418  -ldev_name AIXTRON -s 53958 -IH99</v>
      </c>
      <c r="Q142" s="97" t="str">
        <f>IF(B142&gt;0,"raidcom delete ldev -ldev_id "&amp;B142&amp;" -s "&amp;Instructions!B$11&amp;" -IH"&amp;Instructions!B$10, "")</f>
        <v>raidcom delete ldev -ldev_id 1418 -s 53958 -IH99</v>
      </c>
    </row>
    <row r="143" spans="1:17" ht="15">
      <c r="A143" s="70" t="s">
        <v>506</v>
      </c>
      <c r="B143" s="29">
        <f t="shared" si="2"/>
        <v>1419</v>
      </c>
      <c r="C143" s="20" t="s">
        <v>193</v>
      </c>
      <c r="D143" s="111">
        <v>0</v>
      </c>
      <c r="E143" s="20" t="s">
        <v>177</v>
      </c>
      <c r="F143" s="83" t="s">
        <v>175</v>
      </c>
      <c r="G143" s="190">
        <v>67178496</v>
      </c>
      <c r="H143" s="21" t="s">
        <v>184</v>
      </c>
      <c r="I143" s="21" t="s">
        <v>17</v>
      </c>
      <c r="J143" s="21" t="s">
        <v>363</v>
      </c>
      <c r="K143" s="61"/>
      <c r="L143" s="57"/>
      <c r="M143" s="28"/>
      <c r="N143" s="92" t="s">
        <v>17</v>
      </c>
      <c r="O143" s="24" t="str">
        <f>IF(A143&lt;&gt; "", "raidcom add ldev "&amp;IF(C143="snap"," -pool snap"," -"&amp;C143&amp;" "&amp;D143)&amp;" -ldev_id "&amp;B143&amp;" -capacity "&amp;IF(H143="BLOCK",G143,G143&amp;H143)&amp;IF(E143="OPEN-V"," ","emulation "&amp;E143)&amp;IF(I143="Y"," -command_device y","")&amp;" -s "&amp;Instructions!B$11&amp;" -IH"&amp;Instructions!B$10, "")</f>
        <v>raidcom add ldev  -pool 0 -ldev_id 1419 -capacity 67178496  -s 53958 -IH99</v>
      </c>
      <c r="P143" s="24" t="str">
        <f>IF(J143&lt;&gt;"","raidcom modify ldev "&amp;" -ldev_id "&amp;B143&amp;IF(J143&lt;&gt;"","  -ldev_name "&amp;J143, "")&amp;" -s "&amp;Instructions!B$11&amp;" -IH"&amp;Instructions!B$10, "")</f>
        <v>raidcom modify ldev  -ldev_id 1419  -ldev_name AIXTRON -s 53958 -IH99</v>
      </c>
      <c r="Q143" s="97" t="str">
        <f>IF(B143&gt;0,"raidcom delete ldev -ldev_id "&amp;B143&amp;" -s "&amp;Instructions!B$11&amp;" -IH"&amp;Instructions!B$10, "")</f>
        <v>raidcom delete ldev -ldev_id 1419 -s 53958 -IH99</v>
      </c>
    </row>
    <row r="144" spans="1:17" ht="15">
      <c r="A144" s="70" t="s">
        <v>507</v>
      </c>
      <c r="B144" s="29">
        <f t="shared" si="2"/>
        <v>1420</v>
      </c>
      <c r="C144" s="20" t="s">
        <v>193</v>
      </c>
      <c r="D144" s="111">
        <v>0</v>
      </c>
      <c r="E144" s="20" t="s">
        <v>177</v>
      </c>
      <c r="F144" s="83" t="s">
        <v>175</v>
      </c>
      <c r="G144" s="190">
        <v>67178496</v>
      </c>
      <c r="H144" s="21" t="s">
        <v>184</v>
      </c>
      <c r="I144" s="21" t="s">
        <v>17</v>
      </c>
      <c r="J144" s="21" t="s">
        <v>363</v>
      </c>
      <c r="K144" s="61"/>
      <c r="L144" s="57"/>
      <c r="M144" s="28"/>
      <c r="N144" s="92" t="s">
        <v>17</v>
      </c>
      <c r="O144" s="24" t="str">
        <f>IF(A144&lt;&gt; "", "raidcom add ldev "&amp;IF(C144="snap"," -pool snap"," -"&amp;C144&amp;" "&amp;D144)&amp;" -ldev_id "&amp;B144&amp;" -capacity "&amp;IF(H144="BLOCK",G144,G144&amp;H144)&amp;IF(E144="OPEN-V"," ","emulation "&amp;E144)&amp;IF(I144="Y"," -command_device y","")&amp;" -s "&amp;Instructions!B$11&amp;" -IH"&amp;Instructions!B$10, "")</f>
        <v>raidcom add ldev  -pool 0 -ldev_id 1420 -capacity 67178496  -s 53958 -IH99</v>
      </c>
      <c r="P144" s="24" t="str">
        <f>IF(J144&lt;&gt;"","raidcom modify ldev "&amp;" -ldev_id "&amp;B144&amp;IF(J144&lt;&gt;"","  -ldev_name "&amp;J144, "")&amp;" -s "&amp;Instructions!B$11&amp;" -IH"&amp;Instructions!B$10, "")</f>
        <v>raidcom modify ldev  -ldev_id 1420  -ldev_name AIXTRON -s 53958 -IH99</v>
      </c>
      <c r="Q144" s="97" t="str">
        <f>IF(B144&gt;0,"raidcom delete ldev -ldev_id "&amp;B144&amp;" -s "&amp;Instructions!B$11&amp;" -IH"&amp;Instructions!B$10, "")</f>
        <v>raidcom delete ldev -ldev_id 1420 -s 53958 -IH99</v>
      </c>
    </row>
    <row r="145" spans="1:17" ht="15">
      <c r="A145" s="70" t="s">
        <v>508</v>
      </c>
      <c r="B145" s="29">
        <f t="shared" si="2"/>
        <v>1421</v>
      </c>
      <c r="C145" s="20" t="s">
        <v>193</v>
      </c>
      <c r="D145" s="111">
        <v>0</v>
      </c>
      <c r="E145" s="20" t="s">
        <v>177</v>
      </c>
      <c r="F145" s="83" t="s">
        <v>175</v>
      </c>
      <c r="G145" s="190">
        <v>67178496</v>
      </c>
      <c r="H145" s="21" t="s">
        <v>184</v>
      </c>
      <c r="I145" s="21" t="s">
        <v>17</v>
      </c>
      <c r="J145" s="21" t="s">
        <v>363</v>
      </c>
      <c r="K145" s="61"/>
      <c r="L145" s="57"/>
      <c r="M145" s="28"/>
      <c r="N145" s="92" t="s">
        <v>17</v>
      </c>
      <c r="O145" s="24" t="str">
        <f>IF(A145&lt;&gt; "", "raidcom add ldev "&amp;IF(C145="snap"," -pool snap"," -"&amp;C145&amp;" "&amp;D145)&amp;" -ldev_id "&amp;B145&amp;" -capacity "&amp;IF(H145="BLOCK",G145,G145&amp;H145)&amp;IF(E145="OPEN-V"," ","emulation "&amp;E145)&amp;IF(I145="Y"," -command_device y","")&amp;" -s "&amp;Instructions!B$11&amp;" -IH"&amp;Instructions!B$10, "")</f>
        <v>raidcom add ldev  -pool 0 -ldev_id 1421 -capacity 67178496  -s 53958 -IH99</v>
      </c>
      <c r="P145" s="24" t="str">
        <f>IF(J145&lt;&gt;"","raidcom modify ldev "&amp;" -ldev_id "&amp;B145&amp;IF(J145&lt;&gt;"","  -ldev_name "&amp;J145, "")&amp;" -s "&amp;Instructions!B$11&amp;" -IH"&amp;Instructions!B$10, "")</f>
        <v>raidcom modify ldev  -ldev_id 1421  -ldev_name AIXTRON -s 53958 -IH99</v>
      </c>
      <c r="Q145" s="97" t="str">
        <f>IF(B145&gt;0,"raidcom delete ldev -ldev_id "&amp;B145&amp;" -s "&amp;Instructions!B$11&amp;" -IH"&amp;Instructions!B$10, "")</f>
        <v>raidcom delete ldev -ldev_id 1421 -s 53958 -IH99</v>
      </c>
    </row>
    <row r="146" spans="1:17" ht="15">
      <c r="A146" s="70" t="s">
        <v>509</v>
      </c>
      <c r="B146" s="29">
        <f t="shared" si="2"/>
        <v>1422</v>
      </c>
      <c r="C146" s="20" t="s">
        <v>193</v>
      </c>
      <c r="D146" s="111">
        <v>0</v>
      </c>
      <c r="E146" s="20" t="s">
        <v>177</v>
      </c>
      <c r="F146" s="83" t="s">
        <v>175</v>
      </c>
      <c r="G146" s="190">
        <v>67178496</v>
      </c>
      <c r="H146" s="21" t="s">
        <v>184</v>
      </c>
      <c r="I146" s="21" t="s">
        <v>17</v>
      </c>
      <c r="J146" s="21" t="s">
        <v>363</v>
      </c>
      <c r="K146" s="61"/>
      <c r="L146" s="57"/>
      <c r="M146" s="28"/>
      <c r="N146" s="92" t="s">
        <v>17</v>
      </c>
      <c r="O146" s="24" t="str">
        <f>IF(A146&lt;&gt; "", "raidcom add ldev "&amp;IF(C146="snap"," -pool snap"," -"&amp;C146&amp;" "&amp;D146)&amp;" -ldev_id "&amp;B146&amp;" -capacity "&amp;IF(H146="BLOCK",G146,G146&amp;H146)&amp;IF(E146="OPEN-V"," ","emulation "&amp;E146)&amp;IF(I146="Y"," -command_device y","")&amp;" -s "&amp;Instructions!B$11&amp;" -IH"&amp;Instructions!B$10, "")</f>
        <v>raidcom add ldev  -pool 0 -ldev_id 1422 -capacity 67178496  -s 53958 -IH99</v>
      </c>
      <c r="P146" s="24" t="str">
        <f>IF(J146&lt;&gt;"","raidcom modify ldev "&amp;" -ldev_id "&amp;B146&amp;IF(J146&lt;&gt;"","  -ldev_name "&amp;J146, "")&amp;" -s "&amp;Instructions!B$11&amp;" -IH"&amp;Instructions!B$10, "")</f>
        <v>raidcom modify ldev  -ldev_id 1422  -ldev_name AIXTRON -s 53958 -IH99</v>
      </c>
      <c r="Q146" s="97" t="str">
        <f>IF(B146&gt;0,"raidcom delete ldev -ldev_id "&amp;B146&amp;" -s "&amp;Instructions!B$11&amp;" -IH"&amp;Instructions!B$10, "")</f>
        <v>raidcom delete ldev -ldev_id 1422 -s 53958 -IH99</v>
      </c>
    </row>
    <row r="147" spans="1:17" ht="15">
      <c r="A147" s="70" t="s">
        <v>510</v>
      </c>
      <c r="B147" s="29">
        <f t="shared" si="2"/>
        <v>1423</v>
      </c>
      <c r="C147" s="20" t="s">
        <v>193</v>
      </c>
      <c r="D147" s="111">
        <v>0</v>
      </c>
      <c r="E147" s="20" t="s">
        <v>177</v>
      </c>
      <c r="F147" s="83" t="s">
        <v>175</v>
      </c>
      <c r="G147" s="190">
        <v>67178496</v>
      </c>
      <c r="H147" s="21" t="s">
        <v>184</v>
      </c>
      <c r="I147" s="21" t="s">
        <v>17</v>
      </c>
      <c r="J147" s="21" t="s">
        <v>363</v>
      </c>
      <c r="K147" s="61"/>
      <c r="L147" s="57"/>
      <c r="M147" s="28"/>
      <c r="N147" s="92" t="s">
        <v>17</v>
      </c>
      <c r="O147" s="24" t="str">
        <f>IF(A147&lt;&gt; "", "raidcom add ldev "&amp;IF(C147="snap"," -pool snap"," -"&amp;C147&amp;" "&amp;D147)&amp;" -ldev_id "&amp;B147&amp;" -capacity "&amp;IF(H147="BLOCK",G147,G147&amp;H147)&amp;IF(E147="OPEN-V"," ","emulation "&amp;E147)&amp;IF(I147="Y"," -command_device y","")&amp;" -s "&amp;Instructions!B$11&amp;" -IH"&amp;Instructions!B$10, "")</f>
        <v>raidcom add ldev  -pool 0 -ldev_id 1423 -capacity 67178496  -s 53958 -IH99</v>
      </c>
      <c r="P147" s="24" t="str">
        <f>IF(J147&lt;&gt;"","raidcom modify ldev "&amp;" -ldev_id "&amp;B147&amp;IF(J147&lt;&gt;"","  -ldev_name "&amp;J147, "")&amp;" -s "&amp;Instructions!B$11&amp;" -IH"&amp;Instructions!B$10, "")</f>
        <v>raidcom modify ldev  -ldev_id 1423  -ldev_name AIXTRON -s 53958 -IH99</v>
      </c>
      <c r="Q147" s="97" t="str">
        <f>IF(B147&gt;0,"raidcom delete ldev -ldev_id "&amp;B147&amp;" -s "&amp;Instructions!B$11&amp;" -IH"&amp;Instructions!B$10, "")</f>
        <v>raidcom delete ldev -ldev_id 1423 -s 53958 -IH99</v>
      </c>
    </row>
    <row r="148" spans="1:17" ht="15">
      <c r="A148" s="70" t="s">
        <v>511</v>
      </c>
      <c r="B148" s="29">
        <f t="shared" si="2"/>
        <v>1424</v>
      </c>
      <c r="C148" s="20" t="s">
        <v>193</v>
      </c>
      <c r="D148" s="111">
        <v>0</v>
      </c>
      <c r="E148" s="20" t="s">
        <v>177</v>
      </c>
      <c r="F148" s="83" t="s">
        <v>175</v>
      </c>
      <c r="G148" s="190">
        <v>67178496</v>
      </c>
      <c r="H148" s="21" t="s">
        <v>184</v>
      </c>
      <c r="I148" s="21" t="s">
        <v>17</v>
      </c>
      <c r="J148" s="21" t="s">
        <v>363</v>
      </c>
      <c r="K148" s="61"/>
      <c r="L148" s="57"/>
      <c r="M148" s="28"/>
      <c r="N148" s="92" t="s">
        <v>17</v>
      </c>
      <c r="O148" s="24" t="str">
        <f>IF(A148&lt;&gt; "", "raidcom add ldev "&amp;IF(C148="snap"," -pool snap"," -"&amp;C148&amp;" "&amp;D148)&amp;" -ldev_id "&amp;B148&amp;" -capacity "&amp;IF(H148="BLOCK",G148,G148&amp;H148)&amp;IF(E148="OPEN-V"," ","emulation "&amp;E148)&amp;IF(I148="Y"," -command_device y","")&amp;" -s "&amp;Instructions!B$11&amp;" -IH"&amp;Instructions!B$10, "")</f>
        <v>raidcom add ldev  -pool 0 -ldev_id 1424 -capacity 67178496  -s 53958 -IH99</v>
      </c>
      <c r="P148" s="24" t="str">
        <f>IF(J148&lt;&gt;"","raidcom modify ldev "&amp;" -ldev_id "&amp;B148&amp;IF(J148&lt;&gt;"","  -ldev_name "&amp;J148, "")&amp;" -s "&amp;Instructions!B$11&amp;" -IH"&amp;Instructions!B$10, "")</f>
        <v>raidcom modify ldev  -ldev_id 1424  -ldev_name AIXTRON -s 53958 -IH99</v>
      </c>
      <c r="Q148" s="97" t="str">
        <f>IF(B148&gt;0,"raidcom delete ldev -ldev_id "&amp;B148&amp;" -s "&amp;Instructions!B$11&amp;" -IH"&amp;Instructions!B$10, "")</f>
        <v>raidcom delete ldev -ldev_id 1424 -s 53958 -IH99</v>
      </c>
    </row>
    <row r="149" spans="1:17" ht="15">
      <c r="A149" s="70" t="s">
        <v>512</v>
      </c>
      <c r="B149" s="29">
        <f t="shared" si="2"/>
        <v>1425</v>
      </c>
      <c r="C149" s="20" t="s">
        <v>193</v>
      </c>
      <c r="D149" s="111">
        <v>0</v>
      </c>
      <c r="E149" s="20" t="s">
        <v>177</v>
      </c>
      <c r="F149" s="83" t="s">
        <v>175</v>
      </c>
      <c r="G149" s="190">
        <v>67178496</v>
      </c>
      <c r="H149" s="21" t="s">
        <v>184</v>
      </c>
      <c r="I149" s="21" t="s">
        <v>17</v>
      </c>
      <c r="J149" s="21" t="s">
        <v>363</v>
      </c>
      <c r="K149" s="61"/>
      <c r="L149" s="57"/>
      <c r="M149" s="28"/>
      <c r="N149" s="92" t="s">
        <v>17</v>
      </c>
      <c r="O149" s="24" t="str">
        <f>IF(A149&lt;&gt; "", "raidcom add ldev "&amp;IF(C149="snap"," -pool snap"," -"&amp;C149&amp;" "&amp;D149)&amp;" -ldev_id "&amp;B149&amp;" -capacity "&amp;IF(H149="BLOCK",G149,G149&amp;H149)&amp;IF(E149="OPEN-V"," ","emulation "&amp;E149)&amp;IF(I149="Y"," -command_device y","")&amp;" -s "&amp;Instructions!B$11&amp;" -IH"&amp;Instructions!B$10, "")</f>
        <v>raidcom add ldev  -pool 0 -ldev_id 1425 -capacity 67178496  -s 53958 -IH99</v>
      </c>
      <c r="P149" s="24" t="str">
        <f>IF(J149&lt;&gt;"","raidcom modify ldev "&amp;" -ldev_id "&amp;B149&amp;IF(J149&lt;&gt;"","  -ldev_name "&amp;J149, "")&amp;" -s "&amp;Instructions!B$11&amp;" -IH"&amp;Instructions!B$10, "")</f>
        <v>raidcom modify ldev  -ldev_id 1425  -ldev_name AIXTRON -s 53958 -IH99</v>
      </c>
      <c r="Q149" s="97" t="str">
        <f>IF(B149&gt;0,"raidcom delete ldev -ldev_id "&amp;B149&amp;" -s "&amp;Instructions!B$11&amp;" -IH"&amp;Instructions!B$10, "")</f>
        <v>raidcom delete ldev -ldev_id 1425 -s 53958 -IH99</v>
      </c>
    </row>
    <row r="150" spans="1:17" ht="15">
      <c r="A150" s="70" t="s">
        <v>513</v>
      </c>
      <c r="B150" s="29">
        <f t="shared" si="2"/>
        <v>1426</v>
      </c>
      <c r="C150" s="20" t="s">
        <v>193</v>
      </c>
      <c r="D150" s="111">
        <v>0</v>
      </c>
      <c r="E150" s="20" t="s">
        <v>177</v>
      </c>
      <c r="F150" s="83" t="s">
        <v>175</v>
      </c>
      <c r="G150" s="190">
        <v>67178496</v>
      </c>
      <c r="H150" s="21" t="s">
        <v>184</v>
      </c>
      <c r="I150" s="21" t="s">
        <v>17</v>
      </c>
      <c r="J150" s="21" t="s">
        <v>363</v>
      </c>
      <c r="K150" s="61"/>
      <c r="L150" s="57"/>
      <c r="M150" s="28"/>
      <c r="N150" s="92" t="s">
        <v>17</v>
      </c>
      <c r="O150" s="24" t="str">
        <f>IF(A150&lt;&gt; "", "raidcom add ldev "&amp;IF(C150="snap"," -pool snap"," -"&amp;C150&amp;" "&amp;D150)&amp;" -ldev_id "&amp;B150&amp;" -capacity "&amp;IF(H150="BLOCK",G150,G150&amp;H150)&amp;IF(E150="OPEN-V"," ","emulation "&amp;E150)&amp;IF(I150="Y"," -command_device y","")&amp;" -s "&amp;Instructions!B$11&amp;" -IH"&amp;Instructions!B$10, "")</f>
        <v>raidcom add ldev  -pool 0 -ldev_id 1426 -capacity 67178496  -s 53958 -IH99</v>
      </c>
      <c r="P150" s="24" t="str">
        <f>IF(J150&lt;&gt;"","raidcom modify ldev "&amp;" -ldev_id "&amp;B150&amp;IF(J150&lt;&gt;"","  -ldev_name "&amp;J150, "")&amp;" -s "&amp;Instructions!B$11&amp;" -IH"&amp;Instructions!B$10, "")</f>
        <v>raidcom modify ldev  -ldev_id 1426  -ldev_name AIXTRON -s 53958 -IH99</v>
      </c>
      <c r="Q150" s="97" t="str">
        <f>IF(B150&gt;0,"raidcom delete ldev -ldev_id "&amp;B150&amp;" -s "&amp;Instructions!B$11&amp;" -IH"&amp;Instructions!B$10, "")</f>
        <v>raidcom delete ldev -ldev_id 1426 -s 53958 -IH99</v>
      </c>
    </row>
    <row r="151" spans="1:17" ht="15">
      <c r="A151" s="70" t="s">
        <v>514</v>
      </c>
      <c r="B151" s="29">
        <f t="shared" si="2"/>
        <v>1427</v>
      </c>
      <c r="C151" s="20" t="s">
        <v>193</v>
      </c>
      <c r="D151" s="111">
        <v>0</v>
      </c>
      <c r="E151" s="20" t="s">
        <v>177</v>
      </c>
      <c r="F151" s="83" t="s">
        <v>175</v>
      </c>
      <c r="G151" s="190">
        <v>67178496</v>
      </c>
      <c r="H151" s="21" t="s">
        <v>184</v>
      </c>
      <c r="I151" s="21" t="s">
        <v>17</v>
      </c>
      <c r="J151" s="21" t="s">
        <v>363</v>
      </c>
      <c r="K151" s="61"/>
      <c r="L151" s="57"/>
      <c r="M151" s="28"/>
      <c r="N151" s="92" t="s">
        <v>17</v>
      </c>
      <c r="O151" s="24" t="str">
        <f>IF(A151&lt;&gt; "", "raidcom add ldev "&amp;IF(C151="snap"," -pool snap"," -"&amp;C151&amp;" "&amp;D151)&amp;" -ldev_id "&amp;B151&amp;" -capacity "&amp;IF(H151="BLOCK",G151,G151&amp;H151)&amp;IF(E151="OPEN-V"," ","emulation "&amp;E151)&amp;IF(I151="Y"," -command_device y","")&amp;" -s "&amp;Instructions!B$11&amp;" -IH"&amp;Instructions!B$10, "")</f>
        <v>raidcom add ldev  -pool 0 -ldev_id 1427 -capacity 67178496  -s 53958 -IH99</v>
      </c>
      <c r="P151" s="24" t="str">
        <f>IF(J151&lt;&gt;"","raidcom modify ldev "&amp;" -ldev_id "&amp;B151&amp;IF(J151&lt;&gt;"","  -ldev_name "&amp;J151, "")&amp;" -s "&amp;Instructions!B$11&amp;" -IH"&amp;Instructions!B$10, "")</f>
        <v>raidcom modify ldev  -ldev_id 1427  -ldev_name AIXTRON -s 53958 -IH99</v>
      </c>
      <c r="Q151" s="97" t="str">
        <f>IF(B151&gt;0,"raidcom delete ldev -ldev_id "&amp;B151&amp;" -s "&amp;Instructions!B$11&amp;" -IH"&amp;Instructions!B$10, "")</f>
        <v>raidcom delete ldev -ldev_id 1427 -s 53958 -IH99</v>
      </c>
    </row>
    <row r="152" spans="1:17" ht="15">
      <c r="A152" s="70" t="s">
        <v>515</v>
      </c>
      <c r="B152" s="29">
        <f t="shared" si="2"/>
        <v>1428</v>
      </c>
      <c r="C152" s="20" t="s">
        <v>193</v>
      </c>
      <c r="D152" s="111">
        <v>0</v>
      </c>
      <c r="E152" s="20" t="s">
        <v>177</v>
      </c>
      <c r="F152" s="83" t="s">
        <v>175</v>
      </c>
      <c r="G152" s="190">
        <v>67178496</v>
      </c>
      <c r="H152" s="21" t="s">
        <v>184</v>
      </c>
      <c r="I152" s="21" t="s">
        <v>17</v>
      </c>
      <c r="J152" s="21" t="s">
        <v>363</v>
      </c>
      <c r="K152" s="61"/>
      <c r="L152" s="57"/>
      <c r="M152" s="28"/>
      <c r="N152" s="92" t="s">
        <v>17</v>
      </c>
      <c r="O152" s="24" t="str">
        <f>IF(A152&lt;&gt; "", "raidcom add ldev "&amp;IF(C152="snap"," -pool snap"," -"&amp;C152&amp;" "&amp;D152)&amp;" -ldev_id "&amp;B152&amp;" -capacity "&amp;IF(H152="BLOCK",G152,G152&amp;H152)&amp;IF(E152="OPEN-V"," ","emulation "&amp;E152)&amp;IF(I152="Y"," -command_device y","")&amp;" -s "&amp;Instructions!B$11&amp;" -IH"&amp;Instructions!B$10, "")</f>
        <v>raidcom add ldev  -pool 0 -ldev_id 1428 -capacity 67178496  -s 53958 -IH99</v>
      </c>
      <c r="P152" s="24" t="str">
        <f>IF(J152&lt;&gt;"","raidcom modify ldev "&amp;" -ldev_id "&amp;B152&amp;IF(J152&lt;&gt;"","  -ldev_name "&amp;J152, "")&amp;" -s "&amp;Instructions!B$11&amp;" -IH"&amp;Instructions!B$10, "")</f>
        <v>raidcom modify ldev  -ldev_id 1428  -ldev_name AIXTRON -s 53958 -IH99</v>
      </c>
      <c r="Q152" s="97" t="str">
        <f>IF(B152&gt;0,"raidcom delete ldev -ldev_id "&amp;B152&amp;" -s "&amp;Instructions!B$11&amp;" -IH"&amp;Instructions!B$10, "")</f>
        <v>raidcom delete ldev -ldev_id 1428 -s 53958 -IH99</v>
      </c>
    </row>
    <row r="153" spans="1:17" ht="15">
      <c r="A153" s="70" t="s">
        <v>516</v>
      </c>
      <c r="B153" s="29">
        <f t="shared" si="2"/>
        <v>1429</v>
      </c>
      <c r="C153" s="20" t="s">
        <v>193</v>
      </c>
      <c r="D153" s="111">
        <v>0</v>
      </c>
      <c r="E153" s="20" t="s">
        <v>177</v>
      </c>
      <c r="F153" s="83" t="s">
        <v>175</v>
      </c>
      <c r="G153" s="190">
        <v>67178496</v>
      </c>
      <c r="H153" s="21" t="s">
        <v>184</v>
      </c>
      <c r="I153" s="21" t="s">
        <v>17</v>
      </c>
      <c r="J153" s="21" t="s">
        <v>363</v>
      </c>
      <c r="K153" s="61"/>
      <c r="L153" s="57"/>
      <c r="M153" s="28"/>
      <c r="N153" s="92" t="s">
        <v>17</v>
      </c>
      <c r="O153" s="24" t="str">
        <f>IF(A153&lt;&gt; "", "raidcom add ldev "&amp;IF(C153="snap"," -pool snap"," -"&amp;C153&amp;" "&amp;D153)&amp;" -ldev_id "&amp;B153&amp;" -capacity "&amp;IF(H153="BLOCK",G153,G153&amp;H153)&amp;IF(E153="OPEN-V"," ","emulation "&amp;E153)&amp;IF(I153="Y"," -command_device y","")&amp;" -s "&amp;Instructions!B$11&amp;" -IH"&amp;Instructions!B$10, "")</f>
        <v>raidcom add ldev  -pool 0 -ldev_id 1429 -capacity 67178496  -s 53958 -IH99</v>
      </c>
      <c r="P153" s="24" t="str">
        <f>IF(J153&lt;&gt;"","raidcom modify ldev "&amp;" -ldev_id "&amp;B153&amp;IF(J153&lt;&gt;"","  -ldev_name "&amp;J153, "")&amp;" -s "&amp;Instructions!B$11&amp;" -IH"&amp;Instructions!B$10, "")</f>
        <v>raidcom modify ldev  -ldev_id 1429  -ldev_name AIXTRON -s 53958 -IH99</v>
      </c>
      <c r="Q153" s="97" t="str">
        <f>IF(B153&gt;0,"raidcom delete ldev -ldev_id "&amp;B153&amp;" -s "&amp;Instructions!B$11&amp;" -IH"&amp;Instructions!B$10, "")</f>
        <v>raidcom delete ldev -ldev_id 1429 -s 53958 -IH99</v>
      </c>
    </row>
    <row r="154" spans="1:17" ht="15">
      <c r="A154" s="70" t="s">
        <v>517</v>
      </c>
      <c r="B154" s="29">
        <f t="shared" si="2"/>
        <v>1430</v>
      </c>
      <c r="C154" s="20" t="s">
        <v>193</v>
      </c>
      <c r="D154" s="111">
        <v>0</v>
      </c>
      <c r="E154" s="20" t="s">
        <v>177</v>
      </c>
      <c r="F154" s="83" t="s">
        <v>175</v>
      </c>
      <c r="G154" s="190">
        <v>67178496</v>
      </c>
      <c r="H154" s="21" t="s">
        <v>184</v>
      </c>
      <c r="I154" s="21" t="s">
        <v>17</v>
      </c>
      <c r="J154" s="21" t="s">
        <v>363</v>
      </c>
      <c r="K154" s="61"/>
      <c r="L154" s="57"/>
      <c r="M154" s="28"/>
      <c r="N154" s="92" t="s">
        <v>17</v>
      </c>
      <c r="O154" s="24" t="str">
        <f>IF(A154&lt;&gt; "", "raidcom add ldev "&amp;IF(C154="snap"," -pool snap"," -"&amp;C154&amp;" "&amp;D154)&amp;" -ldev_id "&amp;B154&amp;" -capacity "&amp;IF(H154="BLOCK",G154,G154&amp;H154)&amp;IF(E154="OPEN-V"," ","emulation "&amp;E154)&amp;IF(I154="Y"," -command_device y","")&amp;" -s "&amp;Instructions!B$11&amp;" -IH"&amp;Instructions!B$10, "")</f>
        <v>raidcom add ldev  -pool 0 -ldev_id 1430 -capacity 67178496  -s 53958 -IH99</v>
      </c>
      <c r="P154" s="24" t="str">
        <f>IF(J154&lt;&gt;"","raidcom modify ldev "&amp;" -ldev_id "&amp;B154&amp;IF(J154&lt;&gt;"","  -ldev_name "&amp;J154, "")&amp;" -s "&amp;Instructions!B$11&amp;" -IH"&amp;Instructions!B$10, "")</f>
        <v>raidcom modify ldev  -ldev_id 1430  -ldev_name AIXTRON -s 53958 -IH99</v>
      </c>
      <c r="Q154" s="97" t="str">
        <f>IF(B154&gt;0,"raidcom delete ldev -ldev_id "&amp;B154&amp;" -s "&amp;Instructions!B$11&amp;" -IH"&amp;Instructions!B$10, "")</f>
        <v>raidcom delete ldev -ldev_id 1430 -s 53958 -IH99</v>
      </c>
    </row>
    <row r="155" spans="1:17" ht="15">
      <c r="A155" s="70" t="s">
        <v>518</v>
      </c>
      <c r="B155" s="29">
        <f t="shared" si="2"/>
        <v>1431</v>
      </c>
      <c r="C155" s="20" t="s">
        <v>193</v>
      </c>
      <c r="D155" s="111">
        <v>0</v>
      </c>
      <c r="E155" s="20" t="s">
        <v>177</v>
      </c>
      <c r="F155" s="83" t="s">
        <v>175</v>
      </c>
      <c r="G155" s="190">
        <v>67178496</v>
      </c>
      <c r="H155" s="21" t="s">
        <v>184</v>
      </c>
      <c r="I155" s="21" t="s">
        <v>17</v>
      </c>
      <c r="J155" s="21" t="s">
        <v>363</v>
      </c>
      <c r="K155" s="61"/>
      <c r="L155" s="57"/>
      <c r="M155" s="28"/>
      <c r="N155" s="92" t="s">
        <v>17</v>
      </c>
      <c r="O155" s="24" t="str">
        <f>IF(A155&lt;&gt; "", "raidcom add ldev "&amp;IF(C155="snap"," -pool snap"," -"&amp;C155&amp;" "&amp;D155)&amp;" -ldev_id "&amp;B155&amp;" -capacity "&amp;IF(H155="BLOCK",G155,G155&amp;H155)&amp;IF(E155="OPEN-V"," ","emulation "&amp;E155)&amp;IF(I155="Y"," -command_device y","")&amp;" -s "&amp;Instructions!B$11&amp;" -IH"&amp;Instructions!B$10, "")</f>
        <v>raidcom add ldev  -pool 0 -ldev_id 1431 -capacity 67178496  -s 53958 -IH99</v>
      </c>
      <c r="P155" s="24" t="str">
        <f>IF(J155&lt;&gt;"","raidcom modify ldev "&amp;" -ldev_id "&amp;B155&amp;IF(J155&lt;&gt;"","  -ldev_name "&amp;J155, "")&amp;" -s "&amp;Instructions!B$11&amp;" -IH"&amp;Instructions!B$10, "")</f>
        <v>raidcom modify ldev  -ldev_id 1431  -ldev_name AIXTRON -s 53958 -IH99</v>
      </c>
      <c r="Q155" s="97" t="str">
        <f>IF(B155&gt;0,"raidcom delete ldev -ldev_id "&amp;B155&amp;" -s "&amp;Instructions!B$11&amp;" -IH"&amp;Instructions!B$10, "")</f>
        <v>raidcom delete ldev -ldev_id 1431 -s 53958 -IH99</v>
      </c>
    </row>
    <row r="156" spans="1:17" ht="15">
      <c r="A156" s="70" t="s">
        <v>519</v>
      </c>
      <c r="B156" s="29">
        <f t="shared" si="2"/>
        <v>1432</v>
      </c>
      <c r="C156" s="20" t="s">
        <v>193</v>
      </c>
      <c r="D156" s="111">
        <v>0</v>
      </c>
      <c r="E156" s="20" t="s">
        <v>177</v>
      </c>
      <c r="F156" s="83" t="s">
        <v>175</v>
      </c>
      <c r="G156" s="190">
        <v>67178496</v>
      </c>
      <c r="H156" s="21" t="s">
        <v>184</v>
      </c>
      <c r="I156" s="21" t="s">
        <v>17</v>
      </c>
      <c r="J156" s="21" t="s">
        <v>363</v>
      </c>
      <c r="K156" s="61"/>
      <c r="L156" s="57"/>
      <c r="M156" s="28"/>
      <c r="N156" s="92" t="s">
        <v>17</v>
      </c>
      <c r="O156" s="24" t="str">
        <f>IF(A156&lt;&gt; "", "raidcom add ldev "&amp;IF(C156="snap"," -pool snap"," -"&amp;C156&amp;" "&amp;D156)&amp;" -ldev_id "&amp;B156&amp;" -capacity "&amp;IF(H156="BLOCK",G156,G156&amp;H156)&amp;IF(E156="OPEN-V"," ","emulation "&amp;E156)&amp;IF(I156="Y"," -command_device y","")&amp;" -s "&amp;Instructions!B$11&amp;" -IH"&amp;Instructions!B$10, "")</f>
        <v>raidcom add ldev  -pool 0 -ldev_id 1432 -capacity 67178496  -s 53958 -IH99</v>
      </c>
      <c r="P156" s="24" t="str">
        <f>IF(J156&lt;&gt;"","raidcom modify ldev "&amp;" -ldev_id "&amp;B156&amp;IF(J156&lt;&gt;"","  -ldev_name "&amp;J156, "")&amp;" -s "&amp;Instructions!B$11&amp;" -IH"&amp;Instructions!B$10, "")</f>
        <v>raidcom modify ldev  -ldev_id 1432  -ldev_name AIXTRON -s 53958 -IH99</v>
      </c>
      <c r="Q156" s="97" t="str">
        <f>IF(B156&gt;0,"raidcom delete ldev -ldev_id "&amp;B156&amp;" -s "&amp;Instructions!B$11&amp;" -IH"&amp;Instructions!B$10, "")</f>
        <v>raidcom delete ldev -ldev_id 1432 -s 53958 -IH99</v>
      </c>
    </row>
    <row r="157" spans="1:17" ht="15">
      <c r="A157" s="70" t="s">
        <v>520</v>
      </c>
      <c r="B157" s="29">
        <f t="shared" si="2"/>
        <v>1433</v>
      </c>
      <c r="C157" s="20" t="s">
        <v>193</v>
      </c>
      <c r="D157" s="111">
        <v>0</v>
      </c>
      <c r="E157" s="20" t="s">
        <v>177</v>
      </c>
      <c r="F157" s="83" t="s">
        <v>175</v>
      </c>
      <c r="G157" s="190">
        <v>67178496</v>
      </c>
      <c r="H157" s="21" t="s">
        <v>184</v>
      </c>
      <c r="I157" s="21" t="s">
        <v>17</v>
      </c>
      <c r="J157" s="21" t="s">
        <v>363</v>
      </c>
      <c r="K157" s="61"/>
      <c r="L157" s="57"/>
      <c r="M157" s="28"/>
      <c r="N157" s="92" t="s">
        <v>17</v>
      </c>
      <c r="O157" s="24" t="str">
        <f>IF(A157&lt;&gt; "", "raidcom add ldev "&amp;IF(C157="snap"," -pool snap"," -"&amp;C157&amp;" "&amp;D157)&amp;" -ldev_id "&amp;B157&amp;" -capacity "&amp;IF(H157="BLOCK",G157,G157&amp;H157)&amp;IF(E157="OPEN-V"," ","emulation "&amp;E157)&amp;IF(I157="Y"," -command_device y","")&amp;" -s "&amp;Instructions!B$11&amp;" -IH"&amp;Instructions!B$10, "")</f>
        <v>raidcom add ldev  -pool 0 -ldev_id 1433 -capacity 67178496  -s 53958 -IH99</v>
      </c>
      <c r="P157" s="24" t="str">
        <f>IF(J157&lt;&gt;"","raidcom modify ldev "&amp;" -ldev_id "&amp;B157&amp;IF(J157&lt;&gt;"","  -ldev_name "&amp;J157, "")&amp;" -s "&amp;Instructions!B$11&amp;" -IH"&amp;Instructions!B$10, "")</f>
        <v>raidcom modify ldev  -ldev_id 1433  -ldev_name AIXTRON -s 53958 -IH99</v>
      </c>
      <c r="Q157" s="97" t="str">
        <f>IF(B157&gt;0,"raidcom delete ldev -ldev_id "&amp;B157&amp;" -s "&amp;Instructions!B$11&amp;" -IH"&amp;Instructions!B$10, "")</f>
        <v>raidcom delete ldev -ldev_id 1433 -s 53958 -IH99</v>
      </c>
    </row>
    <row r="158" spans="1:17" ht="15">
      <c r="A158" s="70" t="s">
        <v>521</v>
      </c>
      <c r="B158" s="29">
        <f t="shared" si="2"/>
        <v>1434</v>
      </c>
      <c r="C158" s="20" t="s">
        <v>193</v>
      </c>
      <c r="D158" s="111">
        <v>0</v>
      </c>
      <c r="E158" s="20" t="s">
        <v>177</v>
      </c>
      <c r="F158" s="83" t="s">
        <v>175</v>
      </c>
      <c r="G158" s="190">
        <v>67178496</v>
      </c>
      <c r="H158" s="21" t="s">
        <v>184</v>
      </c>
      <c r="I158" s="21" t="s">
        <v>17</v>
      </c>
      <c r="J158" s="21" t="s">
        <v>364</v>
      </c>
      <c r="K158" s="61"/>
      <c r="L158" s="57"/>
      <c r="M158" s="28"/>
      <c r="N158" s="92" t="s">
        <v>17</v>
      </c>
      <c r="O158" s="24" t="str">
        <f>IF(A158&lt;&gt; "", "raidcom add ldev "&amp;IF(C158="snap"," -pool snap"," -"&amp;C158&amp;" "&amp;D158)&amp;" -ldev_id "&amp;B158&amp;" -capacity "&amp;IF(H158="BLOCK",G158,G158&amp;H158)&amp;IF(E158="OPEN-V"," ","emulation "&amp;E158)&amp;IF(I158="Y"," -command_device y","")&amp;" -s "&amp;Instructions!B$11&amp;" -IH"&amp;Instructions!B$10, "")</f>
        <v>raidcom add ldev  -pool 0 -ldev_id 1434 -capacity 67178496  -s 53958 -IH99</v>
      </c>
      <c r="P158" s="24" t="str">
        <f>IF(J158&lt;&gt;"","raidcom modify ldev "&amp;" -ldev_id "&amp;B158&amp;IF(J158&lt;&gt;"","  -ldev_name "&amp;J158, "")&amp;" -s "&amp;Instructions!B$11&amp;" -IH"&amp;Instructions!B$10, "")</f>
        <v>raidcom modify ldev  -ldev_id 1434  -ldev_name AIXNEXT -s 53958 -IH99</v>
      </c>
      <c r="Q158" s="97" t="str">
        <f>IF(B158&gt;0,"raidcom delete ldev -ldev_id "&amp;B158&amp;" -s "&amp;Instructions!B$11&amp;" -IH"&amp;Instructions!B$10, "")</f>
        <v>raidcom delete ldev -ldev_id 1434 -s 53958 -IH99</v>
      </c>
    </row>
    <row r="159" spans="1:17" ht="15">
      <c r="A159" s="70" t="s">
        <v>522</v>
      </c>
      <c r="B159" s="29">
        <f t="shared" si="2"/>
        <v>1435</v>
      </c>
      <c r="C159" s="20" t="s">
        <v>193</v>
      </c>
      <c r="D159" s="111">
        <v>0</v>
      </c>
      <c r="E159" s="20" t="s">
        <v>177</v>
      </c>
      <c r="F159" s="83" t="s">
        <v>175</v>
      </c>
      <c r="G159" s="190">
        <v>67178496</v>
      </c>
      <c r="H159" s="21" t="s">
        <v>184</v>
      </c>
      <c r="I159" s="21" t="s">
        <v>17</v>
      </c>
      <c r="J159" s="21" t="s">
        <v>364</v>
      </c>
      <c r="K159" s="61"/>
      <c r="L159" s="57"/>
      <c r="M159" s="28"/>
      <c r="N159" s="92" t="s">
        <v>17</v>
      </c>
      <c r="O159" s="24" t="str">
        <f>IF(A159&lt;&gt; "", "raidcom add ldev "&amp;IF(C159="snap"," -pool snap"," -"&amp;C159&amp;" "&amp;D159)&amp;" -ldev_id "&amp;B159&amp;" -capacity "&amp;IF(H159="BLOCK",G159,G159&amp;H159)&amp;IF(E159="OPEN-V"," ","emulation "&amp;E159)&amp;IF(I159="Y"," -command_device y","")&amp;" -s "&amp;Instructions!B$11&amp;" -IH"&amp;Instructions!B$10, "")</f>
        <v>raidcom add ldev  -pool 0 -ldev_id 1435 -capacity 67178496  -s 53958 -IH99</v>
      </c>
      <c r="P159" s="24" t="str">
        <f>IF(J159&lt;&gt;"","raidcom modify ldev "&amp;" -ldev_id "&amp;B159&amp;IF(J159&lt;&gt;"","  -ldev_name "&amp;J159, "")&amp;" -s "&amp;Instructions!B$11&amp;" -IH"&amp;Instructions!B$10, "")</f>
        <v>raidcom modify ldev  -ldev_id 1435  -ldev_name AIXNEXT -s 53958 -IH99</v>
      </c>
      <c r="Q159" s="97" t="str">
        <f>IF(B159&gt;0,"raidcom delete ldev -ldev_id "&amp;B159&amp;" -s "&amp;Instructions!B$11&amp;" -IH"&amp;Instructions!B$10, "")</f>
        <v>raidcom delete ldev -ldev_id 1435 -s 53958 -IH99</v>
      </c>
    </row>
    <row r="160" spans="1:17" ht="15">
      <c r="A160" s="70" t="s">
        <v>523</v>
      </c>
      <c r="B160" s="29">
        <f t="shared" si="2"/>
        <v>1436</v>
      </c>
      <c r="C160" s="20" t="s">
        <v>193</v>
      </c>
      <c r="D160" s="111">
        <v>0</v>
      </c>
      <c r="E160" s="20" t="s">
        <v>177</v>
      </c>
      <c r="F160" s="83" t="s">
        <v>175</v>
      </c>
      <c r="G160" s="190">
        <v>67178496</v>
      </c>
      <c r="H160" s="21" t="s">
        <v>184</v>
      </c>
      <c r="I160" s="21" t="s">
        <v>17</v>
      </c>
      <c r="J160" s="21" t="s">
        <v>364</v>
      </c>
      <c r="K160" s="61"/>
      <c r="L160" s="57"/>
      <c r="M160" s="28"/>
      <c r="N160" s="92" t="s">
        <v>17</v>
      </c>
      <c r="O160" s="24" t="str">
        <f>IF(A160&lt;&gt; "", "raidcom add ldev "&amp;IF(C160="snap"," -pool snap"," -"&amp;C160&amp;" "&amp;D160)&amp;" -ldev_id "&amp;B160&amp;" -capacity "&amp;IF(H160="BLOCK",G160,G160&amp;H160)&amp;IF(E160="OPEN-V"," ","emulation "&amp;E160)&amp;IF(I160="Y"," -command_device y","")&amp;" -s "&amp;Instructions!B$11&amp;" -IH"&amp;Instructions!B$10, "")</f>
        <v>raidcom add ldev  -pool 0 -ldev_id 1436 -capacity 67178496  -s 53958 -IH99</v>
      </c>
      <c r="P160" s="24" t="str">
        <f>IF(J160&lt;&gt;"","raidcom modify ldev "&amp;" -ldev_id "&amp;B160&amp;IF(J160&lt;&gt;"","  -ldev_name "&amp;J160, "")&amp;" -s "&amp;Instructions!B$11&amp;" -IH"&amp;Instructions!B$10, "")</f>
        <v>raidcom modify ldev  -ldev_id 1436  -ldev_name AIXNEXT -s 53958 -IH99</v>
      </c>
      <c r="Q160" s="97" t="str">
        <f>IF(B160&gt;0,"raidcom delete ldev -ldev_id "&amp;B160&amp;" -s "&amp;Instructions!B$11&amp;" -IH"&amp;Instructions!B$10, "")</f>
        <v>raidcom delete ldev -ldev_id 1436 -s 53958 -IH99</v>
      </c>
    </row>
    <row r="161" spans="1:17" ht="15">
      <c r="A161" s="70" t="s">
        <v>524</v>
      </c>
      <c r="B161" s="29">
        <f t="shared" si="2"/>
        <v>1437</v>
      </c>
      <c r="C161" s="20" t="s">
        <v>193</v>
      </c>
      <c r="D161" s="111">
        <v>0</v>
      </c>
      <c r="E161" s="20" t="s">
        <v>177</v>
      </c>
      <c r="F161" s="83" t="s">
        <v>175</v>
      </c>
      <c r="G161" s="190">
        <v>67178496</v>
      </c>
      <c r="H161" s="21" t="s">
        <v>184</v>
      </c>
      <c r="I161" s="21" t="s">
        <v>17</v>
      </c>
      <c r="J161" s="21" t="s">
        <v>364</v>
      </c>
      <c r="K161" s="61"/>
      <c r="L161" s="57"/>
      <c r="M161" s="28"/>
      <c r="N161" s="92" t="s">
        <v>17</v>
      </c>
      <c r="O161" s="24" t="str">
        <f>IF(A161&lt;&gt; "", "raidcom add ldev "&amp;IF(C161="snap"," -pool snap"," -"&amp;C161&amp;" "&amp;D161)&amp;" -ldev_id "&amp;B161&amp;" -capacity "&amp;IF(H161="BLOCK",G161,G161&amp;H161)&amp;IF(E161="OPEN-V"," ","emulation "&amp;E161)&amp;IF(I161="Y"," -command_device y","")&amp;" -s "&amp;Instructions!B$11&amp;" -IH"&amp;Instructions!B$10, "")</f>
        <v>raidcom add ldev  -pool 0 -ldev_id 1437 -capacity 67178496  -s 53958 -IH99</v>
      </c>
      <c r="P161" s="24" t="str">
        <f>IF(J161&lt;&gt;"","raidcom modify ldev "&amp;" -ldev_id "&amp;B161&amp;IF(J161&lt;&gt;"","  -ldev_name "&amp;J161, "")&amp;" -s "&amp;Instructions!B$11&amp;" -IH"&amp;Instructions!B$10, "")</f>
        <v>raidcom modify ldev  -ldev_id 1437  -ldev_name AIXNEXT -s 53958 -IH99</v>
      </c>
      <c r="Q161" s="97" t="str">
        <f>IF(B161&gt;0,"raidcom delete ldev -ldev_id "&amp;B161&amp;" -s "&amp;Instructions!B$11&amp;" -IH"&amp;Instructions!B$10, "")</f>
        <v>raidcom delete ldev -ldev_id 1437 -s 53958 -IH99</v>
      </c>
    </row>
    <row r="162" spans="1:17" ht="15">
      <c r="A162" s="70" t="s">
        <v>525</v>
      </c>
      <c r="B162" s="29">
        <f t="shared" si="2"/>
        <v>1438</v>
      </c>
      <c r="C162" s="20" t="s">
        <v>193</v>
      </c>
      <c r="D162" s="111">
        <v>0</v>
      </c>
      <c r="E162" s="20" t="s">
        <v>177</v>
      </c>
      <c r="F162" s="83" t="s">
        <v>175</v>
      </c>
      <c r="G162" s="190">
        <v>67178496</v>
      </c>
      <c r="H162" s="21" t="s">
        <v>184</v>
      </c>
      <c r="I162" s="21" t="s">
        <v>17</v>
      </c>
      <c r="J162" s="21" t="s">
        <v>364</v>
      </c>
      <c r="K162" s="61"/>
      <c r="L162" s="57"/>
      <c r="M162" s="28"/>
      <c r="N162" s="92" t="s">
        <v>17</v>
      </c>
      <c r="O162" s="24" t="str">
        <f>IF(A162&lt;&gt; "", "raidcom add ldev "&amp;IF(C162="snap"," -pool snap"," -"&amp;C162&amp;" "&amp;D162)&amp;" -ldev_id "&amp;B162&amp;" -capacity "&amp;IF(H162="BLOCK",G162,G162&amp;H162)&amp;IF(E162="OPEN-V"," ","emulation "&amp;E162)&amp;IF(I162="Y"," -command_device y","")&amp;" -s "&amp;Instructions!B$11&amp;" -IH"&amp;Instructions!B$10, "")</f>
        <v>raidcom add ldev  -pool 0 -ldev_id 1438 -capacity 67178496  -s 53958 -IH99</v>
      </c>
      <c r="P162" s="24" t="str">
        <f>IF(J162&lt;&gt;"","raidcom modify ldev "&amp;" -ldev_id "&amp;B162&amp;IF(J162&lt;&gt;"","  -ldev_name "&amp;J162, "")&amp;" -s "&amp;Instructions!B$11&amp;" -IH"&amp;Instructions!B$10, "")</f>
        <v>raidcom modify ldev  -ldev_id 1438  -ldev_name AIXNEXT -s 53958 -IH99</v>
      </c>
      <c r="Q162" s="97" t="str">
        <f>IF(B162&gt;0,"raidcom delete ldev -ldev_id "&amp;B162&amp;" -s "&amp;Instructions!B$11&amp;" -IH"&amp;Instructions!B$10, "")</f>
        <v>raidcom delete ldev -ldev_id 1438 -s 53958 -IH99</v>
      </c>
    </row>
    <row r="163" spans="1:17" ht="15">
      <c r="A163" s="70" t="s">
        <v>526</v>
      </c>
      <c r="B163" s="29">
        <f t="shared" si="2"/>
        <v>1439</v>
      </c>
      <c r="C163" s="20" t="s">
        <v>193</v>
      </c>
      <c r="D163" s="111">
        <v>0</v>
      </c>
      <c r="E163" s="20" t="s">
        <v>177</v>
      </c>
      <c r="F163" s="83" t="s">
        <v>175</v>
      </c>
      <c r="G163" s="190">
        <v>67178496</v>
      </c>
      <c r="H163" s="21" t="s">
        <v>184</v>
      </c>
      <c r="I163" s="21" t="s">
        <v>17</v>
      </c>
      <c r="J163" s="21" t="s">
        <v>364</v>
      </c>
      <c r="K163" s="61"/>
      <c r="L163" s="57"/>
      <c r="M163" s="28"/>
      <c r="N163" s="92" t="s">
        <v>17</v>
      </c>
      <c r="O163" s="24" t="str">
        <f>IF(A163&lt;&gt; "", "raidcom add ldev "&amp;IF(C163="snap"," -pool snap"," -"&amp;C163&amp;" "&amp;D163)&amp;" -ldev_id "&amp;B163&amp;" -capacity "&amp;IF(H163="BLOCK",G163,G163&amp;H163)&amp;IF(E163="OPEN-V"," ","emulation "&amp;E163)&amp;IF(I163="Y"," -command_device y","")&amp;" -s "&amp;Instructions!B$11&amp;" -IH"&amp;Instructions!B$10, "")</f>
        <v>raidcom add ldev  -pool 0 -ldev_id 1439 -capacity 67178496  -s 53958 -IH99</v>
      </c>
      <c r="P163" s="24" t="str">
        <f>IF(J163&lt;&gt;"","raidcom modify ldev "&amp;" -ldev_id "&amp;B163&amp;IF(J163&lt;&gt;"","  -ldev_name "&amp;J163, "")&amp;" -s "&amp;Instructions!B$11&amp;" -IH"&amp;Instructions!B$10, "")</f>
        <v>raidcom modify ldev  -ldev_id 1439  -ldev_name AIXNEXT -s 53958 -IH99</v>
      </c>
      <c r="Q163" s="97" t="str">
        <f>IF(B163&gt;0,"raidcom delete ldev -ldev_id "&amp;B163&amp;" -s "&amp;Instructions!B$11&amp;" -IH"&amp;Instructions!B$10, "")</f>
        <v>raidcom delete ldev -ldev_id 1439 -s 53958 -IH99</v>
      </c>
    </row>
    <row r="164" spans="1:17" ht="15">
      <c r="A164" s="70" t="s">
        <v>527</v>
      </c>
      <c r="B164" s="29">
        <f t="shared" si="2"/>
        <v>1440</v>
      </c>
      <c r="C164" s="20" t="s">
        <v>193</v>
      </c>
      <c r="D164" s="111">
        <v>0</v>
      </c>
      <c r="E164" s="20" t="s">
        <v>177</v>
      </c>
      <c r="F164" s="83" t="s">
        <v>175</v>
      </c>
      <c r="G164" s="190">
        <v>67178496</v>
      </c>
      <c r="H164" s="21" t="s">
        <v>184</v>
      </c>
      <c r="I164" s="21" t="s">
        <v>17</v>
      </c>
      <c r="J164" s="21" t="s">
        <v>364</v>
      </c>
      <c r="K164" s="61"/>
      <c r="L164" s="57"/>
      <c r="M164" s="28"/>
      <c r="N164" s="92" t="s">
        <v>17</v>
      </c>
      <c r="O164" s="24" t="str">
        <f>IF(A164&lt;&gt; "", "raidcom add ldev "&amp;IF(C164="snap"," -pool snap"," -"&amp;C164&amp;" "&amp;D164)&amp;" -ldev_id "&amp;B164&amp;" -capacity "&amp;IF(H164="BLOCK",G164,G164&amp;H164)&amp;IF(E164="OPEN-V"," ","emulation "&amp;E164)&amp;IF(I164="Y"," -command_device y","")&amp;" -s "&amp;Instructions!B$11&amp;" -IH"&amp;Instructions!B$10, "")</f>
        <v>raidcom add ldev  -pool 0 -ldev_id 1440 -capacity 67178496  -s 53958 -IH99</v>
      </c>
      <c r="P164" s="24" t="str">
        <f>IF(J164&lt;&gt;"","raidcom modify ldev "&amp;" -ldev_id "&amp;B164&amp;IF(J164&lt;&gt;"","  -ldev_name "&amp;J164, "")&amp;" -s "&amp;Instructions!B$11&amp;" -IH"&amp;Instructions!B$10, "")</f>
        <v>raidcom modify ldev  -ldev_id 1440  -ldev_name AIXNEXT -s 53958 -IH99</v>
      </c>
      <c r="Q164" s="97" t="str">
        <f>IF(B164&gt;0,"raidcom delete ldev -ldev_id "&amp;B164&amp;" -s "&amp;Instructions!B$11&amp;" -IH"&amp;Instructions!B$10, "")</f>
        <v>raidcom delete ldev -ldev_id 1440 -s 53958 -IH99</v>
      </c>
    </row>
    <row r="165" spans="1:17" ht="15">
      <c r="A165" s="70" t="s">
        <v>528</v>
      </c>
      <c r="B165" s="29">
        <f t="shared" si="2"/>
        <v>1441</v>
      </c>
      <c r="C165" s="20" t="s">
        <v>193</v>
      </c>
      <c r="D165" s="111">
        <v>0</v>
      </c>
      <c r="E165" s="20" t="s">
        <v>177</v>
      </c>
      <c r="F165" s="83" t="s">
        <v>175</v>
      </c>
      <c r="G165" s="190">
        <v>67178496</v>
      </c>
      <c r="H165" s="21" t="s">
        <v>184</v>
      </c>
      <c r="I165" s="21" t="s">
        <v>17</v>
      </c>
      <c r="J165" s="21" t="s">
        <v>364</v>
      </c>
      <c r="K165" s="61"/>
      <c r="L165" s="57"/>
      <c r="M165" s="28"/>
      <c r="N165" s="92" t="s">
        <v>17</v>
      </c>
      <c r="O165" s="24" t="str">
        <f>IF(A165&lt;&gt; "", "raidcom add ldev "&amp;IF(C165="snap"," -pool snap"," -"&amp;C165&amp;" "&amp;D165)&amp;" -ldev_id "&amp;B165&amp;" -capacity "&amp;IF(H165="BLOCK",G165,G165&amp;H165)&amp;IF(E165="OPEN-V"," ","emulation "&amp;E165)&amp;IF(I165="Y"," -command_device y","")&amp;" -s "&amp;Instructions!B$11&amp;" -IH"&amp;Instructions!B$10, "")</f>
        <v>raidcom add ldev  -pool 0 -ldev_id 1441 -capacity 67178496  -s 53958 -IH99</v>
      </c>
      <c r="P165" s="24" t="str">
        <f>IF(J165&lt;&gt;"","raidcom modify ldev "&amp;" -ldev_id "&amp;B165&amp;IF(J165&lt;&gt;"","  -ldev_name "&amp;J165, "")&amp;" -s "&amp;Instructions!B$11&amp;" -IH"&amp;Instructions!B$10, "")</f>
        <v>raidcom modify ldev  -ldev_id 1441  -ldev_name AIXNEXT -s 53958 -IH99</v>
      </c>
      <c r="Q165" s="97" t="str">
        <f>IF(B165&gt;0,"raidcom delete ldev -ldev_id "&amp;B165&amp;" -s "&amp;Instructions!B$11&amp;" -IH"&amp;Instructions!B$10, "")</f>
        <v>raidcom delete ldev -ldev_id 1441 -s 53958 -IH99</v>
      </c>
    </row>
    <row r="166" spans="1:17" ht="15">
      <c r="A166" s="70" t="s">
        <v>529</v>
      </c>
      <c r="B166" s="29">
        <f t="shared" si="2"/>
        <v>1442</v>
      </c>
      <c r="C166" s="20" t="s">
        <v>193</v>
      </c>
      <c r="D166" s="111">
        <v>0</v>
      </c>
      <c r="E166" s="20" t="s">
        <v>177</v>
      </c>
      <c r="F166" s="83" t="s">
        <v>175</v>
      </c>
      <c r="G166" s="190">
        <v>67178496</v>
      </c>
      <c r="H166" s="21" t="s">
        <v>184</v>
      </c>
      <c r="I166" s="21" t="s">
        <v>17</v>
      </c>
      <c r="J166" s="21" t="s">
        <v>364</v>
      </c>
      <c r="K166" s="61"/>
      <c r="L166" s="57"/>
      <c r="M166" s="28"/>
      <c r="N166" s="92" t="s">
        <v>17</v>
      </c>
      <c r="O166" s="24" t="str">
        <f>IF(A166&lt;&gt; "", "raidcom add ldev "&amp;IF(C166="snap"," -pool snap"," -"&amp;C166&amp;" "&amp;D166)&amp;" -ldev_id "&amp;B166&amp;" -capacity "&amp;IF(H166="BLOCK",G166,G166&amp;H166)&amp;IF(E166="OPEN-V"," ","emulation "&amp;E166)&amp;IF(I166="Y"," -command_device y","")&amp;" -s "&amp;Instructions!B$11&amp;" -IH"&amp;Instructions!B$10, "")</f>
        <v>raidcom add ldev  -pool 0 -ldev_id 1442 -capacity 67178496  -s 53958 -IH99</v>
      </c>
      <c r="P166" s="24" t="str">
        <f>IF(J166&lt;&gt;"","raidcom modify ldev "&amp;" -ldev_id "&amp;B166&amp;IF(J166&lt;&gt;"","  -ldev_name "&amp;J166, "")&amp;" -s "&amp;Instructions!B$11&amp;" -IH"&amp;Instructions!B$10, "")</f>
        <v>raidcom modify ldev  -ldev_id 1442  -ldev_name AIXNEXT -s 53958 -IH99</v>
      </c>
      <c r="Q166" s="97" t="str">
        <f>IF(B166&gt;0,"raidcom delete ldev -ldev_id "&amp;B166&amp;" -s "&amp;Instructions!B$11&amp;" -IH"&amp;Instructions!B$10, "")</f>
        <v>raidcom delete ldev -ldev_id 1442 -s 53958 -IH99</v>
      </c>
    </row>
    <row r="167" spans="1:17" ht="15">
      <c r="A167" s="70" t="s">
        <v>530</v>
      </c>
      <c r="B167" s="29">
        <f t="shared" si="2"/>
        <v>1443</v>
      </c>
      <c r="C167" s="20" t="s">
        <v>193</v>
      </c>
      <c r="D167" s="111">
        <v>0</v>
      </c>
      <c r="E167" s="20" t="s">
        <v>177</v>
      </c>
      <c r="F167" s="83" t="s">
        <v>175</v>
      </c>
      <c r="G167" s="190">
        <v>268455936</v>
      </c>
      <c r="H167" s="21" t="s">
        <v>184</v>
      </c>
      <c r="I167" s="21" t="s">
        <v>17</v>
      </c>
      <c r="J167" s="21" t="s">
        <v>572</v>
      </c>
      <c r="K167" s="61"/>
      <c r="L167" s="57"/>
      <c r="M167" s="28"/>
      <c r="N167" s="92" t="s">
        <v>17</v>
      </c>
      <c r="O167" s="24" t="str">
        <f>IF(A167&lt;&gt; "", "raidcom add ldev "&amp;IF(C167="snap"," -pool snap"," -"&amp;C167&amp;" "&amp;D167)&amp;" -ldev_id "&amp;B167&amp;" -capacity "&amp;IF(H167="BLOCK",G167,G167&amp;H167)&amp;IF(E167="OPEN-V"," ","emulation "&amp;E167)&amp;IF(I167="Y"," -command_device y","")&amp;" -s "&amp;Instructions!B$11&amp;" -IH"&amp;Instructions!B$10, "")</f>
        <v>raidcom add ldev  -pool 0 -ldev_id 1443 -capacity 268455936  -s 53958 -IH99</v>
      </c>
      <c r="P167" s="24" t="str">
        <f>IF(J167&lt;&gt;"","raidcom modify ldev "&amp;" -ldev_id "&amp;B167&amp;IF(J167&lt;&gt;"","  -ldev_name "&amp;J167, "")&amp;" -s "&amp;Instructions!B$11&amp;" -IH"&amp;Instructions!B$10, "")</f>
        <v>raidcom modify ldev  -ldev_id 1443  -ldev_name AIXTWDES -s 53958 -IH99</v>
      </c>
      <c r="Q167" s="97" t="str">
        <f>IF(B167&gt;0,"raidcom delete ldev -ldev_id "&amp;B167&amp;" -s "&amp;Instructions!B$11&amp;" -IH"&amp;Instructions!B$10, "")</f>
        <v>raidcom delete ldev -ldev_id 1443 -s 53958 -IH99</v>
      </c>
    </row>
    <row r="168" spans="1:17" ht="15">
      <c r="A168" s="70" t="s">
        <v>531</v>
      </c>
      <c r="B168" s="29">
        <f t="shared" si="2"/>
        <v>1444</v>
      </c>
      <c r="C168" s="20" t="s">
        <v>193</v>
      </c>
      <c r="D168" s="111">
        <v>0</v>
      </c>
      <c r="E168" s="20" t="s">
        <v>177</v>
      </c>
      <c r="F168" s="83" t="s">
        <v>175</v>
      </c>
      <c r="G168" s="190">
        <v>268455936</v>
      </c>
      <c r="H168" s="21" t="s">
        <v>184</v>
      </c>
      <c r="I168" s="21" t="s">
        <v>17</v>
      </c>
      <c r="J168" s="21" t="s">
        <v>572</v>
      </c>
      <c r="K168" s="61"/>
      <c r="L168" s="57"/>
      <c r="M168" s="28"/>
      <c r="N168" s="92" t="s">
        <v>17</v>
      </c>
      <c r="O168" s="24" t="str">
        <f>IF(A168&lt;&gt; "", "raidcom add ldev "&amp;IF(C168="snap"," -pool snap"," -"&amp;C168&amp;" "&amp;D168)&amp;" -ldev_id "&amp;B168&amp;" -capacity "&amp;IF(H168="BLOCK",G168,G168&amp;H168)&amp;IF(E168="OPEN-V"," ","emulation "&amp;E168)&amp;IF(I168="Y"," -command_device y","")&amp;" -s "&amp;Instructions!B$11&amp;" -IH"&amp;Instructions!B$10, "")</f>
        <v>raidcom add ldev  -pool 0 -ldev_id 1444 -capacity 268455936  -s 53958 -IH99</v>
      </c>
      <c r="P168" s="24" t="str">
        <f>IF(J168&lt;&gt;"","raidcom modify ldev "&amp;" -ldev_id "&amp;B168&amp;IF(J168&lt;&gt;"","  -ldev_name "&amp;J168, "")&amp;" -s "&amp;Instructions!B$11&amp;" -IH"&amp;Instructions!B$10, "")</f>
        <v>raidcom modify ldev  -ldev_id 1444  -ldev_name AIXTWDES -s 53958 -IH99</v>
      </c>
      <c r="Q168" s="97" t="str">
        <f>IF(B168&gt;0,"raidcom delete ldev -ldev_id "&amp;B168&amp;" -s "&amp;Instructions!B$11&amp;" -IH"&amp;Instructions!B$10, "")</f>
        <v>raidcom delete ldev -ldev_id 1444 -s 53958 -IH99</v>
      </c>
    </row>
    <row r="169" spans="1:17" ht="15">
      <c r="A169" s="70" t="s">
        <v>532</v>
      </c>
      <c r="B169" s="29">
        <f t="shared" si="2"/>
        <v>1445</v>
      </c>
      <c r="C169" s="20" t="s">
        <v>193</v>
      </c>
      <c r="D169" s="111">
        <v>0</v>
      </c>
      <c r="E169" s="20" t="s">
        <v>177</v>
      </c>
      <c r="F169" s="83" t="s">
        <v>175</v>
      </c>
      <c r="G169" s="190">
        <v>268455936</v>
      </c>
      <c r="H169" s="21" t="s">
        <v>184</v>
      </c>
      <c r="I169" s="21" t="s">
        <v>17</v>
      </c>
      <c r="J169" s="21" t="s">
        <v>572</v>
      </c>
      <c r="K169" s="61"/>
      <c r="L169" s="57"/>
      <c r="M169" s="28"/>
      <c r="N169" s="92" t="s">
        <v>17</v>
      </c>
      <c r="O169" s="24" t="str">
        <f>IF(A169&lt;&gt; "", "raidcom add ldev "&amp;IF(C169="snap"," -pool snap"," -"&amp;C169&amp;" "&amp;D169)&amp;" -ldev_id "&amp;B169&amp;" -capacity "&amp;IF(H169="BLOCK",G169,G169&amp;H169)&amp;IF(E169="OPEN-V"," ","emulation "&amp;E169)&amp;IF(I169="Y"," -command_device y","")&amp;" -s "&amp;Instructions!B$11&amp;" -IH"&amp;Instructions!B$10, "")</f>
        <v>raidcom add ldev  -pool 0 -ldev_id 1445 -capacity 268455936  -s 53958 -IH99</v>
      </c>
      <c r="P169" s="24" t="str">
        <f>IF(J169&lt;&gt;"","raidcom modify ldev "&amp;" -ldev_id "&amp;B169&amp;IF(J169&lt;&gt;"","  -ldev_name "&amp;J169, "")&amp;" -s "&amp;Instructions!B$11&amp;" -IH"&amp;Instructions!B$10, "")</f>
        <v>raidcom modify ldev  -ldev_id 1445  -ldev_name AIXTWDES -s 53958 -IH99</v>
      </c>
      <c r="Q169" s="97" t="str">
        <f>IF(B169&gt;0,"raidcom delete ldev -ldev_id "&amp;B169&amp;" -s "&amp;Instructions!B$11&amp;" -IH"&amp;Instructions!B$10, "")</f>
        <v>raidcom delete ldev -ldev_id 1445 -s 53958 -IH99</v>
      </c>
    </row>
    <row r="170" spans="1:17" ht="15">
      <c r="A170" s="70" t="s">
        <v>533</v>
      </c>
      <c r="B170" s="29">
        <f t="shared" si="2"/>
        <v>1446</v>
      </c>
      <c r="C170" s="20" t="s">
        <v>193</v>
      </c>
      <c r="D170" s="111">
        <v>0</v>
      </c>
      <c r="E170" s="20" t="s">
        <v>177</v>
      </c>
      <c r="F170" s="83" t="s">
        <v>175</v>
      </c>
      <c r="G170" s="190">
        <v>67178496</v>
      </c>
      <c r="H170" s="21" t="s">
        <v>184</v>
      </c>
      <c r="I170" s="21" t="s">
        <v>17</v>
      </c>
      <c r="J170" s="21" t="s">
        <v>365</v>
      </c>
      <c r="K170" s="61"/>
      <c r="L170" s="57"/>
      <c r="M170" s="28"/>
      <c r="N170" s="92" t="s">
        <v>17</v>
      </c>
      <c r="O170" s="24" t="str">
        <f>IF(A170&lt;&gt; "", "raidcom add ldev "&amp;IF(C170="snap"," -pool snap"," -"&amp;C170&amp;" "&amp;D170)&amp;" -ldev_id "&amp;B170&amp;" -capacity "&amp;IF(H170="BLOCK",G170,G170&amp;H170)&amp;IF(E170="OPEN-V"," ","emulation "&amp;E170)&amp;IF(I170="Y"," -command_device y","")&amp;" -s "&amp;Instructions!B$11&amp;" -IH"&amp;Instructions!B$10, "")</f>
        <v>raidcom add ldev  -pool 0 -ldev_id 1446 -capacity 67178496  -s 53958 -IH99</v>
      </c>
      <c r="P170" s="24" t="str">
        <f>IF(J170&lt;&gt;"","raidcom modify ldev "&amp;" -ldev_id "&amp;B170&amp;IF(J170&lt;&gt;"","  -ldev_name "&amp;J170, "")&amp;" -s "&amp;Instructions!B$11&amp;" -IH"&amp;Instructions!B$10, "")</f>
        <v>raidcom modify ldev  -ldev_id 1446  -ldev_name AIXTWQA -s 53958 -IH99</v>
      </c>
      <c r="Q170" s="97" t="str">
        <f>IF(B170&gt;0,"raidcom delete ldev -ldev_id "&amp;B170&amp;" -s "&amp;Instructions!B$11&amp;" -IH"&amp;Instructions!B$10, "")</f>
        <v>raidcom delete ldev -ldev_id 1446 -s 53958 -IH99</v>
      </c>
    </row>
    <row r="171" spans="1:17" ht="15">
      <c r="A171" s="70" t="s">
        <v>534</v>
      </c>
      <c r="B171" s="29">
        <f t="shared" si="2"/>
        <v>1447</v>
      </c>
      <c r="C171" s="20" t="s">
        <v>193</v>
      </c>
      <c r="D171" s="111">
        <v>0</v>
      </c>
      <c r="E171" s="20" t="s">
        <v>177</v>
      </c>
      <c r="F171" s="83" t="s">
        <v>175</v>
      </c>
      <c r="G171" s="190">
        <v>268455936</v>
      </c>
      <c r="H171" s="21" t="s">
        <v>184</v>
      </c>
      <c r="I171" s="21" t="s">
        <v>17</v>
      </c>
      <c r="J171" s="21" t="s">
        <v>365</v>
      </c>
      <c r="K171" s="61"/>
      <c r="L171" s="57"/>
      <c r="M171" s="28"/>
      <c r="N171" s="92" t="s">
        <v>17</v>
      </c>
      <c r="O171" s="24" t="str">
        <f>IF(A171&lt;&gt; "", "raidcom add ldev "&amp;IF(C171="snap"," -pool snap"," -"&amp;C171&amp;" "&amp;D171)&amp;" -ldev_id "&amp;B171&amp;" -capacity "&amp;IF(H171="BLOCK",G171,G171&amp;H171)&amp;IF(E171="OPEN-V"," ","emulation "&amp;E171)&amp;IF(I171="Y"," -command_device y","")&amp;" -s "&amp;Instructions!B$11&amp;" -IH"&amp;Instructions!B$10, "")</f>
        <v>raidcom add ldev  -pool 0 -ldev_id 1447 -capacity 268455936  -s 53958 -IH99</v>
      </c>
      <c r="P171" s="24" t="str">
        <f>IF(J171&lt;&gt;"","raidcom modify ldev "&amp;" -ldev_id "&amp;B171&amp;IF(J171&lt;&gt;"","  -ldev_name "&amp;J171, "")&amp;" -s "&amp;Instructions!B$11&amp;" -IH"&amp;Instructions!B$10, "")</f>
        <v>raidcom modify ldev  -ldev_id 1447  -ldev_name AIXTWQA -s 53958 -IH99</v>
      </c>
      <c r="Q171" s="97" t="str">
        <f>IF(B171&gt;0,"raidcom delete ldev -ldev_id "&amp;B171&amp;" -s "&amp;Instructions!B$11&amp;" -IH"&amp;Instructions!B$10, "")</f>
        <v>raidcom delete ldev -ldev_id 1447 -s 53958 -IH99</v>
      </c>
    </row>
    <row r="172" spans="1:17" ht="15">
      <c r="A172" s="70" t="s">
        <v>535</v>
      </c>
      <c r="B172" s="29">
        <f t="shared" si="2"/>
        <v>1448</v>
      </c>
      <c r="C172" s="20" t="s">
        <v>193</v>
      </c>
      <c r="D172" s="111">
        <v>0</v>
      </c>
      <c r="E172" s="20" t="s">
        <v>177</v>
      </c>
      <c r="F172" s="83" t="s">
        <v>175</v>
      </c>
      <c r="G172" s="190">
        <v>268455936</v>
      </c>
      <c r="H172" s="21" t="s">
        <v>184</v>
      </c>
      <c r="I172" s="21" t="s">
        <v>17</v>
      </c>
      <c r="J172" s="21" t="s">
        <v>365</v>
      </c>
      <c r="K172" s="61"/>
      <c r="L172" s="57"/>
      <c r="M172" s="28"/>
      <c r="N172" s="92" t="s">
        <v>17</v>
      </c>
      <c r="O172" s="24" t="str">
        <f>IF(A172&lt;&gt; "", "raidcom add ldev "&amp;IF(C172="snap"," -pool snap"," -"&amp;C172&amp;" "&amp;D172)&amp;" -ldev_id "&amp;B172&amp;" -capacity "&amp;IF(H172="BLOCK",G172,G172&amp;H172)&amp;IF(E172="OPEN-V"," ","emulation "&amp;E172)&amp;IF(I172="Y"," -command_device y","")&amp;" -s "&amp;Instructions!B$11&amp;" -IH"&amp;Instructions!B$10, "")</f>
        <v>raidcom add ldev  -pool 0 -ldev_id 1448 -capacity 268455936  -s 53958 -IH99</v>
      </c>
      <c r="P172" s="24" t="str">
        <f>IF(J172&lt;&gt;"","raidcom modify ldev "&amp;" -ldev_id "&amp;B172&amp;IF(J172&lt;&gt;"","  -ldev_name "&amp;J172, "")&amp;" -s "&amp;Instructions!B$11&amp;" -IH"&amp;Instructions!B$10, "")</f>
        <v>raidcom modify ldev  -ldev_id 1448  -ldev_name AIXTWQA -s 53958 -IH99</v>
      </c>
      <c r="Q172" s="97" t="str">
        <f>IF(B172&gt;0,"raidcom delete ldev -ldev_id "&amp;B172&amp;" -s "&amp;Instructions!B$11&amp;" -IH"&amp;Instructions!B$10, "")</f>
        <v>raidcom delete ldev -ldev_id 1448 -s 53958 -IH99</v>
      </c>
    </row>
    <row r="173" spans="1:17" ht="15">
      <c r="A173" s="70" t="s">
        <v>536</v>
      </c>
      <c r="B173" s="29">
        <f t="shared" si="2"/>
        <v>1449</v>
      </c>
      <c r="C173" s="20" t="s">
        <v>193</v>
      </c>
      <c r="D173" s="111">
        <v>0</v>
      </c>
      <c r="E173" s="20" t="s">
        <v>177</v>
      </c>
      <c r="F173" s="83" t="s">
        <v>175</v>
      </c>
      <c r="G173" s="190">
        <v>1073823744</v>
      </c>
      <c r="H173" s="21" t="s">
        <v>184</v>
      </c>
      <c r="I173" s="21" t="s">
        <v>17</v>
      </c>
      <c r="J173" s="21" t="s">
        <v>365</v>
      </c>
      <c r="K173" s="61"/>
      <c r="L173" s="57"/>
      <c r="M173" s="28"/>
      <c r="N173" s="92" t="s">
        <v>17</v>
      </c>
      <c r="O173" s="24" t="str">
        <f>IF(A173&lt;&gt; "", "raidcom add ldev "&amp;IF(C173="snap"," -pool snap"," -"&amp;C173&amp;" "&amp;D173)&amp;" -ldev_id "&amp;B173&amp;" -capacity "&amp;IF(H173="BLOCK",G173,G173&amp;H173)&amp;IF(E173="OPEN-V"," ","emulation "&amp;E173)&amp;IF(I173="Y"," -command_device y","")&amp;" -s "&amp;Instructions!B$11&amp;" -IH"&amp;Instructions!B$10, "")</f>
        <v>raidcom add ldev  -pool 0 -ldev_id 1449 -capacity 1073823744  -s 53958 -IH99</v>
      </c>
      <c r="P173" s="24" t="str">
        <f>IF(J173&lt;&gt;"","raidcom modify ldev "&amp;" -ldev_id "&amp;B173&amp;IF(J173&lt;&gt;"","  -ldev_name "&amp;J173, "")&amp;" -s "&amp;Instructions!B$11&amp;" -IH"&amp;Instructions!B$10, "")</f>
        <v>raidcom modify ldev  -ldev_id 1449  -ldev_name AIXTWQA -s 53958 -IH99</v>
      </c>
      <c r="Q173" s="97" t="str">
        <f>IF(B173&gt;0,"raidcom delete ldev -ldev_id "&amp;B173&amp;" -s "&amp;Instructions!B$11&amp;" -IH"&amp;Instructions!B$10, "")</f>
        <v>raidcom delete ldev -ldev_id 1449 -s 53958 -IH99</v>
      </c>
    </row>
    <row r="174" spans="1:17" ht="15">
      <c r="A174" s="70" t="s">
        <v>537</v>
      </c>
      <c r="B174" s="29">
        <f t="shared" si="2"/>
        <v>1450</v>
      </c>
      <c r="C174" s="20" t="s">
        <v>193</v>
      </c>
      <c r="D174" s="111">
        <v>0</v>
      </c>
      <c r="E174" s="20" t="s">
        <v>177</v>
      </c>
      <c r="F174" s="83" t="s">
        <v>175</v>
      </c>
      <c r="G174" s="190">
        <v>1073823744</v>
      </c>
      <c r="H174" s="21" t="s">
        <v>184</v>
      </c>
      <c r="I174" s="21" t="s">
        <v>17</v>
      </c>
      <c r="J174" s="21" t="s">
        <v>365</v>
      </c>
      <c r="K174" s="61"/>
      <c r="L174" s="57"/>
      <c r="M174" s="28"/>
      <c r="N174" s="92" t="s">
        <v>17</v>
      </c>
      <c r="O174" s="24" t="str">
        <f>IF(A174&lt;&gt; "", "raidcom add ldev "&amp;IF(C174="snap"," -pool snap"," -"&amp;C174&amp;" "&amp;D174)&amp;" -ldev_id "&amp;B174&amp;" -capacity "&amp;IF(H174="BLOCK",G174,G174&amp;H174)&amp;IF(E174="OPEN-V"," ","emulation "&amp;E174)&amp;IF(I174="Y"," -command_device y","")&amp;" -s "&amp;Instructions!B$11&amp;" -IH"&amp;Instructions!B$10, "")</f>
        <v>raidcom add ldev  -pool 0 -ldev_id 1450 -capacity 1073823744  -s 53958 -IH99</v>
      </c>
      <c r="P174" s="24" t="str">
        <f>IF(J174&lt;&gt;"","raidcom modify ldev "&amp;" -ldev_id "&amp;B174&amp;IF(J174&lt;&gt;"","  -ldev_name "&amp;J174, "")&amp;" -s "&amp;Instructions!B$11&amp;" -IH"&amp;Instructions!B$10, "")</f>
        <v>raidcom modify ldev  -ldev_id 1450  -ldev_name AIXTWQA -s 53958 -IH99</v>
      </c>
      <c r="Q174" s="97" t="str">
        <f>IF(B174&gt;0,"raidcom delete ldev -ldev_id "&amp;B174&amp;" -s "&amp;Instructions!B$11&amp;" -IH"&amp;Instructions!B$10, "")</f>
        <v>raidcom delete ldev -ldev_id 1450 -s 53958 -IH99</v>
      </c>
    </row>
    <row r="175" spans="1:17" ht="15">
      <c r="A175" s="70" t="s">
        <v>538</v>
      </c>
      <c r="B175" s="29">
        <f t="shared" si="2"/>
        <v>1451</v>
      </c>
      <c r="C175" s="20" t="s">
        <v>193</v>
      </c>
      <c r="D175" s="111">
        <v>0</v>
      </c>
      <c r="E175" s="20" t="s">
        <v>177</v>
      </c>
      <c r="F175" s="83" t="s">
        <v>175</v>
      </c>
      <c r="G175" s="190">
        <v>1073823744</v>
      </c>
      <c r="H175" s="21" t="s">
        <v>184</v>
      </c>
      <c r="I175" s="21" t="s">
        <v>17</v>
      </c>
      <c r="J175" s="21" t="s">
        <v>365</v>
      </c>
      <c r="K175" s="61"/>
      <c r="L175" s="57"/>
      <c r="M175" s="28"/>
      <c r="N175" s="92" t="s">
        <v>17</v>
      </c>
      <c r="O175" s="24" t="str">
        <f>IF(A175&lt;&gt; "", "raidcom add ldev "&amp;IF(C175="snap"," -pool snap"," -"&amp;C175&amp;" "&amp;D175)&amp;" -ldev_id "&amp;B175&amp;" -capacity "&amp;IF(H175="BLOCK",G175,G175&amp;H175)&amp;IF(E175="OPEN-V"," ","emulation "&amp;E175)&amp;IF(I175="Y"," -command_device y","")&amp;" -s "&amp;Instructions!B$11&amp;" -IH"&amp;Instructions!B$10, "")</f>
        <v>raidcom add ldev  -pool 0 -ldev_id 1451 -capacity 1073823744  -s 53958 -IH99</v>
      </c>
      <c r="P175" s="24" t="str">
        <f>IF(J175&lt;&gt;"","raidcom modify ldev "&amp;" -ldev_id "&amp;B175&amp;IF(J175&lt;&gt;"","  -ldev_name "&amp;J175, "")&amp;" -s "&amp;Instructions!B$11&amp;" -IH"&amp;Instructions!B$10, "")</f>
        <v>raidcom modify ldev  -ldev_id 1451  -ldev_name AIXTWQA -s 53958 -IH99</v>
      </c>
      <c r="Q175" s="97" t="str">
        <f>IF(B175&gt;0,"raidcom delete ldev -ldev_id "&amp;B175&amp;" -s "&amp;Instructions!B$11&amp;" -IH"&amp;Instructions!B$10, "")</f>
        <v>raidcom delete ldev -ldev_id 1451 -s 53958 -IH99</v>
      </c>
    </row>
    <row r="176" spans="1:17" ht="15">
      <c r="A176" s="107" t="s">
        <v>539</v>
      </c>
      <c r="B176" s="29">
        <f t="shared" si="2"/>
        <v>1452</v>
      </c>
      <c r="C176" s="20" t="s">
        <v>193</v>
      </c>
      <c r="D176" s="111">
        <v>0</v>
      </c>
      <c r="E176" s="20" t="s">
        <v>177</v>
      </c>
      <c r="F176" s="83" t="s">
        <v>175</v>
      </c>
      <c r="G176" s="190">
        <v>67178496</v>
      </c>
      <c r="H176" s="21" t="s">
        <v>184</v>
      </c>
      <c r="I176" s="21" t="s">
        <v>17</v>
      </c>
      <c r="J176" s="21" t="s">
        <v>360</v>
      </c>
      <c r="K176" s="61"/>
      <c r="L176" s="57"/>
      <c r="M176" s="28"/>
      <c r="N176" s="92" t="s">
        <v>0</v>
      </c>
      <c r="O176" s="24" t="str">
        <f>IF(A176&lt;&gt; "", "raidcom add ldev "&amp;IF(C176="snap"," -pool snap"," -"&amp;C176&amp;" "&amp;D176)&amp;" -ldev_id "&amp;B176&amp;" -capacity "&amp;IF(H176="BLOCK",G176,G176&amp;H176)&amp;IF(E176="OPEN-V"," ","emulation "&amp;E176)&amp;IF(I176="Y"," -command_device y","")&amp;" -s "&amp;Instructions!B$11&amp;" -IH"&amp;Instructions!B$10, "")</f>
        <v>raidcom add ldev  -pool 0 -ldev_id 1452 -capacity 67178496  -s 53958 -IH99</v>
      </c>
      <c r="P176" s="24" t="str">
        <f>IF(J176&lt;&gt;"","raidcom add ldev "&amp;" -ldev_id "&amp;B176&amp;IF(J176&lt;&gt;"","  -ldev_name "&amp;J176, "")&amp;" -s "&amp;Instructions!B$11&amp;" -IH"&amp;Instructions!B$10, "")</f>
        <v>raidcom add ldev  -ldev_id 1452  -ldev_name BS103-114 -s 53958 -IH99</v>
      </c>
      <c r="Q176" s="97" t="str">
        <f>IF(B176&gt;0,"raidcom delete ldev -ldev_id "&amp;B176&amp;" -s "&amp;Instructions!B$11&amp;" -IH"&amp;Instructions!B$10, "")</f>
        <v>raidcom delete ldev -ldev_id 1452 -s 53958 -IH99</v>
      </c>
    </row>
    <row r="177" spans="1:17" ht="15">
      <c r="A177" s="107" t="s">
        <v>540</v>
      </c>
      <c r="B177" s="29">
        <f t="shared" si="2"/>
        <v>1453</v>
      </c>
      <c r="C177" s="20" t="s">
        <v>193</v>
      </c>
      <c r="D177" s="111">
        <v>0</v>
      </c>
      <c r="E177" s="20" t="s">
        <v>177</v>
      </c>
      <c r="F177" s="83" t="s">
        <v>175</v>
      </c>
      <c r="G177" s="190">
        <v>67178496</v>
      </c>
      <c r="H177" s="21" t="s">
        <v>184</v>
      </c>
      <c r="I177" s="21" t="s">
        <v>17</v>
      </c>
      <c r="J177" s="21" t="s">
        <v>360</v>
      </c>
      <c r="K177" s="61"/>
      <c r="L177" s="57"/>
      <c r="M177" s="28"/>
      <c r="N177" s="92" t="s">
        <v>0</v>
      </c>
      <c r="O177" s="24" t="str">
        <f>IF(A177&lt;&gt; "", "raidcom add ldev "&amp;IF(C177="snap"," -pool snap"," -"&amp;C177&amp;" "&amp;D177)&amp;" -ldev_id "&amp;B177&amp;" -capacity "&amp;IF(H177="BLOCK",G177,G177&amp;H177)&amp;IF(E177="OPEN-V"," ","emulation "&amp;E177)&amp;IF(I177="Y"," -command_device y","")&amp;" -s "&amp;Instructions!B$11&amp;" -IH"&amp;Instructions!B$10, "")</f>
        <v>raidcom add ldev  -pool 0 -ldev_id 1453 -capacity 67178496  -s 53958 -IH99</v>
      </c>
      <c r="P177" s="24" t="str">
        <f>IF(J177&lt;&gt;"","raidcom add ldev "&amp;" -ldev_id "&amp;B177&amp;IF(J177&lt;&gt;"","  -ldev_name "&amp;J177, "")&amp;" -s "&amp;Instructions!B$11&amp;" -IH"&amp;Instructions!B$10, "")</f>
        <v>raidcom add ldev  -ldev_id 1453  -ldev_name BS103-114 -s 53958 -IH99</v>
      </c>
      <c r="Q177" s="97" t="str">
        <f>IF(B177&gt;0,"raidcom delete ldev -ldev_id "&amp;B177&amp;" -s "&amp;Instructions!B$11&amp;" -IH"&amp;Instructions!B$10, "")</f>
        <v>raidcom delete ldev -ldev_id 1453 -s 53958 -IH99</v>
      </c>
    </row>
    <row r="178" spans="1:17" ht="15">
      <c r="A178" s="107" t="s">
        <v>541</v>
      </c>
      <c r="B178" s="29">
        <f t="shared" si="2"/>
        <v>1454</v>
      </c>
      <c r="C178" s="20" t="s">
        <v>193</v>
      </c>
      <c r="D178" s="111">
        <v>0</v>
      </c>
      <c r="E178" s="20" t="s">
        <v>177</v>
      </c>
      <c r="F178" s="83" t="s">
        <v>175</v>
      </c>
      <c r="G178" s="190">
        <v>268455936</v>
      </c>
      <c r="H178" s="21" t="s">
        <v>184</v>
      </c>
      <c r="I178" s="21" t="s">
        <v>17</v>
      </c>
      <c r="J178" s="21" t="s">
        <v>360</v>
      </c>
      <c r="K178" s="61"/>
      <c r="L178" s="57"/>
      <c r="M178" s="28"/>
      <c r="N178" s="92" t="s">
        <v>0</v>
      </c>
      <c r="O178" s="24" t="str">
        <f>IF(A178&lt;&gt; "", "raidcom add ldev "&amp;IF(C178="snap"," -pool snap"," -"&amp;C178&amp;" "&amp;D178)&amp;" -ldev_id "&amp;B178&amp;" -capacity "&amp;IF(H178="BLOCK",G178,G178&amp;H178)&amp;IF(E178="OPEN-V"," ","emulation "&amp;E178)&amp;IF(I178="Y"," -command_device y","")&amp;" -s "&amp;Instructions!B$11&amp;" -IH"&amp;Instructions!B$10, "")</f>
        <v>raidcom add ldev  -pool 0 -ldev_id 1454 -capacity 268455936  -s 53958 -IH99</v>
      </c>
      <c r="P178" s="24" t="str">
        <f>IF(J178&lt;&gt;"","raidcom add ldev "&amp;" -ldev_id "&amp;B178&amp;IF(J178&lt;&gt;"","  -ldev_name "&amp;J178, "")&amp;" -s "&amp;Instructions!B$11&amp;" -IH"&amp;Instructions!B$10, "")</f>
        <v>raidcom add ldev  -ldev_id 1454  -ldev_name BS103-114 -s 53958 -IH99</v>
      </c>
      <c r="Q178" s="97" t="str">
        <f>IF(B178&gt;0,"raidcom delete ldev -ldev_id "&amp;B178&amp;" -s "&amp;Instructions!B$11&amp;" -IH"&amp;Instructions!B$10, "")</f>
        <v>raidcom delete ldev -ldev_id 1454 -s 53958 -IH99</v>
      </c>
    </row>
    <row r="179" spans="1:17" ht="15">
      <c r="A179" s="107" t="s">
        <v>542</v>
      </c>
      <c r="B179" s="29">
        <f t="shared" si="2"/>
        <v>1455</v>
      </c>
      <c r="C179" s="20" t="s">
        <v>193</v>
      </c>
      <c r="D179" s="111">
        <v>0</v>
      </c>
      <c r="E179" s="20" t="s">
        <v>177</v>
      </c>
      <c r="F179" s="83" t="s">
        <v>175</v>
      </c>
      <c r="G179" s="190">
        <v>268455936</v>
      </c>
      <c r="H179" s="21" t="s">
        <v>184</v>
      </c>
      <c r="I179" s="21" t="s">
        <v>17</v>
      </c>
      <c r="J179" s="21" t="s">
        <v>360</v>
      </c>
      <c r="K179" s="61"/>
      <c r="L179" s="57"/>
      <c r="M179" s="28"/>
      <c r="N179" s="92" t="s">
        <v>0</v>
      </c>
      <c r="O179" s="24" t="str">
        <f>IF(A179&lt;&gt; "", "raidcom add ldev "&amp;IF(C179="snap"," -pool snap"," -"&amp;C179&amp;" "&amp;D179)&amp;" -ldev_id "&amp;B179&amp;" -capacity "&amp;IF(H179="BLOCK",G179,G179&amp;H179)&amp;IF(E179="OPEN-V"," ","emulation "&amp;E179)&amp;IF(I179="Y"," -command_device y","")&amp;" -s "&amp;Instructions!B$11&amp;" -IH"&amp;Instructions!B$10, "")</f>
        <v>raidcom add ldev  -pool 0 -ldev_id 1455 -capacity 268455936  -s 53958 -IH99</v>
      </c>
      <c r="P179" s="24" t="str">
        <f>IF(J179&lt;&gt;"","raidcom add ldev "&amp;" -ldev_id "&amp;B179&amp;IF(J179&lt;&gt;"","  -ldev_name "&amp;J179, "")&amp;" -s "&amp;Instructions!B$11&amp;" -IH"&amp;Instructions!B$10, "")</f>
        <v>raidcom add ldev  -ldev_id 1455  -ldev_name BS103-114 -s 53958 -IH99</v>
      </c>
      <c r="Q179" s="97" t="str">
        <f>IF(B179&gt;0,"raidcom delete ldev -ldev_id "&amp;B179&amp;" -s "&amp;Instructions!B$11&amp;" -IH"&amp;Instructions!B$10, "")</f>
        <v>raidcom delete ldev -ldev_id 1455 -s 53958 -IH99</v>
      </c>
    </row>
    <row r="180" spans="1:17" ht="15">
      <c r="A180" s="107" t="s">
        <v>543</v>
      </c>
      <c r="B180" s="29">
        <f t="shared" si="2"/>
        <v>1456</v>
      </c>
      <c r="C180" s="20" t="s">
        <v>193</v>
      </c>
      <c r="D180" s="111">
        <v>0</v>
      </c>
      <c r="E180" s="20" t="s">
        <v>177</v>
      </c>
      <c r="F180" s="83" t="s">
        <v>175</v>
      </c>
      <c r="G180" s="190">
        <v>268455936</v>
      </c>
      <c r="H180" s="21" t="s">
        <v>184</v>
      </c>
      <c r="I180" s="21" t="s">
        <v>17</v>
      </c>
      <c r="J180" s="21" t="s">
        <v>360</v>
      </c>
      <c r="K180" s="61"/>
      <c r="L180" s="57"/>
      <c r="M180" s="28"/>
      <c r="N180" s="92" t="s">
        <v>0</v>
      </c>
      <c r="O180" s="24" t="str">
        <f>IF(A180&lt;&gt; "", "raidcom add ldev "&amp;IF(C180="snap"," -pool snap"," -"&amp;C180&amp;" "&amp;D180)&amp;" -ldev_id "&amp;B180&amp;" -capacity "&amp;IF(H180="BLOCK",G180,G180&amp;H180)&amp;IF(E180="OPEN-V"," ","emulation "&amp;E180)&amp;IF(I180="Y"," -command_device y","")&amp;" -s "&amp;Instructions!B$11&amp;" -IH"&amp;Instructions!B$10, "")</f>
        <v>raidcom add ldev  -pool 0 -ldev_id 1456 -capacity 268455936  -s 53958 -IH99</v>
      </c>
      <c r="P180" s="24" t="str">
        <f>IF(J180&lt;&gt;"","raidcom add ldev "&amp;" -ldev_id "&amp;B180&amp;IF(J180&lt;&gt;"","  -ldev_name "&amp;J180, "")&amp;" -s "&amp;Instructions!B$11&amp;" -IH"&amp;Instructions!B$10, "")</f>
        <v>raidcom add ldev  -ldev_id 1456  -ldev_name BS103-114 -s 53958 -IH99</v>
      </c>
      <c r="Q180" s="97" t="str">
        <f>IF(B180&gt;0,"raidcom delete ldev -ldev_id "&amp;B180&amp;" -s "&amp;Instructions!B$11&amp;" -IH"&amp;Instructions!B$10, "")</f>
        <v>raidcom delete ldev -ldev_id 1456 -s 53958 -IH99</v>
      </c>
    </row>
    <row r="181" spans="1:17" ht="15">
      <c r="A181" s="107" t="s">
        <v>544</v>
      </c>
      <c r="B181" s="29">
        <f t="shared" si="2"/>
        <v>1457</v>
      </c>
      <c r="C181" s="20" t="s">
        <v>193</v>
      </c>
      <c r="D181" s="111">
        <v>0</v>
      </c>
      <c r="E181" s="20" t="s">
        <v>177</v>
      </c>
      <c r="F181" s="83" t="s">
        <v>175</v>
      </c>
      <c r="G181" s="190">
        <v>1073823744</v>
      </c>
      <c r="H181" s="21" t="s">
        <v>184</v>
      </c>
      <c r="I181" s="21" t="s">
        <v>17</v>
      </c>
      <c r="J181" s="21" t="s">
        <v>360</v>
      </c>
      <c r="K181" s="61"/>
      <c r="L181" s="57"/>
      <c r="M181" s="28"/>
      <c r="N181" s="92" t="s">
        <v>0</v>
      </c>
      <c r="O181" s="24" t="str">
        <f>IF(A181&lt;&gt; "", "raidcom add ldev "&amp;IF(C181="snap"," -pool snap"," -"&amp;C181&amp;" "&amp;D181)&amp;" -ldev_id "&amp;B181&amp;" -capacity "&amp;IF(H181="BLOCK",G181,G181&amp;H181)&amp;IF(E181="OPEN-V"," ","emulation "&amp;E181)&amp;IF(I181="Y"," -command_device y","")&amp;" -s "&amp;Instructions!B$11&amp;" -IH"&amp;Instructions!B$10, "")</f>
        <v>raidcom add ldev  -pool 0 -ldev_id 1457 -capacity 1073823744  -s 53958 -IH99</v>
      </c>
      <c r="P181" s="24" t="str">
        <f>IF(J181&lt;&gt;"","raidcom add ldev "&amp;" -ldev_id "&amp;B181&amp;IF(J181&lt;&gt;"","  -ldev_name "&amp;J181, "")&amp;" -s "&amp;Instructions!B$11&amp;" -IH"&amp;Instructions!B$10, "")</f>
        <v>raidcom add ldev  -ldev_id 1457  -ldev_name BS103-114 -s 53958 -IH99</v>
      </c>
      <c r="Q181" s="97" t="str">
        <f>IF(B181&gt;0,"raidcom delete ldev -ldev_id "&amp;B181&amp;" -s "&amp;Instructions!B$11&amp;" -IH"&amp;Instructions!B$10, "")</f>
        <v>raidcom delete ldev -ldev_id 1457 -s 53958 -IH99</v>
      </c>
    </row>
    <row r="182" spans="1:17" ht="15">
      <c r="A182" s="107" t="s">
        <v>545</v>
      </c>
      <c r="B182" s="29">
        <f t="shared" si="2"/>
        <v>1458</v>
      </c>
      <c r="C182" s="20" t="s">
        <v>193</v>
      </c>
      <c r="D182" s="111">
        <v>0</v>
      </c>
      <c r="E182" s="20" t="s">
        <v>177</v>
      </c>
      <c r="F182" s="83" t="s">
        <v>175</v>
      </c>
      <c r="G182" s="190">
        <v>1073823744</v>
      </c>
      <c r="H182" s="21" t="s">
        <v>184</v>
      </c>
      <c r="I182" s="21" t="s">
        <v>17</v>
      </c>
      <c r="J182" s="21" t="s">
        <v>360</v>
      </c>
      <c r="K182" s="61"/>
      <c r="L182" s="57"/>
      <c r="M182" s="28"/>
      <c r="N182" s="92" t="s">
        <v>0</v>
      </c>
      <c r="O182" s="24" t="str">
        <f>IF(A182&lt;&gt; "", "raidcom add ldev "&amp;IF(C182="snap"," -pool snap"," -"&amp;C182&amp;" "&amp;D182)&amp;" -ldev_id "&amp;B182&amp;" -capacity "&amp;IF(H182="BLOCK",G182,G182&amp;H182)&amp;IF(E182="OPEN-V"," ","emulation "&amp;E182)&amp;IF(I182="Y"," -command_device y","")&amp;" -s "&amp;Instructions!B$11&amp;" -IH"&amp;Instructions!B$10, "")</f>
        <v>raidcom add ldev  -pool 0 -ldev_id 1458 -capacity 1073823744  -s 53958 -IH99</v>
      </c>
      <c r="P182" s="24" t="str">
        <f>IF(J182&lt;&gt;"","raidcom add ldev "&amp;" -ldev_id "&amp;B182&amp;IF(J182&lt;&gt;"","  -ldev_name "&amp;J182, "")&amp;" -s "&amp;Instructions!B$11&amp;" -IH"&amp;Instructions!B$10, "")</f>
        <v>raidcom add ldev  -ldev_id 1458  -ldev_name BS103-114 -s 53958 -IH99</v>
      </c>
      <c r="Q182" s="97" t="str">
        <f>IF(B182&gt;0,"raidcom delete ldev -ldev_id "&amp;B182&amp;" -s "&amp;Instructions!B$11&amp;" -IH"&amp;Instructions!B$10, "")</f>
        <v>raidcom delete ldev -ldev_id 1458 -s 53958 -IH99</v>
      </c>
    </row>
    <row r="183" spans="1:17" ht="15">
      <c r="A183" s="107" t="s">
        <v>546</v>
      </c>
      <c r="B183" s="29">
        <f t="shared" si="2"/>
        <v>1459</v>
      </c>
      <c r="C183" s="20" t="s">
        <v>193</v>
      </c>
      <c r="D183" s="111">
        <v>0</v>
      </c>
      <c r="E183" s="20" t="s">
        <v>177</v>
      </c>
      <c r="F183" s="83" t="s">
        <v>175</v>
      </c>
      <c r="G183" s="190">
        <v>1073823744</v>
      </c>
      <c r="H183" s="21" t="s">
        <v>184</v>
      </c>
      <c r="I183" s="21" t="s">
        <v>17</v>
      </c>
      <c r="J183" s="21" t="s">
        <v>360</v>
      </c>
      <c r="K183" s="61"/>
      <c r="L183" s="57"/>
      <c r="M183" s="28"/>
      <c r="N183" s="92" t="s">
        <v>0</v>
      </c>
      <c r="O183" s="24" t="str">
        <f>IF(A183&lt;&gt; "", "raidcom add ldev "&amp;IF(C183="snap"," -pool snap"," -"&amp;C183&amp;" "&amp;D183)&amp;" -ldev_id "&amp;B183&amp;" -capacity "&amp;IF(H183="BLOCK",G183,G183&amp;H183)&amp;IF(E183="OPEN-V"," ","emulation "&amp;E183)&amp;IF(I183="Y"," -command_device y","")&amp;" -s "&amp;Instructions!B$11&amp;" -IH"&amp;Instructions!B$10, "")</f>
        <v>raidcom add ldev  -pool 0 -ldev_id 1459 -capacity 1073823744  -s 53958 -IH99</v>
      </c>
      <c r="P183" s="24" t="str">
        <f>IF(J183&lt;&gt;"","raidcom add ldev "&amp;" -ldev_id "&amp;B183&amp;IF(J183&lt;&gt;"","  -ldev_name "&amp;J183, "")&amp;" -s "&amp;Instructions!B$11&amp;" -IH"&amp;Instructions!B$10, "")</f>
        <v>raidcom add ldev  -ldev_id 1459  -ldev_name BS103-114 -s 53958 -IH99</v>
      </c>
      <c r="Q183" s="97" t="str">
        <f>IF(B183&gt;0,"raidcom delete ldev -ldev_id "&amp;B183&amp;" -s "&amp;Instructions!B$11&amp;" -IH"&amp;Instructions!B$10, "")</f>
        <v>raidcom delete ldev -ldev_id 1459 -s 53958 -IH99</v>
      </c>
    </row>
    <row r="184" spans="1:17" ht="15">
      <c r="A184" s="107" t="s">
        <v>547</v>
      </c>
      <c r="B184" s="29">
        <f t="shared" si="2"/>
        <v>1460</v>
      </c>
      <c r="C184" s="20" t="s">
        <v>193</v>
      </c>
      <c r="D184" s="111">
        <v>0</v>
      </c>
      <c r="E184" s="20" t="s">
        <v>177</v>
      </c>
      <c r="F184" s="83" t="s">
        <v>175</v>
      </c>
      <c r="G184" s="190">
        <v>1073823744</v>
      </c>
      <c r="H184" s="21" t="s">
        <v>184</v>
      </c>
      <c r="I184" s="21" t="s">
        <v>17</v>
      </c>
      <c r="J184" s="21" t="s">
        <v>360</v>
      </c>
      <c r="K184" s="61"/>
      <c r="L184" s="57"/>
      <c r="M184" s="28"/>
      <c r="N184" s="92" t="s">
        <v>0</v>
      </c>
      <c r="O184" s="24" t="str">
        <f>IF(A184&lt;&gt; "", "raidcom add ldev "&amp;IF(C184="snap"," -pool snap"," -"&amp;C184&amp;" "&amp;D184)&amp;" -ldev_id "&amp;B184&amp;" -capacity "&amp;IF(H184="BLOCK",G184,G184&amp;H184)&amp;IF(E184="OPEN-V"," ","emulation "&amp;E184)&amp;IF(I184="Y"," -command_device y","")&amp;" -s "&amp;Instructions!B$11&amp;" -IH"&amp;Instructions!B$10, "")</f>
        <v>raidcom add ldev  -pool 0 -ldev_id 1460 -capacity 1073823744  -s 53958 -IH99</v>
      </c>
      <c r="P184" s="24" t="str">
        <f>IF(J184&lt;&gt;"","raidcom add ldev "&amp;" -ldev_id "&amp;B184&amp;IF(J184&lt;&gt;"","  -ldev_name "&amp;J184, "")&amp;" -s "&amp;Instructions!B$11&amp;" -IH"&amp;Instructions!B$10, "")</f>
        <v>raidcom add ldev  -ldev_id 1460  -ldev_name BS103-114 -s 53958 -IH99</v>
      </c>
      <c r="Q184" s="97" t="str">
        <f>IF(B184&gt;0,"raidcom delete ldev -ldev_id "&amp;B184&amp;" -s "&amp;Instructions!B$11&amp;" -IH"&amp;Instructions!B$10, "")</f>
        <v>raidcom delete ldev -ldev_id 1460 -s 53958 -IH99</v>
      </c>
    </row>
    <row r="185" spans="1:17" ht="15">
      <c r="A185" s="70" t="s">
        <v>548</v>
      </c>
      <c r="B185" s="29">
        <f t="shared" si="2"/>
        <v>1461</v>
      </c>
      <c r="C185" s="20" t="s">
        <v>193</v>
      </c>
      <c r="D185" s="111">
        <v>0</v>
      </c>
      <c r="E185" s="20" t="s">
        <v>177</v>
      </c>
      <c r="F185" s="83" t="s">
        <v>175</v>
      </c>
      <c r="G185" s="190">
        <v>1073823744</v>
      </c>
      <c r="H185" s="21" t="s">
        <v>184</v>
      </c>
      <c r="I185" s="21" t="s">
        <v>17</v>
      </c>
      <c r="J185" s="21" t="s">
        <v>360</v>
      </c>
      <c r="K185" s="61"/>
      <c r="L185" s="57"/>
      <c r="M185" s="28"/>
      <c r="N185" s="92" t="s">
        <v>0</v>
      </c>
      <c r="O185" s="24" t="str">
        <f>IF(A185&lt;&gt; "", "raidcom add ldev "&amp;IF(C185="snap"," -pool snap"," -"&amp;C185&amp;" "&amp;D185)&amp;" -ldev_id "&amp;B185&amp;" -capacity "&amp;IF(H185="BLOCK",G185,G185&amp;H185)&amp;IF(E185="OPEN-V"," ","emulation "&amp;E185)&amp;IF(I185="Y"," -command_device y","")&amp;" -s "&amp;Instructions!B$11&amp;" -IH"&amp;Instructions!B$10, "")</f>
        <v>raidcom add ldev  -pool 0 -ldev_id 1461 -capacity 1073823744  -s 53958 -IH99</v>
      </c>
      <c r="P185" s="24" t="str">
        <f>IF(J185&lt;&gt;"","raidcom add ldev "&amp;" -ldev_id "&amp;B185&amp;IF(J185&lt;&gt;"","  -ldev_name "&amp;J185, "")&amp;" -s "&amp;Instructions!B$11&amp;" -IH"&amp;Instructions!B$10, "")</f>
        <v>raidcom add ldev  -ldev_id 1461  -ldev_name BS103-114 -s 53958 -IH99</v>
      </c>
      <c r="Q185" s="97" t="str">
        <f>IF(B185&gt;0,"raidcom delete ldev -ldev_id "&amp;B185&amp;" -s "&amp;Instructions!B$11&amp;" -IH"&amp;Instructions!B$10, "")</f>
        <v>raidcom delete ldev -ldev_id 1461 -s 53958 -IH99</v>
      </c>
    </row>
    <row r="186" spans="1:17" ht="15">
      <c r="A186" s="70" t="s">
        <v>549</v>
      </c>
      <c r="B186" s="29">
        <f t="shared" si="2"/>
        <v>1462</v>
      </c>
      <c r="C186" s="20" t="s">
        <v>193</v>
      </c>
      <c r="D186" s="111">
        <v>0</v>
      </c>
      <c r="E186" s="20" t="s">
        <v>177</v>
      </c>
      <c r="F186" s="83" t="s">
        <v>175</v>
      </c>
      <c r="G186" s="190">
        <v>1073823744</v>
      </c>
      <c r="H186" s="21" t="s">
        <v>184</v>
      </c>
      <c r="I186" s="21" t="s">
        <v>17</v>
      </c>
      <c r="J186" s="21" t="s">
        <v>360</v>
      </c>
      <c r="K186" s="61"/>
      <c r="L186" s="57"/>
      <c r="M186" s="28"/>
      <c r="N186" s="92" t="s">
        <v>0</v>
      </c>
      <c r="O186" s="24" t="str">
        <f>IF(A186&lt;&gt; "", "raidcom add ldev "&amp;IF(C186="snap"," -pool snap"," -"&amp;C186&amp;" "&amp;D186)&amp;" -ldev_id "&amp;B186&amp;" -capacity "&amp;IF(H186="BLOCK",G186,G186&amp;H186)&amp;IF(E186="OPEN-V"," ","emulation "&amp;E186)&amp;IF(I186="Y"," -command_device y","")&amp;" -s "&amp;Instructions!B$11&amp;" -IH"&amp;Instructions!B$10, "")</f>
        <v>raidcom add ldev  -pool 0 -ldev_id 1462 -capacity 1073823744  -s 53958 -IH99</v>
      </c>
      <c r="P186" s="24" t="str">
        <f>IF(J186&lt;&gt;"","raidcom add ldev "&amp;" -ldev_id "&amp;B186&amp;IF(J186&lt;&gt;"","  -ldev_name "&amp;J186, "")&amp;" -s "&amp;Instructions!B$11&amp;" -IH"&amp;Instructions!B$10, "")</f>
        <v>raidcom add ldev  -ldev_id 1462  -ldev_name BS103-114 -s 53958 -IH99</v>
      </c>
      <c r="Q186" s="97" t="str">
        <f>IF(B186&gt;0,"raidcom delete ldev -ldev_id "&amp;B186&amp;" -s "&amp;Instructions!B$11&amp;" -IH"&amp;Instructions!B$10, "")</f>
        <v>raidcom delete ldev -ldev_id 1462 -s 53958 -IH99</v>
      </c>
    </row>
    <row r="187" spans="1:17" ht="15">
      <c r="A187" s="70" t="s">
        <v>550</v>
      </c>
      <c r="B187" s="29">
        <f t="shared" si="2"/>
        <v>1463</v>
      </c>
      <c r="C187" s="20" t="s">
        <v>193</v>
      </c>
      <c r="D187" s="111">
        <v>0</v>
      </c>
      <c r="E187" s="20" t="s">
        <v>177</v>
      </c>
      <c r="F187" s="83" t="s">
        <v>175</v>
      </c>
      <c r="G187" s="190">
        <v>268455936</v>
      </c>
      <c r="H187" s="21" t="s">
        <v>184</v>
      </c>
      <c r="I187" s="21" t="s">
        <v>17</v>
      </c>
      <c r="J187" s="21" t="s">
        <v>572</v>
      </c>
      <c r="K187" s="61"/>
      <c r="L187" s="57"/>
      <c r="M187" s="28"/>
      <c r="N187" s="92" t="s">
        <v>0</v>
      </c>
      <c r="O187" s="24" t="str">
        <f>IF(A187&lt;&gt; "", "raidcom add ldev "&amp;IF(C187="snap"," -pool snap"," -"&amp;C187&amp;" "&amp;D187)&amp;" -ldev_id "&amp;B187&amp;" -capacity "&amp;IF(H187="BLOCK",G187,G187&amp;H187)&amp;IF(E187="OPEN-V"," ","emulation "&amp;E187)&amp;IF(I187="Y"," -command_device y","")&amp;" -s "&amp;Instructions!B$11&amp;" -IH"&amp;Instructions!B$10, "")</f>
        <v>raidcom add ldev  -pool 0 -ldev_id 1463 -capacity 268455936  -s 53958 -IH99</v>
      </c>
      <c r="P187" s="24" t="str">
        <f>IF(J187&lt;&gt;"","raidcom add ldev "&amp;" -ldev_id "&amp;B187&amp;IF(J187&lt;&gt;"","  -ldev_name "&amp;J187, "")&amp;" -s "&amp;Instructions!B$11&amp;" -IH"&amp;Instructions!B$10, "")</f>
        <v>raidcom add ldev  -ldev_id 1463  -ldev_name AIXTWDES -s 53958 -IH99</v>
      </c>
      <c r="Q187" s="97" t="str">
        <f>IF(B187&gt;0,"raidcom delete ldev -ldev_id "&amp;B187&amp;" -s "&amp;Instructions!B$11&amp;" -IH"&amp;Instructions!B$10, "")</f>
        <v>raidcom delete ldev -ldev_id 1463 -s 53958 -IH99</v>
      </c>
    </row>
    <row r="188" spans="1:17" ht="15">
      <c r="A188" s="70" t="s">
        <v>551</v>
      </c>
      <c r="B188" s="29">
        <f t="shared" si="2"/>
        <v>1464</v>
      </c>
      <c r="C188" s="20" t="s">
        <v>193</v>
      </c>
      <c r="D188" s="111">
        <v>0</v>
      </c>
      <c r="E188" s="20" t="s">
        <v>177</v>
      </c>
      <c r="F188" s="83" t="s">
        <v>175</v>
      </c>
      <c r="G188" s="190">
        <v>268455936</v>
      </c>
      <c r="H188" s="21" t="s">
        <v>184</v>
      </c>
      <c r="I188" s="21" t="s">
        <v>17</v>
      </c>
      <c r="J188" s="21" t="s">
        <v>572</v>
      </c>
      <c r="K188" s="61"/>
      <c r="L188" s="57"/>
      <c r="M188" s="28"/>
      <c r="N188" s="92" t="s">
        <v>0</v>
      </c>
      <c r="O188" s="24" t="str">
        <f>IF(A188&lt;&gt; "", "raidcom add ldev "&amp;IF(C188="snap"," -pool snap"," -"&amp;C188&amp;" "&amp;D188)&amp;" -ldev_id "&amp;B188&amp;" -capacity "&amp;IF(H188="BLOCK",G188,G188&amp;H188)&amp;IF(E188="OPEN-V"," ","emulation "&amp;E188)&amp;IF(I188="Y"," -command_device y","")&amp;" -s "&amp;Instructions!B$11&amp;" -IH"&amp;Instructions!B$10, "")</f>
        <v>raidcom add ldev  -pool 0 -ldev_id 1464 -capacity 268455936  -s 53958 -IH99</v>
      </c>
      <c r="P188" s="24" t="str">
        <f>IF(J188&lt;&gt;"","raidcom add ldev "&amp;" -ldev_id "&amp;B188&amp;IF(J188&lt;&gt;"","  -ldev_name "&amp;J188, "")&amp;" -s "&amp;Instructions!B$11&amp;" -IH"&amp;Instructions!B$10, "")</f>
        <v>raidcom add ldev  -ldev_id 1464  -ldev_name AIXTWDES -s 53958 -IH99</v>
      </c>
      <c r="Q188" s="97" t="str">
        <f>IF(B188&gt;0,"raidcom delete ldev -ldev_id "&amp;B188&amp;" -s "&amp;Instructions!B$11&amp;" -IH"&amp;Instructions!B$10, "")</f>
        <v>raidcom delete ldev -ldev_id 1464 -s 53958 -IH99</v>
      </c>
    </row>
    <row r="189" spans="1:17" ht="15">
      <c r="A189" s="70" t="s">
        <v>552</v>
      </c>
      <c r="B189" s="29">
        <f t="shared" si="2"/>
        <v>1465</v>
      </c>
      <c r="C189" s="20" t="s">
        <v>193</v>
      </c>
      <c r="D189" s="111">
        <v>0</v>
      </c>
      <c r="E189" s="20" t="s">
        <v>177</v>
      </c>
      <c r="F189" s="83" t="s">
        <v>175</v>
      </c>
      <c r="G189" s="190">
        <v>268455936</v>
      </c>
      <c r="H189" s="21" t="s">
        <v>184</v>
      </c>
      <c r="I189" s="21" t="s">
        <v>17</v>
      </c>
      <c r="J189" s="21" t="s">
        <v>572</v>
      </c>
      <c r="K189" s="61"/>
      <c r="L189" s="57"/>
      <c r="M189" s="28"/>
      <c r="N189" s="92" t="s">
        <v>0</v>
      </c>
      <c r="O189" s="24" t="str">
        <f>IF(A189&lt;&gt; "", "raidcom add ldev "&amp;IF(C189="snap"," -pool snap"," -"&amp;C189&amp;" "&amp;D189)&amp;" -ldev_id "&amp;B189&amp;" -capacity "&amp;IF(H189="BLOCK",G189,G189&amp;H189)&amp;IF(E189="OPEN-V"," ","emulation "&amp;E189)&amp;IF(I189="Y"," -command_device y","")&amp;" -s "&amp;Instructions!B$11&amp;" -IH"&amp;Instructions!B$10, "")</f>
        <v>raidcom add ldev  -pool 0 -ldev_id 1465 -capacity 268455936  -s 53958 -IH99</v>
      </c>
      <c r="P189" s="24" t="str">
        <f>IF(J189&lt;&gt;"","raidcom add ldev "&amp;" -ldev_id "&amp;B189&amp;IF(J189&lt;&gt;"","  -ldev_name "&amp;J189, "")&amp;" -s "&amp;Instructions!B$11&amp;" -IH"&amp;Instructions!B$10, "")</f>
        <v>raidcom add ldev  -ldev_id 1465  -ldev_name AIXTWDES -s 53958 -IH99</v>
      </c>
      <c r="Q189" s="97" t="str">
        <f>IF(B189&gt;0,"raidcom delete ldev -ldev_id "&amp;B189&amp;" -s "&amp;Instructions!B$11&amp;" -IH"&amp;Instructions!B$10, "")</f>
        <v>raidcom delete ldev -ldev_id 1465 -s 53958 -IH99</v>
      </c>
    </row>
    <row r="190" spans="1:17" ht="15">
      <c r="A190" s="70" t="s">
        <v>553</v>
      </c>
      <c r="B190" s="29">
        <f t="shared" si="2"/>
        <v>1466</v>
      </c>
      <c r="C190" s="20" t="s">
        <v>193</v>
      </c>
      <c r="D190" s="111">
        <v>0</v>
      </c>
      <c r="E190" s="20" t="s">
        <v>177</v>
      </c>
      <c r="F190" s="83" t="s">
        <v>175</v>
      </c>
      <c r="G190" s="190">
        <v>67178496</v>
      </c>
      <c r="H190" s="21" t="s">
        <v>184</v>
      </c>
      <c r="I190" s="21" t="s">
        <v>17</v>
      </c>
      <c r="J190" s="21" t="s">
        <v>572</v>
      </c>
      <c r="K190" s="61"/>
      <c r="L190" s="57"/>
      <c r="M190" s="28"/>
      <c r="N190" s="92" t="s">
        <v>0</v>
      </c>
      <c r="O190" s="24" t="str">
        <f>IF(A190&lt;&gt; "", "raidcom add ldev "&amp;IF(C190="snap"," -pool snap"," -"&amp;C190&amp;" "&amp;D190)&amp;" -ldev_id "&amp;B190&amp;" -capacity "&amp;IF(H190="BLOCK",G190,G190&amp;H190)&amp;IF(E190="OPEN-V"," ","emulation "&amp;E190)&amp;IF(I190="Y"," -command_device y","")&amp;" -s "&amp;Instructions!B$11&amp;" -IH"&amp;Instructions!B$10, "")</f>
        <v>raidcom add ldev  -pool 0 -ldev_id 1466 -capacity 67178496  -s 53958 -IH99</v>
      </c>
      <c r="P190" s="24" t="str">
        <f>IF(J190&lt;&gt;"","raidcom add ldev "&amp;" -ldev_id "&amp;B190&amp;IF(J190&lt;&gt;"","  -ldev_name "&amp;J190, "")&amp;" -s "&amp;Instructions!B$11&amp;" -IH"&amp;Instructions!B$10, "")</f>
        <v>raidcom add ldev  -ldev_id 1466  -ldev_name AIXTWDES -s 53958 -IH99</v>
      </c>
      <c r="Q190" s="97" t="str">
        <f>IF(B190&gt;0,"raidcom delete ldev -ldev_id "&amp;B190&amp;" -s "&amp;Instructions!B$11&amp;" -IH"&amp;Instructions!B$10, "")</f>
        <v>raidcom delete ldev -ldev_id 1466 -s 53958 -IH99</v>
      </c>
    </row>
    <row r="191" spans="1:17" ht="15">
      <c r="A191" s="70" t="s">
        <v>554</v>
      </c>
      <c r="B191" s="29">
        <f t="shared" si="2"/>
        <v>1467</v>
      </c>
      <c r="C191" s="20" t="s">
        <v>193</v>
      </c>
      <c r="D191" s="111">
        <v>0</v>
      </c>
      <c r="E191" s="20" t="s">
        <v>177</v>
      </c>
      <c r="F191" s="83" t="s">
        <v>175</v>
      </c>
      <c r="G191" s="190">
        <v>268455936</v>
      </c>
      <c r="H191" s="21" t="s">
        <v>184</v>
      </c>
      <c r="I191" s="21" t="s">
        <v>17</v>
      </c>
      <c r="J191" s="21" t="s">
        <v>572</v>
      </c>
      <c r="K191" s="61"/>
      <c r="L191" s="57"/>
      <c r="M191" s="28"/>
      <c r="N191" s="92" t="s">
        <v>0</v>
      </c>
      <c r="O191" s="24" t="str">
        <f>IF(A191&lt;&gt; "", "raidcom add ldev "&amp;IF(C191="snap"," -pool snap"," -"&amp;C191&amp;" "&amp;D191)&amp;" -ldev_id "&amp;B191&amp;" -capacity "&amp;IF(H191="BLOCK",G191,G191&amp;H191)&amp;IF(E191="OPEN-V"," ","emulation "&amp;E191)&amp;IF(I191="Y"," -command_device y","")&amp;" -s "&amp;Instructions!B$11&amp;" -IH"&amp;Instructions!B$10, "")</f>
        <v>raidcom add ldev  -pool 0 -ldev_id 1467 -capacity 268455936  -s 53958 -IH99</v>
      </c>
      <c r="P191" s="24" t="str">
        <f>IF(J191&lt;&gt;"","raidcom add ldev "&amp;" -ldev_id "&amp;B191&amp;IF(J191&lt;&gt;"","  -ldev_name "&amp;J191, "")&amp;" -s "&amp;Instructions!B$11&amp;" -IH"&amp;Instructions!B$10, "")</f>
        <v>raidcom add ldev  -ldev_id 1467  -ldev_name AIXTWDES -s 53958 -IH99</v>
      </c>
      <c r="Q191" s="97" t="str">
        <f>IF(B191&gt;0,"raidcom delete ldev -ldev_id "&amp;B191&amp;" -s "&amp;Instructions!B$11&amp;" -IH"&amp;Instructions!B$10, "")</f>
        <v>raidcom delete ldev -ldev_id 1467 -s 53958 -IH99</v>
      </c>
    </row>
    <row r="192" spans="1:17" ht="15">
      <c r="A192" s="70" t="s">
        <v>555</v>
      </c>
      <c r="B192" s="29">
        <f t="shared" si="2"/>
        <v>1468</v>
      </c>
      <c r="C192" s="20" t="s">
        <v>193</v>
      </c>
      <c r="D192" s="111">
        <v>0</v>
      </c>
      <c r="E192" s="20" t="s">
        <v>177</v>
      </c>
      <c r="F192" s="83" t="s">
        <v>175</v>
      </c>
      <c r="G192" s="190">
        <v>67178496</v>
      </c>
      <c r="H192" s="21" t="s">
        <v>184</v>
      </c>
      <c r="I192" s="21" t="s">
        <v>17</v>
      </c>
      <c r="J192" s="21" t="s">
        <v>363</v>
      </c>
      <c r="K192" s="61"/>
      <c r="L192" s="57"/>
      <c r="M192" s="28"/>
      <c r="N192" s="92" t="s">
        <v>0</v>
      </c>
      <c r="O192" s="24" t="str">
        <f>IF(A192&lt;&gt; "", "raidcom add ldev "&amp;IF(C192="snap"," -pool snap"," -"&amp;C192&amp;" "&amp;D192)&amp;" -ldev_id "&amp;B192&amp;" -capacity "&amp;IF(H192="BLOCK",G192,G192&amp;H192)&amp;IF(E192="OPEN-V"," ","emulation "&amp;E192)&amp;IF(I192="Y"," -command_device y","")&amp;" -s "&amp;Instructions!B$11&amp;" -IH"&amp;Instructions!B$10, "")</f>
        <v>raidcom add ldev  -pool 0 -ldev_id 1468 -capacity 67178496  -s 53958 -IH99</v>
      </c>
      <c r="P192" s="24" t="str">
        <f>IF(J192&lt;&gt;"","raidcom add ldev "&amp;" -ldev_id "&amp;B192&amp;IF(J192&lt;&gt;"","  -ldev_name "&amp;J192, "")&amp;" -s "&amp;Instructions!B$11&amp;" -IH"&amp;Instructions!B$10, "")</f>
        <v>raidcom add ldev  -ldev_id 1468  -ldev_name AIXTRON -s 53958 -IH99</v>
      </c>
      <c r="Q192" s="97" t="str">
        <f>IF(B192&gt;0,"raidcom delete ldev -ldev_id "&amp;B192&amp;" -s "&amp;Instructions!B$11&amp;" -IH"&amp;Instructions!B$10, "")</f>
        <v>raidcom delete ldev -ldev_id 1468 -s 53958 -IH99</v>
      </c>
    </row>
    <row r="193" spans="1:17" ht="15">
      <c r="A193" s="70" t="s">
        <v>556</v>
      </c>
      <c r="B193" s="29">
        <f t="shared" si="2"/>
        <v>1469</v>
      </c>
      <c r="C193" s="20" t="s">
        <v>193</v>
      </c>
      <c r="D193" s="111">
        <v>0</v>
      </c>
      <c r="E193" s="20" t="s">
        <v>177</v>
      </c>
      <c r="F193" s="83" t="s">
        <v>175</v>
      </c>
      <c r="G193" s="190">
        <v>268455936</v>
      </c>
      <c r="H193" s="21" t="s">
        <v>184</v>
      </c>
      <c r="I193" s="21" t="s">
        <v>17</v>
      </c>
      <c r="J193" s="21" t="s">
        <v>363</v>
      </c>
      <c r="K193" s="61"/>
      <c r="L193" s="57"/>
      <c r="M193" s="28"/>
      <c r="N193" s="92" t="s">
        <v>0</v>
      </c>
      <c r="O193" s="24" t="str">
        <f>IF(A193&lt;&gt; "", "raidcom add ldev "&amp;IF(C193="snap"," -pool snap"," -"&amp;C193&amp;" "&amp;D193)&amp;" -ldev_id "&amp;B193&amp;" -capacity "&amp;IF(H193="BLOCK",G193,G193&amp;H193)&amp;IF(E193="OPEN-V"," ","emulation "&amp;E193)&amp;IF(I193="Y"," -command_device y","")&amp;" -s "&amp;Instructions!B$11&amp;" -IH"&amp;Instructions!B$10, "")</f>
        <v>raidcom add ldev  -pool 0 -ldev_id 1469 -capacity 268455936  -s 53958 -IH99</v>
      </c>
      <c r="P193" s="24" t="str">
        <f>IF(J193&lt;&gt;"","raidcom add ldev "&amp;" -ldev_id "&amp;B193&amp;IF(J193&lt;&gt;"","  -ldev_name "&amp;J193, "")&amp;" -s "&amp;Instructions!B$11&amp;" -IH"&amp;Instructions!B$10, "")</f>
        <v>raidcom add ldev  -ldev_id 1469  -ldev_name AIXTRON -s 53958 -IH99</v>
      </c>
      <c r="Q193" s="97" t="str">
        <f>IF(B193&gt;0,"raidcom delete ldev -ldev_id "&amp;B193&amp;" -s "&amp;Instructions!B$11&amp;" -IH"&amp;Instructions!B$10, "")</f>
        <v>raidcom delete ldev -ldev_id 1469 -s 53958 -IH99</v>
      </c>
    </row>
    <row r="194" spans="1:17" ht="15">
      <c r="A194" s="70" t="s">
        <v>557</v>
      </c>
      <c r="B194" s="29">
        <f t="shared" si="2"/>
        <v>1470</v>
      </c>
      <c r="C194" s="20" t="s">
        <v>193</v>
      </c>
      <c r="D194" s="111">
        <v>0</v>
      </c>
      <c r="E194" s="20" t="s">
        <v>177</v>
      </c>
      <c r="F194" s="83" t="s">
        <v>175</v>
      </c>
      <c r="G194" s="190">
        <v>1073823744</v>
      </c>
      <c r="H194" s="21" t="s">
        <v>184</v>
      </c>
      <c r="I194" s="21" t="s">
        <v>17</v>
      </c>
      <c r="J194" s="21" t="s">
        <v>360</v>
      </c>
      <c r="K194" s="61"/>
      <c r="L194" s="57"/>
      <c r="M194" s="28"/>
      <c r="N194" s="92" t="s">
        <v>0</v>
      </c>
      <c r="O194" s="24" t="str">
        <f>IF(A194&lt;&gt; "", "raidcom add ldev "&amp;IF(C194="snap"," -pool snap"," -"&amp;C194&amp;" "&amp;D194)&amp;" -ldev_id "&amp;B194&amp;" -capacity "&amp;IF(H194="BLOCK",G194,G194&amp;H194)&amp;IF(E194="OPEN-V"," ","emulation "&amp;E194)&amp;IF(I194="Y"," -command_device y","")&amp;" -s "&amp;Instructions!B$11&amp;" -IH"&amp;Instructions!B$10, "")</f>
        <v>raidcom add ldev  -pool 0 -ldev_id 1470 -capacity 1073823744  -s 53958 -IH99</v>
      </c>
      <c r="P194" s="24" t="str">
        <f>IF(J194&lt;&gt;"","raidcom add ldev "&amp;" -ldev_id "&amp;B194&amp;IF(J194&lt;&gt;"","  -ldev_name "&amp;J194, "")&amp;" -s "&amp;Instructions!B$11&amp;" -IH"&amp;Instructions!B$10, "")</f>
        <v>raidcom add ldev  -ldev_id 1470  -ldev_name BS103-114 -s 53958 -IH99</v>
      </c>
      <c r="Q194" s="97" t="str">
        <f>IF(B194&gt;0,"raidcom delete ldev -ldev_id "&amp;B194&amp;" -s "&amp;Instructions!B$11&amp;" -IH"&amp;Instructions!B$10, "")</f>
        <v>raidcom delete ldev -ldev_id 1470 -s 53958 -IH99</v>
      </c>
    </row>
    <row r="195" spans="1:17" ht="15">
      <c r="A195" s="70" t="s">
        <v>558</v>
      </c>
      <c r="B195" s="29">
        <f t="shared" si="2"/>
        <v>1471</v>
      </c>
      <c r="C195" s="20" t="s">
        <v>193</v>
      </c>
      <c r="D195" s="111">
        <v>0</v>
      </c>
      <c r="E195" s="20" t="s">
        <v>177</v>
      </c>
      <c r="F195" s="83" t="s">
        <v>175</v>
      </c>
      <c r="G195" s="190">
        <v>1073823744</v>
      </c>
      <c r="H195" s="21" t="s">
        <v>184</v>
      </c>
      <c r="I195" s="21" t="s">
        <v>17</v>
      </c>
      <c r="J195" s="21" t="s">
        <v>360</v>
      </c>
      <c r="K195" s="61"/>
      <c r="L195" s="57"/>
      <c r="M195" s="28"/>
      <c r="N195" s="92" t="s">
        <v>0</v>
      </c>
      <c r="O195" s="24" t="str">
        <f>IF(A195&lt;&gt; "", "raidcom add ldev "&amp;IF(C195="snap"," -pool snap"," -"&amp;C195&amp;" "&amp;D195)&amp;" -ldev_id "&amp;B195&amp;" -capacity "&amp;IF(H195="BLOCK",G195,G195&amp;H195)&amp;IF(E195="OPEN-V"," ","emulation "&amp;E195)&amp;IF(I195="Y"," -command_device y","")&amp;" -s "&amp;Instructions!B$11&amp;" -IH"&amp;Instructions!B$10, "")</f>
        <v>raidcom add ldev  -pool 0 -ldev_id 1471 -capacity 1073823744  -s 53958 -IH99</v>
      </c>
      <c r="P195" s="24" t="str">
        <f>IF(J195&lt;&gt;"","raidcom add ldev "&amp;" -ldev_id "&amp;B195&amp;IF(J195&lt;&gt;"","  -ldev_name "&amp;J195, "")&amp;" -s "&amp;Instructions!B$11&amp;" -IH"&amp;Instructions!B$10, "")</f>
        <v>raidcom add ldev  -ldev_id 1471  -ldev_name BS103-114 -s 53958 -IH99</v>
      </c>
      <c r="Q195" s="97" t="str">
        <f>IF(B195&gt;0,"raidcom delete ldev -ldev_id "&amp;B195&amp;" -s "&amp;Instructions!B$11&amp;" -IH"&amp;Instructions!B$10, "")</f>
        <v>raidcom delete ldev -ldev_id 1471 -s 53958 -IH99</v>
      </c>
    </row>
    <row r="196" spans="1:17" ht="15">
      <c r="A196" s="70" t="s">
        <v>559</v>
      </c>
      <c r="B196" s="29">
        <f t="shared" si="2"/>
        <v>1472</v>
      </c>
      <c r="C196" s="20" t="s">
        <v>193</v>
      </c>
      <c r="D196" s="111">
        <v>0</v>
      </c>
      <c r="E196" s="20" t="s">
        <v>177</v>
      </c>
      <c r="F196" s="83" t="s">
        <v>175</v>
      </c>
      <c r="G196" s="190">
        <v>1073823744</v>
      </c>
      <c r="H196" s="21" t="s">
        <v>184</v>
      </c>
      <c r="I196" s="21" t="s">
        <v>17</v>
      </c>
      <c r="J196" s="21" t="s">
        <v>360</v>
      </c>
      <c r="K196" s="61"/>
      <c r="L196" s="57"/>
      <c r="M196" s="28"/>
      <c r="N196" s="92" t="s">
        <v>0</v>
      </c>
      <c r="O196" s="24" t="str">
        <f>IF(A196&lt;&gt; "", "raidcom add ldev "&amp;IF(C196="snap"," -pool snap"," -"&amp;C196&amp;" "&amp;D196)&amp;" -ldev_id "&amp;B196&amp;" -capacity "&amp;IF(H196="BLOCK",G196,G196&amp;H196)&amp;IF(E196="OPEN-V"," ","emulation "&amp;E196)&amp;IF(I196="Y"," -command_device y","")&amp;" -s "&amp;Instructions!B$11&amp;" -IH"&amp;Instructions!B$10, "")</f>
        <v>raidcom add ldev  -pool 0 -ldev_id 1472 -capacity 1073823744  -s 53958 -IH99</v>
      </c>
      <c r="P196" s="24" t="str">
        <f>IF(J196&lt;&gt;"","raidcom add ldev "&amp;" -ldev_id "&amp;B196&amp;IF(J196&lt;&gt;"","  -ldev_name "&amp;J196, "")&amp;" -s "&amp;Instructions!B$11&amp;" -IH"&amp;Instructions!B$10, "")</f>
        <v>raidcom add ldev  -ldev_id 1472  -ldev_name BS103-114 -s 53958 -IH99</v>
      </c>
      <c r="Q196" s="97" t="str">
        <f>IF(B196&gt;0,"raidcom delete ldev -ldev_id "&amp;B196&amp;" -s "&amp;Instructions!B$11&amp;" -IH"&amp;Instructions!B$10, "")</f>
        <v>raidcom delete ldev -ldev_id 1472 -s 53958 -IH99</v>
      </c>
    </row>
    <row r="197" spans="1:17" ht="15">
      <c r="A197" s="70" t="s">
        <v>560</v>
      </c>
      <c r="B197" s="29">
        <f t="shared" si="2"/>
        <v>1473</v>
      </c>
      <c r="C197" s="20" t="s">
        <v>193</v>
      </c>
      <c r="D197" s="111">
        <v>0</v>
      </c>
      <c r="E197" s="20" t="s">
        <v>177</v>
      </c>
      <c r="F197" s="83" t="s">
        <v>175</v>
      </c>
      <c r="G197" s="190">
        <v>1073823744</v>
      </c>
      <c r="H197" s="21" t="s">
        <v>184</v>
      </c>
      <c r="I197" s="21" t="s">
        <v>17</v>
      </c>
      <c r="J197" s="21" t="s">
        <v>360</v>
      </c>
      <c r="K197" s="61"/>
      <c r="L197" s="57"/>
      <c r="M197" s="28"/>
      <c r="N197" s="92" t="s">
        <v>0</v>
      </c>
      <c r="O197" s="24" t="str">
        <f>IF(A197&lt;&gt; "", "raidcom add ldev "&amp;IF(C197="snap"," -pool snap"," -"&amp;C197&amp;" "&amp;D197)&amp;" -ldev_id "&amp;B197&amp;" -capacity "&amp;IF(H197="BLOCK",G197,G197&amp;H197)&amp;IF(E197="OPEN-V"," ","emulation "&amp;E197)&amp;IF(I197="Y"," -command_device y","")&amp;" -s "&amp;Instructions!B$11&amp;" -IH"&amp;Instructions!B$10, "")</f>
        <v>raidcom add ldev  -pool 0 -ldev_id 1473 -capacity 1073823744  -s 53958 -IH99</v>
      </c>
      <c r="P197" s="24" t="str">
        <f>IF(J197&lt;&gt;"","raidcom add ldev "&amp;" -ldev_id "&amp;B197&amp;IF(J197&lt;&gt;"","  -ldev_name "&amp;J197, "")&amp;" -s "&amp;Instructions!B$11&amp;" -IH"&amp;Instructions!B$10, "")</f>
        <v>raidcom add ldev  -ldev_id 1473  -ldev_name BS103-114 -s 53958 -IH99</v>
      </c>
      <c r="Q197" s="97" t="str">
        <f>IF(B197&gt;0,"raidcom delete ldev -ldev_id "&amp;B197&amp;" -s "&amp;Instructions!B$11&amp;" -IH"&amp;Instructions!B$10, "")</f>
        <v>raidcom delete ldev -ldev_id 1473 -s 53958 -IH99</v>
      </c>
    </row>
    <row r="198" spans="1:17" ht="15">
      <c r="A198" s="70" t="s">
        <v>561</v>
      </c>
      <c r="B198" s="29">
        <f t="shared" si="2"/>
        <v>1474</v>
      </c>
      <c r="C198" s="20" t="s">
        <v>193</v>
      </c>
      <c r="D198" s="111">
        <v>0</v>
      </c>
      <c r="E198" s="20" t="s">
        <v>177</v>
      </c>
      <c r="F198" s="83" t="s">
        <v>175</v>
      </c>
      <c r="G198" s="190">
        <v>268455936</v>
      </c>
      <c r="H198" s="21" t="s">
        <v>184</v>
      </c>
      <c r="I198" s="21" t="s">
        <v>17</v>
      </c>
      <c r="J198" s="21" t="s">
        <v>360</v>
      </c>
      <c r="K198" s="61"/>
      <c r="L198" s="57"/>
      <c r="M198" s="28"/>
      <c r="N198" s="92" t="s">
        <v>0</v>
      </c>
      <c r="O198" s="24" t="str">
        <f>IF(A198&lt;&gt; "", "raidcom add ldev "&amp;IF(C198="snap"," -pool snap"," -"&amp;C198&amp;" "&amp;D198)&amp;" -ldev_id "&amp;B198&amp;" -capacity "&amp;IF(H198="BLOCK",G198,G198&amp;H198)&amp;IF(E198="OPEN-V"," ","emulation "&amp;E198)&amp;IF(I198="Y"," -command_device y","")&amp;" -s "&amp;Instructions!B$11&amp;" -IH"&amp;Instructions!B$10, "")</f>
        <v>raidcom add ldev  -pool 0 -ldev_id 1474 -capacity 268455936  -s 53958 -IH99</v>
      </c>
      <c r="P198" s="24" t="str">
        <f>IF(J198&lt;&gt;"","raidcom add ldev "&amp;" -ldev_id "&amp;B198&amp;IF(J198&lt;&gt;"","  -ldev_name "&amp;J198, "")&amp;" -s "&amp;Instructions!B$11&amp;" -IH"&amp;Instructions!B$10, "")</f>
        <v>raidcom add ldev  -ldev_id 1474  -ldev_name BS103-114 -s 53958 -IH99</v>
      </c>
      <c r="Q198" s="97" t="str">
        <f>IF(B198&gt;0,"raidcom delete ldev -ldev_id "&amp;B198&amp;" -s "&amp;Instructions!B$11&amp;" -IH"&amp;Instructions!B$10, "")</f>
        <v>raidcom delete ldev -ldev_id 1474 -s 53958 -IH99</v>
      </c>
    </row>
    <row r="199" spans="1:17" ht="15">
      <c r="A199" s="70" t="s">
        <v>562</v>
      </c>
      <c r="B199" s="29">
        <f t="shared" si="2"/>
        <v>1475</v>
      </c>
      <c r="C199" s="20" t="s">
        <v>193</v>
      </c>
      <c r="D199" s="111">
        <v>0</v>
      </c>
      <c r="E199" s="20" t="s">
        <v>177</v>
      </c>
      <c r="F199" s="83" t="s">
        <v>175</v>
      </c>
      <c r="G199" s="190">
        <v>67178496</v>
      </c>
      <c r="H199" s="21" t="s">
        <v>184</v>
      </c>
      <c r="I199" s="21" t="s">
        <v>17</v>
      </c>
      <c r="J199" s="21" t="s">
        <v>361</v>
      </c>
      <c r="K199" s="61"/>
      <c r="L199" s="57"/>
      <c r="M199" s="28"/>
      <c r="N199" s="92" t="s">
        <v>0</v>
      </c>
      <c r="O199" s="24" t="str">
        <f>IF(A199&lt;&gt; "", "raidcom add ldev "&amp;IF(C199="snap"," -pool snap"," -"&amp;C199&amp;" "&amp;D199)&amp;" -ldev_id "&amp;B199&amp;" -capacity "&amp;IF(H199="BLOCK",G199,G199&amp;H199)&amp;IF(E199="OPEN-V"," ","emulation "&amp;E199)&amp;IF(I199="Y"," -command_device y","")&amp;" -s "&amp;Instructions!B$11&amp;" -IH"&amp;Instructions!B$10, "")</f>
        <v>raidcom add ldev  -pool 0 -ldev_id 1475 -capacity 67178496  -s 53958 -IH99</v>
      </c>
      <c r="P199" s="24" t="str">
        <f>IF(J199&lt;&gt;"","raidcom add ldev "&amp;" -ldev_id "&amp;B199&amp;IF(J199&lt;&gt;"","  -ldev_name "&amp;J199, "")&amp;" -s "&amp;Instructions!B$11&amp;" -IH"&amp;Instructions!B$10, "")</f>
        <v>raidcom add ldev  -ldev_id 1475  -ldev_name AIXTRONWEB -s 53958 -IH99</v>
      </c>
      <c r="Q199" s="97" t="str">
        <f>IF(B199&gt;0,"raidcom delete ldev -ldev_id "&amp;B199&amp;" -s "&amp;Instructions!B$11&amp;" -IH"&amp;Instructions!B$10, "")</f>
        <v>raidcom delete ldev -ldev_id 1475 -s 53958 -IH99</v>
      </c>
    </row>
    <row r="200" spans="1:17" ht="15">
      <c r="A200" s="70" t="s">
        <v>563</v>
      </c>
      <c r="B200" s="29">
        <f t="shared" si="2"/>
        <v>1476</v>
      </c>
      <c r="C200" s="20" t="s">
        <v>193</v>
      </c>
      <c r="D200" s="111">
        <v>0</v>
      </c>
      <c r="E200" s="20" t="s">
        <v>177</v>
      </c>
      <c r="F200" s="83" t="s">
        <v>175</v>
      </c>
      <c r="G200" s="190">
        <v>67178496</v>
      </c>
      <c r="H200" s="21" t="s">
        <v>184</v>
      </c>
      <c r="I200" s="21" t="s">
        <v>17</v>
      </c>
      <c r="J200" s="21" t="s">
        <v>361</v>
      </c>
      <c r="K200" s="61"/>
      <c r="L200" s="57"/>
      <c r="M200" s="28"/>
      <c r="N200" s="92" t="s">
        <v>0</v>
      </c>
      <c r="O200" s="24" t="str">
        <f>IF(A200&lt;&gt; "", "raidcom add ldev "&amp;IF(C200="snap"," -pool snap"," -"&amp;C200&amp;" "&amp;D200)&amp;" -ldev_id "&amp;B200&amp;" -capacity "&amp;IF(H200="BLOCK",G200,G200&amp;H200)&amp;IF(E200="OPEN-V"," ","emulation "&amp;E200)&amp;IF(I200="Y"," -command_device y","")&amp;" -s "&amp;Instructions!B$11&amp;" -IH"&amp;Instructions!B$10, "")</f>
        <v>raidcom add ldev  -pool 0 -ldev_id 1476 -capacity 67178496  -s 53958 -IH99</v>
      </c>
      <c r="P200" s="24" t="str">
        <f>IF(J200&lt;&gt;"","raidcom add ldev "&amp;" -ldev_id "&amp;B200&amp;IF(J200&lt;&gt;"","  -ldev_name "&amp;J200, "")&amp;" -s "&amp;Instructions!B$11&amp;" -IH"&amp;Instructions!B$10, "")</f>
        <v>raidcom add ldev  -ldev_id 1476  -ldev_name AIXTRONWEB -s 53958 -IH99</v>
      </c>
      <c r="Q200" s="97" t="str">
        <f>IF(B200&gt;0,"raidcom delete ldev -ldev_id "&amp;B200&amp;" -s "&amp;Instructions!B$11&amp;" -IH"&amp;Instructions!B$10, "")</f>
        <v>raidcom delete ldev -ldev_id 1476 -s 53958 -IH99</v>
      </c>
    </row>
    <row r="201" spans="1:17" ht="15">
      <c r="A201" s="70" t="s">
        <v>564</v>
      </c>
      <c r="B201" s="29">
        <f t="shared" si="2"/>
        <v>1477</v>
      </c>
      <c r="C201" s="20" t="s">
        <v>193</v>
      </c>
      <c r="D201" s="111">
        <v>0</v>
      </c>
      <c r="E201" s="20" t="s">
        <v>177</v>
      </c>
      <c r="F201" s="83" t="s">
        <v>175</v>
      </c>
      <c r="G201" s="190">
        <v>268455936</v>
      </c>
      <c r="H201" s="21" t="s">
        <v>184</v>
      </c>
      <c r="I201" s="21" t="s">
        <v>17</v>
      </c>
      <c r="J201" s="21" t="s">
        <v>361</v>
      </c>
      <c r="K201" s="61"/>
      <c r="L201" s="57"/>
      <c r="M201" s="28"/>
      <c r="N201" s="92" t="s">
        <v>0</v>
      </c>
      <c r="O201" s="24" t="str">
        <f>IF(A201&lt;&gt; "", "raidcom add ldev "&amp;IF(C201="snap"," -pool snap"," -"&amp;C201&amp;" "&amp;D201)&amp;" -ldev_id "&amp;B201&amp;" -capacity "&amp;IF(H201="BLOCK",G201,G201&amp;H201)&amp;IF(E201="OPEN-V"," ","emulation "&amp;E201)&amp;IF(I201="Y"," -command_device y","")&amp;" -s "&amp;Instructions!B$11&amp;" -IH"&amp;Instructions!B$10, "")</f>
        <v>raidcom add ldev  -pool 0 -ldev_id 1477 -capacity 268455936  -s 53958 -IH99</v>
      </c>
      <c r="P201" s="24" t="str">
        <f>IF(J201&lt;&gt;"","raidcom add ldev "&amp;" -ldev_id "&amp;B201&amp;IF(J201&lt;&gt;"","  -ldev_name "&amp;J201, "")&amp;" -s "&amp;Instructions!B$11&amp;" -IH"&amp;Instructions!B$10, "")</f>
        <v>raidcom add ldev  -ldev_id 1477  -ldev_name AIXTRONWEB -s 53958 -IH99</v>
      </c>
      <c r="Q201" s="97" t="str">
        <f>IF(B201&gt;0,"raidcom delete ldev -ldev_id "&amp;B201&amp;" -s "&amp;Instructions!B$11&amp;" -IH"&amp;Instructions!B$10, "")</f>
        <v>raidcom delete ldev -ldev_id 1477 -s 53958 -IH99</v>
      </c>
    </row>
    <row r="202" spans="1:17" ht="15">
      <c r="A202" s="70" t="s">
        <v>565</v>
      </c>
      <c r="B202" s="29">
        <f t="shared" ref="B202:B208" si="3">HEX2DEC(A202)</f>
        <v>1478</v>
      </c>
      <c r="C202" s="20" t="s">
        <v>193</v>
      </c>
      <c r="D202" s="111">
        <v>0</v>
      </c>
      <c r="E202" s="20" t="s">
        <v>177</v>
      </c>
      <c r="F202" s="83" t="s">
        <v>175</v>
      </c>
      <c r="G202" s="190">
        <v>67178496</v>
      </c>
      <c r="H202" s="21" t="s">
        <v>184</v>
      </c>
      <c r="I202" s="21" t="s">
        <v>17</v>
      </c>
      <c r="J202" s="21" t="s">
        <v>362</v>
      </c>
      <c r="K202" s="61"/>
      <c r="L202" s="57"/>
      <c r="M202" s="28"/>
      <c r="N202" s="92" t="s">
        <v>0</v>
      </c>
      <c r="O202" s="24" t="str">
        <f>IF(A202&lt;&gt; "", "raidcom add ldev "&amp;IF(C202="snap"," -pool snap"," -"&amp;C202&amp;" "&amp;D202)&amp;" -ldev_id "&amp;B202&amp;" -capacity "&amp;IF(H202="BLOCK",G202,G202&amp;H202)&amp;IF(E202="OPEN-V"," ","emulation "&amp;E202)&amp;IF(I202="Y"," -command_device y","")&amp;" -s "&amp;Instructions!B$11&amp;" -IH"&amp;Instructions!B$10, "")</f>
        <v>raidcom add ldev  -pool 0 -ldev_id 1478 -capacity 67178496  -s 53958 -IH99</v>
      </c>
      <c r="P202" s="24" t="str">
        <f>IF(J202&lt;&gt;"","raidcom add ldev "&amp;" -ldev_id "&amp;B202&amp;IF(J202&lt;&gt;"","  -ldev_name "&amp;J202, "")&amp;" -s "&amp;Instructions!B$11&amp;" -IH"&amp;Instructions!B$10, "")</f>
        <v>raidcom add ldev  -ldev_id 1478  -ldev_name AIXMAPFRE -s 53958 -IH99</v>
      </c>
      <c r="Q202" s="97" t="str">
        <f>IF(B202&gt;0,"raidcom delete ldev -ldev_id "&amp;B202&amp;" -s "&amp;Instructions!B$11&amp;" -IH"&amp;Instructions!B$10, "")</f>
        <v>raidcom delete ldev -ldev_id 1478 -s 53958 -IH99</v>
      </c>
    </row>
    <row r="203" spans="1:17" ht="15">
      <c r="A203" s="70" t="s">
        <v>566</v>
      </c>
      <c r="B203" s="29">
        <f t="shared" si="3"/>
        <v>1479</v>
      </c>
      <c r="C203" s="20" t="s">
        <v>193</v>
      </c>
      <c r="D203" s="111">
        <v>0</v>
      </c>
      <c r="E203" s="20" t="s">
        <v>177</v>
      </c>
      <c r="F203" s="83" t="s">
        <v>175</v>
      </c>
      <c r="G203" s="190">
        <v>67178496</v>
      </c>
      <c r="H203" s="21" t="s">
        <v>184</v>
      </c>
      <c r="I203" s="21" t="s">
        <v>17</v>
      </c>
      <c r="J203" s="21" t="s">
        <v>362</v>
      </c>
      <c r="K203" s="61"/>
      <c r="L203" s="57"/>
      <c r="M203" s="28"/>
      <c r="N203" s="92" t="s">
        <v>0</v>
      </c>
      <c r="O203" s="24" t="str">
        <f>IF(A203&lt;&gt; "", "raidcom add ldev "&amp;IF(C203="snap"," -pool snap"," -"&amp;C203&amp;" "&amp;D203)&amp;" -ldev_id "&amp;B203&amp;" -capacity "&amp;IF(H203="BLOCK",G203,G203&amp;H203)&amp;IF(E203="OPEN-V"," ","emulation "&amp;E203)&amp;IF(I203="Y"," -command_device y","")&amp;" -s "&amp;Instructions!B$11&amp;" -IH"&amp;Instructions!B$10, "")</f>
        <v>raidcom add ldev  -pool 0 -ldev_id 1479 -capacity 67178496  -s 53958 -IH99</v>
      </c>
      <c r="P203" s="24" t="str">
        <f>IF(J203&lt;&gt;"","raidcom add ldev "&amp;" -ldev_id "&amp;B203&amp;IF(J203&lt;&gt;"","  -ldev_name "&amp;J203, "")&amp;" -s "&amp;Instructions!B$11&amp;" -IH"&amp;Instructions!B$10, "")</f>
        <v>raidcom add ldev  -ldev_id 1479  -ldev_name AIXMAPFRE -s 53958 -IH99</v>
      </c>
      <c r="Q203" s="97" t="str">
        <f>IF(B203&gt;0,"raidcom delete ldev -ldev_id "&amp;B203&amp;" -s "&amp;Instructions!B$11&amp;" -IH"&amp;Instructions!B$10, "")</f>
        <v>raidcom delete ldev -ldev_id 1479 -s 53958 -IH99</v>
      </c>
    </row>
    <row r="204" spans="1:17" ht="15">
      <c r="A204" s="70" t="s">
        <v>567</v>
      </c>
      <c r="B204" s="29">
        <f t="shared" si="3"/>
        <v>1480</v>
      </c>
      <c r="C204" s="20" t="s">
        <v>193</v>
      </c>
      <c r="D204" s="111">
        <v>0</v>
      </c>
      <c r="E204" s="20" t="s">
        <v>177</v>
      </c>
      <c r="F204" s="83" t="s">
        <v>175</v>
      </c>
      <c r="G204" s="190">
        <v>67178496</v>
      </c>
      <c r="H204" s="21" t="s">
        <v>184</v>
      </c>
      <c r="I204" s="21" t="s">
        <v>17</v>
      </c>
      <c r="J204" s="21" t="s">
        <v>362</v>
      </c>
      <c r="K204" s="61"/>
      <c r="L204" s="57"/>
      <c r="M204" s="28"/>
      <c r="N204" s="92" t="s">
        <v>0</v>
      </c>
      <c r="O204" s="24" t="str">
        <f>IF(A204&lt;&gt; "", "raidcom add ldev "&amp;IF(C204="snap"," -pool snap"," -"&amp;C204&amp;" "&amp;D204)&amp;" -ldev_id "&amp;B204&amp;" -capacity "&amp;IF(H204="BLOCK",G204,G204&amp;H204)&amp;IF(E204="OPEN-V"," ","emulation "&amp;E204)&amp;IF(I204="Y"," -command_device y","")&amp;" -s "&amp;Instructions!B$11&amp;" -IH"&amp;Instructions!B$10, "")</f>
        <v>raidcom add ldev  -pool 0 -ldev_id 1480 -capacity 67178496  -s 53958 -IH99</v>
      </c>
      <c r="P204" s="24" t="str">
        <f>IF(J204&lt;&gt;"","raidcom add ldev "&amp;" -ldev_id "&amp;B204&amp;IF(J204&lt;&gt;"","  -ldev_name "&amp;J204, "")&amp;" -s "&amp;Instructions!B$11&amp;" -IH"&amp;Instructions!B$10, "")</f>
        <v>raidcom add ldev  -ldev_id 1480  -ldev_name AIXMAPFRE -s 53958 -IH99</v>
      </c>
      <c r="Q204" s="97" t="str">
        <f>IF(B204&gt;0,"raidcom delete ldev -ldev_id "&amp;B204&amp;" -s "&amp;Instructions!B$11&amp;" -IH"&amp;Instructions!B$10, "")</f>
        <v>raidcom delete ldev -ldev_id 1480 -s 53958 -IH99</v>
      </c>
    </row>
    <row r="205" spans="1:17" ht="15">
      <c r="A205" s="70" t="s">
        <v>568</v>
      </c>
      <c r="B205" s="29">
        <f t="shared" si="3"/>
        <v>1481</v>
      </c>
      <c r="C205" s="20" t="s">
        <v>193</v>
      </c>
      <c r="D205" s="111">
        <v>0</v>
      </c>
      <c r="E205" s="20" t="s">
        <v>177</v>
      </c>
      <c r="F205" s="83" t="s">
        <v>175</v>
      </c>
      <c r="G205" s="190">
        <v>67178496</v>
      </c>
      <c r="H205" s="21" t="s">
        <v>184</v>
      </c>
      <c r="I205" s="21" t="s">
        <v>17</v>
      </c>
      <c r="J205" s="21" t="s">
        <v>362</v>
      </c>
      <c r="K205" s="61"/>
      <c r="L205" s="57"/>
      <c r="M205" s="28"/>
      <c r="N205" s="92" t="s">
        <v>0</v>
      </c>
      <c r="O205" s="24" t="str">
        <f>IF(A205&lt;&gt; "", "raidcom add ldev "&amp;IF(C205="snap"," -pool snap"," -"&amp;C205&amp;" "&amp;D205)&amp;" -ldev_id "&amp;B205&amp;" -capacity "&amp;IF(H205="BLOCK",G205,G205&amp;H205)&amp;IF(E205="OPEN-V"," ","emulation "&amp;E205)&amp;IF(I205="Y"," -command_device y","")&amp;" -s "&amp;Instructions!B$11&amp;" -IH"&amp;Instructions!B$10, "")</f>
        <v>raidcom add ldev  -pool 0 -ldev_id 1481 -capacity 67178496  -s 53958 -IH99</v>
      </c>
      <c r="P205" s="24" t="str">
        <f>IF(J205&lt;&gt;"","raidcom add ldev "&amp;" -ldev_id "&amp;B205&amp;IF(J205&lt;&gt;"","  -ldev_name "&amp;J205, "")&amp;" -s "&amp;Instructions!B$11&amp;" -IH"&amp;Instructions!B$10, "")</f>
        <v>raidcom add ldev  -ldev_id 1481  -ldev_name AIXMAPFRE -s 53958 -IH99</v>
      </c>
      <c r="Q205" s="97" t="str">
        <f>IF(B205&gt;0,"raidcom delete ldev -ldev_id "&amp;B205&amp;" -s "&amp;Instructions!B$11&amp;" -IH"&amp;Instructions!B$10, "")</f>
        <v>raidcom delete ldev -ldev_id 1481 -s 53958 -IH99</v>
      </c>
    </row>
    <row r="206" spans="1:17" ht="15">
      <c r="A206" s="70" t="s">
        <v>569</v>
      </c>
      <c r="B206" s="29">
        <f t="shared" si="3"/>
        <v>1482</v>
      </c>
      <c r="C206" s="20" t="s">
        <v>193</v>
      </c>
      <c r="D206" s="111">
        <v>0</v>
      </c>
      <c r="E206" s="20" t="s">
        <v>177</v>
      </c>
      <c r="F206" s="83" t="s">
        <v>175</v>
      </c>
      <c r="G206" s="190">
        <v>268455936</v>
      </c>
      <c r="H206" s="21" t="s">
        <v>184</v>
      </c>
      <c r="I206" s="21" t="s">
        <v>17</v>
      </c>
      <c r="J206" s="21" t="s">
        <v>362</v>
      </c>
      <c r="K206" s="61"/>
      <c r="L206" s="57"/>
      <c r="M206" s="28"/>
      <c r="N206" s="92" t="s">
        <v>0</v>
      </c>
      <c r="O206" s="24" t="str">
        <f>IF(A206&lt;&gt; "", "raidcom add ldev "&amp;IF(C206="snap"," -pool snap"," -"&amp;C206&amp;" "&amp;D206)&amp;" -ldev_id "&amp;B206&amp;" -capacity "&amp;IF(H206="BLOCK",G206,G206&amp;H206)&amp;IF(E206="OPEN-V"," ","emulation "&amp;E206)&amp;IF(I206="Y"," -command_device y","")&amp;" -s "&amp;Instructions!B$11&amp;" -IH"&amp;Instructions!B$10, "")</f>
        <v>raidcom add ldev  -pool 0 -ldev_id 1482 -capacity 268455936  -s 53958 -IH99</v>
      </c>
      <c r="P206" s="24" t="str">
        <f>IF(J206&lt;&gt;"","raidcom add ldev "&amp;" -ldev_id "&amp;B206&amp;IF(J206&lt;&gt;"","  -ldev_name "&amp;J206, "")&amp;" -s "&amp;Instructions!B$11&amp;" -IH"&amp;Instructions!B$10, "")</f>
        <v>raidcom add ldev  -ldev_id 1482  -ldev_name AIXMAPFRE -s 53958 -IH99</v>
      </c>
      <c r="Q206" s="97" t="str">
        <f>IF(B206&gt;0,"raidcom delete ldev -ldev_id "&amp;B206&amp;" -s "&amp;Instructions!B$11&amp;" -IH"&amp;Instructions!B$10, "")</f>
        <v>raidcom delete ldev -ldev_id 1482 -s 53958 -IH99</v>
      </c>
    </row>
    <row r="207" spans="1:17" ht="15">
      <c r="A207" s="70" t="s">
        <v>570</v>
      </c>
      <c r="B207" s="29">
        <f t="shared" si="3"/>
        <v>1483</v>
      </c>
      <c r="C207" s="20" t="s">
        <v>193</v>
      </c>
      <c r="D207" s="111">
        <v>0</v>
      </c>
      <c r="E207" s="20" t="s">
        <v>177</v>
      </c>
      <c r="F207" s="83" t="s">
        <v>175</v>
      </c>
      <c r="G207" s="190">
        <v>268455936</v>
      </c>
      <c r="H207" s="21" t="s">
        <v>184</v>
      </c>
      <c r="I207" s="21" t="s">
        <v>17</v>
      </c>
      <c r="J207" s="21" t="s">
        <v>365</v>
      </c>
      <c r="K207" s="61"/>
      <c r="L207" s="57"/>
      <c r="M207" s="28"/>
      <c r="N207" s="92" t="s">
        <v>0</v>
      </c>
      <c r="O207" s="24" t="str">
        <f>IF(A207&lt;&gt; "", "raidcom add ldev "&amp;IF(C207="snap"," -pool snap"," -"&amp;C207&amp;" "&amp;D207)&amp;" -ldev_id "&amp;B207&amp;" -capacity "&amp;IF(H207="BLOCK",G207,G207&amp;H207)&amp;IF(E207="OPEN-V"," ","emulation "&amp;E207)&amp;IF(I207="Y"," -command_device y","")&amp;" -s "&amp;Instructions!B$11&amp;" -IH"&amp;Instructions!B$10, "")</f>
        <v>raidcom add ldev  -pool 0 -ldev_id 1483 -capacity 268455936  -s 53958 -IH99</v>
      </c>
      <c r="P207" s="24" t="str">
        <f>IF(J207&lt;&gt;"","raidcom add ldev "&amp;" -ldev_id "&amp;B207&amp;IF(J207&lt;&gt;"","  -ldev_name "&amp;J207, "")&amp;" -s "&amp;Instructions!B$11&amp;" -IH"&amp;Instructions!B$10, "")</f>
        <v>raidcom add ldev  -ldev_id 1483  -ldev_name AIXTWQA -s 53958 -IH99</v>
      </c>
      <c r="Q207" s="97" t="str">
        <f>IF(B207&gt;0,"raidcom delete ldev -ldev_id "&amp;B207&amp;" -s "&amp;Instructions!B$11&amp;" -IH"&amp;Instructions!B$10, "")</f>
        <v>raidcom delete ldev -ldev_id 1483 -s 53958 -IH99</v>
      </c>
    </row>
    <row r="208" spans="1:17" ht="15">
      <c r="A208" s="70" t="s">
        <v>571</v>
      </c>
      <c r="B208" s="29">
        <f t="shared" si="3"/>
        <v>1484</v>
      </c>
      <c r="C208" s="20" t="s">
        <v>193</v>
      </c>
      <c r="D208" s="111">
        <v>0</v>
      </c>
      <c r="E208" s="20" t="s">
        <v>177</v>
      </c>
      <c r="F208" s="83" t="s">
        <v>175</v>
      </c>
      <c r="G208" s="190">
        <v>268455936</v>
      </c>
      <c r="H208" s="21" t="s">
        <v>184</v>
      </c>
      <c r="I208" s="21" t="s">
        <v>17</v>
      </c>
      <c r="J208" s="21" t="s">
        <v>365</v>
      </c>
      <c r="K208" s="61"/>
      <c r="L208" s="57"/>
      <c r="M208" s="28"/>
      <c r="N208" s="92" t="s">
        <v>0</v>
      </c>
      <c r="O208" s="24" t="str">
        <f>IF(A208&lt;&gt; "", "raidcom add ldev "&amp;IF(C208="snap"," -pool snap"," -"&amp;C208&amp;" "&amp;D208)&amp;" -ldev_id "&amp;B208&amp;" -capacity "&amp;IF(H208="BLOCK",G208,G208&amp;H208)&amp;IF(E208="OPEN-V"," ","emulation "&amp;E208)&amp;IF(I208="Y"," -command_device y","")&amp;" -s "&amp;Instructions!B$11&amp;" -IH"&amp;Instructions!B$10, "")</f>
        <v>raidcom add ldev  -pool 0 -ldev_id 1484 -capacity 268455936  -s 53958 -IH99</v>
      </c>
      <c r="P208" s="24" t="str">
        <f>IF(J208&lt;&gt;"","raidcom add ldev "&amp;" -ldev_id "&amp;B208&amp;IF(J208&lt;&gt;"","  -ldev_name "&amp;J208, "")&amp;" -s "&amp;Instructions!B$11&amp;" -IH"&amp;Instructions!B$10, "")</f>
        <v>raidcom add ldev  -ldev_id 1484  -ldev_name AIXTWQA -s 53958 -IH99</v>
      </c>
      <c r="Q208" s="97" t="str">
        <f>IF(B208&gt;0,"raidcom delete ldev -ldev_id "&amp;B208&amp;" -s "&amp;Instructions!B$11&amp;" -IH"&amp;Instructions!B$10, "")</f>
        <v>raidcom delete ldev -ldev_id 1484 -s 53958 -IH99</v>
      </c>
    </row>
    <row r="209" spans="1:17" ht="15">
      <c r="A209" s="70"/>
      <c r="B209" s="29"/>
      <c r="C209" s="21"/>
      <c r="D209" s="30"/>
      <c r="E209" s="21"/>
      <c r="F209" s="21"/>
      <c r="G209" s="28"/>
      <c r="H209" s="21"/>
      <c r="I209" s="21"/>
      <c r="J209" s="21"/>
      <c r="K209" s="61"/>
      <c r="L209" s="57"/>
      <c r="M209" s="28"/>
      <c r="N209" s="92" t="s">
        <v>17</v>
      </c>
      <c r="O209" s="24" t="str">
        <f>IF(A209&lt;&gt; "", "raidcom add ldev "&amp;IF(C209="snap"," -pool snap"," -"&amp;C209&amp;" "&amp;D209)&amp;" -ldev_id "&amp;B209&amp;" -capacity "&amp;G209&amp;IF(H209="BLOCK",G209,G209&amp;H209)&amp;IF(E209="OPEN-V"," ","emulation "&amp;E209)&amp;IF(I209="Y"," -command_device y","")&amp;" -s "&amp;Instructions!B$11&amp;" -IH"&amp;Instructions!B$10, "")</f>
        <v/>
      </c>
      <c r="P209" s="24" t="str">
        <f>IF(J209&lt;&gt;"","raidcom add ldev "&amp;" -ldev_id "&amp;B209&amp;IF(J209&lt;&gt;"","  -ldev_name "&amp;J209, "")&amp;" -s "&amp;Instructions!B$11&amp;" -IH"&amp;Instructions!B$10, "")</f>
        <v/>
      </c>
      <c r="Q209" s="97" t="str">
        <f>IF(B209&gt;0,"raidcom delete ldev -ldev_id "&amp;B209&amp;" -s "&amp;Instructions!B$11&amp;" -IH"&amp;Instructions!B$10, "")</f>
        <v/>
      </c>
    </row>
    <row r="210" spans="1:17" ht="15">
      <c r="A210" s="70"/>
      <c r="B210" s="29"/>
      <c r="C210" s="21"/>
      <c r="D210" s="30"/>
      <c r="E210" s="21"/>
      <c r="F210" s="21"/>
      <c r="G210" s="28"/>
      <c r="H210" s="21"/>
      <c r="I210" s="21"/>
      <c r="J210" s="21"/>
      <c r="K210" s="61"/>
      <c r="L210" s="57"/>
      <c r="M210" s="28"/>
      <c r="N210" s="92" t="s">
        <v>17</v>
      </c>
      <c r="O210" s="24" t="str">
        <f>IF(A210&lt;&gt; "", "raidcom add ldev "&amp;IF(C210="snap"," -pool snap"," -"&amp;C210&amp;" "&amp;D210)&amp;" -ldev_id "&amp;B210&amp;" -capacity "&amp;G210&amp;IF(H210="BLOCK",G210,G210&amp;H210)&amp;IF(E210="OPEN-V"," ","emulation "&amp;E210)&amp;IF(I210="Y"," -command_device y","")&amp;" -s "&amp;Instructions!B$11&amp;" -IH"&amp;Instructions!B$10, "")</f>
        <v/>
      </c>
      <c r="P210" s="24" t="str">
        <f>IF(J210&lt;&gt;"","raidcom add ldev "&amp;" -ldev_id "&amp;B210&amp;IF(J210&lt;&gt;"","  -ldev_name "&amp;J210, "")&amp;" -s "&amp;Instructions!B$11&amp;" -IH"&amp;Instructions!B$10, "")</f>
        <v/>
      </c>
      <c r="Q210" s="97" t="str">
        <f>IF(B210&gt;0,"raidcom delete ldev -ldev_id "&amp;B210&amp;" -s "&amp;Instructions!B$11&amp;" -IH"&amp;Instructions!B$10, "")</f>
        <v/>
      </c>
    </row>
    <row r="211" spans="1:17" ht="15">
      <c r="A211" s="70"/>
      <c r="B211" s="29"/>
      <c r="C211" s="21"/>
      <c r="D211" s="30"/>
      <c r="E211" s="21"/>
      <c r="F211" s="21"/>
      <c r="G211" s="28"/>
      <c r="H211" s="21"/>
      <c r="I211" s="21"/>
      <c r="J211" s="21"/>
      <c r="K211" s="61"/>
      <c r="L211" s="57"/>
      <c r="M211" s="28"/>
      <c r="N211" s="92" t="s">
        <v>17</v>
      </c>
      <c r="O211" s="24" t="str">
        <f>IF(A211&lt;&gt; "", "raidcom add ldev "&amp;IF(C211="snap"," -pool snap"," -"&amp;C211&amp;" "&amp;D211)&amp;" -ldev_id "&amp;B211&amp;" -capacity "&amp;G211&amp;IF(H211="BLOCK",G211,G211&amp;H211)&amp;IF(E211="OPEN-V"," ","emulation "&amp;E211)&amp;IF(I211="Y"," -command_device y","")&amp;" -s "&amp;Instructions!B$11&amp;" -IH"&amp;Instructions!B$10, "")</f>
        <v/>
      </c>
      <c r="P211" s="24" t="str">
        <f>IF(J211&lt;&gt;"","raidcom add ldev "&amp;" -ldev_id "&amp;B211&amp;IF(J211&lt;&gt;"","  -ldev_name "&amp;J211, "")&amp;" -s "&amp;Instructions!B$11&amp;" -IH"&amp;Instructions!B$10, "")</f>
        <v/>
      </c>
      <c r="Q211" s="97" t="str">
        <f>IF(B211&gt;0,"raidcom delete ldev -ldev_id "&amp;B211&amp;" -s "&amp;Instructions!B$11&amp;" -IH"&amp;Instructions!B$10, "")</f>
        <v/>
      </c>
    </row>
    <row r="212" spans="1:17" ht="15">
      <c r="A212" s="70"/>
      <c r="B212" s="29"/>
      <c r="C212" s="21"/>
      <c r="D212" s="30"/>
      <c r="E212" s="21"/>
      <c r="F212" s="21"/>
      <c r="G212" s="28"/>
      <c r="H212" s="21"/>
      <c r="I212" s="21"/>
      <c r="J212" s="21"/>
      <c r="K212" s="61"/>
      <c r="L212" s="57"/>
      <c r="M212" s="28"/>
      <c r="N212" s="92" t="s">
        <v>17</v>
      </c>
      <c r="O212" s="24" t="str">
        <f>IF(A212&lt;&gt; "", "raidcom add ldev "&amp;IF(C212="snap"," -pool snap"," -"&amp;C212&amp;" "&amp;D212)&amp;" -ldev_id "&amp;B212&amp;" -capacity "&amp;G212&amp;IF(H212="BLOCK",G212,G212&amp;H212)&amp;IF(E212="OPEN-V"," ","emulation "&amp;E212)&amp;IF(I212="Y"," -command_device y","")&amp;" -s "&amp;Instructions!B$11&amp;" -IH"&amp;Instructions!B$10, "")</f>
        <v/>
      </c>
      <c r="P212" s="24" t="str">
        <f>IF(J212&lt;&gt;"","raidcom add ldev "&amp;" -ldev_id "&amp;B212&amp;IF(J212&lt;&gt;"","  -ldev_name "&amp;J212, "")&amp;" -s "&amp;Instructions!B$11&amp;" -IH"&amp;Instructions!B$10, "")</f>
        <v/>
      </c>
      <c r="Q212" s="97" t="str">
        <f>IF(B212&gt;0,"raidcom delete ldev -ldev_id "&amp;B212&amp;" -s "&amp;Instructions!B$11&amp;" -IH"&amp;Instructions!B$10, "")</f>
        <v/>
      </c>
    </row>
    <row r="213" spans="1:17" ht="15">
      <c r="A213" s="70"/>
      <c r="B213" s="29"/>
      <c r="C213" s="21"/>
      <c r="D213" s="30"/>
      <c r="E213" s="21"/>
      <c r="F213" s="21"/>
      <c r="G213" s="28"/>
      <c r="H213" s="21"/>
      <c r="I213" s="21"/>
      <c r="J213" s="21"/>
      <c r="K213" s="61"/>
      <c r="L213" s="57"/>
      <c r="M213" s="28"/>
      <c r="N213" s="92" t="s">
        <v>17</v>
      </c>
      <c r="O213" s="24" t="str">
        <f>IF(A213&lt;&gt; "", "raidcom add ldev "&amp;IF(C213="snap"," -pool snap"," -"&amp;C213&amp;" "&amp;D213)&amp;" -ldev_id "&amp;B213&amp;" -capacity "&amp;G213&amp;IF(H213="BLOCK",G213,G213&amp;H213)&amp;IF(E213="OPEN-V"," ","emulation "&amp;E213)&amp;IF(I213="Y"," -command_device y","")&amp;" -s "&amp;Instructions!B$11&amp;" -IH"&amp;Instructions!B$10, "")</f>
        <v/>
      </c>
      <c r="P213" s="24" t="str">
        <f>IF(J213&lt;&gt;"","raidcom add ldev "&amp;" -ldev_id "&amp;B213&amp;IF(J213&lt;&gt;"","  -ldev_name "&amp;J213, "")&amp;" -s "&amp;Instructions!B$11&amp;" -IH"&amp;Instructions!B$10, "")</f>
        <v/>
      </c>
      <c r="Q213" s="97" t="str">
        <f>IF(B213&gt;0,"raidcom delete ldev -ldev_id "&amp;B213&amp;" -s "&amp;Instructions!B$11&amp;" -IH"&amp;Instructions!B$10, "")</f>
        <v/>
      </c>
    </row>
    <row r="214" spans="1:17" ht="15">
      <c r="A214" s="70"/>
      <c r="B214" s="29"/>
      <c r="C214" s="21"/>
      <c r="D214" s="30"/>
      <c r="E214" s="21"/>
      <c r="F214" s="21"/>
      <c r="G214" s="28"/>
      <c r="H214" s="21"/>
      <c r="I214" s="21"/>
      <c r="J214" s="21"/>
      <c r="K214" s="61"/>
      <c r="L214" s="57"/>
      <c r="M214" s="28"/>
      <c r="N214" s="92" t="s">
        <v>17</v>
      </c>
      <c r="O214" s="24" t="str">
        <f>IF(A214&lt;&gt; "", "raidcom add ldev "&amp;IF(C214="snap"," -pool snap"," -"&amp;C214&amp;" "&amp;D214)&amp;" -ldev_id "&amp;B214&amp;" -capacity "&amp;G214&amp;IF(H214="BLOCK",G214,G214&amp;H214)&amp;IF(E214="OPEN-V"," ","emulation "&amp;E214)&amp;IF(I214="Y"," -command_device y","")&amp;" -s "&amp;Instructions!B$11&amp;" -IH"&amp;Instructions!B$10, "")</f>
        <v/>
      </c>
      <c r="P214" s="24" t="str">
        <f>IF(J214&lt;&gt;"","raidcom add ldev "&amp;" -ldev_id "&amp;B214&amp;IF(J214&lt;&gt;"","  -ldev_name "&amp;J214, "")&amp;" -s "&amp;Instructions!B$11&amp;" -IH"&amp;Instructions!B$10, "")</f>
        <v/>
      </c>
      <c r="Q214" s="97" t="str">
        <f>IF(B214&gt;0,"raidcom delete ldev -ldev_id "&amp;B214&amp;" -s "&amp;Instructions!B$11&amp;" -IH"&amp;Instructions!B$10, "")</f>
        <v/>
      </c>
    </row>
    <row r="215" spans="1:17" ht="15">
      <c r="A215" s="70"/>
      <c r="B215" s="29"/>
      <c r="C215" s="21"/>
      <c r="D215" s="30"/>
      <c r="E215" s="21"/>
      <c r="F215" s="21"/>
      <c r="G215" s="28"/>
      <c r="H215" s="21"/>
      <c r="I215" s="21"/>
      <c r="J215" s="21"/>
      <c r="K215" s="61"/>
      <c r="L215" s="57"/>
      <c r="M215" s="28"/>
      <c r="N215" s="92" t="s">
        <v>17</v>
      </c>
      <c r="O215" s="24" t="str">
        <f>IF(A215&lt;&gt; "", "raidcom add ldev "&amp;IF(C215="snap"," -pool snap"," -"&amp;C215&amp;" "&amp;D215)&amp;" -ldev_id "&amp;B215&amp;" -capacity "&amp;G215&amp;IF(H215="BLOCK",G215,G215&amp;H215)&amp;IF(E215="OPEN-V"," ","emulation "&amp;E215)&amp;IF(I215="Y"," -command_device y","")&amp;" -s "&amp;Instructions!B$11&amp;" -IH"&amp;Instructions!B$10, "")</f>
        <v/>
      </c>
      <c r="P215" s="24" t="str">
        <f>IF(J215&lt;&gt;"","raidcom add ldev "&amp;" -ldev_id "&amp;B215&amp;IF(J215&lt;&gt;"","  -ldev_name "&amp;J215, "")&amp;" -s "&amp;Instructions!B$11&amp;" -IH"&amp;Instructions!B$10, "")</f>
        <v/>
      </c>
      <c r="Q215" s="97" t="str">
        <f>IF(B215&gt;0,"raidcom delete ldev -ldev_id "&amp;B215&amp;" -s "&amp;Instructions!B$11&amp;" -IH"&amp;Instructions!B$10, "")</f>
        <v/>
      </c>
    </row>
    <row r="216" spans="1:17" ht="15">
      <c r="A216" s="70"/>
      <c r="B216" s="29"/>
      <c r="C216" s="21"/>
      <c r="D216" s="30"/>
      <c r="E216" s="21"/>
      <c r="F216" s="21"/>
      <c r="G216" s="28"/>
      <c r="H216" s="21"/>
      <c r="I216" s="21"/>
      <c r="J216" s="21"/>
      <c r="K216" s="61"/>
      <c r="L216" s="57"/>
      <c r="M216" s="28"/>
      <c r="N216" s="92" t="s">
        <v>17</v>
      </c>
      <c r="O216" s="24" t="str">
        <f>IF(A216&lt;&gt; "", "raidcom add ldev "&amp;IF(C216="snap"," -pool snap"," -"&amp;C216&amp;" "&amp;D216)&amp;" -ldev_id "&amp;B216&amp;" -capacity "&amp;G216&amp;IF(H216="BLOCK",G216,G216&amp;H216)&amp;IF(E216="OPEN-V"," ","emulation "&amp;E216)&amp;IF(I216="Y"," -command_device y","")&amp;" -s "&amp;Instructions!B$11&amp;" -IH"&amp;Instructions!B$10, "")</f>
        <v/>
      </c>
      <c r="P216" s="24" t="str">
        <f>IF(J216&lt;&gt;"","raidcom add ldev "&amp;" -ldev_id "&amp;B216&amp;IF(J216&lt;&gt;"","  -ldev_name "&amp;J216, "")&amp;" -s "&amp;Instructions!B$11&amp;" -IH"&amp;Instructions!B$10, "")</f>
        <v/>
      </c>
      <c r="Q216" s="97" t="str">
        <f>IF(B216&gt;0,"raidcom delete ldev -ldev_id "&amp;B216&amp;" -s "&amp;Instructions!B$11&amp;" -IH"&amp;Instructions!B$10, "")</f>
        <v/>
      </c>
    </row>
    <row r="217" spans="1:17" ht="15">
      <c r="A217" s="70"/>
      <c r="B217" s="29"/>
      <c r="C217" s="21"/>
      <c r="D217" s="30"/>
      <c r="E217" s="21"/>
      <c r="F217" s="21"/>
      <c r="G217" s="28"/>
      <c r="H217" s="21"/>
      <c r="I217" s="21"/>
      <c r="J217" s="21"/>
      <c r="K217" s="61"/>
      <c r="L217" s="57"/>
      <c r="M217" s="28"/>
      <c r="N217" s="92" t="s">
        <v>17</v>
      </c>
      <c r="O217" s="24" t="str">
        <f>IF(A217&lt;&gt; "", "raidcom add ldev "&amp;IF(C217="snap"," -pool snap"," -"&amp;C217&amp;" "&amp;D217)&amp;" -ldev_id "&amp;B217&amp;" -capacity "&amp;G217&amp;IF(H217="BLOCK",G217,G217&amp;H217)&amp;IF(E217="OPEN-V"," ","emulation "&amp;E217)&amp;IF(I217="Y"," -command_device y","")&amp;" -s "&amp;Instructions!B$11&amp;" -IH"&amp;Instructions!B$10, "")</f>
        <v/>
      </c>
      <c r="P217" s="24" t="str">
        <f>IF(J217&lt;&gt;"","raidcom add ldev "&amp;" -ldev_id "&amp;B217&amp;IF(J217&lt;&gt;"","  -ldev_name "&amp;J217, "")&amp;" -s "&amp;Instructions!B$11&amp;" -IH"&amp;Instructions!B$10, "")</f>
        <v/>
      </c>
      <c r="Q217" s="97" t="str">
        <f>IF(B217&gt;0,"raidcom delete ldev -ldev_id "&amp;B217&amp;" -s "&amp;Instructions!B$11&amp;" -IH"&amp;Instructions!B$10, "")</f>
        <v/>
      </c>
    </row>
    <row r="218" spans="1:17" ht="15">
      <c r="A218" s="70"/>
      <c r="B218" s="29"/>
      <c r="C218" s="21"/>
      <c r="D218" s="30"/>
      <c r="E218" s="21"/>
      <c r="F218" s="21"/>
      <c r="G218" s="28"/>
      <c r="H218" s="21"/>
      <c r="I218" s="21"/>
      <c r="J218" s="21"/>
      <c r="K218" s="61"/>
      <c r="L218" s="57"/>
      <c r="M218" s="28"/>
      <c r="N218" s="92" t="s">
        <v>17</v>
      </c>
      <c r="O218" s="24" t="str">
        <f>IF(A218&lt;&gt; "", "raidcom add ldev "&amp;IF(C218="snap"," -pool snap"," -"&amp;C218&amp;" "&amp;D218)&amp;" -ldev_id "&amp;B218&amp;" -capacity "&amp;G218&amp;IF(H218="BLOCK",G218,G218&amp;H218)&amp;IF(E218="OPEN-V"," ","emulation "&amp;E218)&amp;IF(I218="Y"," -command_device y","")&amp;" -s "&amp;Instructions!B$11&amp;" -IH"&amp;Instructions!B$10, "")</f>
        <v/>
      </c>
      <c r="P218" s="24" t="str">
        <f>IF(J218&lt;&gt;"","raidcom add ldev "&amp;" -ldev_id "&amp;B218&amp;IF(J218&lt;&gt;"","  -ldev_name "&amp;J218, "")&amp;" -s "&amp;Instructions!B$11&amp;" -IH"&amp;Instructions!B$10, "")</f>
        <v/>
      </c>
      <c r="Q218" s="97" t="str">
        <f>IF(B218&gt;0,"raidcom delete ldev -ldev_id "&amp;B218&amp;" -s "&amp;Instructions!B$11&amp;" -IH"&amp;Instructions!B$10, "")</f>
        <v/>
      </c>
    </row>
    <row r="219" spans="1:17" ht="15">
      <c r="A219" s="70"/>
      <c r="B219" s="29"/>
      <c r="C219" s="21"/>
      <c r="D219" s="30"/>
      <c r="E219" s="21"/>
      <c r="F219" s="21"/>
      <c r="G219" s="28"/>
      <c r="H219" s="21"/>
      <c r="I219" s="21"/>
      <c r="J219" s="21"/>
      <c r="K219" s="61"/>
      <c r="L219" s="57"/>
      <c r="M219" s="28"/>
      <c r="N219" s="92" t="s">
        <v>17</v>
      </c>
      <c r="O219" s="24" t="str">
        <f>IF(A219&lt;&gt; "", "raidcom add ldev "&amp;IF(C219="snap"," -pool snap"," -"&amp;C219&amp;" "&amp;D219)&amp;" -ldev_id "&amp;B219&amp;" -capacity "&amp;G219&amp;IF(H219="BLOCK",G219,G219&amp;H219)&amp;IF(E219="OPEN-V"," ","emulation "&amp;E219)&amp;IF(I219="Y"," -command_device y","")&amp;" -s "&amp;Instructions!B$11&amp;" -IH"&amp;Instructions!B$10, "")</f>
        <v/>
      </c>
      <c r="P219" s="24" t="str">
        <f>IF(J219&lt;&gt;"","raidcom add ldev "&amp;" -ldev_id "&amp;B219&amp;IF(J219&lt;&gt;"","  -ldev_name "&amp;J219, "")&amp;" -s "&amp;Instructions!B$11&amp;" -IH"&amp;Instructions!B$10, "")</f>
        <v/>
      </c>
      <c r="Q219" s="97" t="str">
        <f>IF(B219&gt;0,"raidcom delete ldev -ldev_id "&amp;B219&amp;" -s "&amp;Instructions!B$11&amp;" -IH"&amp;Instructions!B$10, "")</f>
        <v/>
      </c>
    </row>
    <row r="220" spans="1:17" ht="15">
      <c r="A220" s="70"/>
      <c r="B220" s="29"/>
      <c r="C220" s="21"/>
      <c r="D220" s="30"/>
      <c r="E220" s="21"/>
      <c r="F220" s="21"/>
      <c r="G220" s="28"/>
      <c r="H220" s="21"/>
      <c r="I220" s="21"/>
      <c r="J220" s="21"/>
      <c r="K220" s="61"/>
      <c r="L220" s="57"/>
      <c r="M220" s="28"/>
      <c r="N220" s="92" t="s">
        <v>17</v>
      </c>
      <c r="O220" s="24" t="str">
        <f>IF(A220&lt;&gt; "", "raidcom add ldev "&amp;IF(C220="snap"," -pool snap"," -"&amp;C220&amp;" "&amp;D220)&amp;" -ldev_id "&amp;B220&amp;" -capacity "&amp;G220&amp;IF(H220="BLOCK",G220,G220&amp;H220)&amp;IF(E220="OPEN-V"," ","emulation "&amp;E220)&amp;IF(I220="Y"," -command_device y","")&amp;" -s "&amp;Instructions!B$11&amp;" -IH"&amp;Instructions!B$10, "")</f>
        <v/>
      </c>
      <c r="P220" s="24" t="str">
        <f>IF(J220&lt;&gt;"","raidcom add ldev "&amp;" -ldev_id "&amp;B220&amp;IF(J220&lt;&gt;"","  -ldev_name "&amp;J220, "")&amp;" -s "&amp;Instructions!B$11&amp;" -IH"&amp;Instructions!B$10, "")</f>
        <v/>
      </c>
      <c r="Q220" s="97" t="str">
        <f>IF(B220&gt;0,"raidcom delete ldev -ldev_id "&amp;B220&amp;" -s "&amp;Instructions!B$11&amp;" -IH"&amp;Instructions!B$10, "")</f>
        <v/>
      </c>
    </row>
    <row r="221" spans="1:17" ht="15">
      <c r="A221" s="70"/>
      <c r="B221" s="29"/>
      <c r="C221" s="21"/>
      <c r="D221" s="30"/>
      <c r="E221" s="21"/>
      <c r="F221" s="21"/>
      <c r="G221" s="28"/>
      <c r="H221" s="21"/>
      <c r="I221" s="21"/>
      <c r="J221" s="21"/>
      <c r="K221" s="61"/>
      <c r="L221" s="57"/>
      <c r="M221" s="28"/>
      <c r="N221" s="92" t="s">
        <v>17</v>
      </c>
      <c r="O221" s="24" t="str">
        <f>IF(A221&lt;&gt; "", "raidcom add ldev "&amp;IF(C221="snap"," -pool snap"," -"&amp;C221&amp;" "&amp;D221)&amp;" -ldev_id "&amp;B221&amp;" -capacity "&amp;G221&amp;IF(H221="BLOCK",G221,G221&amp;H221)&amp;IF(E221="OPEN-V"," ","emulation "&amp;E221)&amp;IF(I221="Y"," -command_device y","")&amp;" -s "&amp;Instructions!B$11&amp;" -IH"&amp;Instructions!B$10, "")</f>
        <v/>
      </c>
      <c r="P221" s="24" t="str">
        <f>IF(J221&lt;&gt;"","raidcom add ldev "&amp;" -ldev_id "&amp;B221&amp;IF(J221&lt;&gt;"","  -ldev_name "&amp;J221, "")&amp;" -s "&amp;Instructions!B$11&amp;" -IH"&amp;Instructions!B$10, "")</f>
        <v/>
      </c>
      <c r="Q221" s="97" t="str">
        <f>IF(B221&gt;0,"raidcom delete ldev -ldev_id "&amp;B221&amp;" -s "&amp;Instructions!B$11&amp;" -IH"&amp;Instructions!B$10, "")</f>
        <v/>
      </c>
    </row>
    <row r="222" spans="1:17" ht="15">
      <c r="A222" s="70"/>
      <c r="B222" s="29"/>
      <c r="C222" s="21"/>
      <c r="D222" s="30"/>
      <c r="E222" s="21"/>
      <c r="F222" s="21"/>
      <c r="G222" s="28"/>
      <c r="H222" s="21"/>
      <c r="I222" s="21"/>
      <c r="J222" s="21"/>
      <c r="K222" s="61"/>
      <c r="L222" s="57"/>
      <c r="M222" s="28"/>
      <c r="N222" s="92" t="s">
        <v>17</v>
      </c>
      <c r="O222" s="24" t="str">
        <f>IF(A222&lt;&gt; "", "raidcom add ldev "&amp;IF(C222="snap"," -pool snap"," -"&amp;C222&amp;" "&amp;D222)&amp;" -ldev_id "&amp;B222&amp;" -capacity "&amp;G222&amp;IF(H222="BLOCK",G222,G222&amp;H222)&amp;IF(E222="OPEN-V"," ","emulation "&amp;E222)&amp;IF(I222="Y"," -command_device y","")&amp;" -s "&amp;Instructions!B$11&amp;" -IH"&amp;Instructions!B$10, "")</f>
        <v/>
      </c>
      <c r="P222" s="24" t="str">
        <f>IF(J222&lt;&gt;"","raidcom add ldev "&amp;" -ldev_id "&amp;B222&amp;IF(J222&lt;&gt;"","  -ldev_name "&amp;J222, "")&amp;" -s "&amp;Instructions!B$11&amp;" -IH"&amp;Instructions!B$10, "")</f>
        <v/>
      </c>
      <c r="Q222" s="97" t="str">
        <f>IF(B222&gt;0,"raidcom delete ldev -ldev_id "&amp;B222&amp;" -s "&amp;Instructions!B$11&amp;" -IH"&amp;Instructions!B$10, "")</f>
        <v/>
      </c>
    </row>
    <row r="223" spans="1:17" ht="15">
      <c r="A223" s="70"/>
      <c r="B223" s="29"/>
      <c r="C223" s="21"/>
      <c r="D223" s="30"/>
      <c r="E223" s="21"/>
      <c r="F223" s="21"/>
      <c r="G223" s="28"/>
      <c r="H223" s="21"/>
      <c r="I223" s="21"/>
      <c r="J223" s="21"/>
      <c r="K223" s="61"/>
      <c r="L223" s="57"/>
      <c r="M223" s="28"/>
      <c r="N223" s="92" t="s">
        <v>17</v>
      </c>
      <c r="O223" s="24" t="str">
        <f>IF(A223&lt;&gt; "", "raidcom add ldev "&amp;IF(C223="snap"," -pool snap"," -"&amp;C223&amp;" "&amp;D223)&amp;" -ldev_id "&amp;B223&amp;" -capacity "&amp;G223&amp;IF(H223="BLOCK",G223,G223&amp;H223)&amp;IF(E223="OPEN-V"," ","emulation "&amp;E223)&amp;IF(I223="Y"," -command_device y","")&amp;" -s "&amp;Instructions!B$11&amp;" -IH"&amp;Instructions!B$10, "")</f>
        <v/>
      </c>
      <c r="P223" s="24" t="str">
        <f>IF(J223&lt;&gt;"","raidcom add ldev "&amp;" -ldev_id "&amp;B223&amp;IF(J223&lt;&gt;"","  -ldev_name "&amp;J223, "")&amp;" -s "&amp;Instructions!B$11&amp;" -IH"&amp;Instructions!B$10, "")</f>
        <v/>
      </c>
      <c r="Q223" s="97" t="str">
        <f>IF(B223&gt;0,"raidcom delete ldev -ldev_id "&amp;B223&amp;" -s "&amp;Instructions!B$11&amp;" -IH"&amp;Instructions!B$10, "")</f>
        <v/>
      </c>
    </row>
    <row r="224" spans="1:17" ht="15">
      <c r="A224" s="70"/>
      <c r="B224" s="29"/>
      <c r="C224" s="21"/>
      <c r="D224" s="30"/>
      <c r="E224" s="21"/>
      <c r="F224" s="21"/>
      <c r="G224" s="28"/>
      <c r="H224" s="21"/>
      <c r="I224" s="21"/>
      <c r="J224" s="21"/>
      <c r="K224" s="61"/>
      <c r="L224" s="57"/>
      <c r="M224" s="28"/>
      <c r="N224" s="92" t="s">
        <v>17</v>
      </c>
      <c r="O224" s="24" t="str">
        <f>IF(A224&lt;&gt; "", "raidcom add ldev "&amp;IF(C224="snap"," -pool snap"," -"&amp;C224&amp;" "&amp;D224)&amp;" -ldev_id "&amp;B224&amp;" -capacity "&amp;G224&amp;IF(H224="BLOCK",G224,G224&amp;H224)&amp;IF(E224="OPEN-V"," ","emulation "&amp;E224)&amp;IF(I224="Y"," -command_device y","")&amp;" -s "&amp;Instructions!B$11&amp;" -IH"&amp;Instructions!B$10, "")</f>
        <v/>
      </c>
      <c r="P224" s="24" t="str">
        <f>IF(J224&lt;&gt;"","raidcom add ldev "&amp;" -ldev_id "&amp;B224&amp;IF(J224&lt;&gt;"","  -ldev_name "&amp;J224, "")&amp;" -s "&amp;Instructions!B$11&amp;" -IH"&amp;Instructions!B$10, "")</f>
        <v/>
      </c>
      <c r="Q224" s="97" t="str">
        <f>IF(B224&gt;0,"raidcom delete ldev -ldev_id "&amp;B224&amp;" -s "&amp;Instructions!B$11&amp;" -IH"&amp;Instructions!B$10, "")</f>
        <v/>
      </c>
    </row>
    <row r="225" spans="1:17" ht="15">
      <c r="A225" s="70"/>
      <c r="B225" s="29"/>
      <c r="C225" s="21"/>
      <c r="D225" s="30"/>
      <c r="E225" s="21"/>
      <c r="F225" s="21"/>
      <c r="G225" s="28"/>
      <c r="H225" s="21"/>
      <c r="I225" s="21"/>
      <c r="J225" s="21"/>
      <c r="K225" s="61"/>
      <c r="L225" s="57"/>
      <c r="M225" s="28"/>
      <c r="N225" s="92" t="s">
        <v>17</v>
      </c>
      <c r="O225" s="24" t="str">
        <f>IF(A225&lt;&gt; "", "raidcom add ldev "&amp;IF(C225="snap"," -pool snap"," -"&amp;C225&amp;" "&amp;D225)&amp;" -ldev_id "&amp;B225&amp;" -capacity "&amp;G225&amp;IF(H225="BLOCK",G225,G225&amp;H225)&amp;IF(E225="OPEN-V"," ","emulation "&amp;E225)&amp;IF(I225="Y"," -command_device y","")&amp;" -s "&amp;Instructions!B$11&amp;" -IH"&amp;Instructions!B$10, "")</f>
        <v/>
      </c>
      <c r="P225" s="24" t="str">
        <f>IF(J225&lt;&gt;"","raidcom add ldev "&amp;" -ldev_id "&amp;B225&amp;IF(J225&lt;&gt;"","  -ldev_name "&amp;J225, "")&amp;" -s "&amp;Instructions!B$11&amp;" -IH"&amp;Instructions!B$10, "")</f>
        <v/>
      </c>
      <c r="Q225" s="97" t="str">
        <f>IF(B225&gt;0,"raidcom delete ldev -ldev_id "&amp;B225&amp;" -s "&amp;Instructions!B$11&amp;" -IH"&amp;Instructions!B$10, "")</f>
        <v/>
      </c>
    </row>
    <row r="226" spans="1:17" ht="15">
      <c r="A226" s="70"/>
      <c r="B226" s="29"/>
      <c r="C226" s="21"/>
      <c r="D226" s="30"/>
      <c r="E226" s="21"/>
      <c r="F226" s="21"/>
      <c r="G226" s="28"/>
      <c r="H226" s="21"/>
      <c r="I226" s="21"/>
      <c r="J226" s="21"/>
      <c r="K226" s="61"/>
      <c r="L226" s="57"/>
      <c r="M226" s="28"/>
      <c r="N226" s="92" t="s">
        <v>17</v>
      </c>
      <c r="O226" s="24" t="str">
        <f>IF(A226&lt;&gt; "", "raidcom add ldev "&amp;IF(C226="snap"," -pool snap"," -"&amp;C226&amp;" "&amp;D226)&amp;" -ldev_id "&amp;B226&amp;" -capacity "&amp;G226&amp;IF(H226="BLOCK",G226,G226&amp;H226)&amp;IF(E226="OPEN-V"," ","emulation "&amp;E226)&amp;IF(I226="Y"," -command_device y","")&amp;" -s "&amp;Instructions!B$11&amp;" -IH"&amp;Instructions!B$10, "")</f>
        <v/>
      </c>
      <c r="P226" s="24" t="str">
        <f>IF(J226&lt;&gt;"","raidcom add ldev "&amp;" -ldev_id "&amp;B226&amp;IF(J226&lt;&gt;"","  -ldev_name "&amp;J226, "")&amp;" -s "&amp;Instructions!B$11&amp;" -IH"&amp;Instructions!B$10, "")</f>
        <v/>
      </c>
      <c r="Q226" s="97" t="str">
        <f>IF(B226&gt;0,"raidcom delete ldev -ldev_id "&amp;B226&amp;" -s "&amp;Instructions!B$11&amp;" -IH"&amp;Instructions!B$10, "")</f>
        <v/>
      </c>
    </row>
    <row r="227" spans="1:17" ht="15">
      <c r="A227" s="70"/>
      <c r="B227" s="29"/>
      <c r="C227" s="21"/>
      <c r="D227" s="30"/>
      <c r="E227" s="21"/>
      <c r="F227" s="21"/>
      <c r="G227" s="28"/>
      <c r="H227" s="21"/>
      <c r="I227" s="21"/>
      <c r="J227" s="21"/>
      <c r="K227" s="61"/>
      <c r="L227" s="57"/>
      <c r="M227" s="28"/>
      <c r="N227" s="92" t="s">
        <v>17</v>
      </c>
      <c r="O227" s="24" t="str">
        <f>IF(A227&lt;&gt; "", "raidcom add ldev "&amp;IF(C227="snap"," -pool snap"," -"&amp;C227&amp;" "&amp;D227)&amp;" -ldev_id "&amp;B227&amp;" -capacity "&amp;G227&amp;IF(H227="BLOCK",G227,G227&amp;H227)&amp;IF(E227="OPEN-V"," ","emulation "&amp;E227)&amp;IF(I227="Y"," -command_device y","")&amp;" -s "&amp;Instructions!B$11&amp;" -IH"&amp;Instructions!B$10, "")</f>
        <v/>
      </c>
      <c r="P227" s="24" t="str">
        <f>IF(J227&lt;&gt;"","raidcom add ldev "&amp;" -ldev_id "&amp;B227&amp;IF(J227&lt;&gt;"","  -ldev_name "&amp;J227, "")&amp;" -s "&amp;Instructions!B$11&amp;" -IH"&amp;Instructions!B$10, "")</f>
        <v/>
      </c>
      <c r="Q227" s="97" t="str">
        <f>IF(B227&gt;0,"raidcom delete ldev -ldev_id "&amp;B227&amp;" -s "&amp;Instructions!B$11&amp;" -IH"&amp;Instructions!B$10, "")</f>
        <v/>
      </c>
    </row>
    <row r="228" spans="1:17" ht="15">
      <c r="A228" s="70"/>
      <c r="B228" s="29"/>
      <c r="C228" s="21"/>
      <c r="D228" s="30"/>
      <c r="E228" s="21"/>
      <c r="F228" s="21"/>
      <c r="G228" s="28"/>
      <c r="H228" s="21"/>
      <c r="I228" s="21"/>
      <c r="J228" s="21"/>
      <c r="K228" s="61"/>
      <c r="L228" s="57"/>
      <c r="M228" s="28"/>
      <c r="N228" s="92" t="s">
        <v>17</v>
      </c>
      <c r="O228" s="24" t="str">
        <f>IF(A228&lt;&gt; "", "raidcom add ldev "&amp;IF(C228="snap"," -pool snap"," -"&amp;C228&amp;" "&amp;D228)&amp;" -ldev_id "&amp;B228&amp;" -capacity "&amp;G228&amp;IF(H228="BLOCK",G228,G228&amp;H228)&amp;IF(E228="OPEN-V"," ","emulation "&amp;E228)&amp;IF(I228="Y"," -command_device y","")&amp;" -s "&amp;Instructions!B$11&amp;" -IH"&amp;Instructions!B$10, "")</f>
        <v/>
      </c>
      <c r="P228" s="24" t="str">
        <f>IF(J228&lt;&gt;"","raidcom add ldev "&amp;" -ldev_id "&amp;B228&amp;IF(J228&lt;&gt;"","  -ldev_name "&amp;J228, "")&amp;" -s "&amp;Instructions!B$11&amp;" -IH"&amp;Instructions!B$10, "")</f>
        <v/>
      </c>
      <c r="Q228" s="97" t="str">
        <f>IF(B228&gt;0,"raidcom delete ldev -ldev_id "&amp;B228&amp;" -s "&amp;Instructions!B$11&amp;" -IH"&amp;Instructions!B$10, "")</f>
        <v/>
      </c>
    </row>
    <row r="229" spans="1:17" ht="15">
      <c r="A229" s="70"/>
      <c r="B229" s="29"/>
      <c r="C229" s="21"/>
      <c r="D229" s="30"/>
      <c r="E229" s="21"/>
      <c r="F229" s="21"/>
      <c r="G229" s="28"/>
      <c r="H229" s="21"/>
      <c r="I229" s="21"/>
      <c r="J229" s="21"/>
      <c r="K229" s="61"/>
      <c r="L229" s="57"/>
      <c r="M229" s="28"/>
      <c r="N229" s="92" t="s">
        <v>17</v>
      </c>
      <c r="O229" s="24" t="str">
        <f>IF(A229&lt;&gt; "", "raidcom add ldev "&amp;IF(C229="snap"," -pool snap"," -"&amp;C229&amp;" "&amp;D229)&amp;" -ldev_id "&amp;B229&amp;" -capacity "&amp;G229&amp;IF(H229="BLOCK",G229,G229&amp;H229)&amp;IF(E229="OPEN-V"," ","emulation "&amp;E229)&amp;IF(I229="Y"," -command_device y","")&amp;" -s "&amp;Instructions!B$11&amp;" -IH"&amp;Instructions!B$10, "")</f>
        <v/>
      </c>
      <c r="P229" s="24" t="str">
        <f>IF(J229&lt;&gt;"","raidcom add ldev "&amp;" -ldev_id "&amp;B229&amp;IF(J229&lt;&gt;"","  -ldev_name "&amp;J229, "")&amp;" -s "&amp;Instructions!B$11&amp;" -IH"&amp;Instructions!B$10, "")</f>
        <v/>
      </c>
      <c r="Q229" s="97" t="str">
        <f>IF(B229&gt;0,"raidcom delete ldev -ldev_id "&amp;B229&amp;" -s "&amp;Instructions!B$11&amp;" -IH"&amp;Instructions!B$10, "")</f>
        <v/>
      </c>
    </row>
    <row r="230" spans="1:17" ht="15">
      <c r="A230" s="70"/>
      <c r="B230" s="29"/>
      <c r="C230" s="21"/>
      <c r="D230" s="30"/>
      <c r="E230" s="21"/>
      <c r="F230" s="21"/>
      <c r="G230" s="28"/>
      <c r="H230" s="21"/>
      <c r="I230" s="21"/>
      <c r="J230" s="21"/>
      <c r="K230" s="61"/>
      <c r="L230" s="57"/>
      <c r="M230" s="28"/>
      <c r="N230" s="92" t="s">
        <v>17</v>
      </c>
      <c r="O230" s="24" t="str">
        <f>IF(A230&lt;&gt; "", "raidcom add ldev "&amp;IF(C230="snap"," -pool snap"," -"&amp;C230&amp;" "&amp;D230)&amp;" -ldev_id "&amp;B230&amp;" -capacity "&amp;G230&amp;IF(H230="BLOCK",G230,G230&amp;H230)&amp;IF(E230="OPEN-V"," ","emulation "&amp;E230)&amp;IF(I230="Y"," -command_device y","")&amp;" -s "&amp;Instructions!B$11&amp;" -IH"&amp;Instructions!B$10, "")</f>
        <v/>
      </c>
      <c r="P230" s="24" t="str">
        <f>IF(J230&lt;&gt;"","raidcom add ldev "&amp;" -ldev_id "&amp;B230&amp;IF(J230&lt;&gt;"","  -ldev_name "&amp;J230, "")&amp;" -s "&amp;Instructions!B$11&amp;" -IH"&amp;Instructions!B$10, "")</f>
        <v/>
      </c>
      <c r="Q230" s="97" t="str">
        <f>IF(B230&gt;0,"raidcom delete ldev -ldev_id "&amp;B230&amp;" -s "&amp;Instructions!B$11&amp;" -IH"&amp;Instructions!B$10, "")</f>
        <v/>
      </c>
    </row>
    <row r="231" spans="1:17" ht="15">
      <c r="A231" s="70"/>
      <c r="B231" s="29"/>
      <c r="C231" s="21"/>
      <c r="D231" s="30"/>
      <c r="E231" s="21"/>
      <c r="F231" s="21"/>
      <c r="G231" s="28"/>
      <c r="H231" s="21"/>
      <c r="I231" s="21"/>
      <c r="J231" s="21"/>
      <c r="K231" s="61"/>
      <c r="L231" s="57"/>
      <c r="M231" s="28"/>
      <c r="N231" s="92" t="s">
        <v>17</v>
      </c>
      <c r="O231" s="24" t="str">
        <f>IF(A231&lt;&gt; "", "raidcom add ldev "&amp;IF(C231="snap"," -pool snap"," -"&amp;C231&amp;" "&amp;D231)&amp;" -ldev_id "&amp;B231&amp;" -capacity "&amp;G231&amp;IF(H231="BLOCK",G231,G231&amp;H231)&amp;IF(E231="OPEN-V"," ","emulation "&amp;E231)&amp;IF(I231="Y"," -command_device y","")&amp;" -s "&amp;Instructions!B$11&amp;" -IH"&amp;Instructions!B$10, "")</f>
        <v/>
      </c>
      <c r="P231" s="24" t="str">
        <f>IF(J231&lt;&gt;"","raidcom add ldev "&amp;" -ldev_id "&amp;B231&amp;IF(J231&lt;&gt;"","  -ldev_name "&amp;J231, "")&amp;" -s "&amp;Instructions!B$11&amp;" -IH"&amp;Instructions!B$10, "")</f>
        <v/>
      </c>
      <c r="Q231" s="97" t="str">
        <f>IF(B231&gt;0,"raidcom delete ldev -ldev_id "&amp;B231&amp;" -s "&amp;Instructions!B$11&amp;" -IH"&amp;Instructions!B$10, "")</f>
        <v/>
      </c>
    </row>
    <row r="232" spans="1:17" ht="15">
      <c r="A232" s="70"/>
      <c r="B232" s="29"/>
      <c r="C232" s="21"/>
      <c r="D232" s="30"/>
      <c r="E232" s="21"/>
      <c r="F232" s="21"/>
      <c r="G232" s="28"/>
      <c r="H232" s="21"/>
      <c r="I232" s="21"/>
      <c r="J232" s="21"/>
      <c r="K232" s="61"/>
      <c r="L232" s="57"/>
      <c r="M232" s="28"/>
      <c r="N232" s="92" t="s">
        <v>17</v>
      </c>
      <c r="O232" s="24" t="str">
        <f>IF(A232&lt;&gt; "", "raidcom add ldev "&amp;IF(C232="snap"," -pool snap"," -"&amp;C232&amp;" "&amp;D232)&amp;" -ldev_id "&amp;B232&amp;" -capacity "&amp;G232&amp;IF(H232="BLOCK",G232,G232&amp;H232)&amp;IF(E232="OPEN-V"," ","emulation "&amp;E232)&amp;IF(I232="Y"," -command_device y","")&amp;" -s "&amp;Instructions!B$11&amp;" -IH"&amp;Instructions!B$10, "")</f>
        <v/>
      </c>
      <c r="P232" s="24" t="str">
        <f>IF(J232&lt;&gt;"","raidcom add ldev "&amp;" -ldev_id "&amp;B232&amp;IF(J232&lt;&gt;"","  -ldev_name "&amp;J232, "")&amp;" -s "&amp;Instructions!B$11&amp;" -IH"&amp;Instructions!B$10, "")</f>
        <v/>
      </c>
      <c r="Q232" s="97" t="str">
        <f>IF(B232&gt;0,"raidcom delete ldev -ldev_id "&amp;B232&amp;" -s "&amp;Instructions!B$11&amp;" -IH"&amp;Instructions!B$10, "")</f>
        <v/>
      </c>
    </row>
    <row r="233" spans="1:17" ht="15">
      <c r="A233" s="70"/>
      <c r="B233" s="29"/>
      <c r="C233" s="21"/>
      <c r="D233" s="30"/>
      <c r="E233" s="21"/>
      <c r="F233" s="21"/>
      <c r="G233" s="28"/>
      <c r="H233" s="21"/>
      <c r="I233" s="21"/>
      <c r="J233" s="21"/>
      <c r="K233" s="61"/>
      <c r="L233" s="57"/>
      <c r="M233" s="28"/>
      <c r="N233" s="92" t="s">
        <v>17</v>
      </c>
      <c r="O233" s="24" t="str">
        <f>IF(A233&lt;&gt; "", "raidcom add ldev "&amp;IF(C233="snap"," -pool snap"," -"&amp;C233&amp;" "&amp;D233)&amp;" -ldev_id "&amp;B233&amp;" -capacity "&amp;G233&amp;IF(H233="BLOCK",G233,G233&amp;H233)&amp;IF(E233="OPEN-V"," ","emulation "&amp;E233)&amp;IF(I233="Y"," -command_device y","")&amp;" -s "&amp;Instructions!B$11&amp;" -IH"&amp;Instructions!B$10, "")</f>
        <v/>
      </c>
      <c r="P233" s="24" t="str">
        <f>IF(J233&lt;&gt;"","raidcom add ldev "&amp;" -ldev_id "&amp;B233&amp;IF(J233&lt;&gt;"","  -ldev_name "&amp;J233, "")&amp;" -s "&amp;Instructions!B$11&amp;" -IH"&amp;Instructions!B$10, "")</f>
        <v/>
      </c>
      <c r="Q233" s="97" t="str">
        <f>IF(B233&gt;0,"raidcom delete ldev -ldev_id "&amp;B233&amp;" -s "&amp;Instructions!B$11&amp;" -IH"&amp;Instructions!B$10, "")</f>
        <v/>
      </c>
    </row>
    <row r="234" spans="1:17" ht="15">
      <c r="A234" s="70"/>
      <c r="B234" s="29"/>
      <c r="C234" s="21"/>
      <c r="D234" s="30"/>
      <c r="E234" s="21"/>
      <c r="F234" s="21"/>
      <c r="G234" s="28"/>
      <c r="H234" s="21"/>
      <c r="I234" s="21"/>
      <c r="J234" s="21"/>
      <c r="K234" s="61"/>
      <c r="L234" s="57"/>
      <c r="M234" s="28"/>
      <c r="N234" s="92" t="s">
        <v>17</v>
      </c>
      <c r="O234" s="24" t="str">
        <f>IF(A234&lt;&gt; "", "raidcom add ldev "&amp;IF(C234="snap"," -pool snap"," -"&amp;C234&amp;" "&amp;D234)&amp;" -ldev_id "&amp;B234&amp;" -capacity "&amp;G234&amp;IF(H234="BLOCK",G234,G234&amp;H234)&amp;IF(E234="OPEN-V"," ","emulation "&amp;E234)&amp;IF(I234="Y"," -command_device y","")&amp;" -s "&amp;Instructions!B$11&amp;" -IH"&amp;Instructions!B$10, "")</f>
        <v/>
      </c>
      <c r="P234" s="24" t="str">
        <f>IF(J234&lt;&gt;"","raidcom add ldev "&amp;" -ldev_id "&amp;B234&amp;IF(J234&lt;&gt;"","  -ldev_name "&amp;J234, "")&amp;" -s "&amp;Instructions!B$11&amp;" -IH"&amp;Instructions!B$10, "")</f>
        <v/>
      </c>
      <c r="Q234" s="97" t="str">
        <f>IF(B234&gt;0,"raidcom delete ldev -ldev_id "&amp;B234&amp;" -s "&amp;Instructions!B$11&amp;" -IH"&amp;Instructions!B$10, "")</f>
        <v/>
      </c>
    </row>
    <row r="235" spans="1:17" ht="15">
      <c r="A235" s="70"/>
      <c r="B235" s="29"/>
      <c r="C235" s="21"/>
      <c r="D235" s="30"/>
      <c r="E235" s="21"/>
      <c r="F235" s="21"/>
      <c r="G235" s="28"/>
      <c r="H235" s="21"/>
      <c r="I235" s="21"/>
      <c r="J235" s="21"/>
      <c r="K235" s="61"/>
      <c r="L235" s="57"/>
      <c r="M235" s="28"/>
      <c r="N235" s="92" t="s">
        <v>17</v>
      </c>
      <c r="O235" s="24" t="str">
        <f>IF(A235&lt;&gt; "", "raidcom add ldev "&amp;IF(C235="snap"," -pool snap"," -"&amp;C235&amp;" "&amp;D235)&amp;" -ldev_id "&amp;B235&amp;" -capacity "&amp;G235&amp;IF(H235="BLOCK",G235,G235&amp;H235)&amp;IF(E235="OPEN-V"," ","emulation "&amp;E235)&amp;IF(I235="Y"," -command_device y","")&amp;" -s "&amp;Instructions!B$11&amp;" -IH"&amp;Instructions!B$10, "")</f>
        <v/>
      </c>
      <c r="P235" s="24" t="str">
        <f>IF(J235&lt;&gt;"","raidcom add ldev "&amp;" -ldev_id "&amp;B235&amp;IF(J235&lt;&gt;"","  -ldev_name "&amp;J235, "")&amp;" -s "&amp;Instructions!B$11&amp;" -IH"&amp;Instructions!B$10, "")</f>
        <v/>
      </c>
      <c r="Q235" s="97" t="str">
        <f>IF(B235&gt;0,"raidcom delete ldev -ldev_id "&amp;B235&amp;" -s "&amp;Instructions!B$11&amp;" -IH"&amp;Instructions!B$10, "")</f>
        <v/>
      </c>
    </row>
    <row r="236" spans="1:17" ht="15">
      <c r="A236" s="70"/>
      <c r="B236" s="29"/>
      <c r="C236" s="21"/>
      <c r="D236" s="30"/>
      <c r="E236" s="21"/>
      <c r="F236" s="21"/>
      <c r="G236" s="28"/>
      <c r="H236" s="21"/>
      <c r="I236" s="21"/>
      <c r="J236" s="21"/>
      <c r="K236" s="61"/>
      <c r="L236" s="57"/>
      <c r="M236" s="28"/>
      <c r="N236" s="92" t="s">
        <v>17</v>
      </c>
      <c r="O236" s="24" t="str">
        <f>IF(A236&lt;&gt; "", "raidcom add ldev "&amp;IF(C236="snap"," -pool snap"," -"&amp;C236&amp;" "&amp;D236)&amp;" -ldev_id "&amp;B236&amp;" -capacity "&amp;G236&amp;IF(H236="BLOCK",G236,G236&amp;H236)&amp;IF(E236="OPEN-V"," ","emulation "&amp;E236)&amp;IF(I236="Y"," -command_device y","")&amp;" -s "&amp;Instructions!B$11&amp;" -IH"&amp;Instructions!B$10, "")</f>
        <v/>
      </c>
      <c r="P236" s="24" t="str">
        <f>IF(J236&lt;&gt;"","raidcom add ldev "&amp;" -ldev_id "&amp;B236&amp;IF(J236&lt;&gt;"","  -ldev_name "&amp;J236, "")&amp;" -s "&amp;Instructions!B$11&amp;" -IH"&amp;Instructions!B$10, "")</f>
        <v/>
      </c>
      <c r="Q236" s="97" t="str">
        <f>IF(B236&gt;0,"raidcom delete ldev -ldev_id "&amp;B236&amp;" -s "&amp;Instructions!B$11&amp;" -IH"&amp;Instructions!B$10, "")</f>
        <v/>
      </c>
    </row>
    <row r="237" spans="1:17" ht="15">
      <c r="A237" s="70"/>
      <c r="B237" s="29"/>
      <c r="C237" s="21"/>
      <c r="D237" s="30"/>
      <c r="E237" s="21"/>
      <c r="F237" s="21"/>
      <c r="G237" s="28"/>
      <c r="H237" s="21"/>
      <c r="I237" s="21"/>
      <c r="J237" s="21"/>
      <c r="K237" s="61"/>
      <c r="L237" s="57"/>
      <c r="M237" s="28"/>
      <c r="N237" s="92" t="s">
        <v>17</v>
      </c>
      <c r="O237" s="24" t="str">
        <f>IF(A237&lt;&gt; "", "raidcom add ldev "&amp;IF(C237="snap"," -pool snap"," -"&amp;C237&amp;" "&amp;D237)&amp;" -ldev_id "&amp;B237&amp;" -capacity "&amp;G237&amp;IF(H237="BLOCK",G237,G237&amp;H237)&amp;IF(E237="OPEN-V"," ","emulation "&amp;E237)&amp;IF(I237="Y"," -command_device y","")&amp;" -s "&amp;Instructions!B$11&amp;" -IH"&amp;Instructions!B$10, "")</f>
        <v/>
      </c>
      <c r="P237" s="24" t="str">
        <f>IF(J237&lt;&gt;"","raidcom add ldev "&amp;" -ldev_id "&amp;B237&amp;IF(J237&lt;&gt;"","  -ldev_name "&amp;J237, "")&amp;" -s "&amp;Instructions!B$11&amp;" -IH"&amp;Instructions!B$10, "")</f>
        <v/>
      </c>
      <c r="Q237" s="97" t="str">
        <f>IF(B237&gt;0,"raidcom delete ldev -ldev_id "&amp;B237&amp;" -s "&amp;Instructions!B$11&amp;" -IH"&amp;Instructions!B$10, "")</f>
        <v/>
      </c>
    </row>
    <row r="238" spans="1:17" ht="15">
      <c r="A238" s="70"/>
      <c r="B238" s="29"/>
      <c r="C238" s="21"/>
      <c r="D238" s="30"/>
      <c r="E238" s="21"/>
      <c r="F238" s="21"/>
      <c r="G238" s="28"/>
      <c r="H238" s="21"/>
      <c r="I238" s="21"/>
      <c r="J238" s="21"/>
      <c r="K238" s="61"/>
      <c r="L238" s="57"/>
      <c r="M238" s="28"/>
      <c r="N238" s="92" t="s">
        <v>17</v>
      </c>
      <c r="O238" s="24" t="str">
        <f>IF(A238&lt;&gt; "", "raidcom add ldev "&amp;IF(C238="snap"," -pool snap"," -"&amp;C238&amp;" "&amp;D238)&amp;" -ldev_id "&amp;B238&amp;" -capacity "&amp;G238&amp;IF(H238="BLOCK",G238,G238&amp;H238)&amp;IF(E238="OPEN-V"," ","emulation "&amp;E238)&amp;IF(I238="Y"," -command_device y","")&amp;" -s "&amp;Instructions!B$11&amp;" -IH"&amp;Instructions!B$10, "")</f>
        <v/>
      </c>
      <c r="P238" s="24" t="str">
        <f>IF(J238&lt;&gt;"","raidcom add ldev "&amp;" -ldev_id "&amp;B238&amp;IF(J238&lt;&gt;"","  -ldev_name "&amp;J238, "")&amp;" -s "&amp;Instructions!B$11&amp;" -IH"&amp;Instructions!B$10, "")</f>
        <v/>
      </c>
      <c r="Q238" s="97" t="str">
        <f>IF(B238&gt;0,"raidcom delete ldev -ldev_id "&amp;B238&amp;" -s "&amp;Instructions!B$11&amp;" -IH"&amp;Instructions!B$10, "")</f>
        <v/>
      </c>
    </row>
    <row r="239" spans="1:17" ht="15">
      <c r="A239" s="70"/>
      <c r="B239" s="29"/>
      <c r="C239" s="21"/>
      <c r="D239" s="30"/>
      <c r="E239" s="21"/>
      <c r="F239" s="21"/>
      <c r="G239" s="28"/>
      <c r="H239" s="21"/>
      <c r="I239" s="21"/>
      <c r="J239" s="21"/>
      <c r="K239" s="61"/>
      <c r="L239" s="57"/>
      <c r="M239" s="28"/>
      <c r="N239" s="92" t="s">
        <v>17</v>
      </c>
      <c r="O239" s="24" t="str">
        <f>IF(A239&lt;&gt; "", "raidcom add ldev "&amp;IF(C239="snap"," -pool snap"," -"&amp;C239&amp;" "&amp;D239)&amp;" -ldev_id "&amp;B239&amp;" -capacity "&amp;G239&amp;IF(H239="BLOCK",G239,G239&amp;H239)&amp;IF(E239="OPEN-V"," ","emulation "&amp;E239)&amp;IF(I239="Y"," -command_device y","")&amp;" -s "&amp;Instructions!B$11&amp;" -IH"&amp;Instructions!B$10, "")</f>
        <v/>
      </c>
      <c r="P239" s="24" t="str">
        <f>IF(J239&lt;&gt;"","raidcom add ldev "&amp;" -ldev_id "&amp;B239&amp;IF(J239&lt;&gt;"","  -ldev_name "&amp;J239, "")&amp;" -s "&amp;Instructions!B$11&amp;" -IH"&amp;Instructions!B$10, "")</f>
        <v/>
      </c>
      <c r="Q239" s="97" t="str">
        <f>IF(B239&gt;0,"raidcom delete ldev -ldev_id "&amp;B239&amp;" -s "&amp;Instructions!B$11&amp;" -IH"&amp;Instructions!B$10, "")</f>
        <v/>
      </c>
    </row>
    <row r="240" spans="1:17" ht="15">
      <c r="A240" s="70"/>
      <c r="B240" s="29"/>
      <c r="C240" s="21"/>
      <c r="D240" s="30"/>
      <c r="E240" s="21"/>
      <c r="F240" s="21"/>
      <c r="G240" s="28"/>
      <c r="H240" s="21"/>
      <c r="I240" s="21"/>
      <c r="J240" s="21"/>
      <c r="K240" s="61"/>
      <c r="L240" s="57"/>
      <c r="M240" s="28"/>
      <c r="N240" s="92" t="s">
        <v>17</v>
      </c>
      <c r="O240" s="24" t="str">
        <f>IF(A240&lt;&gt; "", "raidcom add ldev "&amp;IF(C240="snap"," -pool snap"," -"&amp;C240&amp;" "&amp;D240)&amp;" -ldev_id "&amp;B240&amp;" -capacity "&amp;G240&amp;IF(H240="BLOCK",G240,G240&amp;H240)&amp;IF(E240="OPEN-V"," ","emulation "&amp;E240)&amp;IF(I240="Y"," -command_device y","")&amp;" -s "&amp;Instructions!B$11&amp;" -IH"&amp;Instructions!B$10, "")</f>
        <v/>
      </c>
      <c r="P240" s="24" t="str">
        <f>IF(J240&lt;&gt;"","raidcom add ldev "&amp;" -ldev_id "&amp;B240&amp;IF(J240&lt;&gt;"","  -ldev_name "&amp;J240, "")&amp;" -s "&amp;Instructions!B$11&amp;" -IH"&amp;Instructions!B$10, "")</f>
        <v/>
      </c>
      <c r="Q240" s="97" t="str">
        <f>IF(B240&gt;0,"raidcom delete ldev -ldev_id "&amp;B240&amp;" -s "&amp;Instructions!B$11&amp;" -IH"&amp;Instructions!B$10, "")</f>
        <v/>
      </c>
    </row>
    <row r="241" spans="1:17" ht="15">
      <c r="A241" s="70"/>
      <c r="B241" s="29"/>
      <c r="C241" s="21"/>
      <c r="D241" s="30"/>
      <c r="E241" s="21"/>
      <c r="F241" s="21"/>
      <c r="G241" s="28"/>
      <c r="H241" s="21"/>
      <c r="I241" s="21"/>
      <c r="J241" s="21"/>
      <c r="K241" s="61"/>
      <c r="L241" s="57"/>
      <c r="M241" s="28"/>
      <c r="N241" s="92" t="s">
        <v>17</v>
      </c>
      <c r="O241" s="24" t="str">
        <f>IF(A241&lt;&gt; "", "raidcom add ldev "&amp;IF(C241="snap"," -pool snap"," -"&amp;C241&amp;" "&amp;D241)&amp;" -ldev_id "&amp;B241&amp;" -capacity "&amp;G241&amp;IF(H241="BLOCK",G241,G241&amp;H241)&amp;IF(E241="OPEN-V"," ","emulation "&amp;E241)&amp;IF(I241="Y"," -command_device y","")&amp;" -s "&amp;Instructions!B$11&amp;" -IH"&amp;Instructions!B$10, "")</f>
        <v/>
      </c>
      <c r="P241" s="24" t="str">
        <f>IF(J241&lt;&gt;"","raidcom add ldev "&amp;" -ldev_id "&amp;B241&amp;IF(J241&lt;&gt;"","  -ldev_name "&amp;J241, "")&amp;" -s "&amp;Instructions!B$11&amp;" -IH"&amp;Instructions!B$10, "")</f>
        <v/>
      </c>
      <c r="Q241" s="97" t="str">
        <f>IF(B241&gt;0,"raidcom delete ldev -ldev_id "&amp;B241&amp;" -s "&amp;Instructions!B$11&amp;" -IH"&amp;Instructions!B$10, "")</f>
        <v/>
      </c>
    </row>
    <row r="242" spans="1:17" ht="15">
      <c r="A242" s="70"/>
      <c r="B242" s="29"/>
      <c r="C242" s="21"/>
      <c r="D242" s="30"/>
      <c r="E242" s="21"/>
      <c r="F242" s="21"/>
      <c r="G242" s="28"/>
      <c r="H242" s="21"/>
      <c r="I242" s="21"/>
      <c r="J242" s="21"/>
      <c r="K242" s="61"/>
      <c r="L242" s="57"/>
      <c r="M242" s="28"/>
      <c r="N242" s="92" t="s">
        <v>17</v>
      </c>
      <c r="O242" s="24" t="str">
        <f>IF(A242&lt;&gt; "", "raidcom add ldev "&amp;IF(C242="snap"," -pool snap"," -"&amp;C242&amp;" "&amp;D242)&amp;" -ldev_id "&amp;B242&amp;" -capacity "&amp;G242&amp;IF(H242="BLOCK",G242,G242&amp;H242)&amp;IF(E242="OPEN-V"," ","emulation "&amp;E242)&amp;IF(I242="Y"," -command_device y","")&amp;" -s "&amp;Instructions!B$11&amp;" -IH"&amp;Instructions!B$10, "")</f>
        <v/>
      </c>
      <c r="P242" s="24" t="str">
        <f>IF(J242&lt;&gt;"","raidcom add ldev "&amp;" -ldev_id "&amp;B242&amp;IF(J242&lt;&gt;"","  -ldev_name "&amp;J242, "")&amp;" -s "&amp;Instructions!B$11&amp;" -IH"&amp;Instructions!B$10, "")</f>
        <v/>
      </c>
      <c r="Q242" s="97" t="str">
        <f>IF(B242&gt;0,"raidcom delete ldev -ldev_id "&amp;B242&amp;" -s "&amp;Instructions!B$11&amp;" -IH"&amp;Instructions!B$10, "")</f>
        <v/>
      </c>
    </row>
    <row r="243" spans="1:17" ht="15">
      <c r="A243" s="70"/>
      <c r="B243" s="29"/>
      <c r="C243" s="21"/>
      <c r="D243" s="30"/>
      <c r="E243" s="21"/>
      <c r="F243" s="21"/>
      <c r="G243" s="28"/>
      <c r="H243" s="21"/>
      <c r="I243" s="21"/>
      <c r="J243" s="21"/>
      <c r="K243" s="61"/>
      <c r="L243" s="57"/>
      <c r="M243" s="28"/>
      <c r="N243" s="92" t="s">
        <v>17</v>
      </c>
      <c r="O243" s="24" t="str">
        <f>IF(A243&lt;&gt; "", "raidcom add ldev "&amp;IF(C243="snap"," -pool snap"," -"&amp;C243&amp;" "&amp;D243)&amp;" -ldev_id "&amp;B243&amp;" -capacity "&amp;G243&amp;IF(H243="BLOCK",G243,G243&amp;H243)&amp;IF(E243="OPEN-V"," ","emulation "&amp;E243)&amp;IF(I243="Y"," -command_device y","")&amp;" -s "&amp;Instructions!B$11&amp;" -IH"&amp;Instructions!B$10, "")</f>
        <v/>
      </c>
      <c r="P243" s="24" t="str">
        <f>IF(J243&lt;&gt;"","raidcom add ldev "&amp;" -ldev_id "&amp;B243&amp;IF(J243&lt;&gt;"","  -ldev_name "&amp;J243, "")&amp;" -s "&amp;Instructions!B$11&amp;" -IH"&amp;Instructions!B$10, "")</f>
        <v/>
      </c>
      <c r="Q243" s="97" t="str">
        <f>IF(B243&gt;0,"raidcom delete ldev -ldev_id "&amp;B243&amp;" -s "&amp;Instructions!B$11&amp;" -IH"&amp;Instructions!B$10, "")</f>
        <v/>
      </c>
    </row>
    <row r="244" spans="1:17" ht="15">
      <c r="A244" s="70"/>
      <c r="B244" s="29"/>
      <c r="C244" s="21"/>
      <c r="D244" s="30"/>
      <c r="E244" s="21"/>
      <c r="F244" s="21"/>
      <c r="G244" s="28"/>
      <c r="H244" s="21"/>
      <c r="I244" s="21"/>
      <c r="J244" s="21"/>
      <c r="K244" s="61"/>
      <c r="L244" s="57"/>
      <c r="M244" s="28"/>
      <c r="N244" s="92" t="s">
        <v>17</v>
      </c>
      <c r="O244" s="24" t="str">
        <f>IF(A244&lt;&gt; "", "raidcom add ldev "&amp;IF(C244="snap"," -pool snap"," -"&amp;C244&amp;" "&amp;D244)&amp;" -ldev_id "&amp;B244&amp;" -capacity "&amp;G244&amp;IF(H244="BLOCK",G244,G244&amp;H244)&amp;IF(E244="OPEN-V"," ","emulation "&amp;E244)&amp;IF(I244="Y"," -command_device y","")&amp;" -s "&amp;Instructions!B$11&amp;" -IH"&amp;Instructions!B$10, "")</f>
        <v/>
      </c>
      <c r="P244" s="24" t="str">
        <f>IF(J244&lt;&gt;"","raidcom add ldev "&amp;" -ldev_id "&amp;B244&amp;IF(J244&lt;&gt;"","  -ldev_name "&amp;J244, "")&amp;" -s "&amp;Instructions!B$11&amp;" -IH"&amp;Instructions!B$10, "")</f>
        <v/>
      </c>
      <c r="Q244" s="97" t="str">
        <f>IF(B244&gt;0,"raidcom delete ldev -ldev_id "&amp;B244&amp;" -s "&amp;Instructions!B$11&amp;" -IH"&amp;Instructions!B$10, "")</f>
        <v/>
      </c>
    </row>
    <row r="245" spans="1:17" ht="15">
      <c r="A245" s="70"/>
      <c r="B245" s="29"/>
      <c r="C245" s="21"/>
      <c r="D245" s="30"/>
      <c r="E245" s="21"/>
      <c r="F245" s="21"/>
      <c r="G245" s="28"/>
      <c r="H245" s="21"/>
      <c r="I245" s="21"/>
      <c r="J245" s="21"/>
      <c r="K245" s="61"/>
      <c r="L245" s="57"/>
      <c r="M245" s="28"/>
      <c r="N245" s="92" t="s">
        <v>17</v>
      </c>
      <c r="O245" s="24" t="str">
        <f>IF(A245&lt;&gt; "", "raidcom add ldev "&amp;IF(C245="snap"," -pool snap"," -"&amp;C245&amp;" "&amp;D245)&amp;" -ldev_id "&amp;B245&amp;" -capacity "&amp;G245&amp;IF(H245="BLOCK",G245,G245&amp;H245)&amp;IF(E245="OPEN-V"," ","emulation "&amp;E245)&amp;IF(I245="Y"," -command_device y","")&amp;" -s "&amp;Instructions!B$11&amp;" -IH"&amp;Instructions!B$10, "")</f>
        <v/>
      </c>
      <c r="P245" s="24" t="str">
        <f>IF(J245&lt;&gt;"","raidcom add ldev "&amp;" -ldev_id "&amp;B245&amp;IF(J245&lt;&gt;"","  -ldev_name "&amp;J245, "")&amp;" -s "&amp;Instructions!B$11&amp;" -IH"&amp;Instructions!B$10, "")</f>
        <v/>
      </c>
      <c r="Q245" s="97" t="str">
        <f>IF(B245&gt;0,"raidcom delete ldev -ldev_id "&amp;B245&amp;" -s "&amp;Instructions!B$11&amp;" -IH"&amp;Instructions!B$10, "")</f>
        <v/>
      </c>
    </row>
    <row r="246" spans="1:17" ht="15">
      <c r="A246" s="70"/>
      <c r="B246" s="29"/>
      <c r="C246" s="21"/>
      <c r="D246" s="30"/>
      <c r="E246" s="21"/>
      <c r="F246" s="21"/>
      <c r="G246" s="28"/>
      <c r="H246" s="21"/>
      <c r="I246" s="21"/>
      <c r="J246" s="21"/>
      <c r="K246" s="61"/>
      <c r="L246" s="57"/>
      <c r="M246" s="28"/>
      <c r="N246" s="92" t="s">
        <v>17</v>
      </c>
      <c r="O246" s="24" t="str">
        <f>IF(A246&lt;&gt; "", "raidcom add ldev "&amp;IF(C246="snap"," -pool snap"," -"&amp;C246&amp;" "&amp;D246)&amp;" -ldev_id "&amp;B246&amp;" -capacity "&amp;G246&amp;IF(H246="BLOCK",G246,G246&amp;H246)&amp;IF(E246="OPEN-V"," ","emulation "&amp;E246)&amp;IF(I246="Y"," -command_device y","")&amp;" -s "&amp;Instructions!B$11&amp;" -IH"&amp;Instructions!B$10, "")</f>
        <v/>
      </c>
      <c r="P246" s="24" t="str">
        <f>IF(J246&lt;&gt;"","raidcom add ldev "&amp;" -ldev_id "&amp;B246&amp;IF(J246&lt;&gt;"","  -ldev_name "&amp;J246, "")&amp;" -s "&amp;Instructions!B$11&amp;" -IH"&amp;Instructions!B$10, "")</f>
        <v/>
      </c>
      <c r="Q246" s="97" t="str">
        <f>IF(B246&gt;0,"raidcom delete ldev -ldev_id "&amp;B246&amp;" -s "&amp;Instructions!B$11&amp;" -IH"&amp;Instructions!B$10, "")</f>
        <v/>
      </c>
    </row>
    <row r="247" spans="1:17" ht="15">
      <c r="A247" s="70"/>
      <c r="B247" s="29"/>
      <c r="C247" s="21"/>
      <c r="D247" s="30"/>
      <c r="E247" s="21"/>
      <c r="F247" s="21"/>
      <c r="G247" s="28"/>
      <c r="H247" s="21"/>
      <c r="I247" s="21"/>
      <c r="J247" s="21"/>
      <c r="K247" s="61"/>
      <c r="L247" s="57"/>
      <c r="M247" s="28"/>
      <c r="N247" s="92" t="s">
        <v>17</v>
      </c>
      <c r="O247" s="24" t="str">
        <f>IF(A247&lt;&gt; "", "raidcom add ldev "&amp;IF(C247="snap"," -pool snap"," -"&amp;C247&amp;" "&amp;D247)&amp;" -ldev_id "&amp;B247&amp;" -capacity "&amp;G247&amp;IF(H247="BLOCK",G247,G247&amp;H247)&amp;IF(E247="OPEN-V"," ","emulation "&amp;E247)&amp;IF(I247="Y"," -command_device y","")&amp;" -s "&amp;Instructions!B$11&amp;" -IH"&amp;Instructions!B$10, "")</f>
        <v/>
      </c>
      <c r="P247" s="24" t="str">
        <f>IF(J247&lt;&gt;"","raidcom add ldev "&amp;" -ldev_id "&amp;B247&amp;IF(J247&lt;&gt;"","  -ldev_name "&amp;J247, "")&amp;" -s "&amp;Instructions!B$11&amp;" -IH"&amp;Instructions!B$10, "")</f>
        <v/>
      </c>
      <c r="Q247" s="97" t="str">
        <f>IF(B247&gt;0,"raidcom delete ldev -ldev_id "&amp;B247&amp;" -s "&amp;Instructions!B$11&amp;" -IH"&amp;Instructions!B$10, "")</f>
        <v/>
      </c>
    </row>
    <row r="248" spans="1:17" ht="15">
      <c r="A248" s="70"/>
      <c r="B248" s="29"/>
      <c r="C248" s="21"/>
      <c r="D248" s="30"/>
      <c r="E248" s="21"/>
      <c r="F248" s="21"/>
      <c r="G248" s="28"/>
      <c r="H248" s="21"/>
      <c r="I248" s="21"/>
      <c r="J248" s="21"/>
      <c r="K248" s="61"/>
      <c r="L248" s="57"/>
      <c r="M248" s="28"/>
      <c r="N248" s="92" t="s">
        <v>17</v>
      </c>
      <c r="O248" s="24" t="str">
        <f>IF(A248&lt;&gt; "", "raidcom add ldev "&amp;IF(C248="snap"," -pool snap"," -"&amp;C248&amp;" "&amp;D248)&amp;" -ldev_id "&amp;B248&amp;" -capacity "&amp;G248&amp;IF(H248="BLOCK",G248,G248&amp;H248)&amp;IF(E248="OPEN-V"," ","emulation "&amp;E248)&amp;IF(I248="Y"," -command_device y","")&amp;" -s "&amp;Instructions!B$11&amp;" -IH"&amp;Instructions!B$10, "")</f>
        <v/>
      </c>
      <c r="P248" s="24" t="str">
        <f>IF(J248&lt;&gt;"","raidcom add ldev "&amp;" -ldev_id "&amp;B248&amp;IF(J248&lt;&gt;"","  -ldev_name "&amp;J248, "")&amp;" -s "&amp;Instructions!B$11&amp;" -IH"&amp;Instructions!B$10, "")</f>
        <v/>
      </c>
      <c r="Q248" s="97" t="str">
        <f>IF(B248&gt;0,"raidcom delete ldev -ldev_id "&amp;B248&amp;" -s "&amp;Instructions!B$11&amp;" -IH"&amp;Instructions!B$10, "")</f>
        <v/>
      </c>
    </row>
    <row r="249" spans="1:17" ht="15">
      <c r="A249" s="70"/>
      <c r="B249" s="29"/>
      <c r="C249" s="21"/>
      <c r="D249" s="30"/>
      <c r="E249" s="21"/>
      <c r="F249" s="21"/>
      <c r="G249" s="28"/>
      <c r="H249" s="21"/>
      <c r="I249" s="21"/>
      <c r="J249" s="21"/>
      <c r="K249" s="61"/>
      <c r="L249" s="57"/>
      <c r="M249" s="28"/>
      <c r="N249" s="92" t="s">
        <v>17</v>
      </c>
      <c r="O249" s="24" t="str">
        <f>IF(A249&lt;&gt; "", "raidcom add ldev "&amp;IF(C249="snap"," -pool snap"," -"&amp;C249&amp;" "&amp;D249)&amp;" -ldev_id "&amp;B249&amp;" -capacity "&amp;G249&amp;IF(H249="BLOCK",G249,G249&amp;H249)&amp;IF(E249="OPEN-V"," ","emulation "&amp;E249)&amp;IF(I249="Y"," -command_device y","")&amp;" -s "&amp;Instructions!B$11&amp;" -IH"&amp;Instructions!B$10, "")</f>
        <v/>
      </c>
      <c r="P249" s="24" t="str">
        <f>IF(J249&lt;&gt;"","raidcom add ldev "&amp;" -ldev_id "&amp;B249&amp;IF(J249&lt;&gt;"","  -ldev_name "&amp;J249, "")&amp;" -s "&amp;Instructions!B$11&amp;" -IH"&amp;Instructions!B$10, "")</f>
        <v/>
      </c>
      <c r="Q249" s="97" t="str">
        <f>IF(B249&gt;0,"raidcom delete ldev -ldev_id "&amp;B249&amp;" -s "&amp;Instructions!B$11&amp;" -IH"&amp;Instructions!B$10, "")</f>
        <v/>
      </c>
    </row>
    <row r="250" spans="1:17" ht="15">
      <c r="A250" s="70"/>
      <c r="B250" s="29"/>
      <c r="C250" s="21"/>
      <c r="D250" s="30"/>
      <c r="E250" s="21"/>
      <c r="F250" s="21"/>
      <c r="G250" s="28"/>
      <c r="H250" s="21"/>
      <c r="I250" s="21"/>
      <c r="J250" s="21"/>
      <c r="K250" s="61"/>
      <c r="L250" s="57"/>
      <c r="M250" s="28"/>
      <c r="N250" s="92" t="s">
        <v>17</v>
      </c>
      <c r="O250" s="24" t="str">
        <f>IF(A250&lt;&gt; "", "raidcom add ldev "&amp;IF(C250="snap"," -pool snap"," -"&amp;C250&amp;" "&amp;D250)&amp;" -ldev_id "&amp;B250&amp;" -capacity "&amp;G250&amp;IF(H250="BLOCK",G250,G250&amp;H250)&amp;IF(E250="OPEN-V"," ","emulation "&amp;E250)&amp;IF(I250="Y"," -command_device y","")&amp;" -s "&amp;Instructions!B$11&amp;" -IH"&amp;Instructions!B$10, "")</f>
        <v/>
      </c>
      <c r="P250" s="24" t="str">
        <f>IF(J250&lt;&gt;"","raidcom add ldev "&amp;" -ldev_id "&amp;B250&amp;IF(J250&lt;&gt;"","  -ldev_name "&amp;J250, "")&amp;" -s "&amp;Instructions!B$11&amp;" -IH"&amp;Instructions!B$10, "")</f>
        <v/>
      </c>
      <c r="Q250" s="97" t="str">
        <f>IF(B250&gt;0,"raidcom delete ldev -ldev_id "&amp;B250&amp;" -s "&amp;Instructions!B$11&amp;" -IH"&amp;Instructions!B$10, "")</f>
        <v/>
      </c>
    </row>
    <row r="251" spans="1:17" ht="15">
      <c r="A251" s="70"/>
      <c r="B251" s="29"/>
      <c r="C251" s="21"/>
      <c r="D251" s="30"/>
      <c r="E251" s="21"/>
      <c r="F251" s="21"/>
      <c r="G251" s="28"/>
      <c r="H251" s="21"/>
      <c r="I251" s="21"/>
      <c r="J251" s="21"/>
      <c r="K251" s="61"/>
      <c r="L251" s="57"/>
      <c r="M251" s="28"/>
      <c r="N251" s="92" t="s">
        <v>17</v>
      </c>
      <c r="O251" s="24" t="str">
        <f>IF(A251&lt;&gt; "", "raidcom add ldev "&amp;IF(C251="snap"," -pool snap"," -"&amp;C251&amp;" "&amp;D251)&amp;" -ldev_id "&amp;B251&amp;" -capacity "&amp;G251&amp;IF(H251="BLOCK",G251,G251&amp;H251)&amp;IF(E251="OPEN-V"," ","emulation "&amp;E251)&amp;IF(I251="Y"," -command_device y","")&amp;" -s "&amp;Instructions!B$11&amp;" -IH"&amp;Instructions!B$10, "")</f>
        <v/>
      </c>
      <c r="P251" s="24" t="str">
        <f>IF(J251&lt;&gt;"","raidcom add ldev "&amp;" -ldev_id "&amp;B251&amp;IF(J251&lt;&gt;"","  -ldev_name "&amp;J251, "")&amp;" -s "&amp;Instructions!B$11&amp;" -IH"&amp;Instructions!B$10, "")</f>
        <v/>
      </c>
      <c r="Q251" s="97" t="str">
        <f>IF(B251&gt;0,"raidcom delete ldev -ldev_id "&amp;B251&amp;" -s "&amp;Instructions!B$11&amp;" -IH"&amp;Instructions!B$10, "")</f>
        <v/>
      </c>
    </row>
    <row r="252" spans="1:17" ht="15">
      <c r="A252" s="70"/>
      <c r="B252" s="29"/>
      <c r="C252" s="21"/>
      <c r="D252" s="30"/>
      <c r="E252" s="21"/>
      <c r="F252" s="21"/>
      <c r="G252" s="28"/>
      <c r="H252" s="21"/>
      <c r="I252" s="21"/>
      <c r="J252" s="21"/>
      <c r="K252" s="61"/>
      <c r="L252" s="57"/>
      <c r="M252" s="28"/>
      <c r="N252" s="92" t="s">
        <v>17</v>
      </c>
      <c r="O252" s="24" t="str">
        <f>IF(A252&lt;&gt; "", "raidcom add ldev "&amp;IF(C252="snap"," -pool snap"," -"&amp;C252&amp;" "&amp;D252)&amp;" -ldev_id "&amp;B252&amp;" -capacity "&amp;G252&amp;IF(H252="BLOCK",G252,G252&amp;H252)&amp;IF(E252="OPEN-V"," ","emulation "&amp;E252)&amp;IF(I252="Y"," -command_device y","")&amp;" -s "&amp;Instructions!B$11&amp;" -IH"&amp;Instructions!B$10, "")</f>
        <v/>
      </c>
      <c r="P252" s="24" t="str">
        <f>IF(J252&lt;&gt;"","raidcom add ldev "&amp;" -ldev_id "&amp;B252&amp;IF(J252&lt;&gt;"","  -ldev_name "&amp;J252, "")&amp;" -s "&amp;Instructions!B$11&amp;" -IH"&amp;Instructions!B$10, "")</f>
        <v/>
      </c>
      <c r="Q252" s="97" t="str">
        <f>IF(B252&gt;0,"raidcom delete ldev -ldev_id "&amp;B252&amp;" -s "&amp;Instructions!B$11&amp;" -IH"&amp;Instructions!B$10, "")</f>
        <v/>
      </c>
    </row>
    <row r="253" spans="1:17" ht="15">
      <c r="A253" s="70"/>
      <c r="B253" s="29"/>
      <c r="C253" s="21"/>
      <c r="D253" s="30"/>
      <c r="E253" s="21"/>
      <c r="F253" s="21"/>
      <c r="G253" s="28"/>
      <c r="H253" s="21"/>
      <c r="I253" s="21"/>
      <c r="J253" s="21"/>
      <c r="K253" s="61"/>
      <c r="L253" s="57"/>
      <c r="M253" s="28"/>
      <c r="N253" s="92" t="s">
        <v>17</v>
      </c>
      <c r="O253" s="24" t="str">
        <f>IF(A253&lt;&gt; "", "raidcom add ldev "&amp;IF(C253="snap"," -pool snap"," -"&amp;C253&amp;" "&amp;D253)&amp;" -ldev_id "&amp;B253&amp;" -capacity "&amp;G253&amp;IF(H253="BLOCK",G253,G253&amp;H253)&amp;IF(E253="OPEN-V"," ","emulation "&amp;E253)&amp;IF(I253="Y"," -command_device y","")&amp;" -s "&amp;Instructions!B$11&amp;" -IH"&amp;Instructions!B$10, "")</f>
        <v/>
      </c>
      <c r="P253" s="24" t="str">
        <f>IF(J253&lt;&gt;"","raidcom add ldev "&amp;" -ldev_id "&amp;B253&amp;IF(J253&lt;&gt;"","  -ldev_name "&amp;J253, "")&amp;" -s "&amp;Instructions!B$11&amp;" -IH"&amp;Instructions!B$10, "")</f>
        <v/>
      </c>
      <c r="Q253" s="97" t="str">
        <f>IF(B253&gt;0,"raidcom delete ldev -ldev_id "&amp;B253&amp;" -s "&amp;Instructions!B$11&amp;" -IH"&amp;Instructions!B$10, "")</f>
        <v/>
      </c>
    </row>
    <row r="254" spans="1:17" ht="15">
      <c r="A254" s="70"/>
      <c r="B254" s="29"/>
      <c r="C254" s="21"/>
      <c r="D254" s="30"/>
      <c r="E254" s="21"/>
      <c r="F254" s="21"/>
      <c r="G254" s="28"/>
      <c r="H254" s="21"/>
      <c r="I254" s="21"/>
      <c r="J254" s="21"/>
      <c r="K254" s="61"/>
      <c r="L254" s="57"/>
      <c r="M254" s="28"/>
      <c r="N254" s="92" t="s">
        <v>17</v>
      </c>
      <c r="O254" s="24" t="str">
        <f>IF(A254&lt;&gt; "", "raidcom add ldev "&amp;IF(C254="snap"," -pool snap"," -"&amp;C254&amp;" "&amp;D254)&amp;" -ldev_id "&amp;B254&amp;" -capacity "&amp;G254&amp;IF(H254="BLOCK",G254,G254&amp;H254)&amp;IF(E254="OPEN-V"," ","emulation "&amp;E254)&amp;IF(I254="Y"," -command_device y","")&amp;" -s "&amp;Instructions!B$11&amp;" -IH"&amp;Instructions!B$10, "")</f>
        <v/>
      </c>
      <c r="P254" s="24" t="str">
        <f>IF(J254&lt;&gt;"","raidcom add ldev "&amp;" -ldev_id "&amp;B254&amp;IF(J254&lt;&gt;"","  -ldev_name "&amp;J254, "")&amp;" -s "&amp;Instructions!B$11&amp;" -IH"&amp;Instructions!B$10, "")</f>
        <v/>
      </c>
      <c r="Q254" s="97" t="str">
        <f>IF(B254&gt;0,"raidcom delete ldev -ldev_id "&amp;B254&amp;" -s "&amp;Instructions!B$11&amp;" -IH"&amp;Instructions!B$10, "")</f>
        <v/>
      </c>
    </row>
    <row r="255" spans="1:17" ht="15">
      <c r="A255" s="70"/>
      <c r="B255" s="29"/>
      <c r="C255" s="21"/>
      <c r="D255" s="30"/>
      <c r="E255" s="21"/>
      <c r="F255" s="21"/>
      <c r="G255" s="28"/>
      <c r="H255" s="21"/>
      <c r="I255" s="21"/>
      <c r="J255" s="21"/>
      <c r="K255" s="61"/>
      <c r="L255" s="57"/>
      <c r="M255" s="28"/>
      <c r="N255" s="92" t="s">
        <v>17</v>
      </c>
      <c r="O255" s="24" t="str">
        <f>IF(A255&lt;&gt; "", "raidcom add ldev "&amp;IF(C255="snap"," -pool snap"," -"&amp;C255&amp;" "&amp;D255)&amp;" -ldev_id "&amp;B255&amp;" -capacity "&amp;G255&amp;IF(H255="BLOCK",G255,G255&amp;H255)&amp;IF(E255="OPEN-V"," ","emulation "&amp;E255)&amp;IF(I255="Y"," -command_device y","")&amp;" -s "&amp;Instructions!B$11&amp;" -IH"&amp;Instructions!B$10, "")</f>
        <v/>
      </c>
      <c r="P255" s="24" t="str">
        <f>IF(J255&lt;&gt;"","raidcom add ldev "&amp;" -ldev_id "&amp;B255&amp;IF(J255&lt;&gt;"","  -ldev_name "&amp;J255, "")&amp;" -s "&amp;Instructions!B$11&amp;" -IH"&amp;Instructions!B$10, "")</f>
        <v/>
      </c>
      <c r="Q255" s="97" t="str">
        <f>IF(B255&gt;0,"raidcom delete ldev -ldev_id "&amp;B255&amp;" -s "&amp;Instructions!B$11&amp;" -IH"&amp;Instructions!B$10, "")</f>
        <v/>
      </c>
    </row>
    <row r="256" spans="1:17" ht="15">
      <c r="A256" s="70"/>
      <c r="B256" s="29"/>
      <c r="C256" s="21"/>
      <c r="D256" s="30"/>
      <c r="E256" s="21"/>
      <c r="F256" s="21"/>
      <c r="G256" s="28"/>
      <c r="H256" s="21"/>
      <c r="I256" s="21"/>
      <c r="J256" s="21"/>
      <c r="K256" s="61"/>
      <c r="L256" s="57"/>
      <c r="M256" s="28"/>
      <c r="N256" s="92" t="s">
        <v>17</v>
      </c>
      <c r="O256" s="24" t="str">
        <f>IF(A256&lt;&gt; "", "raidcom add ldev "&amp;IF(C256="snap"," -pool snap"," -"&amp;C256&amp;" "&amp;D256)&amp;" -ldev_id "&amp;B256&amp;" -capacity "&amp;G256&amp;IF(H256="BLOCK",G256,G256&amp;H256)&amp;IF(E256="OPEN-V"," ","emulation "&amp;E256)&amp;IF(I256="Y"," -command_device y","")&amp;" -s "&amp;Instructions!B$11&amp;" -IH"&amp;Instructions!B$10, "")</f>
        <v/>
      </c>
      <c r="P256" s="24" t="str">
        <f>IF(J256&lt;&gt;"","raidcom add ldev "&amp;" -ldev_id "&amp;B256&amp;IF(J256&lt;&gt;"","  -ldev_name "&amp;J256, "")&amp;" -s "&amp;Instructions!B$11&amp;" -IH"&amp;Instructions!B$10, "")</f>
        <v/>
      </c>
      <c r="Q256" s="97" t="str">
        <f>IF(B256&gt;0,"raidcom delete ldev -ldev_id "&amp;B256&amp;" -s "&amp;Instructions!B$11&amp;" -IH"&amp;Instructions!B$10, "")</f>
        <v/>
      </c>
    </row>
    <row r="257" spans="1:17" ht="15">
      <c r="A257" s="70"/>
      <c r="B257" s="29"/>
      <c r="C257" s="21"/>
      <c r="D257" s="30"/>
      <c r="E257" s="21"/>
      <c r="F257" s="21"/>
      <c r="G257" s="28"/>
      <c r="H257" s="21"/>
      <c r="I257" s="21"/>
      <c r="J257" s="21"/>
      <c r="K257" s="61"/>
      <c r="L257" s="57"/>
      <c r="M257" s="28"/>
      <c r="N257" s="92" t="s">
        <v>17</v>
      </c>
      <c r="O257" s="24" t="str">
        <f>IF(A257&lt;&gt; "", "raidcom add ldev "&amp;IF(C257="snap"," -pool snap"," -"&amp;C257&amp;" "&amp;D257)&amp;" -ldev_id "&amp;B257&amp;" -capacity "&amp;G257&amp;IF(H257="BLOCK",G257,G257&amp;H257)&amp;IF(E257="OPEN-V"," ","emulation "&amp;E257)&amp;IF(I257="Y"," -command_device y","")&amp;" -s "&amp;Instructions!B$11&amp;" -IH"&amp;Instructions!B$10, "")</f>
        <v/>
      </c>
      <c r="P257" s="24" t="str">
        <f>IF(J257&lt;&gt;"","raidcom add ldev "&amp;" -ldev_id "&amp;B257&amp;IF(J257&lt;&gt;"","  -ldev_name "&amp;J257, "")&amp;" -s "&amp;Instructions!B$11&amp;" -IH"&amp;Instructions!B$10, "")</f>
        <v/>
      </c>
      <c r="Q257" s="97" t="str">
        <f>IF(B257&gt;0,"raidcom delete ldev -ldev_id "&amp;B257&amp;" -s "&amp;Instructions!B$11&amp;" -IH"&amp;Instructions!B$10, "")</f>
        <v/>
      </c>
    </row>
    <row r="258" spans="1:17" ht="15">
      <c r="A258" s="70"/>
      <c r="B258" s="29"/>
      <c r="C258" s="21"/>
      <c r="D258" s="30"/>
      <c r="E258" s="21"/>
      <c r="F258" s="21"/>
      <c r="G258" s="28"/>
      <c r="H258" s="21"/>
      <c r="I258" s="21"/>
      <c r="J258" s="21"/>
      <c r="K258" s="61"/>
      <c r="L258" s="57"/>
      <c r="M258" s="28"/>
      <c r="N258" s="92" t="s">
        <v>17</v>
      </c>
      <c r="O258" s="24" t="str">
        <f>IF(A258&lt;&gt; "", "raidcom add ldev "&amp;IF(C258="snap"," -pool snap"," -"&amp;C258&amp;" "&amp;D258)&amp;" -ldev_id "&amp;B258&amp;" -capacity "&amp;G258&amp;IF(H258="BLOCK",G258,G258&amp;H258)&amp;IF(E258="OPEN-V"," ","emulation "&amp;E258)&amp;IF(I258="Y"," -command_device y","")&amp;" -s "&amp;Instructions!B$11&amp;" -IH"&amp;Instructions!B$10, "")</f>
        <v/>
      </c>
      <c r="P258" s="24" t="str">
        <f>IF(J258&lt;&gt;"","raidcom add ldev "&amp;" -ldev_id "&amp;B258&amp;IF(J258&lt;&gt;"","  -ldev_name "&amp;J258, "")&amp;" -s "&amp;Instructions!B$11&amp;" -IH"&amp;Instructions!B$10, "")</f>
        <v/>
      </c>
      <c r="Q258" s="97" t="str">
        <f>IF(B258&gt;0,"raidcom delete ldev -ldev_id "&amp;B258&amp;" -s "&amp;Instructions!B$11&amp;" -IH"&amp;Instructions!B$10, "")</f>
        <v/>
      </c>
    </row>
    <row r="259" spans="1:17" ht="15">
      <c r="A259" s="70"/>
      <c r="B259" s="29"/>
      <c r="C259" s="21"/>
      <c r="D259" s="30"/>
      <c r="E259" s="21"/>
      <c r="F259" s="21"/>
      <c r="G259" s="28"/>
      <c r="H259" s="21"/>
      <c r="I259" s="21"/>
      <c r="J259" s="21"/>
      <c r="K259" s="61"/>
      <c r="L259" s="57"/>
      <c r="M259" s="28"/>
      <c r="N259" s="92" t="s">
        <v>17</v>
      </c>
      <c r="O259" s="24" t="str">
        <f>IF(A259&lt;&gt; "", "raidcom add ldev "&amp;IF(C259="snap"," -pool snap"," -"&amp;C259&amp;" "&amp;D259)&amp;" -ldev_id "&amp;B259&amp;" -capacity "&amp;G259&amp;IF(H259="BLOCK",G259,G259&amp;H259)&amp;IF(E259="OPEN-V"," ","emulation "&amp;E259)&amp;IF(I259="Y"," -command_device y","")&amp;" -s "&amp;Instructions!B$11&amp;" -IH"&amp;Instructions!B$10, "")</f>
        <v/>
      </c>
      <c r="P259" s="24" t="str">
        <f>IF(J259&lt;&gt;"","raidcom add ldev "&amp;" -ldev_id "&amp;B259&amp;IF(J259&lt;&gt;"","  -ldev_name "&amp;J259, "")&amp;" -s "&amp;Instructions!B$11&amp;" -IH"&amp;Instructions!B$10, "")</f>
        <v/>
      </c>
      <c r="Q259" s="97" t="str">
        <f>IF(B259&gt;0,"raidcom delete ldev -ldev_id "&amp;B259&amp;" -s "&amp;Instructions!B$11&amp;" -IH"&amp;Instructions!B$10, "")</f>
        <v/>
      </c>
    </row>
    <row r="260" spans="1:17" ht="15">
      <c r="A260" s="70"/>
      <c r="B260" s="29"/>
      <c r="C260" s="21"/>
      <c r="D260" s="30"/>
      <c r="E260" s="21"/>
      <c r="F260" s="21"/>
      <c r="G260" s="28"/>
      <c r="H260" s="21"/>
      <c r="I260" s="21"/>
      <c r="J260" s="21"/>
      <c r="K260" s="61"/>
      <c r="L260" s="57"/>
      <c r="M260" s="28"/>
      <c r="N260" s="92" t="s">
        <v>17</v>
      </c>
      <c r="O260" s="24" t="str">
        <f>IF(A260&lt;&gt; "", "raidcom add ldev "&amp;IF(C260="snap"," -pool snap"," -"&amp;C260&amp;" "&amp;D260)&amp;" -ldev_id "&amp;B260&amp;" -capacity "&amp;G260&amp;IF(H260="BLOCK",G260,G260&amp;H260)&amp;IF(E260="OPEN-V"," ","emulation "&amp;E260)&amp;IF(I260="Y"," -command_device y","")&amp;" -s "&amp;Instructions!B$11&amp;" -IH"&amp;Instructions!B$10, "")</f>
        <v/>
      </c>
      <c r="P260" s="24" t="str">
        <f>IF(J260&lt;&gt;"","raidcom add ldev "&amp;" -ldev_id "&amp;B260&amp;IF(J260&lt;&gt;"","  -ldev_name "&amp;J260, "")&amp;" -s "&amp;Instructions!B$11&amp;" -IH"&amp;Instructions!B$10, "")</f>
        <v/>
      </c>
      <c r="Q260" s="97" t="str">
        <f>IF(B260&gt;0,"raidcom delete ldev -ldev_id "&amp;B260&amp;" -s "&amp;Instructions!B$11&amp;" -IH"&amp;Instructions!B$10, "")</f>
        <v/>
      </c>
    </row>
    <row r="261" spans="1:17" ht="15">
      <c r="A261" s="70"/>
      <c r="B261" s="29"/>
      <c r="C261" s="21"/>
      <c r="D261" s="30"/>
      <c r="E261" s="21"/>
      <c r="F261" s="21"/>
      <c r="G261" s="28"/>
      <c r="H261" s="21"/>
      <c r="I261" s="21"/>
      <c r="J261" s="21"/>
      <c r="K261" s="61"/>
      <c r="L261" s="57"/>
      <c r="M261" s="28"/>
      <c r="N261" s="92" t="s">
        <v>17</v>
      </c>
      <c r="O261" s="24" t="str">
        <f>IF(A261&lt;&gt; "", "raidcom add ldev "&amp;IF(C261="snap"," -pool snap"," -"&amp;C261&amp;" "&amp;D261)&amp;" -ldev_id "&amp;B261&amp;" -capacity "&amp;G261&amp;IF(H261="BLOCK",G261,G261&amp;H261)&amp;IF(E261="OPEN-V"," ","emulation "&amp;E261)&amp;IF(I261="Y"," -command_device y","")&amp;" -s "&amp;Instructions!B$11&amp;" -IH"&amp;Instructions!B$10, "")</f>
        <v/>
      </c>
      <c r="P261" s="24" t="str">
        <f>IF(J261&lt;&gt;"","raidcom add ldev "&amp;" -ldev_id "&amp;B261&amp;IF(J261&lt;&gt;"","  -ldev_name "&amp;J261, "")&amp;" -s "&amp;Instructions!B$11&amp;" -IH"&amp;Instructions!B$10, "")</f>
        <v/>
      </c>
      <c r="Q261" s="97" t="str">
        <f>IF(B261&gt;0,"raidcom delete ldev -ldev_id "&amp;B261&amp;" -s "&amp;Instructions!B$11&amp;" -IH"&amp;Instructions!B$10, "")</f>
        <v/>
      </c>
    </row>
    <row r="262" spans="1:17" ht="15">
      <c r="A262" s="70"/>
      <c r="B262" s="29"/>
      <c r="C262" s="21"/>
      <c r="D262" s="30"/>
      <c r="E262" s="21"/>
      <c r="F262" s="21"/>
      <c r="G262" s="28"/>
      <c r="H262" s="21"/>
      <c r="I262" s="21"/>
      <c r="J262" s="21"/>
      <c r="K262" s="61"/>
      <c r="L262" s="57"/>
      <c r="M262" s="28"/>
      <c r="N262" s="92" t="s">
        <v>17</v>
      </c>
      <c r="O262" s="24" t="str">
        <f>IF(A262&lt;&gt; "", "raidcom add ldev "&amp;IF(C262="snap"," -pool snap"," -"&amp;C262&amp;" "&amp;D262)&amp;" -ldev_id "&amp;B262&amp;" -capacity "&amp;G262&amp;IF(H262="BLOCK",G262,G262&amp;H262)&amp;IF(E262="OPEN-V"," ","emulation "&amp;E262)&amp;IF(I262="Y"," -command_device y","")&amp;" -s "&amp;Instructions!B$11&amp;" -IH"&amp;Instructions!B$10, "")</f>
        <v/>
      </c>
      <c r="P262" s="24" t="str">
        <f>IF(J262&lt;&gt;"","raidcom add ldev "&amp;" -ldev_id "&amp;B262&amp;IF(J262&lt;&gt;"","  -ldev_name "&amp;J262, "")&amp;" -s "&amp;Instructions!B$11&amp;" -IH"&amp;Instructions!B$10, "")</f>
        <v/>
      </c>
      <c r="Q262" s="97" t="str">
        <f>IF(B262&gt;0,"raidcom delete ldev -ldev_id "&amp;B262&amp;" -s "&amp;Instructions!B$11&amp;" -IH"&amp;Instructions!B$10, "")</f>
        <v/>
      </c>
    </row>
    <row r="263" spans="1:17" ht="15">
      <c r="A263" s="70"/>
      <c r="B263" s="29"/>
      <c r="C263" s="21"/>
      <c r="D263" s="30"/>
      <c r="E263" s="21"/>
      <c r="F263" s="21"/>
      <c r="G263" s="28"/>
      <c r="H263" s="21"/>
      <c r="I263" s="21"/>
      <c r="J263" s="21"/>
      <c r="K263" s="61"/>
      <c r="L263" s="57"/>
      <c r="M263" s="28"/>
      <c r="N263" s="92" t="s">
        <v>17</v>
      </c>
      <c r="O263" s="24" t="str">
        <f>IF(A263&lt;&gt; "", "raidcom add ldev "&amp;IF(C263="snap"," -pool snap"," -"&amp;C263&amp;" "&amp;D263)&amp;" -ldev_id "&amp;B263&amp;" -capacity "&amp;G263&amp;IF(H263="BLOCK",G263,G263&amp;H263)&amp;IF(E263="OPEN-V"," ","emulation "&amp;E263)&amp;IF(I263="Y"," -command_device y","")&amp;" -s "&amp;Instructions!B$11&amp;" -IH"&amp;Instructions!B$10, "")</f>
        <v/>
      </c>
      <c r="P263" s="24" t="str">
        <f>IF(J263&lt;&gt;"","raidcom add ldev "&amp;" -ldev_id "&amp;B263&amp;IF(J263&lt;&gt;"","  -ldev_name "&amp;J263, "")&amp;" -s "&amp;Instructions!B$11&amp;" -IH"&amp;Instructions!B$10, "")</f>
        <v/>
      </c>
      <c r="Q263" s="97" t="str">
        <f>IF(B263&gt;0,"raidcom delete ldev -ldev_id "&amp;B263&amp;" -s "&amp;Instructions!B$11&amp;" -IH"&amp;Instructions!B$10, "")</f>
        <v/>
      </c>
    </row>
    <row r="264" spans="1:17" ht="15">
      <c r="A264" s="70"/>
      <c r="B264" s="29"/>
      <c r="C264" s="21"/>
      <c r="D264" s="30"/>
      <c r="E264" s="21"/>
      <c r="F264" s="21"/>
      <c r="G264" s="28"/>
      <c r="H264" s="21"/>
      <c r="I264" s="21"/>
      <c r="J264" s="21"/>
      <c r="K264" s="61"/>
      <c r="L264" s="57"/>
      <c r="M264" s="28"/>
      <c r="N264" s="92" t="s">
        <v>17</v>
      </c>
      <c r="O264" s="24" t="str">
        <f>IF(A264&lt;&gt; "", "raidcom add ldev "&amp;IF(C264="snap"," -pool snap"," -"&amp;C264&amp;" "&amp;D264)&amp;" -ldev_id "&amp;B264&amp;" -capacity "&amp;G264&amp;IF(H264="BLOCK",G264,G264&amp;H264)&amp;IF(E264="OPEN-V"," ","emulation "&amp;E264)&amp;IF(I264="Y"," -command_device y","")&amp;" -s "&amp;Instructions!B$11&amp;" -IH"&amp;Instructions!B$10, "")</f>
        <v/>
      </c>
      <c r="P264" s="24" t="str">
        <f>IF(J264&lt;&gt;"","raidcom add ldev "&amp;" -ldev_id "&amp;B264&amp;IF(J264&lt;&gt;"","  -ldev_name "&amp;J264, "")&amp;" -s "&amp;Instructions!B$11&amp;" -IH"&amp;Instructions!B$10, "")</f>
        <v/>
      </c>
      <c r="Q264" s="97" t="str">
        <f>IF(B264&gt;0,"raidcom delete ldev -ldev_id "&amp;B264&amp;" -s "&amp;Instructions!B$11&amp;" -IH"&amp;Instructions!B$10, "")</f>
        <v/>
      </c>
    </row>
    <row r="265" spans="1:17" ht="15">
      <c r="A265" s="70"/>
      <c r="B265" s="29"/>
      <c r="C265" s="21"/>
      <c r="D265" s="30"/>
      <c r="E265" s="21"/>
      <c r="F265" s="21"/>
      <c r="G265" s="28"/>
      <c r="H265" s="21"/>
      <c r="I265" s="21"/>
      <c r="J265" s="21"/>
      <c r="K265" s="61"/>
      <c r="L265" s="57"/>
      <c r="M265" s="28"/>
      <c r="N265" s="92" t="s">
        <v>17</v>
      </c>
      <c r="O265" s="24" t="str">
        <f>IF(A265&lt;&gt; "", "raidcom add ldev "&amp;IF(C265="snap"," -pool snap"," -"&amp;C265&amp;" "&amp;D265)&amp;" -ldev_id "&amp;B265&amp;" -capacity "&amp;G265&amp;IF(H265="BLOCK",G265,G265&amp;H265)&amp;IF(E265="OPEN-V"," ","emulation "&amp;E265)&amp;IF(I265="Y"," -command_device y","")&amp;" -s "&amp;Instructions!B$11&amp;" -IH"&amp;Instructions!B$10, "")</f>
        <v/>
      </c>
      <c r="P265" s="24" t="str">
        <f>IF(J265&lt;&gt;"","raidcom add ldev "&amp;" -ldev_id "&amp;B265&amp;IF(J265&lt;&gt;"","  -ldev_name "&amp;J265, "")&amp;" -s "&amp;Instructions!B$11&amp;" -IH"&amp;Instructions!B$10, "")</f>
        <v/>
      </c>
      <c r="Q265" s="97" t="str">
        <f>IF(B265&gt;0,"raidcom delete ldev -ldev_id "&amp;B265&amp;" -s "&amp;Instructions!B$11&amp;" -IH"&amp;Instructions!B$10, "")</f>
        <v/>
      </c>
    </row>
    <row r="266" spans="1:17" ht="15">
      <c r="A266" s="70"/>
      <c r="B266" s="29"/>
      <c r="C266" s="21"/>
      <c r="D266" s="30"/>
      <c r="E266" s="21"/>
      <c r="F266" s="21"/>
      <c r="G266" s="28"/>
      <c r="H266" s="21"/>
      <c r="I266" s="21"/>
      <c r="J266" s="21"/>
      <c r="K266" s="61"/>
      <c r="L266" s="57"/>
      <c r="M266" s="28"/>
      <c r="N266" s="92" t="s">
        <v>17</v>
      </c>
      <c r="O266" s="24" t="str">
        <f>IF(A266&lt;&gt; "", "raidcom add ldev "&amp;IF(C266="snap"," -pool snap"," -"&amp;C266&amp;" "&amp;D266)&amp;" -ldev_id "&amp;B266&amp;" -capacity "&amp;G266&amp;IF(H266="BLOCK",G266,G266&amp;H266)&amp;IF(E266="OPEN-V"," ","emulation "&amp;E266)&amp;IF(I266="Y"," -command_device y","")&amp;" -s "&amp;Instructions!B$11&amp;" -IH"&amp;Instructions!B$10, "")</f>
        <v/>
      </c>
      <c r="P266" s="24" t="str">
        <f>IF(J266&lt;&gt;"","raidcom add ldev "&amp;" -ldev_id "&amp;B266&amp;IF(J266&lt;&gt;"","  -ldev_name "&amp;J266, "")&amp;" -s "&amp;Instructions!B$11&amp;" -IH"&amp;Instructions!B$10, "")</f>
        <v/>
      </c>
      <c r="Q266" s="97" t="str">
        <f>IF(B266&gt;0,"raidcom delete ldev -ldev_id "&amp;B266&amp;" -s "&amp;Instructions!B$11&amp;" -IH"&amp;Instructions!B$10, "")</f>
        <v/>
      </c>
    </row>
    <row r="267" spans="1:17" ht="15">
      <c r="A267" s="70"/>
      <c r="B267" s="29"/>
      <c r="C267" s="21"/>
      <c r="D267" s="30"/>
      <c r="E267" s="21"/>
      <c r="F267" s="21"/>
      <c r="G267" s="28"/>
      <c r="H267" s="21"/>
      <c r="I267" s="21"/>
      <c r="J267" s="21"/>
      <c r="K267" s="61"/>
      <c r="L267" s="57"/>
      <c r="M267" s="28"/>
      <c r="N267" s="92" t="s">
        <v>17</v>
      </c>
      <c r="O267" s="24" t="str">
        <f>IF(A267&lt;&gt; "", "raidcom add ldev "&amp;IF(C267="snap"," -pool snap"," -"&amp;C267&amp;" "&amp;D267)&amp;" -ldev_id "&amp;B267&amp;" -capacity "&amp;G267&amp;IF(H267="BLOCK",G267,G267&amp;H267)&amp;IF(E267="OPEN-V"," ","emulation "&amp;E267)&amp;IF(I267="Y"," -command_device y","")&amp;" -s "&amp;Instructions!B$11&amp;" -IH"&amp;Instructions!B$10, "")</f>
        <v/>
      </c>
      <c r="P267" s="24" t="str">
        <f>IF(J267&lt;&gt;"","raidcom add ldev "&amp;" -ldev_id "&amp;B267&amp;IF(J267&lt;&gt;"","  -ldev_name "&amp;J267, "")&amp;" -s "&amp;Instructions!B$11&amp;" -IH"&amp;Instructions!B$10, "")</f>
        <v/>
      </c>
      <c r="Q267" s="97" t="str">
        <f>IF(B267&gt;0,"raidcom delete ldev -ldev_id "&amp;B267&amp;" -s "&amp;Instructions!B$11&amp;" -IH"&amp;Instructions!B$10, "")</f>
        <v/>
      </c>
    </row>
    <row r="268" spans="1:17" ht="15">
      <c r="A268" s="70"/>
      <c r="B268" s="29"/>
      <c r="C268" s="21"/>
      <c r="D268" s="30"/>
      <c r="E268" s="21"/>
      <c r="F268" s="21"/>
      <c r="G268" s="28"/>
      <c r="H268" s="21"/>
      <c r="I268" s="21"/>
      <c r="J268" s="21"/>
      <c r="K268" s="61"/>
      <c r="L268" s="57"/>
      <c r="M268" s="28"/>
      <c r="N268" s="92" t="s">
        <v>17</v>
      </c>
      <c r="O268" s="24" t="str">
        <f>IF(A268&lt;&gt; "", "raidcom add ldev "&amp;IF(C268="snap"," -pool snap"," -"&amp;C268&amp;" "&amp;D268)&amp;" -ldev_id "&amp;B268&amp;" -capacity "&amp;G268&amp;IF(H268="BLOCK",G268,G268&amp;H268)&amp;IF(E268="OPEN-V"," ","emulation "&amp;E268)&amp;IF(I268="Y"," -command_device y","")&amp;" -s "&amp;Instructions!B$11&amp;" -IH"&amp;Instructions!B$10, "")</f>
        <v/>
      </c>
      <c r="P268" s="24" t="str">
        <f>IF(J268&lt;&gt;"","raidcom add ldev "&amp;" -ldev_id "&amp;B268&amp;IF(J268&lt;&gt;"","  -ldev_name "&amp;J268, "")&amp;" -s "&amp;Instructions!B$11&amp;" -IH"&amp;Instructions!B$10, "")</f>
        <v/>
      </c>
      <c r="Q268" s="97" t="str">
        <f>IF(B268&gt;0,"raidcom delete ldev -ldev_id "&amp;B268&amp;" -s "&amp;Instructions!B$11&amp;" -IH"&amp;Instructions!B$10, "")</f>
        <v/>
      </c>
    </row>
    <row r="269" spans="1:17" ht="15">
      <c r="A269" s="70"/>
      <c r="B269" s="29"/>
      <c r="C269" s="21"/>
      <c r="D269" s="30"/>
      <c r="E269" s="21"/>
      <c r="F269" s="21"/>
      <c r="G269" s="28"/>
      <c r="H269" s="21"/>
      <c r="I269" s="21"/>
      <c r="J269" s="21"/>
      <c r="K269" s="61"/>
      <c r="L269" s="57"/>
      <c r="M269" s="28"/>
      <c r="N269" s="92" t="s">
        <v>17</v>
      </c>
      <c r="O269" s="24" t="str">
        <f>IF(A269&lt;&gt; "", "raidcom add ldev "&amp;IF(C269="snap"," -pool snap"," -"&amp;C269&amp;" "&amp;D269)&amp;" -ldev_id "&amp;B269&amp;" -capacity "&amp;G269&amp;IF(H269="BLOCK",G269,G269&amp;H269)&amp;IF(E269="OPEN-V"," ","emulation "&amp;E269)&amp;IF(I269="Y"," -command_device y","")&amp;" -s "&amp;Instructions!B$11&amp;" -IH"&amp;Instructions!B$10, "")</f>
        <v/>
      </c>
      <c r="P269" s="24" t="str">
        <f>IF(J269&lt;&gt;"","raidcom add ldev "&amp;" -ldev_id "&amp;B269&amp;IF(J269&lt;&gt;"","  -ldev_name "&amp;J269, "")&amp;" -s "&amp;Instructions!B$11&amp;" -IH"&amp;Instructions!B$10, "")</f>
        <v/>
      </c>
      <c r="Q269" s="97" t="str">
        <f>IF(B269&gt;0,"raidcom delete ldev -ldev_id "&amp;B269&amp;" -s "&amp;Instructions!B$11&amp;" -IH"&amp;Instructions!B$10, "")</f>
        <v/>
      </c>
    </row>
    <row r="270" spans="1:17" ht="15">
      <c r="A270" s="70"/>
      <c r="B270" s="29"/>
      <c r="C270" s="21"/>
      <c r="D270" s="30"/>
      <c r="E270" s="21"/>
      <c r="F270" s="21"/>
      <c r="G270" s="28"/>
      <c r="H270" s="21"/>
      <c r="I270" s="21"/>
      <c r="J270" s="21"/>
      <c r="K270" s="61"/>
      <c r="L270" s="57"/>
      <c r="M270" s="28"/>
      <c r="N270" s="92" t="s">
        <v>17</v>
      </c>
      <c r="O270" s="24" t="str">
        <f>IF(A270&lt;&gt; "", "raidcom add ldev "&amp;IF(C270="snap"," -pool snap"," -"&amp;C270&amp;" "&amp;D270)&amp;" -ldev_id "&amp;B270&amp;" -capacity "&amp;G270&amp;IF(H270="BLOCK",G270,G270&amp;H270)&amp;IF(E270="OPEN-V"," ","emulation "&amp;E270)&amp;IF(I270="Y"," -command_device y","")&amp;" -s "&amp;Instructions!B$11&amp;" -IH"&amp;Instructions!B$10, "")</f>
        <v/>
      </c>
      <c r="P270" s="24" t="str">
        <f>IF(J270&lt;&gt;"","raidcom add ldev "&amp;" -ldev_id "&amp;B270&amp;IF(J270&lt;&gt;"","  -ldev_name "&amp;J270, "")&amp;" -s "&amp;Instructions!B$11&amp;" -IH"&amp;Instructions!B$10, "")</f>
        <v/>
      </c>
      <c r="Q270" s="97" t="str">
        <f>IF(B270&gt;0,"raidcom delete ldev -ldev_id "&amp;B270&amp;" -s "&amp;Instructions!B$11&amp;" -IH"&amp;Instructions!B$10, "")</f>
        <v/>
      </c>
    </row>
    <row r="271" spans="1:17" ht="15">
      <c r="A271" s="70"/>
      <c r="B271" s="29"/>
      <c r="C271" s="21"/>
      <c r="D271" s="30"/>
      <c r="E271" s="21"/>
      <c r="F271" s="21"/>
      <c r="G271" s="28"/>
      <c r="H271" s="21"/>
      <c r="I271" s="21"/>
      <c r="J271" s="21"/>
      <c r="K271" s="61"/>
      <c r="L271" s="57"/>
      <c r="M271" s="28"/>
      <c r="N271" s="92" t="s">
        <v>17</v>
      </c>
      <c r="O271" s="24" t="str">
        <f>IF(A271&lt;&gt; "", "raidcom add ldev "&amp;IF(C271="snap"," -pool snap"," -"&amp;C271&amp;" "&amp;D271)&amp;" -ldev_id "&amp;B271&amp;" -capacity "&amp;G271&amp;IF(H271="BLOCK",G271,G271&amp;H271)&amp;IF(E271="OPEN-V"," ","emulation "&amp;E271)&amp;IF(I271="Y"," -command_device y","")&amp;" -s "&amp;Instructions!B$11&amp;" -IH"&amp;Instructions!B$10, "")</f>
        <v/>
      </c>
      <c r="P271" s="24" t="str">
        <f>IF(J271&lt;&gt;"","raidcom add ldev "&amp;" -ldev_id "&amp;B271&amp;IF(J271&lt;&gt;"","  -ldev_name "&amp;J271, "")&amp;" -s "&amp;Instructions!B$11&amp;" -IH"&amp;Instructions!B$10, "")</f>
        <v/>
      </c>
      <c r="Q271" s="97" t="str">
        <f>IF(B271&gt;0,"raidcom delete ldev -ldev_id "&amp;B271&amp;" -s "&amp;Instructions!B$11&amp;" -IH"&amp;Instructions!B$10, "")</f>
        <v/>
      </c>
    </row>
    <row r="272" spans="1:17" ht="15">
      <c r="A272" s="70"/>
      <c r="B272" s="29"/>
      <c r="C272" s="21"/>
      <c r="D272" s="30"/>
      <c r="E272" s="21"/>
      <c r="F272" s="21"/>
      <c r="G272" s="28"/>
      <c r="H272" s="21"/>
      <c r="I272" s="21"/>
      <c r="J272" s="21"/>
      <c r="K272" s="61"/>
      <c r="L272" s="57"/>
      <c r="M272" s="28"/>
      <c r="N272" s="92" t="s">
        <v>17</v>
      </c>
      <c r="O272" s="24" t="str">
        <f>IF(A272&lt;&gt; "", "raidcom add ldev "&amp;IF(C272="snap"," -pool snap"," -"&amp;C272&amp;" "&amp;D272)&amp;" -ldev_id "&amp;B272&amp;" -capacity "&amp;G272&amp;IF(H272="BLOCK",G272,G272&amp;H272)&amp;IF(E272="OPEN-V"," ","emulation "&amp;E272)&amp;IF(I272="Y"," -command_device y","")&amp;" -s "&amp;Instructions!B$11&amp;" -IH"&amp;Instructions!B$10, "")</f>
        <v/>
      </c>
      <c r="P272" s="24" t="str">
        <f>IF(J272&lt;&gt;"","raidcom add ldev "&amp;" -ldev_id "&amp;B272&amp;IF(J272&lt;&gt;"","  -ldev_name "&amp;J272, "")&amp;" -s "&amp;Instructions!B$11&amp;" -IH"&amp;Instructions!B$10, "")</f>
        <v/>
      </c>
      <c r="Q272" s="97" t="str">
        <f>IF(B272&gt;0,"raidcom delete ldev -ldev_id "&amp;B272&amp;" -s "&amp;Instructions!B$11&amp;" -IH"&amp;Instructions!B$10, "")</f>
        <v/>
      </c>
    </row>
    <row r="273" spans="1:17" ht="15">
      <c r="A273" s="70"/>
      <c r="B273" s="29"/>
      <c r="C273" s="21"/>
      <c r="D273" s="30"/>
      <c r="E273" s="21"/>
      <c r="F273" s="21"/>
      <c r="G273" s="28"/>
      <c r="H273" s="21"/>
      <c r="I273" s="21"/>
      <c r="J273" s="21"/>
      <c r="K273" s="61"/>
      <c r="L273" s="57"/>
      <c r="M273" s="28"/>
      <c r="N273" s="92" t="s">
        <v>17</v>
      </c>
      <c r="O273" s="24" t="str">
        <f>IF(A273&lt;&gt; "", "raidcom add ldev "&amp;IF(C273="snap"," -pool snap"," -"&amp;C273&amp;" "&amp;D273)&amp;" -ldev_id "&amp;B273&amp;" -capacity "&amp;G273&amp;IF(H273="BLOCK",G273,G273&amp;H273)&amp;IF(E273="OPEN-V"," ","emulation "&amp;E273)&amp;IF(I273="Y"," -command_device y","")&amp;" -s "&amp;Instructions!B$11&amp;" -IH"&amp;Instructions!B$10, "")</f>
        <v/>
      </c>
      <c r="P273" s="24" t="str">
        <f>IF(J273&lt;&gt;"","raidcom add ldev "&amp;" -ldev_id "&amp;B273&amp;IF(J273&lt;&gt;"","  -ldev_name "&amp;J273, "")&amp;" -s "&amp;Instructions!B$11&amp;" -IH"&amp;Instructions!B$10, "")</f>
        <v/>
      </c>
      <c r="Q273" s="97" t="str">
        <f>IF(B273&gt;0,"raidcom delete ldev -ldev_id "&amp;B273&amp;" -s "&amp;Instructions!B$11&amp;" -IH"&amp;Instructions!B$10, "")</f>
        <v/>
      </c>
    </row>
    <row r="274" spans="1:17" ht="15">
      <c r="A274" s="70"/>
      <c r="B274" s="29"/>
      <c r="C274" s="21"/>
      <c r="D274" s="30"/>
      <c r="E274" s="21"/>
      <c r="F274" s="21"/>
      <c r="G274" s="28"/>
      <c r="H274" s="21"/>
      <c r="I274" s="21"/>
      <c r="J274" s="21"/>
      <c r="K274" s="61"/>
      <c r="L274" s="57"/>
      <c r="M274" s="28"/>
      <c r="N274" s="92" t="s">
        <v>17</v>
      </c>
      <c r="O274" s="24" t="str">
        <f>IF(A274&lt;&gt; "", "raidcom add ldev "&amp;IF(C274="snap"," -pool snap"," -"&amp;C274&amp;" "&amp;D274)&amp;" -ldev_id "&amp;B274&amp;" -capacity "&amp;G274&amp;IF(H274="BLOCK",G274,G274&amp;H274)&amp;IF(E274="OPEN-V"," ","emulation "&amp;E274)&amp;IF(I274="Y"," -command_device y","")&amp;" -s "&amp;Instructions!B$11&amp;" -IH"&amp;Instructions!B$10, "")</f>
        <v/>
      </c>
      <c r="P274" s="24" t="str">
        <f>IF(J274&lt;&gt;"","raidcom add ldev "&amp;" -ldev_id "&amp;B274&amp;IF(J274&lt;&gt;"","  -ldev_name "&amp;J274, "")&amp;" -s "&amp;Instructions!B$11&amp;" -IH"&amp;Instructions!B$10, "")</f>
        <v/>
      </c>
      <c r="Q274" s="97" t="str">
        <f>IF(B274&gt;0,"raidcom delete ldev -ldev_id "&amp;B274&amp;" -s "&amp;Instructions!B$11&amp;" -IH"&amp;Instructions!B$10, "")</f>
        <v/>
      </c>
    </row>
    <row r="275" spans="1:17" ht="15">
      <c r="A275" s="70"/>
      <c r="B275" s="29"/>
      <c r="C275" s="21"/>
      <c r="D275" s="30"/>
      <c r="E275" s="21"/>
      <c r="F275" s="21"/>
      <c r="G275" s="28"/>
      <c r="H275" s="21"/>
      <c r="I275" s="21"/>
      <c r="J275" s="21"/>
      <c r="K275" s="61"/>
      <c r="L275" s="57"/>
      <c r="M275" s="28"/>
      <c r="N275" s="92" t="s">
        <v>17</v>
      </c>
      <c r="O275" s="24" t="str">
        <f>IF(A275&lt;&gt; "", "raidcom add ldev "&amp;IF(C275="snap"," -pool snap"," -"&amp;C275&amp;" "&amp;D275)&amp;" -ldev_id "&amp;B275&amp;" -capacity "&amp;G275&amp;IF(H275="BLOCK",G275,G275&amp;H275)&amp;IF(E275="OPEN-V"," ","emulation "&amp;E275)&amp;IF(I275="Y"," -command_device y","")&amp;" -s "&amp;Instructions!B$11&amp;" -IH"&amp;Instructions!B$10, "")</f>
        <v/>
      </c>
      <c r="P275" s="24" t="str">
        <f>IF(J275&lt;&gt;"","raidcom add ldev "&amp;" -ldev_id "&amp;B275&amp;IF(J275&lt;&gt;"","  -ldev_name "&amp;J275, "")&amp;" -s "&amp;Instructions!B$11&amp;" -IH"&amp;Instructions!B$10, "")</f>
        <v/>
      </c>
      <c r="Q275" s="97" t="str">
        <f>IF(B275&gt;0,"raidcom delete ldev -ldev_id "&amp;B275&amp;" -s "&amp;Instructions!B$11&amp;" -IH"&amp;Instructions!B$10, "")</f>
        <v/>
      </c>
    </row>
    <row r="276" spans="1:17" ht="15">
      <c r="A276" s="70"/>
      <c r="B276" s="29"/>
      <c r="C276" s="21"/>
      <c r="D276" s="30"/>
      <c r="E276" s="21"/>
      <c r="F276" s="21"/>
      <c r="G276" s="28"/>
      <c r="H276" s="21"/>
      <c r="I276" s="21"/>
      <c r="J276" s="21"/>
      <c r="K276" s="61"/>
      <c r="L276" s="57"/>
      <c r="M276" s="28"/>
      <c r="N276" s="92" t="s">
        <v>17</v>
      </c>
      <c r="O276" s="24" t="str">
        <f>IF(A276&lt;&gt; "", "raidcom add ldev "&amp;IF(C276="snap"," -pool snap"," -"&amp;C276&amp;" "&amp;D276)&amp;" -ldev_id "&amp;B276&amp;" -capacity "&amp;G276&amp;IF(H276="BLOCK",G276,G276&amp;H276)&amp;IF(E276="OPEN-V"," ","emulation "&amp;E276)&amp;IF(I276="Y"," -command_device y","")&amp;" -s "&amp;Instructions!B$11&amp;" -IH"&amp;Instructions!B$10, "")</f>
        <v/>
      </c>
      <c r="P276" s="24" t="str">
        <f>IF(J276&lt;&gt;"","raidcom add ldev "&amp;" -ldev_id "&amp;B276&amp;IF(J276&lt;&gt;"","  -ldev_name "&amp;J276, "")&amp;" -s "&amp;Instructions!B$11&amp;" -IH"&amp;Instructions!B$10, "")</f>
        <v/>
      </c>
      <c r="Q276" s="97" t="str">
        <f>IF(B276&gt;0,"raidcom delete ldev -ldev_id "&amp;B276&amp;" -s "&amp;Instructions!B$11&amp;" -IH"&amp;Instructions!B$10, "")</f>
        <v/>
      </c>
    </row>
    <row r="277" spans="1:17" ht="15">
      <c r="A277" s="70"/>
      <c r="B277" s="29"/>
      <c r="C277" s="21"/>
      <c r="D277" s="30"/>
      <c r="E277" s="21"/>
      <c r="F277" s="21"/>
      <c r="G277" s="28"/>
      <c r="H277" s="21"/>
      <c r="I277" s="21"/>
      <c r="J277" s="21"/>
      <c r="K277" s="61"/>
      <c r="L277" s="57"/>
      <c r="M277" s="28"/>
      <c r="N277" s="92" t="s">
        <v>17</v>
      </c>
      <c r="O277" s="24" t="str">
        <f>IF(A277&lt;&gt; "", "raidcom add ldev "&amp;IF(C277="snap"," -pool snap"," -"&amp;C277&amp;" "&amp;D277)&amp;" -ldev_id "&amp;B277&amp;" -capacity "&amp;G277&amp;IF(H277="BLOCK",G277,G277&amp;H277)&amp;IF(E277="OPEN-V"," ","emulation "&amp;E277)&amp;IF(I277="Y"," -command_device y","")&amp;" -s "&amp;Instructions!B$11&amp;" -IH"&amp;Instructions!B$10, "")</f>
        <v/>
      </c>
      <c r="P277" s="24" t="str">
        <f>IF(J277&lt;&gt;"","raidcom add ldev "&amp;" -ldev_id "&amp;B277&amp;IF(J277&lt;&gt;"","  -ldev_name "&amp;J277, "")&amp;" -s "&amp;Instructions!B$11&amp;" -IH"&amp;Instructions!B$10, "")</f>
        <v/>
      </c>
      <c r="Q277" s="97" t="str">
        <f>IF(B277&gt;0,"raidcom delete ldev -ldev_id "&amp;B277&amp;" -s "&amp;Instructions!B$11&amp;" -IH"&amp;Instructions!B$10, "")</f>
        <v/>
      </c>
    </row>
    <row r="278" spans="1:17" ht="15">
      <c r="A278" s="70"/>
      <c r="B278" s="29"/>
      <c r="C278" s="21"/>
      <c r="D278" s="30"/>
      <c r="E278" s="21"/>
      <c r="F278" s="21"/>
      <c r="G278" s="28"/>
      <c r="H278" s="21"/>
      <c r="I278" s="21"/>
      <c r="J278" s="21"/>
      <c r="K278" s="61"/>
      <c r="L278" s="57"/>
      <c r="M278" s="28"/>
      <c r="N278" s="92" t="s">
        <v>17</v>
      </c>
      <c r="O278" s="24" t="str">
        <f>IF(A278&lt;&gt; "", "raidcom add ldev "&amp;IF(C278="snap"," -pool snap"," -"&amp;C278&amp;" "&amp;D278)&amp;" -ldev_id "&amp;B278&amp;" -capacity "&amp;G278&amp;IF(H278="BLOCK",G278,G278&amp;H278)&amp;IF(E278="OPEN-V"," ","emulation "&amp;E278)&amp;IF(I278="Y"," -command_device y","")&amp;" -s "&amp;Instructions!B$11&amp;" -IH"&amp;Instructions!B$10, "")</f>
        <v/>
      </c>
      <c r="P278" s="24" t="str">
        <f>IF(J278&lt;&gt;"","raidcom add ldev "&amp;" -ldev_id "&amp;B278&amp;IF(J278&lt;&gt;"","  -ldev_name "&amp;J278, "")&amp;" -s "&amp;Instructions!B$11&amp;" -IH"&amp;Instructions!B$10, "")</f>
        <v/>
      </c>
      <c r="Q278" s="97" t="str">
        <f>IF(B278&gt;0,"raidcom delete ldev -ldev_id "&amp;B278&amp;" -s "&amp;Instructions!B$11&amp;" -IH"&amp;Instructions!B$10, "")</f>
        <v/>
      </c>
    </row>
    <row r="279" spans="1:17" ht="15">
      <c r="A279" s="70"/>
      <c r="B279" s="29"/>
      <c r="C279" s="21"/>
      <c r="D279" s="30"/>
      <c r="E279" s="21"/>
      <c r="F279" s="21"/>
      <c r="G279" s="28"/>
      <c r="H279" s="21"/>
      <c r="I279" s="21"/>
      <c r="J279" s="21"/>
      <c r="K279" s="61"/>
      <c r="L279" s="57"/>
      <c r="M279" s="28"/>
      <c r="N279" s="92" t="s">
        <v>17</v>
      </c>
      <c r="O279" s="24" t="str">
        <f>IF(A279&lt;&gt; "", "raidcom add ldev "&amp;IF(C279="snap"," -pool snap"," -"&amp;C279&amp;" "&amp;D279)&amp;" -ldev_id "&amp;B279&amp;" -capacity "&amp;G279&amp;IF(H279="BLOCK",G279,G279&amp;H279)&amp;IF(E279="OPEN-V"," ","emulation "&amp;E279)&amp;IF(I279="Y"," -command_device y","")&amp;" -s "&amp;Instructions!B$11&amp;" -IH"&amp;Instructions!B$10, "")</f>
        <v/>
      </c>
      <c r="P279" s="24" t="str">
        <f>IF(J279&lt;&gt;"","raidcom add ldev "&amp;" -ldev_id "&amp;B279&amp;IF(J279&lt;&gt;"","  -ldev_name "&amp;J279, "")&amp;" -s "&amp;Instructions!B$11&amp;" -IH"&amp;Instructions!B$10, "")</f>
        <v/>
      </c>
      <c r="Q279" s="97" t="str">
        <f>IF(B279&gt;0,"raidcom delete ldev -ldev_id "&amp;B279&amp;" -s "&amp;Instructions!B$11&amp;" -IH"&amp;Instructions!B$10, "")</f>
        <v/>
      </c>
    </row>
    <row r="280" spans="1:17" ht="15">
      <c r="A280" s="70"/>
      <c r="B280" s="29"/>
      <c r="C280" s="21"/>
      <c r="D280" s="30"/>
      <c r="E280" s="21"/>
      <c r="F280" s="21"/>
      <c r="G280" s="28"/>
      <c r="H280" s="21"/>
      <c r="I280" s="21"/>
      <c r="J280" s="21"/>
      <c r="K280" s="61"/>
      <c r="L280" s="57"/>
      <c r="M280" s="28"/>
      <c r="N280" s="92" t="s">
        <v>17</v>
      </c>
      <c r="O280" s="24" t="str">
        <f>IF(A280&lt;&gt; "", "raidcom add ldev "&amp;IF(C280="snap"," -pool snap"," -"&amp;C280&amp;" "&amp;D280)&amp;" -ldev_id "&amp;B280&amp;" -capacity "&amp;G280&amp;IF(H280="BLOCK",G280,G280&amp;H280)&amp;IF(E280="OPEN-V"," ","emulation "&amp;E280)&amp;IF(I280="Y"," -command_device y","")&amp;" -s "&amp;Instructions!B$11&amp;" -IH"&amp;Instructions!B$10, "")</f>
        <v/>
      </c>
      <c r="P280" s="24" t="str">
        <f>IF(J280&lt;&gt;"","raidcom add ldev "&amp;" -ldev_id "&amp;B280&amp;IF(J280&lt;&gt;"","  -ldev_name "&amp;J280, "")&amp;" -s "&amp;Instructions!B$11&amp;" -IH"&amp;Instructions!B$10, "")</f>
        <v/>
      </c>
      <c r="Q280" s="97" t="str">
        <f>IF(B280&gt;0,"raidcom delete ldev -ldev_id "&amp;B280&amp;" -s "&amp;Instructions!B$11&amp;" -IH"&amp;Instructions!B$10, "")</f>
        <v/>
      </c>
    </row>
    <row r="281" spans="1:17" ht="15">
      <c r="A281" s="70"/>
      <c r="B281" s="29"/>
      <c r="C281" s="21"/>
      <c r="D281" s="30"/>
      <c r="E281" s="21"/>
      <c r="F281" s="21"/>
      <c r="G281" s="28"/>
      <c r="H281" s="21"/>
      <c r="I281" s="21"/>
      <c r="J281" s="21"/>
      <c r="K281" s="61"/>
      <c r="L281" s="57"/>
      <c r="M281" s="28"/>
      <c r="N281" s="92" t="s">
        <v>17</v>
      </c>
      <c r="O281" s="24" t="str">
        <f>IF(A281&lt;&gt; "", "raidcom add ldev "&amp;IF(C281="snap"," -pool snap"," -"&amp;C281&amp;" "&amp;D281)&amp;" -ldev_id "&amp;B281&amp;" -capacity "&amp;G281&amp;IF(H281="BLOCK",G281,G281&amp;H281)&amp;IF(E281="OPEN-V"," ","emulation "&amp;E281)&amp;IF(I281="Y"," -command_device y","")&amp;" -s "&amp;Instructions!B$11&amp;" -IH"&amp;Instructions!B$10, "")</f>
        <v/>
      </c>
      <c r="P281" s="24" t="str">
        <f>IF(J281&lt;&gt;"","raidcom add ldev "&amp;" -ldev_id "&amp;B281&amp;IF(J281&lt;&gt;"","  -ldev_name "&amp;J281, "")&amp;" -s "&amp;Instructions!B$11&amp;" -IH"&amp;Instructions!B$10, "")</f>
        <v/>
      </c>
      <c r="Q281" s="97" t="str">
        <f>IF(B281&gt;0,"raidcom delete ldev -ldev_id "&amp;B281&amp;" -s "&amp;Instructions!B$11&amp;" -IH"&amp;Instructions!B$10, "")</f>
        <v/>
      </c>
    </row>
    <row r="282" spans="1:17" ht="15">
      <c r="A282" s="70"/>
      <c r="B282" s="29"/>
      <c r="C282" s="21"/>
      <c r="D282" s="30"/>
      <c r="E282" s="21"/>
      <c r="F282" s="21"/>
      <c r="G282" s="28"/>
      <c r="H282" s="21"/>
      <c r="I282" s="21"/>
      <c r="J282" s="21"/>
      <c r="K282" s="61"/>
      <c r="L282" s="57"/>
      <c r="M282" s="28"/>
      <c r="N282" s="92" t="s">
        <v>17</v>
      </c>
      <c r="O282" s="24" t="str">
        <f>IF(A282&lt;&gt; "", "raidcom add ldev "&amp;IF(C282="snap"," -pool snap"," -"&amp;C282&amp;" "&amp;D282)&amp;" -ldev_id "&amp;B282&amp;" -capacity "&amp;G282&amp;IF(H282="BLOCK",G282,G282&amp;H282)&amp;IF(E282="OPEN-V"," ","emulation "&amp;E282)&amp;IF(I282="Y"," -command_device y","")&amp;" -s "&amp;Instructions!B$11&amp;" -IH"&amp;Instructions!B$10, "")</f>
        <v/>
      </c>
      <c r="P282" s="24" t="str">
        <f>IF(J282&lt;&gt;"","raidcom add ldev "&amp;" -ldev_id "&amp;B282&amp;IF(J282&lt;&gt;"","  -ldev_name "&amp;J282, "")&amp;" -s "&amp;Instructions!B$11&amp;" -IH"&amp;Instructions!B$10, "")</f>
        <v/>
      </c>
      <c r="Q282" s="97" t="str">
        <f>IF(B282&gt;0,"raidcom delete ldev -ldev_id "&amp;B282&amp;" -s "&amp;Instructions!B$11&amp;" -IH"&amp;Instructions!B$10, "")</f>
        <v/>
      </c>
    </row>
    <row r="283" spans="1:17" ht="15">
      <c r="A283" s="70"/>
      <c r="B283" s="29"/>
      <c r="C283" s="21"/>
      <c r="D283" s="30"/>
      <c r="E283" s="21"/>
      <c r="F283" s="21"/>
      <c r="G283" s="28"/>
      <c r="H283" s="21"/>
      <c r="I283" s="21"/>
      <c r="J283" s="21"/>
      <c r="K283" s="61"/>
      <c r="L283" s="57"/>
      <c r="M283" s="28"/>
      <c r="N283" s="92" t="s">
        <v>17</v>
      </c>
      <c r="O283" s="24" t="str">
        <f>IF(A283&lt;&gt; "", "raidcom add ldev "&amp;IF(C283="snap"," -pool snap"," -"&amp;C283&amp;" "&amp;D283)&amp;" -ldev_id "&amp;B283&amp;" -capacity "&amp;G283&amp;IF(H283="BLOCK",G283,G283&amp;H283)&amp;IF(E283="OPEN-V"," ","emulation "&amp;E283)&amp;IF(I283="Y"," -command_device y","")&amp;" -s "&amp;Instructions!B$11&amp;" -IH"&amp;Instructions!B$10, "")</f>
        <v/>
      </c>
      <c r="P283" s="24" t="str">
        <f>IF(J283&lt;&gt;"","raidcom add ldev "&amp;" -ldev_id "&amp;B283&amp;IF(J283&lt;&gt;"","  -ldev_name "&amp;J283, "")&amp;" -s "&amp;Instructions!B$11&amp;" -IH"&amp;Instructions!B$10, "")</f>
        <v/>
      </c>
      <c r="Q283" s="97" t="str">
        <f>IF(B283&gt;0,"raidcom delete ldev -ldev_id "&amp;B283&amp;" -s "&amp;Instructions!B$11&amp;" -IH"&amp;Instructions!B$10, "")</f>
        <v/>
      </c>
    </row>
    <row r="284" spans="1:17" ht="15">
      <c r="A284" s="70"/>
      <c r="B284" s="29"/>
      <c r="C284" s="21"/>
      <c r="D284" s="30"/>
      <c r="E284" s="21"/>
      <c r="F284" s="21"/>
      <c r="G284" s="28"/>
      <c r="H284" s="21"/>
      <c r="I284" s="21"/>
      <c r="J284" s="21"/>
      <c r="K284" s="61"/>
      <c r="L284" s="57"/>
      <c r="M284" s="28"/>
      <c r="N284" s="92" t="s">
        <v>17</v>
      </c>
      <c r="O284" s="24" t="str">
        <f>IF(A284&lt;&gt; "", "raidcom add ldev "&amp;IF(C284="snap"," -pool snap"," -"&amp;C284&amp;" "&amp;D284)&amp;" -ldev_id "&amp;B284&amp;" -capacity "&amp;G284&amp;IF(H284="BLOCK",G284,G284&amp;H284)&amp;IF(E284="OPEN-V"," ","emulation "&amp;E284)&amp;IF(I284="Y"," -command_device y","")&amp;" -s "&amp;Instructions!B$11&amp;" -IH"&amp;Instructions!B$10, "")</f>
        <v/>
      </c>
      <c r="P284" s="24" t="str">
        <f>IF(J284&lt;&gt;"","raidcom add ldev "&amp;" -ldev_id "&amp;B284&amp;IF(J284&lt;&gt;"","  -ldev_name "&amp;J284, "")&amp;" -s "&amp;Instructions!B$11&amp;" -IH"&amp;Instructions!B$10, "")</f>
        <v/>
      </c>
      <c r="Q284" s="97" t="str">
        <f>IF(B284&gt;0,"raidcom delete ldev -ldev_id "&amp;B284&amp;" -s "&amp;Instructions!B$11&amp;" -IH"&amp;Instructions!B$10, "")</f>
        <v/>
      </c>
    </row>
    <row r="285" spans="1:17" ht="15">
      <c r="A285" s="70"/>
      <c r="B285" s="29"/>
      <c r="C285" s="21"/>
      <c r="D285" s="30"/>
      <c r="E285" s="21"/>
      <c r="F285" s="21"/>
      <c r="G285" s="28"/>
      <c r="H285" s="21"/>
      <c r="I285" s="21"/>
      <c r="J285" s="21"/>
      <c r="K285" s="61"/>
      <c r="L285" s="57"/>
      <c r="M285" s="28"/>
      <c r="N285" s="92" t="s">
        <v>17</v>
      </c>
      <c r="O285" s="24" t="str">
        <f>IF(A285&lt;&gt; "", "raidcom add ldev "&amp;IF(C285="snap"," -pool snap"," -"&amp;C285&amp;" "&amp;D285)&amp;" -ldev_id "&amp;B285&amp;" -capacity "&amp;G285&amp;IF(H285="BLOCK",G285,G285&amp;H285)&amp;IF(E285="OPEN-V"," ","emulation "&amp;E285)&amp;IF(I285="Y"," -command_device y","")&amp;" -s "&amp;Instructions!B$11&amp;" -IH"&amp;Instructions!B$10, "")</f>
        <v/>
      </c>
      <c r="P285" s="24" t="str">
        <f>IF(J285&lt;&gt;"","raidcom add ldev "&amp;" -ldev_id "&amp;B285&amp;IF(J285&lt;&gt;"","  -ldev_name "&amp;J285, "")&amp;" -s "&amp;Instructions!B$11&amp;" -IH"&amp;Instructions!B$10, "")</f>
        <v/>
      </c>
      <c r="Q285" s="97" t="str">
        <f>IF(B285&gt;0,"raidcom delete ldev -ldev_id "&amp;B285&amp;" -s "&amp;Instructions!B$11&amp;" -IH"&amp;Instructions!B$10, "")</f>
        <v/>
      </c>
    </row>
    <row r="286" spans="1:17" ht="15">
      <c r="A286" s="70"/>
      <c r="B286" s="29"/>
      <c r="C286" s="21"/>
      <c r="D286" s="30"/>
      <c r="E286" s="21"/>
      <c r="F286" s="21"/>
      <c r="G286" s="28"/>
      <c r="H286" s="21"/>
      <c r="I286" s="21"/>
      <c r="J286" s="21"/>
      <c r="K286" s="61"/>
      <c r="L286" s="57"/>
      <c r="M286" s="28"/>
      <c r="N286" s="92" t="s">
        <v>17</v>
      </c>
      <c r="O286" s="24" t="str">
        <f>IF(A286&lt;&gt; "", "raidcom add ldev "&amp;IF(C286="snap"," -pool snap"," -"&amp;C286&amp;" "&amp;D286)&amp;" -ldev_id "&amp;B286&amp;" -capacity "&amp;G286&amp;IF(H286="BLOCK",G286,G286&amp;H286)&amp;IF(E286="OPEN-V"," ","emulation "&amp;E286)&amp;IF(I286="Y"," -command_device y","")&amp;" -s "&amp;Instructions!B$11&amp;" -IH"&amp;Instructions!B$10, "")</f>
        <v/>
      </c>
      <c r="P286" s="24" t="str">
        <f>IF(J286&lt;&gt;"","raidcom add ldev "&amp;" -ldev_id "&amp;B286&amp;IF(J286&lt;&gt;"","  -ldev_name "&amp;J286, "")&amp;" -s "&amp;Instructions!B$11&amp;" -IH"&amp;Instructions!B$10, "")</f>
        <v/>
      </c>
      <c r="Q286" s="97" t="str">
        <f>IF(B286&gt;0,"raidcom delete ldev -ldev_id "&amp;B286&amp;" -s "&amp;Instructions!B$11&amp;" -IH"&amp;Instructions!B$10, "")</f>
        <v/>
      </c>
    </row>
    <row r="287" spans="1:17" ht="15">
      <c r="A287" s="70"/>
      <c r="B287" s="29"/>
      <c r="C287" s="21"/>
      <c r="D287" s="30"/>
      <c r="E287" s="21"/>
      <c r="F287" s="21"/>
      <c r="G287" s="28"/>
      <c r="H287" s="21"/>
      <c r="I287" s="21"/>
      <c r="J287" s="21"/>
      <c r="K287" s="61"/>
      <c r="L287" s="57"/>
      <c r="M287" s="28"/>
      <c r="N287" s="92" t="s">
        <v>17</v>
      </c>
      <c r="O287" s="24" t="str">
        <f>IF(A287&lt;&gt; "", "raidcom add ldev "&amp;IF(C287="snap"," -pool snap"," -"&amp;C287&amp;" "&amp;D287)&amp;" -ldev_id "&amp;B287&amp;" -capacity "&amp;G287&amp;IF(H287="BLOCK",G287,G287&amp;H287)&amp;IF(E287="OPEN-V"," ","emulation "&amp;E287)&amp;IF(I287="Y"," -command_device y","")&amp;" -s "&amp;Instructions!B$11&amp;" -IH"&amp;Instructions!B$10, "")</f>
        <v/>
      </c>
      <c r="P287" s="24" t="str">
        <f>IF(J287&lt;&gt;"","raidcom add ldev "&amp;" -ldev_id "&amp;B287&amp;IF(J287&lt;&gt;"","  -ldev_name "&amp;J287, "")&amp;" -s "&amp;Instructions!B$11&amp;" -IH"&amp;Instructions!B$10, "")</f>
        <v/>
      </c>
      <c r="Q287" s="97" t="str">
        <f>IF(B287&gt;0,"raidcom delete ldev -ldev_id "&amp;B287&amp;" -s "&amp;Instructions!B$11&amp;" -IH"&amp;Instructions!B$10, "")</f>
        <v/>
      </c>
    </row>
    <row r="288" spans="1:17" ht="15">
      <c r="A288" s="70"/>
      <c r="B288" s="29"/>
      <c r="C288" s="21"/>
      <c r="D288" s="30"/>
      <c r="E288" s="21"/>
      <c r="F288" s="21"/>
      <c r="G288" s="28"/>
      <c r="H288" s="21"/>
      <c r="I288" s="21"/>
      <c r="J288" s="21"/>
      <c r="K288" s="61"/>
      <c r="L288" s="57"/>
      <c r="M288" s="28"/>
      <c r="N288" s="92" t="s">
        <v>17</v>
      </c>
      <c r="O288" s="24" t="str">
        <f>IF(A288&lt;&gt; "", "raidcom add ldev "&amp;IF(C288="snap"," -pool snap"," -"&amp;C288&amp;" "&amp;D288)&amp;" -ldev_id "&amp;B288&amp;" -capacity "&amp;G288&amp;IF(H288="BLOCK",G288,G288&amp;H288)&amp;IF(E288="OPEN-V"," ","emulation "&amp;E288)&amp;IF(I288="Y"," -command_device y","")&amp;" -s "&amp;Instructions!B$11&amp;" -IH"&amp;Instructions!B$10, "")</f>
        <v/>
      </c>
      <c r="P288" s="24" t="str">
        <f>IF(J288&lt;&gt;"","raidcom add ldev "&amp;" -ldev_id "&amp;B288&amp;IF(J288&lt;&gt;"","  -ldev_name "&amp;J288, "")&amp;" -s "&amp;Instructions!B$11&amp;" -IH"&amp;Instructions!B$10, "")</f>
        <v/>
      </c>
      <c r="Q288" s="97" t="str">
        <f>IF(B288&gt;0,"raidcom delete ldev -ldev_id "&amp;B288&amp;" -s "&amp;Instructions!B$11&amp;" -IH"&amp;Instructions!B$10, "")</f>
        <v/>
      </c>
    </row>
    <row r="289" spans="1:17" ht="15">
      <c r="A289" s="70"/>
      <c r="B289" s="29"/>
      <c r="C289" s="21"/>
      <c r="D289" s="30"/>
      <c r="E289" s="21"/>
      <c r="F289" s="21"/>
      <c r="G289" s="28"/>
      <c r="H289" s="21"/>
      <c r="I289" s="21"/>
      <c r="J289" s="21"/>
      <c r="K289" s="61"/>
      <c r="L289" s="57"/>
      <c r="M289" s="28"/>
      <c r="N289" s="92" t="s">
        <v>17</v>
      </c>
      <c r="O289" s="24" t="str">
        <f>IF(A289&lt;&gt; "", "raidcom add ldev "&amp;IF(C289="snap"," -pool snap"," -"&amp;C289&amp;" "&amp;D289)&amp;" -ldev_id "&amp;B289&amp;" -capacity "&amp;G289&amp;IF(H289="BLOCK",G289,G289&amp;H289)&amp;IF(E289="OPEN-V"," ","emulation "&amp;E289)&amp;IF(I289="Y"," -command_device y","")&amp;" -s "&amp;Instructions!B$11&amp;" -IH"&amp;Instructions!B$10, "")</f>
        <v/>
      </c>
      <c r="P289" s="24" t="str">
        <f>IF(J289&lt;&gt;"","raidcom add ldev "&amp;" -ldev_id "&amp;B289&amp;IF(J289&lt;&gt;"","  -ldev_name "&amp;J289, "")&amp;" -s "&amp;Instructions!B$11&amp;" -IH"&amp;Instructions!B$10, "")</f>
        <v/>
      </c>
      <c r="Q289" s="97" t="str">
        <f>IF(B289&gt;0,"raidcom delete ldev -ldev_id "&amp;B289&amp;" -s "&amp;Instructions!B$11&amp;" -IH"&amp;Instructions!B$10, "")</f>
        <v/>
      </c>
    </row>
    <row r="290" spans="1:17" ht="15">
      <c r="A290" s="70"/>
      <c r="B290" s="29"/>
      <c r="C290" s="21"/>
      <c r="D290" s="30"/>
      <c r="E290" s="21"/>
      <c r="F290" s="21"/>
      <c r="G290" s="28"/>
      <c r="H290" s="21"/>
      <c r="I290" s="21"/>
      <c r="J290" s="21"/>
      <c r="K290" s="61"/>
      <c r="L290" s="57"/>
      <c r="M290" s="28"/>
      <c r="N290" s="92" t="s">
        <v>17</v>
      </c>
      <c r="O290" s="24" t="str">
        <f>IF(A290&lt;&gt; "", "raidcom add ldev "&amp;IF(C290="snap"," -pool snap"," -"&amp;C290&amp;" "&amp;D290)&amp;" -ldev_id "&amp;B290&amp;" -capacity "&amp;G290&amp;IF(H290="BLOCK",G290,G290&amp;H290)&amp;IF(E290="OPEN-V"," ","emulation "&amp;E290)&amp;IF(I290="Y"," -command_device y","")&amp;" -s "&amp;Instructions!B$11&amp;" -IH"&amp;Instructions!B$10, "")</f>
        <v/>
      </c>
      <c r="P290" s="24" t="str">
        <f>IF(J290&lt;&gt;"","raidcom add ldev "&amp;" -ldev_id "&amp;B290&amp;IF(J290&lt;&gt;"","  -ldev_name "&amp;J290, "")&amp;" -s "&amp;Instructions!B$11&amp;" -IH"&amp;Instructions!B$10, "")</f>
        <v/>
      </c>
      <c r="Q290" s="97" t="str">
        <f>IF(B290&gt;0,"raidcom delete ldev -ldev_id "&amp;B290&amp;" -s "&amp;Instructions!B$11&amp;" -IH"&amp;Instructions!B$10, "")</f>
        <v/>
      </c>
    </row>
    <row r="291" spans="1:17" ht="15">
      <c r="A291" s="70"/>
      <c r="B291" s="29"/>
      <c r="C291" s="21"/>
      <c r="D291" s="30"/>
      <c r="E291" s="21"/>
      <c r="F291" s="21"/>
      <c r="G291" s="28"/>
      <c r="H291" s="21"/>
      <c r="I291" s="21"/>
      <c r="J291" s="21"/>
      <c r="K291" s="61"/>
      <c r="L291" s="57"/>
      <c r="M291" s="28"/>
      <c r="N291" s="92" t="s">
        <v>17</v>
      </c>
      <c r="O291" s="24" t="str">
        <f>IF(A291&lt;&gt; "", "raidcom add ldev "&amp;IF(C291="snap"," -pool snap"," -"&amp;C291&amp;" "&amp;D291)&amp;" -ldev_id "&amp;B291&amp;" -capacity "&amp;G291&amp;IF(H291="BLOCK",G291,G291&amp;H291)&amp;IF(E291="OPEN-V"," ","emulation "&amp;E291)&amp;IF(I291="Y"," -command_device y","")&amp;" -s "&amp;Instructions!B$11&amp;" -IH"&amp;Instructions!B$10, "")</f>
        <v/>
      </c>
      <c r="P291" s="24" t="str">
        <f>IF(J291&lt;&gt;"","raidcom add ldev "&amp;" -ldev_id "&amp;B291&amp;IF(J291&lt;&gt;"","  -ldev_name "&amp;J291, "")&amp;" -s "&amp;Instructions!B$11&amp;" -IH"&amp;Instructions!B$10, "")</f>
        <v/>
      </c>
      <c r="Q291" s="97" t="str">
        <f>IF(B291&gt;0,"raidcom delete ldev -ldev_id "&amp;B291&amp;" -s "&amp;Instructions!B$11&amp;" -IH"&amp;Instructions!B$10, "")</f>
        <v/>
      </c>
    </row>
    <row r="292" spans="1:17" ht="15">
      <c r="A292" s="70"/>
      <c r="B292" s="29"/>
      <c r="C292" s="21"/>
      <c r="D292" s="30"/>
      <c r="E292" s="21"/>
      <c r="F292" s="21"/>
      <c r="G292" s="28"/>
      <c r="H292" s="21"/>
      <c r="I292" s="21"/>
      <c r="J292" s="21"/>
      <c r="K292" s="61"/>
      <c r="L292" s="57"/>
      <c r="M292" s="28"/>
      <c r="N292" s="92" t="s">
        <v>17</v>
      </c>
      <c r="O292" s="24" t="str">
        <f>IF(A292&lt;&gt; "", "raidcom add ldev "&amp;IF(C292="snap"," -pool snap"," -"&amp;C292&amp;" "&amp;D292)&amp;" -ldev_id "&amp;B292&amp;" -capacity "&amp;G292&amp;IF(H292="BLOCK",G292,G292&amp;H292)&amp;IF(E292="OPEN-V"," ","emulation "&amp;E292)&amp;IF(I292="Y"," -command_device y","")&amp;" -s "&amp;Instructions!B$11&amp;" -IH"&amp;Instructions!B$10, "")</f>
        <v/>
      </c>
      <c r="P292" s="24" t="str">
        <f>IF(J292&lt;&gt;"","raidcom add ldev "&amp;" -ldev_id "&amp;B292&amp;IF(J292&lt;&gt;"","  -ldev_name "&amp;J292, "")&amp;" -s "&amp;Instructions!B$11&amp;" -IH"&amp;Instructions!B$10, "")</f>
        <v/>
      </c>
      <c r="Q292" s="97" t="str">
        <f>IF(B292&gt;0,"raidcom delete ldev -ldev_id "&amp;B292&amp;" -s "&amp;Instructions!B$11&amp;" -IH"&amp;Instructions!B$10, "")</f>
        <v/>
      </c>
    </row>
    <row r="293" spans="1:17" ht="15">
      <c r="A293" s="70"/>
      <c r="B293" s="29"/>
      <c r="C293" s="21"/>
      <c r="D293" s="30"/>
      <c r="E293" s="21"/>
      <c r="F293" s="21"/>
      <c r="G293" s="28"/>
      <c r="H293" s="21"/>
      <c r="I293" s="21"/>
      <c r="J293" s="21"/>
      <c r="K293" s="61"/>
      <c r="L293" s="57"/>
      <c r="M293" s="28"/>
      <c r="N293" s="92" t="s">
        <v>17</v>
      </c>
      <c r="O293" s="24" t="str">
        <f>IF(A293&lt;&gt; "", "raidcom add ldev "&amp;IF(C293="snap"," -pool snap"," -"&amp;C293&amp;" "&amp;D293)&amp;" -ldev_id "&amp;B293&amp;" -capacity "&amp;G293&amp;IF(H293="BLOCK",G293,G293&amp;H293)&amp;IF(E293="OPEN-V"," ","emulation "&amp;E293)&amp;IF(I293="Y"," -command_device y","")&amp;" -s "&amp;Instructions!B$11&amp;" -IH"&amp;Instructions!B$10, "")</f>
        <v/>
      </c>
      <c r="P293" s="24" t="str">
        <f>IF(J293&lt;&gt;"","raidcom add ldev "&amp;" -ldev_id "&amp;B293&amp;IF(J293&lt;&gt;"","  -ldev_name "&amp;J293, "")&amp;" -s "&amp;Instructions!B$11&amp;" -IH"&amp;Instructions!B$10, "")</f>
        <v/>
      </c>
      <c r="Q293" s="97" t="str">
        <f>IF(B293&gt;0,"raidcom delete ldev -ldev_id "&amp;B293&amp;" -s "&amp;Instructions!B$11&amp;" -IH"&amp;Instructions!B$10, "")</f>
        <v/>
      </c>
    </row>
    <row r="294" spans="1:17" ht="15">
      <c r="A294" s="70"/>
      <c r="B294" s="29"/>
      <c r="C294" s="21"/>
      <c r="D294" s="30"/>
      <c r="E294" s="21"/>
      <c r="F294" s="21"/>
      <c r="G294" s="28"/>
      <c r="H294" s="21"/>
      <c r="I294" s="21"/>
      <c r="J294" s="21"/>
      <c r="K294" s="61"/>
      <c r="L294" s="57"/>
      <c r="M294" s="28"/>
      <c r="N294" s="92" t="s">
        <v>17</v>
      </c>
      <c r="O294" s="24" t="str">
        <f>IF(A294&lt;&gt; "", "raidcom add ldev "&amp;IF(C294="snap"," -pool snap"," -"&amp;C294&amp;" "&amp;D294)&amp;" -ldev_id "&amp;B294&amp;" -capacity "&amp;G294&amp;IF(H294="BLOCK",G294,G294&amp;H294)&amp;IF(E294="OPEN-V"," ","emulation "&amp;E294)&amp;IF(I294="Y"," -command_device y","")&amp;" -s "&amp;Instructions!B$11&amp;" -IH"&amp;Instructions!B$10, "")</f>
        <v/>
      </c>
      <c r="P294" s="24" t="str">
        <f>IF(J294&lt;&gt;"","raidcom add ldev "&amp;" -ldev_id "&amp;B294&amp;IF(J294&lt;&gt;"","  -ldev_name "&amp;J294, "")&amp;" -s "&amp;Instructions!B$11&amp;" -IH"&amp;Instructions!B$10, "")</f>
        <v/>
      </c>
      <c r="Q294" s="97" t="str">
        <f>IF(B294&gt;0,"raidcom delete ldev -ldev_id "&amp;B294&amp;" -s "&amp;Instructions!B$11&amp;" -IH"&amp;Instructions!B$10, "")</f>
        <v/>
      </c>
    </row>
    <row r="295" spans="1:17" ht="15">
      <c r="A295" s="70"/>
      <c r="B295" s="29"/>
      <c r="C295" s="21"/>
      <c r="D295" s="30"/>
      <c r="E295" s="21"/>
      <c r="F295" s="21"/>
      <c r="G295" s="28"/>
      <c r="H295" s="21"/>
      <c r="I295" s="21"/>
      <c r="J295" s="21"/>
      <c r="K295" s="61"/>
      <c r="L295" s="57"/>
      <c r="M295" s="28"/>
      <c r="N295" s="92" t="s">
        <v>17</v>
      </c>
      <c r="O295" s="24" t="str">
        <f>IF(A295&lt;&gt; "", "raidcom add ldev "&amp;IF(C295="snap"," -pool snap"," -"&amp;C295&amp;" "&amp;D295)&amp;" -ldev_id "&amp;B295&amp;" -capacity "&amp;G295&amp;IF(H295="BLOCK",G295,G295&amp;H295)&amp;IF(E295="OPEN-V"," ","emulation "&amp;E295)&amp;IF(I295="Y"," -command_device y","")&amp;" -s "&amp;Instructions!B$11&amp;" -IH"&amp;Instructions!B$10, "")</f>
        <v/>
      </c>
      <c r="P295" s="24" t="str">
        <f>IF(J295&lt;&gt;"","raidcom add ldev "&amp;" -ldev_id "&amp;B295&amp;IF(J295&lt;&gt;"","  -ldev_name "&amp;J295, "")&amp;" -s "&amp;Instructions!B$11&amp;" -IH"&amp;Instructions!B$10, "")</f>
        <v/>
      </c>
      <c r="Q295" s="97" t="str">
        <f>IF(B295&gt;0,"raidcom delete ldev -ldev_id "&amp;B295&amp;" -s "&amp;Instructions!B$11&amp;" -IH"&amp;Instructions!B$10, "")</f>
        <v/>
      </c>
    </row>
    <row r="296" spans="1:17" ht="15">
      <c r="A296" s="70"/>
      <c r="B296" s="29"/>
      <c r="C296" s="21"/>
      <c r="D296" s="30"/>
      <c r="E296" s="21"/>
      <c r="F296" s="21"/>
      <c r="G296" s="28"/>
      <c r="H296" s="21"/>
      <c r="I296" s="21"/>
      <c r="J296" s="21"/>
      <c r="K296" s="61"/>
      <c r="L296" s="57"/>
      <c r="M296" s="28"/>
      <c r="N296" s="92" t="s">
        <v>17</v>
      </c>
      <c r="O296" s="24" t="str">
        <f>IF(A296&lt;&gt; "", "raidcom add ldev "&amp;IF(C296="snap"," -pool snap"," -"&amp;C296&amp;" "&amp;D296)&amp;" -ldev_id "&amp;B296&amp;" -capacity "&amp;G296&amp;IF(H296="BLOCK",G296,G296&amp;H296)&amp;IF(E296="OPEN-V"," ","emulation "&amp;E296)&amp;IF(I296="Y"," -command_device y","")&amp;" -s "&amp;Instructions!B$11&amp;" -IH"&amp;Instructions!B$10, "")</f>
        <v/>
      </c>
      <c r="P296" s="24" t="str">
        <f>IF(J296&lt;&gt;"","raidcom add ldev "&amp;" -ldev_id "&amp;B296&amp;IF(J296&lt;&gt;"","  -ldev_name "&amp;J296, "")&amp;" -s "&amp;Instructions!B$11&amp;" -IH"&amp;Instructions!B$10, "")</f>
        <v/>
      </c>
      <c r="Q296" s="97" t="str">
        <f>IF(B296&gt;0,"raidcom delete ldev -ldev_id "&amp;B296&amp;" -s "&amp;Instructions!B$11&amp;" -IH"&amp;Instructions!B$10, "")</f>
        <v/>
      </c>
    </row>
    <row r="297" spans="1:17" ht="15">
      <c r="A297" s="70"/>
      <c r="B297" s="29"/>
      <c r="C297" s="21"/>
      <c r="D297" s="30"/>
      <c r="E297" s="21"/>
      <c r="F297" s="21"/>
      <c r="G297" s="28"/>
      <c r="H297" s="21"/>
      <c r="I297" s="21"/>
      <c r="J297" s="21"/>
      <c r="K297" s="61"/>
      <c r="L297" s="57"/>
      <c r="M297" s="28"/>
      <c r="N297" s="92" t="s">
        <v>17</v>
      </c>
      <c r="O297" s="24" t="str">
        <f>IF(A297&lt;&gt; "", "raidcom add ldev "&amp;IF(C297="snap"," -pool snap"," -"&amp;C297&amp;" "&amp;D297)&amp;" -ldev_id "&amp;B297&amp;" -capacity "&amp;G297&amp;IF(H297="BLOCK",G297,G297&amp;H297)&amp;IF(E297="OPEN-V"," ","emulation "&amp;E297)&amp;IF(I297="Y"," -command_device y","")&amp;" -s "&amp;Instructions!B$11&amp;" -IH"&amp;Instructions!B$10, "")</f>
        <v/>
      </c>
      <c r="P297" s="24" t="str">
        <f>IF(J297&lt;&gt;"","raidcom add ldev "&amp;" -ldev_id "&amp;B297&amp;IF(J297&lt;&gt;"","  -ldev_name "&amp;J297, "")&amp;" -s "&amp;Instructions!B$11&amp;" -IH"&amp;Instructions!B$10, "")</f>
        <v/>
      </c>
      <c r="Q297" s="97" t="str">
        <f>IF(B297&gt;0,"raidcom delete ldev -ldev_id "&amp;B297&amp;" -s "&amp;Instructions!B$11&amp;" -IH"&amp;Instructions!B$10, "")</f>
        <v/>
      </c>
    </row>
    <row r="298" spans="1:17" ht="15">
      <c r="A298" s="70"/>
      <c r="B298" s="29"/>
      <c r="C298" s="21"/>
      <c r="D298" s="30"/>
      <c r="E298" s="21"/>
      <c r="F298" s="21"/>
      <c r="G298" s="28"/>
      <c r="H298" s="21"/>
      <c r="I298" s="21"/>
      <c r="J298" s="21"/>
      <c r="K298" s="61"/>
      <c r="L298" s="57"/>
      <c r="M298" s="28"/>
      <c r="N298" s="92" t="s">
        <v>17</v>
      </c>
      <c r="O298" s="24" t="str">
        <f>IF(A298&lt;&gt; "", "raidcom add ldev "&amp;IF(C298="snap"," -pool snap"," -"&amp;C298&amp;" "&amp;D298)&amp;" -ldev_id "&amp;B298&amp;" -capacity "&amp;G298&amp;IF(H298="BLOCK",G298,G298&amp;H298)&amp;IF(E298="OPEN-V"," ","emulation "&amp;E298)&amp;IF(I298="Y"," -command_device y","")&amp;" -s "&amp;Instructions!B$11&amp;" -IH"&amp;Instructions!B$10, "")</f>
        <v/>
      </c>
      <c r="P298" s="24" t="str">
        <f>IF(J298&lt;&gt;"","raidcom add ldev "&amp;" -ldev_id "&amp;B298&amp;IF(J298&lt;&gt;"","  -ldev_name "&amp;J298, "")&amp;" -s "&amp;Instructions!B$11&amp;" -IH"&amp;Instructions!B$10, "")</f>
        <v/>
      </c>
      <c r="Q298" s="97" t="str">
        <f>IF(B298&gt;0,"raidcom delete ldev -ldev_id "&amp;B298&amp;" -s "&amp;Instructions!B$11&amp;" -IH"&amp;Instructions!B$10, "")</f>
        <v/>
      </c>
    </row>
    <row r="299" spans="1:17" ht="15">
      <c r="A299" s="70"/>
      <c r="B299" s="29"/>
      <c r="C299" s="21"/>
      <c r="D299" s="30"/>
      <c r="E299" s="21"/>
      <c r="F299" s="21"/>
      <c r="G299" s="28"/>
      <c r="H299" s="21"/>
      <c r="I299" s="21"/>
      <c r="J299" s="21"/>
      <c r="K299" s="61"/>
      <c r="L299" s="57"/>
      <c r="M299" s="28"/>
      <c r="N299" s="92" t="s">
        <v>17</v>
      </c>
      <c r="O299" s="24" t="str">
        <f>IF(A299&lt;&gt; "", "raidcom add ldev "&amp;IF(C299="snap"," -pool snap"," -"&amp;C299&amp;" "&amp;D299)&amp;" -ldev_id "&amp;B299&amp;" -capacity "&amp;G299&amp;IF(H299="BLOCK",G299,G299&amp;H299)&amp;IF(E299="OPEN-V"," ","emulation "&amp;E299)&amp;IF(I299="Y"," -command_device y","")&amp;" -s "&amp;Instructions!B$11&amp;" -IH"&amp;Instructions!B$10, "")</f>
        <v/>
      </c>
      <c r="P299" s="24" t="str">
        <f>IF(J299&lt;&gt;"","raidcom add ldev "&amp;" -ldev_id "&amp;B299&amp;IF(J299&lt;&gt;"","  -ldev_name "&amp;J299, "")&amp;" -s "&amp;Instructions!B$11&amp;" -IH"&amp;Instructions!B$10, "")</f>
        <v/>
      </c>
      <c r="Q299" s="97" t="str">
        <f>IF(B299&gt;0,"raidcom delete ldev -ldev_id "&amp;B299&amp;" -s "&amp;Instructions!B$11&amp;" -IH"&amp;Instructions!B$10, "")</f>
        <v/>
      </c>
    </row>
    <row r="300" spans="1:17" ht="15">
      <c r="A300" s="70"/>
      <c r="B300" s="29"/>
      <c r="C300" s="21"/>
      <c r="D300" s="30"/>
      <c r="E300" s="21"/>
      <c r="F300" s="21"/>
      <c r="G300" s="28"/>
      <c r="H300" s="21"/>
      <c r="I300" s="21"/>
      <c r="J300" s="21"/>
      <c r="K300" s="61"/>
      <c r="L300" s="57"/>
      <c r="M300" s="28"/>
      <c r="N300" s="92" t="s">
        <v>17</v>
      </c>
      <c r="O300" s="24" t="str">
        <f>IF(A300&lt;&gt; "", "raidcom add ldev "&amp;IF(C300="snap"," -pool snap"," -"&amp;C300&amp;" "&amp;D300)&amp;" -ldev_id "&amp;B300&amp;" -capacity "&amp;G300&amp;IF(H300="BLOCK",G300,G300&amp;H300)&amp;IF(E300="OPEN-V"," ","emulation "&amp;E300)&amp;IF(I300="Y"," -command_device y","")&amp;" -s "&amp;Instructions!B$11&amp;" -IH"&amp;Instructions!B$10, "")</f>
        <v/>
      </c>
      <c r="P300" s="24" t="str">
        <f>IF(J300&lt;&gt;"","raidcom add ldev "&amp;" -ldev_id "&amp;B300&amp;IF(J300&lt;&gt;"","  -ldev_name "&amp;J300, "")&amp;" -s "&amp;Instructions!B$11&amp;" -IH"&amp;Instructions!B$10, "")</f>
        <v/>
      </c>
      <c r="Q300" s="97" t="str">
        <f>IF(B300&gt;0,"raidcom delete ldev -ldev_id "&amp;B300&amp;" -s "&amp;Instructions!B$11&amp;" -IH"&amp;Instructions!B$10, "")</f>
        <v/>
      </c>
    </row>
    <row r="301" spans="1:17" ht="15">
      <c r="A301" s="70"/>
      <c r="B301" s="29"/>
      <c r="C301" s="21"/>
      <c r="D301" s="30"/>
      <c r="E301" s="21"/>
      <c r="F301" s="21"/>
      <c r="G301" s="28"/>
      <c r="H301" s="21"/>
      <c r="I301" s="21"/>
      <c r="J301" s="21"/>
      <c r="K301" s="61"/>
      <c r="L301" s="57"/>
      <c r="M301" s="28"/>
      <c r="N301" s="92" t="s">
        <v>17</v>
      </c>
      <c r="O301" s="24" t="str">
        <f>IF(A301&lt;&gt; "", "raidcom add ldev "&amp;IF(C301="snap"," -pool snap"," -"&amp;C301&amp;" "&amp;D301)&amp;" -ldev_id "&amp;B301&amp;" -capacity "&amp;G301&amp;IF(H301="BLOCK",G301,G301&amp;H301)&amp;IF(E301="OPEN-V"," ","emulation "&amp;E301)&amp;IF(I301="Y"," -command_device y","")&amp;" -s "&amp;Instructions!B$11&amp;" -IH"&amp;Instructions!B$10, "")</f>
        <v/>
      </c>
      <c r="P301" s="24" t="str">
        <f>IF(J301&lt;&gt;"","raidcom add ldev "&amp;" -ldev_id "&amp;B301&amp;IF(J301&lt;&gt;"","  -ldev_name "&amp;J301, "")&amp;" -s "&amp;Instructions!B$11&amp;" -IH"&amp;Instructions!B$10, "")</f>
        <v/>
      </c>
      <c r="Q301" s="97" t="str">
        <f>IF(B301&gt;0,"raidcom delete ldev -ldev_id "&amp;B301&amp;" -s "&amp;Instructions!B$11&amp;" -IH"&amp;Instructions!B$10, "")</f>
        <v/>
      </c>
    </row>
    <row r="302" spans="1:17" ht="15">
      <c r="A302" s="70"/>
      <c r="B302" s="29"/>
      <c r="C302" s="21"/>
      <c r="D302" s="30"/>
      <c r="E302" s="21"/>
      <c r="F302" s="21"/>
      <c r="G302" s="28"/>
      <c r="H302" s="21"/>
      <c r="I302" s="21"/>
      <c r="J302" s="21"/>
      <c r="K302" s="61"/>
      <c r="L302" s="57"/>
      <c r="M302" s="28"/>
      <c r="N302" s="92" t="s">
        <v>17</v>
      </c>
      <c r="O302" s="24" t="str">
        <f>IF(A302&lt;&gt; "", "raidcom add ldev "&amp;IF(C302="snap"," -pool snap"," -"&amp;C302&amp;" "&amp;D302)&amp;" -ldev_id "&amp;B302&amp;" -capacity "&amp;G302&amp;IF(H302="BLOCK",G302,G302&amp;H302)&amp;IF(E302="OPEN-V"," ","emulation "&amp;E302)&amp;IF(I302="Y"," -command_device y","")&amp;" -s "&amp;Instructions!B$11&amp;" -IH"&amp;Instructions!B$10, "")</f>
        <v/>
      </c>
      <c r="P302" s="24" t="str">
        <f>IF(J302&lt;&gt;"","raidcom add ldev "&amp;" -ldev_id "&amp;B302&amp;IF(J302&lt;&gt;"","  -ldev_name "&amp;J302, "")&amp;" -s "&amp;Instructions!B$11&amp;" -IH"&amp;Instructions!B$10, "")</f>
        <v/>
      </c>
      <c r="Q302" s="97" t="str">
        <f>IF(B302&gt;0,"raidcom delete ldev -ldev_id "&amp;B302&amp;" -s "&amp;Instructions!B$11&amp;" -IH"&amp;Instructions!B$10, "")</f>
        <v/>
      </c>
    </row>
    <row r="303" spans="1:17" ht="15">
      <c r="A303" s="70"/>
      <c r="B303" s="29"/>
      <c r="C303" s="21"/>
      <c r="D303" s="30"/>
      <c r="E303" s="21"/>
      <c r="F303" s="21"/>
      <c r="G303" s="28"/>
      <c r="H303" s="21"/>
      <c r="I303" s="21"/>
      <c r="J303" s="21"/>
      <c r="K303" s="61"/>
      <c r="L303" s="57"/>
      <c r="M303" s="28"/>
      <c r="N303" s="92" t="s">
        <v>17</v>
      </c>
      <c r="O303" s="24" t="str">
        <f>IF(A303&lt;&gt; "", "raidcom add ldev "&amp;IF(C303="snap"," -pool snap"," -"&amp;C303&amp;" "&amp;D303)&amp;" -ldev_id "&amp;B303&amp;" -capacity "&amp;G303&amp;IF(H303="BLOCK",G303,G303&amp;H303)&amp;IF(E303="OPEN-V"," ","emulation "&amp;E303)&amp;IF(I303="Y"," -command_device y","")&amp;" -s "&amp;Instructions!B$11&amp;" -IH"&amp;Instructions!B$10, "")</f>
        <v/>
      </c>
      <c r="P303" s="24" t="str">
        <f>IF(J303&lt;&gt;"","raidcom add ldev "&amp;" -ldev_id "&amp;B303&amp;IF(J303&lt;&gt;"","  -ldev_name "&amp;J303, "")&amp;" -s "&amp;Instructions!B$11&amp;" -IH"&amp;Instructions!B$10, "")</f>
        <v/>
      </c>
      <c r="Q303" s="97" t="str">
        <f>IF(B303&gt;0,"raidcom delete ldev -ldev_id "&amp;B303&amp;" -s "&amp;Instructions!B$11&amp;" -IH"&amp;Instructions!B$10, "")</f>
        <v/>
      </c>
    </row>
    <row r="304" spans="1:17" ht="15">
      <c r="A304" s="70"/>
      <c r="B304" s="29"/>
      <c r="C304" s="21"/>
      <c r="D304" s="30"/>
      <c r="E304" s="21"/>
      <c r="F304" s="21"/>
      <c r="G304" s="28"/>
      <c r="H304" s="21"/>
      <c r="I304" s="21"/>
      <c r="J304" s="21"/>
      <c r="K304" s="61"/>
      <c r="L304" s="57"/>
      <c r="M304" s="28"/>
      <c r="N304" s="92" t="s">
        <v>17</v>
      </c>
      <c r="O304" s="24" t="str">
        <f>IF(A304&lt;&gt; "", "raidcom add ldev "&amp;IF(C304="snap"," -pool snap"," -"&amp;C304&amp;" "&amp;D304)&amp;" -ldev_id "&amp;B304&amp;" -capacity "&amp;G304&amp;IF(H304="BLOCK",G304,G304&amp;H304)&amp;IF(E304="OPEN-V"," ","emulation "&amp;E304)&amp;IF(I304="Y"," -command_device y","")&amp;" -s "&amp;Instructions!B$11&amp;" -IH"&amp;Instructions!B$10, "")</f>
        <v/>
      </c>
      <c r="P304" s="24" t="str">
        <f>IF(J304&lt;&gt;"","raidcom add ldev "&amp;" -ldev_id "&amp;B304&amp;IF(J304&lt;&gt;"","  -ldev_name "&amp;J304, "")&amp;" -s "&amp;Instructions!B$11&amp;" -IH"&amp;Instructions!B$10, "")</f>
        <v/>
      </c>
      <c r="Q304" s="97" t="str">
        <f>IF(B304&gt;0,"raidcom delete ldev -ldev_id "&amp;B304&amp;" -s "&amp;Instructions!B$11&amp;" -IH"&amp;Instructions!B$10, "")</f>
        <v/>
      </c>
    </row>
    <row r="305" spans="1:17" ht="15">
      <c r="A305" s="70"/>
      <c r="B305" s="29"/>
      <c r="C305" s="21"/>
      <c r="D305" s="30"/>
      <c r="E305" s="21"/>
      <c r="F305" s="21"/>
      <c r="G305" s="28"/>
      <c r="H305" s="21"/>
      <c r="I305" s="21"/>
      <c r="J305" s="21"/>
      <c r="K305" s="61"/>
      <c r="L305" s="57"/>
      <c r="M305" s="28"/>
      <c r="N305" s="92" t="s">
        <v>17</v>
      </c>
      <c r="O305" s="24" t="str">
        <f>IF(A305&lt;&gt; "", "raidcom add ldev "&amp;IF(C305="snap"," -pool snap"," -"&amp;C305&amp;" "&amp;D305)&amp;" -ldev_id "&amp;B305&amp;" -capacity "&amp;G305&amp;IF(H305="BLOCK",G305,G305&amp;H305)&amp;IF(E305="OPEN-V"," ","emulation "&amp;E305)&amp;IF(I305="Y"," -command_device y","")&amp;" -s "&amp;Instructions!B$11&amp;" -IH"&amp;Instructions!B$10, "")</f>
        <v/>
      </c>
      <c r="P305" s="24" t="str">
        <f>IF(J305&lt;&gt;"","raidcom add ldev "&amp;" -ldev_id "&amp;B305&amp;IF(J305&lt;&gt;"","  -ldev_name "&amp;J305, "")&amp;" -s "&amp;Instructions!B$11&amp;" -IH"&amp;Instructions!B$10, "")</f>
        <v/>
      </c>
      <c r="Q305" s="97" t="str">
        <f>IF(B305&gt;0,"raidcom delete ldev -ldev_id "&amp;B305&amp;" -s "&amp;Instructions!B$11&amp;" -IH"&amp;Instructions!B$10, "")</f>
        <v/>
      </c>
    </row>
    <row r="306" spans="1:17" ht="15">
      <c r="A306" s="70"/>
      <c r="B306" s="29"/>
      <c r="C306" s="21"/>
      <c r="D306" s="30"/>
      <c r="E306" s="21"/>
      <c r="F306" s="21"/>
      <c r="G306" s="28"/>
      <c r="H306" s="21"/>
      <c r="I306" s="21"/>
      <c r="J306" s="21"/>
      <c r="K306" s="61"/>
      <c r="L306" s="57"/>
      <c r="M306" s="28"/>
      <c r="N306" s="92" t="s">
        <v>17</v>
      </c>
      <c r="O306" s="24" t="str">
        <f>IF(A306&lt;&gt; "", "raidcom add ldev "&amp;IF(C306="snap"," -pool snap"," -"&amp;C306&amp;" "&amp;D306)&amp;" -ldev_id "&amp;B306&amp;" -capacity "&amp;G306&amp;IF(H306="BLOCK",G306,G306&amp;H306)&amp;IF(E306="OPEN-V"," ","emulation "&amp;E306)&amp;IF(I306="Y"," -command_device y","")&amp;" -s "&amp;Instructions!B$11&amp;" -IH"&amp;Instructions!B$10, "")</f>
        <v/>
      </c>
      <c r="P306" s="24" t="str">
        <f>IF(J306&lt;&gt;"","raidcom add ldev "&amp;" -ldev_id "&amp;B306&amp;IF(J306&lt;&gt;"","  -ldev_name "&amp;J306, "")&amp;" -s "&amp;Instructions!B$11&amp;" -IH"&amp;Instructions!B$10, "")</f>
        <v/>
      </c>
      <c r="Q306" s="97" t="str">
        <f>IF(B306&gt;0,"raidcom delete ldev -ldev_id "&amp;B306&amp;" -s "&amp;Instructions!B$11&amp;" -IH"&amp;Instructions!B$10, "")</f>
        <v/>
      </c>
    </row>
    <row r="307" spans="1:17" ht="15">
      <c r="A307" s="70"/>
      <c r="B307" s="29"/>
      <c r="C307" s="21"/>
      <c r="D307" s="30"/>
      <c r="E307" s="21"/>
      <c r="F307" s="21"/>
      <c r="G307" s="28"/>
      <c r="H307" s="21"/>
      <c r="I307" s="21"/>
      <c r="J307" s="21"/>
      <c r="K307" s="61"/>
      <c r="L307" s="57"/>
      <c r="M307" s="28"/>
      <c r="N307" s="92" t="s">
        <v>17</v>
      </c>
      <c r="O307" s="24" t="str">
        <f>IF(A307&lt;&gt; "", "raidcom add ldev "&amp;IF(C307="snap"," -pool snap"," -"&amp;C307&amp;" "&amp;D307)&amp;" -ldev_id "&amp;B307&amp;" -capacity "&amp;G307&amp;IF(H307="BLOCK",G307,G307&amp;H307)&amp;IF(E307="OPEN-V"," ","emulation "&amp;E307)&amp;IF(I307="Y"," -command_device y","")&amp;" -s "&amp;Instructions!B$11&amp;" -IH"&amp;Instructions!B$10, "")</f>
        <v/>
      </c>
      <c r="P307" s="24" t="str">
        <f>IF(J307&lt;&gt;"","raidcom add ldev "&amp;" -ldev_id "&amp;B307&amp;IF(J307&lt;&gt;"","  -ldev_name "&amp;J307, "")&amp;" -s "&amp;Instructions!B$11&amp;" -IH"&amp;Instructions!B$10, "")</f>
        <v/>
      </c>
      <c r="Q307" s="97" t="str">
        <f>IF(B307&gt;0,"raidcom delete ldev -ldev_id "&amp;B307&amp;" -s "&amp;Instructions!B$11&amp;" -IH"&amp;Instructions!B$10, "")</f>
        <v/>
      </c>
    </row>
    <row r="308" spans="1:17" ht="15">
      <c r="A308" s="70"/>
      <c r="B308" s="29"/>
      <c r="C308" s="21"/>
      <c r="D308" s="30"/>
      <c r="E308" s="21"/>
      <c r="F308" s="21"/>
      <c r="G308" s="28"/>
      <c r="H308" s="21"/>
      <c r="I308" s="21"/>
      <c r="J308" s="21"/>
      <c r="K308" s="61"/>
      <c r="L308" s="57"/>
      <c r="M308" s="28"/>
      <c r="N308" s="92" t="s">
        <v>17</v>
      </c>
      <c r="O308" s="24" t="str">
        <f>IF(A308&lt;&gt; "", "raidcom add ldev "&amp;IF(C308="snap"," -pool snap"," -"&amp;C308&amp;" "&amp;D308)&amp;" -ldev_id "&amp;B308&amp;" -capacity "&amp;G308&amp;IF(H308="BLOCK",G308,G308&amp;H308)&amp;IF(E308="OPEN-V"," ","emulation "&amp;E308)&amp;IF(I308="Y"," -command_device y","")&amp;" -s "&amp;Instructions!B$11&amp;" -IH"&amp;Instructions!B$10, "")</f>
        <v/>
      </c>
      <c r="P308" s="24" t="str">
        <f>IF(J308&lt;&gt;"","raidcom add ldev "&amp;" -ldev_id "&amp;B308&amp;IF(J308&lt;&gt;"","  -ldev_name "&amp;J308, "")&amp;" -s "&amp;Instructions!B$11&amp;" -IH"&amp;Instructions!B$10, "")</f>
        <v/>
      </c>
      <c r="Q308" s="97" t="str">
        <f>IF(B308&gt;0,"raidcom delete ldev -ldev_id "&amp;B308&amp;" -s "&amp;Instructions!B$11&amp;" -IH"&amp;Instructions!B$10, "")</f>
        <v/>
      </c>
    </row>
    <row r="309" spans="1:17" ht="15">
      <c r="A309" s="70"/>
      <c r="B309" s="29"/>
      <c r="C309" s="21"/>
      <c r="D309" s="30"/>
      <c r="E309" s="21"/>
      <c r="F309" s="21"/>
      <c r="G309" s="28"/>
      <c r="H309" s="21"/>
      <c r="I309" s="21"/>
      <c r="J309" s="21"/>
      <c r="K309" s="61"/>
      <c r="L309" s="57"/>
      <c r="M309" s="28"/>
      <c r="N309" s="92" t="s">
        <v>17</v>
      </c>
      <c r="O309" s="24" t="str">
        <f>IF(A309&lt;&gt; "", "raidcom add ldev "&amp;IF(C309="snap"," -pool snap"," -"&amp;C309&amp;" "&amp;D309)&amp;" -ldev_id "&amp;B309&amp;" -capacity "&amp;G309&amp;IF(H309="BLOCK",G309,G309&amp;H309)&amp;IF(E309="OPEN-V"," ","emulation "&amp;E309)&amp;IF(I309="Y"," -command_device y","")&amp;" -s "&amp;Instructions!B$11&amp;" -IH"&amp;Instructions!B$10, "")</f>
        <v/>
      </c>
      <c r="P309" s="24" t="str">
        <f>IF(J309&lt;&gt;"","raidcom add ldev "&amp;" -ldev_id "&amp;B309&amp;IF(J309&lt;&gt;"","  -ldev_name "&amp;J309, "")&amp;" -s "&amp;Instructions!B$11&amp;" -IH"&amp;Instructions!B$10, "")</f>
        <v/>
      </c>
      <c r="Q309" s="97" t="str">
        <f>IF(B309&gt;0,"raidcom delete ldev -ldev_id "&amp;B309&amp;" -s "&amp;Instructions!B$11&amp;" -IH"&amp;Instructions!B$10, "")</f>
        <v/>
      </c>
    </row>
    <row r="310" spans="1:17" ht="15">
      <c r="A310" s="70"/>
      <c r="B310" s="29"/>
      <c r="C310" s="21"/>
      <c r="D310" s="30"/>
      <c r="E310" s="21"/>
      <c r="F310" s="21"/>
      <c r="G310" s="28"/>
      <c r="H310" s="21"/>
      <c r="I310" s="21"/>
      <c r="J310" s="21"/>
      <c r="K310" s="61"/>
      <c r="L310" s="57"/>
      <c r="M310" s="28"/>
      <c r="N310" s="92" t="s">
        <v>17</v>
      </c>
      <c r="O310" s="24" t="str">
        <f>IF(A310&lt;&gt; "", "raidcom add ldev "&amp;IF(C310="snap"," -pool snap"," -"&amp;C310&amp;" "&amp;D310)&amp;" -ldev_id "&amp;B310&amp;" -capacity "&amp;G310&amp;IF(H310="BLOCK",G310,G310&amp;H310)&amp;IF(E310="OPEN-V"," ","emulation "&amp;E310)&amp;IF(I310="Y"," -command_device y","")&amp;" -s "&amp;Instructions!B$11&amp;" -IH"&amp;Instructions!B$10, "")</f>
        <v/>
      </c>
      <c r="P310" s="24" t="str">
        <f>IF(J310&lt;&gt;"","raidcom add ldev "&amp;" -ldev_id "&amp;B310&amp;IF(J310&lt;&gt;"","  -ldev_name "&amp;J310, "")&amp;" -s "&amp;Instructions!B$11&amp;" -IH"&amp;Instructions!B$10, "")</f>
        <v/>
      </c>
      <c r="Q310" s="97" t="str">
        <f>IF(B310&gt;0,"raidcom delete ldev -ldev_id "&amp;B310&amp;" -s "&amp;Instructions!B$11&amp;" -IH"&amp;Instructions!B$10, "")</f>
        <v/>
      </c>
    </row>
    <row r="311" spans="1:17" ht="15">
      <c r="A311" s="70"/>
      <c r="B311" s="29"/>
      <c r="C311" s="21"/>
      <c r="D311" s="30"/>
      <c r="E311" s="21"/>
      <c r="F311" s="21"/>
      <c r="G311" s="28"/>
      <c r="H311" s="21"/>
      <c r="I311" s="21"/>
      <c r="J311" s="21"/>
      <c r="K311" s="61"/>
      <c r="L311" s="57"/>
      <c r="M311" s="28"/>
      <c r="N311" s="92" t="s">
        <v>17</v>
      </c>
      <c r="O311" s="24" t="str">
        <f>IF(A311&lt;&gt; "", "raidcom add ldev "&amp;IF(C311="snap"," -pool snap"," -"&amp;C311&amp;" "&amp;D311)&amp;" -ldev_id "&amp;B311&amp;" -capacity "&amp;G311&amp;IF(H311="BLOCK",G311,G311&amp;H311)&amp;IF(E311="OPEN-V"," ","emulation "&amp;E311)&amp;IF(I311="Y"," -command_device y","")&amp;" -s "&amp;Instructions!B$11&amp;" -IH"&amp;Instructions!B$10, "")</f>
        <v/>
      </c>
      <c r="P311" s="24" t="str">
        <f>IF(J311&lt;&gt;"","raidcom add ldev "&amp;" -ldev_id "&amp;B311&amp;IF(J311&lt;&gt;"","  -ldev_name "&amp;J311, "")&amp;" -s "&amp;Instructions!B$11&amp;" -IH"&amp;Instructions!B$10, "")</f>
        <v/>
      </c>
      <c r="Q311" s="97" t="str">
        <f>IF(B311&gt;0,"raidcom delete ldev -ldev_id "&amp;B311&amp;" -s "&amp;Instructions!B$11&amp;" -IH"&amp;Instructions!B$10, "")</f>
        <v/>
      </c>
    </row>
    <row r="312" spans="1:17" ht="15">
      <c r="A312" s="70"/>
      <c r="B312" s="29"/>
      <c r="C312" s="21"/>
      <c r="D312" s="30"/>
      <c r="E312" s="21"/>
      <c r="F312" s="21"/>
      <c r="G312" s="28"/>
      <c r="H312" s="21"/>
      <c r="I312" s="21"/>
      <c r="J312" s="21"/>
      <c r="K312" s="61"/>
      <c r="L312" s="57"/>
      <c r="M312" s="28"/>
      <c r="N312" s="92" t="s">
        <v>17</v>
      </c>
      <c r="O312" s="24" t="str">
        <f>IF(A312&lt;&gt; "", "raidcom add ldev "&amp;IF(C312="snap"," -pool snap"," -"&amp;C312&amp;" "&amp;D312)&amp;" -ldev_id "&amp;B312&amp;" -capacity "&amp;G312&amp;IF(H312="BLOCK",G312,G312&amp;H312)&amp;IF(E312="OPEN-V"," ","emulation "&amp;E312)&amp;IF(I312="Y"," -command_device y","")&amp;" -s "&amp;Instructions!B$11&amp;" -IH"&amp;Instructions!B$10, "")</f>
        <v/>
      </c>
      <c r="P312" s="24" t="str">
        <f>IF(J312&lt;&gt;"","raidcom add ldev "&amp;" -ldev_id "&amp;B312&amp;IF(J312&lt;&gt;"","  -ldev_name "&amp;J312, "")&amp;" -s "&amp;Instructions!B$11&amp;" -IH"&amp;Instructions!B$10, "")</f>
        <v/>
      </c>
      <c r="Q312" s="97" t="str">
        <f>IF(B312&gt;0,"raidcom delete ldev -ldev_id "&amp;B312&amp;" -s "&amp;Instructions!B$11&amp;" -IH"&amp;Instructions!B$10, "")</f>
        <v/>
      </c>
    </row>
    <row r="313" spans="1:17" ht="15">
      <c r="A313" s="70"/>
      <c r="B313" s="29"/>
      <c r="C313" s="21"/>
      <c r="D313" s="30"/>
      <c r="E313" s="21"/>
      <c r="F313" s="21"/>
      <c r="G313" s="28"/>
      <c r="H313" s="21"/>
      <c r="I313" s="21"/>
      <c r="J313" s="21"/>
      <c r="K313" s="61"/>
      <c r="L313" s="57"/>
      <c r="M313" s="28"/>
      <c r="N313" s="92" t="s">
        <v>17</v>
      </c>
      <c r="O313" s="24" t="str">
        <f>IF(A313&lt;&gt; "", "raidcom add ldev "&amp;IF(C313="snap"," -pool snap"," -"&amp;C313&amp;" "&amp;D313)&amp;" -ldev_id "&amp;B313&amp;" -capacity "&amp;G313&amp;IF(H313="BLOCK",G313,G313&amp;H313)&amp;IF(E313="OPEN-V"," ","emulation "&amp;E313)&amp;IF(I313="Y"," -command_device y","")&amp;" -s "&amp;Instructions!B$11&amp;" -IH"&amp;Instructions!B$10, "")</f>
        <v/>
      </c>
      <c r="P313" s="24" t="str">
        <f>IF(J313&lt;&gt;"","raidcom add ldev "&amp;" -ldev_id "&amp;B313&amp;IF(J313&lt;&gt;"","  -ldev_name "&amp;J313, "")&amp;" -s "&amp;Instructions!B$11&amp;" -IH"&amp;Instructions!B$10, "")</f>
        <v/>
      </c>
      <c r="Q313" s="97" t="str">
        <f>IF(B313&gt;0,"raidcom delete ldev -ldev_id "&amp;B313&amp;" -s "&amp;Instructions!B$11&amp;" -IH"&amp;Instructions!B$10, "")</f>
        <v/>
      </c>
    </row>
    <row r="314" spans="1:17" ht="15">
      <c r="A314" s="70"/>
      <c r="B314" s="29"/>
      <c r="C314" s="21"/>
      <c r="D314" s="30"/>
      <c r="E314" s="21"/>
      <c r="F314" s="21"/>
      <c r="G314" s="28"/>
      <c r="H314" s="21"/>
      <c r="I314" s="21"/>
      <c r="J314" s="21"/>
      <c r="K314" s="61"/>
      <c r="L314" s="57"/>
      <c r="M314" s="28"/>
      <c r="N314" s="92" t="s">
        <v>17</v>
      </c>
      <c r="O314" s="24" t="str">
        <f>IF(A314&lt;&gt; "", "raidcom add ldev "&amp;IF(C314="snap"," -pool snap"," -"&amp;C314&amp;" "&amp;D314)&amp;" -ldev_id "&amp;B314&amp;" -capacity "&amp;G314&amp;IF(H314="BLOCK",G314,G314&amp;H314)&amp;IF(E314="OPEN-V"," ","emulation "&amp;E314)&amp;IF(I314="Y"," -command_device y","")&amp;" -s "&amp;Instructions!B$11&amp;" -IH"&amp;Instructions!B$10, "")</f>
        <v/>
      </c>
      <c r="P314" s="24" t="str">
        <f>IF(J314&lt;&gt;"","raidcom add ldev "&amp;" -ldev_id "&amp;B314&amp;IF(J314&lt;&gt;"","  -ldev_name "&amp;J314, "")&amp;" -s "&amp;Instructions!B$11&amp;" -IH"&amp;Instructions!B$10, "")</f>
        <v/>
      </c>
      <c r="Q314" s="97" t="str">
        <f>IF(B314&gt;0,"raidcom delete ldev -ldev_id "&amp;B314&amp;" -s "&amp;Instructions!B$11&amp;" -IH"&amp;Instructions!B$10, "")</f>
        <v/>
      </c>
    </row>
    <row r="315" spans="1:17" ht="15">
      <c r="A315" s="70"/>
      <c r="B315" s="29"/>
      <c r="C315" s="21"/>
      <c r="D315" s="30"/>
      <c r="E315" s="21"/>
      <c r="F315" s="21"/>
      <c r="G315" s="28"/>
      <c r="H315" s="21"/>
      <c r="I315" s="21"/>
      <c r="J315" s="21"/>
      <c r="K315" s="61"/>
      <c r="L315" s="57"/>
      <c r="M315" s="28"/>
      <c r="N315" s="92" t="s">
        <v>17</v>
      </c>
      <c r="O315" s="24" t="str">
        <f>IF(A315&lt;&gt; "", "raidcom add ldev "&amp;IF(C315="snap"," -pool snap"," -"&amp;C315&amp;" "&amp;D315)&amp;" -ldev_id "&amp;B315&amp;" -capacity "&amp;G315&amp;IF(H315="BLOCK",G315,G315&amp;H315)&amp;IF(E315="OPEN-V"," ","emulation "&amp;E315)&amp;IF(I315="Y"," -command_device y","")&amp;" -s "&amp;Instructions!B$11&amp;" -IH"&amp;Instructions!B$10, "")</f>
        <v/>
      </c>
      <c r="P315" s="24" t="str">
        <f>IF(J315&lt;&gt;"","raidcom add ldev "&amp;" -ldev_id "&amp;B315&amp;IF(J315&lt;&gt;"","  -ldev_name "&amp;J315, "")&amp;" -s "&amp;Instructions!B$11&amp;" -IH"&amp;Instructions!B$10, "")</f>
        <v/>
      </c>
      <c r="Q315" s="97" t="str">
        <f>IF(B315&gt;0,"raidcom delete ldev -ldev_id "&amp;B315&amp;" -s "&amp;Instructions!B$11&amp;" -IH"&amp;Instructions!B$10, "")</f>
        <v/>
      </c>
    </row>
    <row r="316" spans="1:17" ht="15">
      <c r="A316" s="70"/>
      <c r="B316" s="29"/>
      <c r="C316" s="21"/>
      <c r="D316" s="30"/>
      <c r="E316" s="21"/>
      <c r="F316" s="21"/>
      <c r="G316" s="28"/>
      <c r="H316" s="21"/>
      <c r="I316" s="21"/>
      <c r="J316" s="21"/>
      <c r="K316" s="61"/>
      <c r="L316" s="57"/>
      <c r="M316" s="28"/>
      <c r="N316" s="92" t="s">
        <v>17</v>
      </c>
      <c r="O316" s="24" t="str">
        <f>IF(A316&lt;&gt; "", "raidcom add ldev "&amp;IF(C316="snap"," -pool snap"," -"&amp;C316&amp;" "&amp;D316)&amp;" -ldev_id "&amp;B316&amp;" -capacity "&amp;G316&amp;IF(H316="BLOCK",G316,G316&amp;H316)&amp;IF(E316="OPEN-V"," ","emulation "&amp;E316)&amp;IF(I316="Y"," -command_device y","")&amp;" -s "&amp;Instructions!B$11&amp;" -IH"&amp;Instructions!B$10, "")</f>
        <v/>
      </c>
      <c r="P316" s="24" t="str">
        <f>IF(J316&lt;&gt;"","raidcom add ldev "&amp;" -ldev_id "&amp;B316&amp;IF(J316&lt;&gt;"","  -ldev_name "&amp;J316, "")&amp;" -s "&amp;Instructions!B$11&amp;" -IH"&amp;Instructions!B$10, "")</f>
        <v/>
      </c>
      <c r="Q316" s="97" t="str">
        <f>IF(B316&gt;0,"raidcom delete ldev -ldev_id "&amp;B316&amp;" -s "&amp;Instructions!B$11&amp;" -IH"&amp;Instructions!B$10, "")</f>
        <v/>
      </c>
    </row>
    <row r="317" spans="1:17" ht="15">
      <c r="A317" s="70"/>
      <c r="B317" s="29"/>
      <c r="C317" s="21"/>
      <c r="D317" s="30"/>
      <c r="E317" s="21"/>
      <c r="F317" s="21"/>
      <c r="G317" s="28"/>
      <c r="H317" s="21"/>
      <c r="I317" s="21"/>
      <c r="J317" s="21"/>
      <c r="K317" s="61"/>
      <c r="L317" s="57"/>
      <c r="M317" s="28"/>
      <c r="N317" s="92" t="s">
        <v>17</v>
      </c>
      <c r="O317" s="24" t="str">
        <f>IF(A317&lt;&gt; "", "raidcom add ldev "&amp;IF(C317="snap"," -pool snap"," -"&amp;C317&amp;" "&amp;D317)&amp;" -ldev_id "&amp;B317&amp;" -capacity "&amp;G317&amp;IF(H317="BLOCK",G317,G317&amp;H317)&amp;IF(E317="OPEN-V"," ","emulation "&amp;E317)&amp;IF(I317="Y"," -command_device y","")&amp;" -s "&amp;Instructions!B$11&amp;" -IH"&amp;Instructions!B$10, "")</f>
        <v/>
      </c>
      <c r="P317" s="24" t="str">
        <f>IF(J317&lt;&gt;"","raidcom add ldev "&amp;" -ldev_id "&amp;B317&amp;IF(J317&lt;&gt;"","  -ldev_name "&amp;J317, "")&amp;" -s "&amp;Instructions!B$11&amp;" -IH"&amp;Instructions!B$10, "")</f>
        <v/>
      </c>
      <c r="Q317" s="97" t="str">
        <f>IF(B317&gt;0,"raidcom delete ldev -ldev_id "&amp;B317&amp;" -s "&amp;Instructions!B$11&amp;" -IH"&amp;Instructions!B$10, "")</f>
        <v/>
      </c>
    </row>
    <row r="318" spans="1:17" ht="15">
      <c r="A318" s="70"/>
      <c r="B318" s="29"/>
      <c r="C318" s="21"/>
      <c r="D318" s="30"/>
      <c r="E318" s="21"/>
      <c r="F318" s="21"/>
      <c r="G318" s="28"/>
      <c r="H318" s="21"/>
      <c r="I318" s="21"/>
      <c r="J318" s="21"/>
      <c r="K318" s="61"/>
      <c r="L318" s="57"/>
      <c r="M318" s="28"/>
      <c r="N318" s="92" t="s">
        <v>17</v>
      </c>
      <c r="O318" s="24" t="str">
        <f>IF(A318&lt;&gt; "", "raidcom add ldev "&amp;IF(C318="snap"," -pool snap"," -"&amp;C318&amp;" "&amp;D318)&amp;" -ldev_id "&amp;B318&amp;" -capacity "&amp;G318&amp;IF(H318="BLOCK",G318,G318&amp;H318)&amp;IF(E318="OPEN-V"," ","emulation "&amp;E318)&amp;IF(I318="Y"," -command_device y","")&amp;" -s "&amp;Instructions!B$11&amp;" -IH"&amp;Instructions!B$10, "")</f>
        <v/>
      </c>
      <c r="P318" s="24" t="str">
        <f>IF(J318&lt;&gt;"","raidcom add ldev "&amp;" -ldev_id "&amp;B318&amp;IF(J318&lt;&gt;"","  -ldev_name "&amp;J318, "")&amp;" -s "&amp;Instructions!B$11&amp;" -IH"&amp;Instructions!B$10, "")</f>
        <v/>
      </c>
      <c r="Q318" s="97" t="str">
        <f>IF(B318&gt;0,"raidcom delete ldev -ldev_id "&amp;B318&amp;" -s "&amp;Instructions!B$11&amp;" -IH"&amp;Instructions!B$10, "")</f>
        <v/>
      </c>
    </row>
    <row r="319" spans="1:17" ht="15">
      <c r="A319" s="70"/>
      <c r="B319" s="29"/>
      <c r="C319" s="21"/>
      <c r="D319" s="30"/>
      <c r="E319" s="21"/>
      <c r="F319" s="21"/>
      <c r="G319" s="28"/>
      <c r="H319" s="21"/>
      <c r="I319" s="21"/>
      <c r="J319" s="21"/>
      <c r="K319" s="61"/>
      <c r="L319" s="57"/>
      <c r="M319" s="28"/>
      <c r="N319" s="92" t="s">
        <v>17</v>
      </c>
      <c r="O319" s="24" t="str">
        <f>IF(A319&lt;&gt; "", "raidcom add ldev "&amp;IF(C319="snap"," -pool snap"," -"&amp;C319&amp;" "&amp;D319)&amp;" -ldev_id "&amp;B319&amp;" -capacity "&amp;G319&amp;IF(H319="BLOCK",G319,G319&amp;H319)&amp;IF(E319="OPEN-V"," ","emulation "&amp;E319)&amp;IF(I319="Y"," -command_device y","")&amp;" -s "&amp;Instructions!B$11&amp;" -IH"&amp;Instructions!B$10, "")</f>
        <v/>
      </c>
      <c r="P319" s="24" t="str">
        <f>IF(J319&lt;&gt;"","raidcom add ldev "&amp;" -ldev_id "&amp;B319&amp;IF(J319&lt;&gt;"","  -ldev_name "&amp;J319, "")&amp;" -s "&amp;Instructions!B$11&amp;" -IH"&amp;Instructions!B$10, "")</f>
        <v/>
      </c>
      <c r="Q319" s="97" t="str">
        <f>IF(B319&gt;0,"raidcom delete ldev -ldev_id "&amp;B319&amp;" -s "&amp;Instructions!B$11&amp;" -IH"&amp;Instructions!B$10, "")</f>
        <v/>
      </c>
    </row>
    <row r="320" spans="1:17" ht="15">
      <c r="A320" s="70"/>
      <c r="B320" s="29"/>
      <c r="C320" s="21"/>
      <c r="D320" s="30"/>
      <c r="E320" s="21"/>
      <c r="F320" s="21"/>
      <c r="G320" s="28"/>
      <c r="H320" s="21"/>
      <c r="I320" s="21"/>
      <c r="J320" s="21"/>
      <c r="K320" s="61"/>
      <c r="L320" s="57"/>
      <c r="M320" s="28"/>
      <c r="N320" s="92" t="s">
        <v>17</v>
      </c>
      <c r="O320" s="24" t="str">
        <f>IF(A320&lt;&gt; "", "raidcom add ldev "&amp;IF(C320="snap"," -pool snap"," -"&amp;C320&amp;" "&amp;D320)&amp;" -ldev_id "&amp;B320&amp;" -capacity "&amp;G320&amp;IF(H320="BLOCK",G320,G320&amp;H320)&amp;IF(E320="OPEN-V"," ","emulation "&amp;E320)&amp;IF(I320="Y"," -command_device y","")&amp;" -s "&amp;Instructions!B$11&amp;" -IH"&amp;Instructions!B$10, "")</f>
        <v/>
      </c>
      <c r="P320" s="24" t="str">
        <f>IF(J320&lt;&gt;"","raidcom add ldev "&amp;" -ldev_id "&amp;B320&amp;IF(J320&lt;&gt;"","  -ldev_name "&amp;J320, "")&amp;" -s "&amp;Instructions!B$11&amp;" -IH"&amp;Instructions!B$10, "")</f>
        <v/>
      </c>
      <c r="Q320" s="97" t="str">
        <f>IF(B320&gt;0,"raidcom delete ldev -ldev_id "&amp;B320&amp;" -s "&amp;Instructions!B$11&amp;" -IH"&amp;Instructions!B$10, "")</f>
        <v/>
      </c>
    </row>
    <row r="321" spans="1:17" ht="15">
      <c r="A321" s="70"/>
      <c r="B321" s="29"/>
      <c r="C321" s="21"/>
      <c r="D321" s="30"/>
      <c r="E321" s="21"/>
      <c r="F321" s="21"/>
      <c r="G321" s="28"/>
      <c r="H321" s="21"/>
      <c r="I321" s="21"/>
      <c r="J321" s="21"/>
      <c r="K321" s="61"/>
      <c r="L321" s="57"/>
      <c r="M321" s="28"/>
      <c r="N321" s="92" t="s">
        <v>17</v>
      </c>
      <c r="O321" s="24" t="str">
        <f>IF(A321&lt;&gt; "", "raidcom add ldev "&amp;IF(C321="snap"," -pool snap"," -"&amp;C321&amp;" "&amp;D321)&amp;" -ldev_id "&amp;B321&amp;" -capacity "&amp;G321&amp;IF(H321="BLOCK",G321,G321&amp;H321)&amp;IF(E321="OPEN-V"," ","emulation "&amp;E321)&amp;IF(I321="Y"," -command_device y","")&amp;" -s "&amp;Instructions!B$11&amp;" -IH"&amp;Instructions!B$10, "")</f>
        <v/>
      </c>
      <c r="P321" s="24" t="str">
        <f>IF(J321&lt;&gt;"","raidcom add ldev "&amp;" -ldev_id "&amp;B321&amp;IF(J321&lt;&gt;"","  -ldev_name "&amp;J321, "")&amp;" -s "&amp;Instructions!B$11&amp;" -IH"&amp;Instructions!B$10, "")</f>
        <v/>
      </c>
      <c r="Q321" s="97" t="str">
        <f>IF(B321&gt;0,"raidcom delete ldev -ldev_id "&amp;B321&amp;" -s "&amp;Instructions!B$11&amp;" -IH"&amp;Instructions!B$10, "")</f>
        <v/>
      </c>
    </row>
    <row r="322" spans="1:17" ht="15">
      <c r="A322" s="70"/>
      <c r="B322" s="29"/>
      <c r="C322" s="21"/>
      <c r="D322" s="30"/>
      <c r="E322" s="21"/>
      <c r="F322" s="21"/>
      <c r="G322" s="28"/>
      <c r="H322" s="21"/>
      <c r="I322" s="21"/>
      <c r="J322" s="21"/>
      <c r="K322" s="61"/>
      <c r="L322" s="57"/>
      <c r="M322" s="28"/>
      <c r="N322" s="92" t="s">
        <v>17</v>
      </c>
      <c r="O322" s="24" t="str">
        <f>IF(A322&lt;&gt; "", "raidcom add ldev "&amp;IF(C322="snap"," -pool snap"," -"&amp;C322&amp;" "&amp;D322)&amp;" -ldev_id "&amp;B322&amp;" -capacity "&amp;G322&amp;IF(H322="BLOCK",G322,G322&amp;H322)&amp;IF(E322="OPEN-V"," ","emulation "&amp;E322)&amp;IF(I322="Y"," -command_device y","")&amp;" -s "&amp;Instructions!B$11&amp;" -IH"&amp;Instructions!B$10, "")</f>
        <v/>
      </c>
      <c r="P322" s="24" t="str">
        <f>IF(J322&lt;&gt;"","raidcom add ldev "&amp;" -ldev_id "&amp;B322&amp;IF(J322&lt;&gt;"","  -ldev_name "&amp;J322, "")&amp;" -s "&amp;Instructions!B$11&amp;" -IH"&amp;Instructions!B$10, "")</f>
        <v/>
      </c>
      <c r="Q322" s="97" t="str">
        <f>IF(B322&gt;0,"raidcom delete ldev -ldev_id "&amp;B322&amp;" -s "&amp;Instructions!B$11&amp;" -IH"&amp;Instructions!B$10, "")</f>
        <v/>
      </c>
    </row>
    <row r="323" spans="1:17" ht="15">
      <c r="A323" s="70"/>
      <c r="B323" s="29"/>
      <c r="C323" s="21"/>
      <c r="D323" s="30"/>
      <c r="E323" s="21"/>
      <c r="F323" s="21"/>
      <c r="G323" s="28"/>
      <c r="H323" s="21"/>
      <c r="I323" s="21"/>
      <c r="J323" s="21"/>
      <c r="K323" s="61"/>
      <c r="L323" s="57"/>
      <c r="M323" s="28"/>
      <c r="N323" s="92" t="s">
        <v>17</v>
      </c>
      <c r="O323" s="24" t="str">
        <f>IF(A323&lt;&gt; "", "raidcom add ldev "&amp;IF(C323="snap"," -pool snap"," -"&amp;C323&amp;" "&amp;D323)&amp;" -ldev_id "&amp;B323&amp;" -capacity "&amp;G323&amp;IF(H323="BLOCK",G323,G323&amp;H323)&amp;IF(E323="OPEN-V"," ","emulation "&amp;E323)&amp;IF(I323="Y"," -command_device y","")&amp;" -s "&amp;Instructions!B$11&amp;" -IH"&amp;Instructions!B$10, "")</f>
        <v/>
      </c>
      <c r="P323" s="24" t="str">
        <f>IF(J323&lt;&gt;"","raidcom add ldev "&amp;" -ldev_id "&amp;B323&amp;IF(J323&lt;&gt;"","  -ldev_name "&amp;J323, "")&amp;" -s "&amp;Instructions!B$11&amp;" -IH"&amp;Instructions!B$10, "")</f>
        <v/>
      </c>
      <c r="Q323" s="97" t="str">
        <f>IF(B323&gt;0,"raidcom delete ldev -ldev_id "&amp;B323&amp;" -s "&amp;Instructions!B$11&amp;" -IH"&amp;Instructions!B$10, "")</f>
        <v/>
      </c>
    </row>
    <row r="324" spans="1:17" ht="15">
      <c r="A324" s="70"/>
      <c r="B324" s="29"/>
      <c r="C324" s="21"/>
      <c r="D324" s="30"/>
      <c r="E324" s="21"/>
      <c r="F324" s="21"/>
      <c r="G324" s="28"/>
      <c r="H324" s="21"/>
      <c r="I324" s="21"/>
      <c r="J324" s="21"/>
      <c r="K324" s="61"/>
      <c r="L324" s="57"/>
      <c r="M324" s="28"/>
      <c r="N324" s="92" t="s">
        <v>17</v>
      </c>
      <c r="O324" s="24" t="str">
        <f>IF(A324&lt;&gt; "", "raidcom add ldev "&amp;IF(C324="snap"," -pool snap"," -"&amp;C324&amp;" "&amp;D324)&amp;" -ldev_id "&amp;B324&amp;" -capacity "&amp;G324&amp;IF(H324="BLOCK",G324,G324&amp;H324)&amp;IF(E324="OPEN-V"," ","emulation "&amp;E324)&amp;IF(I324="Y"," -command_device y","")&amp;" -s "&amp;Instructions!B$11&amp;" -IH"&amp;Instructions!B$10, "")</f>
        <v/>
      </c>
      <c r="P324" s="24" t="str">
        <f>IF(J324&lt;&gt;"","raidcom add ldev "&amp;" -ldev_id "&amp;B324&amp;IF(J324&lt;&gt;"","  -ldev_name "&amp;J324, "")&amp;" -s "&amp;Instructions!B$11&amp;" -IH"&amp;Instructions!B$10, "")</f>
        <v/>
      </c>
      <c r="Q324" s="97" t="str">
        <f>IF(B324&gt;0,"raidcom delete ldev -ldev_id "&amp;B324&amp;" -s "&amp;Instructions!B$11&amp;" -IH"&amp;Instructions!B$10, "")</f>
        <v/>
      </c>
    </row>
    <row r="325" spans="1:17" ht="15">
      <c r="A325" s="70"/>
      <c r="B325" s="29"/>
      <c r="C325" s="21"/>
      <c r="D325" s="30"/>
      <c r="E325" s="21"/>
      <c r="F325" s="21"/>
      <c r="G325" s="28"/>
      <c r="H325" s="21"/>
      <c r="I325" s="21"/>
      <c r="J325" s="21"/>
      <c r="K325" s="61"/>
      <c r="L325" s="57"/>
      <c r="M325" s="28"/>
      <c r="N325" s="92" t="s">
        <v>17</v>
      </c>
      <c r="O325" s="24" t="str">
        <f>IF(A325&lt;&gt; "", "raidcom add ldev "&amp;IF(C325="snap"," -pool snap"," -"&amp;C325&amp;" "&amp;D325)&amp;" -ldev_id "&amp;B325&amp;" -capacity "&amp;G325&amp;IF(H325="BLOCK",G325,G325&amp;H325)&amp;IF(E325="OPEN-V"," ","emulation "&amp;E325)&amp;IF(I325="Y"," -command_device y","")&amp;" -s "&amp;Instructions!B$11&amp;" -IH"&amp;Instructions!B$10, "")</f>
        <v/>
      </c>
      <c r="P325" s="24" t="str">
        <f>IF(J325&lt;&gt;"","raidcom add ldev "&amp;" -ldev_id "&amp;B325&amp;IF(J325&lt;&gt;"","  -ldev_name "&amp;J325, "")&amp;" -s "&amp;Instructions!B$11&amp;" -IH"&amp;Instructions!B$10, "")</f>
        <v/>
      </c>
      <c r="Q325" s="97" t="str">
        <f>IF(B325&gt;0,"raidcom delete ldev -ldev_id "&amp;B325&amp;" -s "&amp;Instructions!B$11&amp;" -IH"&amp;Instructions!B$10, "")</f>
        <v/>
      </c>
    </row>
    <row r="326" spans="1:17" ht="15">
      <c r="A326" s="70"/>
      <c r="B326" s="29"/>
      <c r="C326" s="21"/>
      <c r="D326" s="30"/>
      <c r="E326" s="21"/>
      <c r="F326" s="21"/>
      <c r="G326" s="28"/>
      <c r="H326" s="21"/>
      <c r="I326" s="21"/>
      <c r="J326" s="21"/>
      <c r="K326" s="61"/>
      <c r="L326" s="57"/>
      <c r="M326" s="28"/>
      <c r="N326" s="92" t="s">
        <v>17</v>
      </c>
      <c r="O326" s="24" t="str">
        <f>IF(A326&lt;&gt; "", "raidcom add ldev "&amp;IF(C326="snap"," -pool snap"," -"&amp;C326&amp;" "&amp;D326)&amp;" -ldev_id "&amp;B326&amp;" -capacity "&amp;G326&amp;IF(H326="BLOCK",G326,G326&amp;H326)&amp;IF(E326="OPEN-V"," ","emulation "&amp;E326)&amp;IF(I326="Y"," -command_device y","")&amp;" -s "&amp;Instructions!B$11&amp;" -IH"&amp;Instructions!B$10, "")</f>
        <v/>
      </c>
      <c r="P326" s="24" t="str">
        <f>IF(J326&lt;&gt;"","raidcom add ldev "&amp;" -ldev_id "&amp;B326&amp;IF(J326&lt;&gt;"","  -ldev_name "&amp;J326, "")&amp;" -s "&amp;Instructions!B$11&amp;" -IH"&amp;Instructions!B$10, "")</f>
        <v/>
      </c>
      <c r="Q326" s="97" t="str">
        <f>IF(B326&gt;0,"raidcom delete ldev -ldev_id "&amp;B326&amp;" -s "&amp;Instructions!B$11&amp;" -IH"&amp;Instructions!B$10, "")</f>
        <v/>
      </c>
    </row>
    <row r="327" spans="1:17" ht="15">
      <c r="A327" s="70"/>
      <c r="B327" s="29"/>
      <c r="C327" s="21"/>
      <c r="D327" s="30"/>
      <c r="E327" s="21"/>
      <c r="F327" s="21"/>
      <c r="G327" s="28"/>
      <c r="H327" s="21"/>
      <c r="I327" s="21"/>
      <c r="J327" s="21"/>
      <c r="K327" s="61"/>
      <c r="L327" s="57"/>
      <c r="M327" s="28"/>
      <c r="N327" s="92" t="s">
        <v>17</v>
      </c>
      <c r="O327" s="24" t="str">
        <f>IF(A327&lt;&gt; "", "raidcom add ldev "&amp;IF(C327="snap"," -pool snap"," -"&amp;C327&amp;" "&amp;D327)&amp;" -ldev_id "&amp;B327&amp;" -capacity "&amp;G327&amp;IF(H327="BLOCK",G327,G327&amp;H327)&amp;IF(E327="OPEN-V"," ","emulation "&amp;E327)&amp;IF(I327="Y"," -command_device y","")&amp;" -s "&amp;Instructions!B$11&amp;" -IH"&amp;Instructions!B$10, "")</f>
        <v/>
      </c>
      <c r="P327" s="24" t="str">
        <f>IF(J327&lt;&gt;"","raidcom add ldev "&amp;" -ldev_id "&amp;B327&amp;IF(J327&lt;&gt;"","  -ldev_name "&amp;J327, "")&amp;" -s "&amp;Instructions!B$11&amp;" -IH"&amp;Instructions!B$10, "")</f>
        <v/>
      </c>
      <c r="Q327" s="97" t="str">
        <f>IF(B327&gt;0,"raidcom delete ldev -ldev_id "&amp;B327&amp;" -s "&amp;Instructions!B$11&amp;" -IH"&amp;Instructions!B$10, "")</f>
        <v/>
      </c>
    </row>
    <row r="328" spans="1:17" ht="15">
      <c r="A328" s="70"/>
      <c r="B328" s="29"/>
      <c r="C328" s="21"/>
      <c r="D328" s="30"/>
      <c r="E328" s="21"/>
      <c r="F328" s="21"/>
      <c r="G328" s="28"/>
      <c r="H328" s="21"/>
      <c r="I328" s="21"/>
      <c r="J328" s="21"/>
      <c r="K328" s="61"/>
      <c r="L328" s="57"/>
      <c r="M328" s="28"/>
      <c r="N328" s="92" t="s">
        <v>17</v>
      </c>
      <c r="O328" s="24" t="str">
        <f>IF(A328&lt;&gt; "", "raidcom add ldev "&amp;IF(C328="snap"," -pool snap"," -"&amp;C328&amp;" "&amp;D328)&amp;" -ldev_id "&amp;B328&amp;" -capacity "&amp;G328&amp;IF(H328="BLOCK",G328,G328&amp;H328)&amp;IF(E328="OPEN-V"," ","emulation "&amp;E328)&amp;IF(I328="Y"," -command_device y","")&amp;" -s "&amp;Instructions!B$11&amp;" -IH"&amp;Instructions!B$10, "")</f>
        <v/>
      </c>
      <c r="P328" s="24" t="str">
        <f>IF(J328&lt;&gt;"","raidcom add ldev "&amp;" -ldev_id "&amp;B328&amp;IF(J328&lt;&gt;"","  -ldev_name "&amp;J328, "")&amp;" -s "&amp;Instructions!B$11&amp;" -IH"&amp;Instructions!B$10, "")</f>
        <v/>
      </c>
      <c r="Q328" s="97" t="str">
        <f>IF(B328&gt;0,"raidcom delete ldev -ldev_id "&amp;B328&amp;" -s "&amp;Instructions!B$11&amp;" -IH"&amp;Instructions!B$10, "")</f>
        <v/>
      </c>
    </row>
    <row r="329" spans="1:17" ht="15">
      <c r="A329" s="70"/>
      <c r="B329" s="29"/>
      <c r="C329" s="21"/>
      <c r="D329" s="30"/>
      <c r="E329" s="21"/>
      <c r="F329" s="21"/>
      <c r="G329" s="28"/>
      <c r="H329" s="21"/>
      <c r="I329" s="21"/>
      <c r="J329" s="21"/>
      <c r="K329" s="61"/>
      <c r="L329" s="57"/>
      <c r="M329" s="28"/>
      <c r="N329" s="92" t="s">
        <v>17</v>
      </c>
      <c r="O329" s="24" t="str">
        <f>IF(A329&lt;&gt; "", "raidcom add ldev "&amp;IF(C329="snap"," -pool snap"," -"&amp;C329&amp;" "&amp;D329)&amp;" -ldev_id "&amp;B329&amp;" -capacity "&amp;G329&amp;IF(H329="BLOCK",G329,G329&amp;H329)&amp;IF(E329="OPEN-V"," ","emulation "&amp;E329)&amp;IF(I329="Y"," -command_device y","")&amp;" -s "&amp;Instructions!B$11&amp;" -IH"&amp;Instructions!B$10, "")</f>
        <v/>
      </c>
      <c r="P329" s="24" t="str">
        <f>IF(J329&lt;&gt;"","raidcom add ldev "&amp;" -ldev_id "&amp;B329&amp;IF(J329&lt;&gt;"","  -ldev_name "&amp;J329, "")&amp;" -s "&amp;Instructions!B$11&amp;" -IH"&amp;Instructions!B$10, "")</f>
        <v/>
      </c>
      <c r="Q329" s="97" t="str">
        <f>IF(B329&gt;0,"raidcom delete ldev -ldev_id "&amp;B329&amp;" -s "&amp;Instructions!B$11&amp;" -IH"&amp;Instructions!B$10, "")</f>
        <v/>
      </c>
    </row>
    <row r="330" spans="1:17" ht="15">
      <c r="A330" s="70"/>
      <c r="B330" s="29"/>
      <c r="C330" s="21"/>
      <c r="D330" s="30"/>
      <c r="E330" s="21"/>
      <c r="F330" s="21"/>
      <c r="G330" s="28"/>
      <c r="H330" s="21"/>
      <c r="I330" s="21"/>
      <c r="J330" s="21"/>
      <c r="K330" s="61"/>
      <c r="L330" s="57"/>
      <c r="M330" s="28"/>
      <c r="N330" s="92" t="s">
        <v>17</v>
      </c>
      <c r="O330" s="24" t="str">
        <f>IF(A330&lt;&gt; "", "raidcom add ldev "&amp;IF(C330="snap"," -pool snap"," -"&amp;C330&amp;" "&amp;D330)&amp;" -ldev_id "&amp;B330&amp;" -capacity "&amp;G330&amp;IF(H330="BLOCK",G330,G330&amp;H330)&amp;IF(E330="OPEN-V"," ","emulation "&amp;E330)&amp;IF(I330="Y"," -command_device y","")&amp;" -s "&amp;Instructions!B$11&amp;" -IH"&amp;Instructions!B$10, "")</f>
        <v/>
      </c>
      <c r="P330" s="24" t="str">
        <f>IF(J330&lt;&gt;"","raidcom add ldev "&amp;" -ldev_id "&amp;B330&amp;IF(J330&lt;&gt;"","  -ldev_name "&amp;J330, "")&amp;" -s "&amp;Instructions!B$11&amp;" -IH"&amp;Instructions!B$10, "")</f>
        <v/>
      </c>
      <c r="Q330" s="97" t="str">
        <f>IF(B330&gt;0,"raidcom delete ldev -ldev_id "&amp;B330&amp;" -s "&amp;Instructions!B$11&amp;" -IH"&amp;Instructions!B$10, "")</f>
        <v/>
      </c>
    </row>
    <row r="331" spans="1:17" ht="15">
      <c r="A331" s="70"/>
      <c r="B331" s="29"/>
      <c r="C331" s="21"/>
      <c r="D331" s="30"/>
      <c r="E331" s="21"/>
      <c r="F331" s="21"/>
      <c r="G331" s="28"/>
      <c r="H331" s="21"/>
      <c r="I331" s="21"/>
      <c r="J331" s="21"/>
      <c r="K331" s="61"/>
      <c r="L331" s="57"/>
      <c r="M331" s="28"/>
      <c r="N331" s="92" t="s">
        <v>17</v>
      </c>
      <c r="O331" s="24" t="str">
        <f>IF(A331&lt;&gt; "", "raidcom add ldev "&amp;IF(C331="snap"," -pool snap"," -"&amp;C331&amp;" "&amp;D331)&amp;" -ldev_id "&amp;B331&amp;" -capacity "&amp;G331&amp;IF(H331="BLOCK",G331,G331&amp;H331)&amp;IF(E331="OPEN-V"," ","emulation "&amp;E331)&amp;IF(I331="Y"," -command_device y","")&amp;" -s "&amp;Instructions!B$11&amp;" -IH"&amp;Instructions!B$10, "")</f>
        <v/>
      </c>
      <c r="P331" s="24" t="str">
        <f>IF(J331&lt;&gt;"","raidcom add ldev "&amp;" -ldev_id "&amp;B331&amp;IF(J331&lt;&gt;"","  -ldev_name "&amp;J331, "")&amp;" -s "&amp;Instructions!B$11&amp;" -IH"&amp;Instructions!B$10, "")</f>
        <v/>
      </c>
      <c r="Q331" s="97" t="str">
        <f>IF(B331&gt;0,"raidcom delete ldev -ldev_id "&amp;B331&amp;" -s "&amp;Instructions!B$11&amp;" -IH"&amp;Instructions!B$10, "")</f>
        <v/>
      </c>
    </row>
    <row r="332" spans="1:17" ht="15">
      <c r="A332" s="70"/>
      <c r="B332" s="29"/>
      <c r="C332" s="21"/>
      <c r="D332" s="30"/>
      <c r="E332" s="21"/>
      <c r="F332" s="21"/>
      <c r="G332" s="28"/>
      <c r="H332" s="21"/>
      <c r="I332" s="21"/>
      <c r="J332" s="21"/>
      <c r="K332" s="61"/>
      <c r="L332" s="57"/>
      <c r="M332" s="28"/>
      <c r="N332" s="92" t="s">
        <v>17</v>
      </c>
      <c r="O332" s="24" t="str">
        <f>IF(A332&lt;&gt; "", "raidcom add ldev "&amp;IF(C332="snap"," -pool snap"," -"&amp;C332&amp;" "&amp;D332)&amp;" -ldev_id "&amp;B332&amp;" -capacity "&amp;G332&amp;IF(H332="BLOCK",G332,G332&amp;H332)&amp;IF(E332="OPEN-V"," ","emulation "&amp;E332)&amp;IF(I332="Y"," -command_device y","")&amp;" -s "&amp;Instructions!B$11&amp;" -IH"&amp;Instructions!B$10, "")</f>
        <v/>
      </c>
      <c r="P332" s="24" t="str">
        <f>IF(J332&lt;&gt;"","raidcom add ldev "&amp;" -ldev_id "&amp;B332&amp;IF(J332&lt;&gt;"","  -ldev_name "&amp;J332, "")&amp;" -s "&amp;Instructions!B$11&amp;" -IH"&amp;Instructions!B$10, "")</f>
        <v/>
      </c>
      <c r="Q332" s="97" t="str">
        <f>IF(B332&gt;0,"raidcom delete ldev -ldev_id "&amp;B332&amp;" -s "&amp;Instructions!B$11&amp;" -IH"&amp;Instructions!B$10, "")</f>
        <v/>
      </c>
    </row>
    <row r="333" spans="1:17" ht="15">
      <c r="A333" s="70"/>
      <c r="B333" s="29"/>
      <c r="C333" s="21"/>
      <c r="D333" s="30"/>
      <c r="E333" s="21"/>
      <c r="F333" s="21"/>
      <c r="G333" s="28"/>
      <c r="H333" s="21"/>
      <c r="I333" s="21"/>
      <c r="J333" s="21"/>
      <c r="K333" s="61"/>
      <c r="L333" s="57"/>
      <c r="M333" s="28"/>
      <c r="N333" s="92" t="s">
        <v>17</v>
      </c>
      <c r="O333" s="24" t="str">
        <f>IF(A333&lt;&gt; "", "raidcom add ldev "&amp;IF(C333="snap"," -pool snap"," -"&amp;C333&amp;" "&amp;D333)&amp;" -ldev_id "&amp;B333&amp;" -capacity "&amp;G333&amp;IF(H333="BLOCK",G333,G333&amp;H333)&amp;IF(E333="OPEN-V"," ","emulation "&amp;E333)&amp;IF(I333="Y"," -command_device y","")&amp;" -s "&amp;Instructions!B$11&amp;" -IH"&amp;Instructions!B$10, "")</f>
        <v/>
      </c>
      <c r="P333" s="24" t="str">
        <f>IF(J333&lt;&gt;"","raidcom add ldev "&amp;" -ldev_id "&amp;B333&amp;IF(J333&lt;&gt;"","  -ldev_name "&amp;J333, "")&amp;" -s "&amp;Instructions!B$11&amp;" -IH"&amp;Instructions!B$10, "")</f>
        <v/>
      </c>
      <c r="Q333" s="97" t="str">
        <f>IF(B333&gt;0,"raidcom delete ldev -ldev_id "&amp;B333&amp;" -s "&amp;Instructions!B$11&amp;" -IH"&amp;Instructions!B$10, "")</f>
        <v/>
      </c>
    </row>
    <row r="334" spans="1:17" ht="15">
      <c r="A334" s="70"/>
      <c r="B334" s="29"/>
      <c r="C334" s="21"/>
      <c r="D334" s="30"/>
      <c r="E334" s="21"/>
      <c r="F334" s="21"/>
      <c r="G334" s="28"/>
      <c r="H334" s="21"/>
      <c r="I334" s="21"/>
      <c r="J334" s="21"/>
      <c r="K334" s="61"/>
      <c r="L334" s="57"/>
      <c r="M334" s="28"/>
      <c r="N334" s="92" t="s">
        <v>17</v>
      </c>
      <c r="O334" s="24" t="str">
        <f>IF(A334&lt;&gt; "", "raidcom add ldev "&amp;IF(C334="snap"," -pool snap"," -"&amp;C334&amp;" "&amp;D334)&amp;" -ldev_id "&amp;B334&amp;" -capacity "&amp;G334&amp;IF(H334="BLOCK",G334,G334&amp;H334)&amp;IF(E334="OPEN-V"," ","emulation "&amp;E334)&amp;IF(I334="Y"," -command_device y","")&amp;" -s "&amp;Instructions!B$11&amp;" -IH"&amp;Instructions!B$10, "")</f>
        <v/>
      </c>
      <c r="P334" s="24" t="str">
        <f>IF(J334&lt;&gt;"","raidcom add ldev "&amp;" -ldev_id "&amp;B334&amp;IF(J334&lt;&gt;"","  -ldev_name "&amp;J334, "")&amp;" -s "&amp;Instructions!B$11&amp;" -IH"&amp;Instructions!B$10, "")</f>
        <v/>
      </c>
      <c r="Q334" s="97" t="str">
        <f>IF(B334&gt;0,"raidcom delete ldev -ldev_id "&amp;B334&amp;" -s "&amp;Instructions!B$11&amp;" -IH"&amp;Instructions!B$10, "")</f>
        <v/>
      </c>
    </row>
    <row r="335" spans="1:17" ht="15">
      <c r="A335" s="70"/>
      <c r="B335" s="29"/>
      <c r="C335" s="21"/>
      <c r="D335" s="30"/>
      <c r="E335" s="21"/>
      <c r="F335" s="21"/>
      <c r="G335" s="28"/>
      <c r="H335" s="21"/>
      <c r="I335" s="21"/>
      <c r="J335" s="21"/>
      <c r="K335" s="61"/>
      <c r="L335" s="57"/>
      <c r="M335" s="28"/>
      <c r="N335" s="92" t="s">
        <v>17</v>
      </c>
      <c r="O335" s="24" t="str">
        <f>IF(A335&lt;&gt; "", "raidcom add ldev "&amp;IF(C335="snap"," -pool snap"," -"&amp;C335&amp;" "&amp;D335)&amp;" -ldev_id "&amp;B335&amp;" -capacity "&amp;G335&amp;IF(H335="BLOCK",G335,G335&amp;H335)&amp;IF(E335="OPEN-V"," ","emulation "&amp;E335)&amp;IF(I335="Y"," -command_device y","")&amp;" -s "&amp;Instructions!B$11&amp;" -IH"&amp;Instructions!B$10, "")</f>
        <v/>
      </c>
      <c r="P335" s="24" t="str">
        <f>IF(J335&lt;&gt;"","raidcom add ldev "&amp;" -ldev_id "&amp;B335&amp;IF(J335&lt;&gt;"","  -ldev_name "&amp;J335, "")&amp;" -s "&amp;Instructions!B$11&amp;" -IH"&amp;Instructions!B$10, "")</f>
        <v/>
      </c>
      <c r="Q335" s="97" t="str">
        <f>IF(B335&gt;0,"raidcom delete ldev -ldev_id "&amp;B335&amp;" -s "&amp;Instructions!B$11&amp;" -IH"&amp;Instructions!B$10, "")</f>
        <v/>
      </c>
    </row>
    <row r="336" spans="1:17" ht="15">
      <c r="A336" s="70"/>
      <c r="B336" s="29"/>
      <c r="C336" s="21"/>
      <c r="D336" s="30"/>
      <c r="E336" s="21"/>
      <c r="F336" s="21"/>
      <c r="G336" s="28"/>
      <c r="H336" s="21"/>
      <c r="I336" s="21"/>
      <c r="J336" s="21"/>
      <c r="K336" s="61"/>
      <c r="L336" s="57"/>
      <c r="M336" s="28"/>
      <c r="N336" s="92" t="s">
        <v>17</v>
      </c>
      <c r="O336" s="24" t="str">
        <f>IF(A336&lt;&gt; "", "raidcom add ldev "&amp;IF(C336="snap"," -pool snap"," -"&amp;C336&amp;" "&amp;D336)&amp;" -ldev_id "&amp;B336&amp;" -capacity "&amp;G336&amp;IF(H336="BLOCK",G336,G336&amp;H336)&amp;IF(E336="OPEN-V"," ","emulation "&amp;E336)&amp;IF(I336="Y"," -command_device y","")&amp;" -s "&amp;Instructions!B$11&amp;" -IH"&amp;Instructions!B$10, "")</f>
        <v/>
      </c>
      <c r="P336" s="24" t="str">
        <f>IF(J336&lt;&gt;"","raidcom add ldev "&amp;" -ldev_id "&amp;B336&amp;IF(J336&lt;&gt;"","  -ldev_name "&amp;J336, "")&amp;" -s "&amp;Instructions!B$11&amp;" -IH"&amp;Instructions!B$10, "")</f>
        <v/>
      </c>
      <c r="Q336" s="97" t="str">
        <f>IF(B336&gt;0,"raidcom delete ldev -ldev_id "&amp;B336&amp;" -s "&amp;Instructions!B$11&amp;" -IH"&amp;Instructions!B$10, "")</f>
        <v/>
      </c>
    </row>
    <row r="337" spans="1:17" ht="15">
      <c r="A337" s="70"/>
      <c r="B337" s="29"/>
      <c r="C337" s="21"/>
      <c r="D337" s="30"/>
      <c r="E337" s="21"/>
      <c r="F337" s="21"/>
      <c r="G337" s="28"/>
      <c r="H337" s="21"/>
      <c r="I337" s="21"/>
      <c r="J337" s="21"/>
      <c r="K337" s="61"/>
      <c r="L337" s="57"/>
      <c r="M337" s="28"/>
      <c r="N337" s="92" t="s">
        <v>17</v>
      </c>
      <c r="O337" s="24" t="str">
        <f>IF(A337&lt;&gt; "", "raidcom add ldev "&amp;IF(C337="snap"," -pool snap"," -"&amp;C337&amp;" "&amp;D337)&amp;" -ldev_id "&amp;B337&amp;" -capacity "&amp;G337&amp;IF(H337="BLOCK",G337,G337&amp;H337)&amp;IF(E337="OPEN-V"," ","emulation "&amp;E337)&amp;IF(I337="Y"," -command_device y","")&amp;" -s "&amp;Instructions!B$11&amp;" -IH"&amp;Instructions!B$10, "")</f>
        <v/>
      </c>
      <c r="P337" s="24" t="str">
        <f>IF(J337&lt;&gt;"","raidcom add ldev "&amp;" -ldev_id "&amp;B337&amp;IF(J337&lt;&gt;"","  -ldev_name "&amp;J337, "")&amp;" -s "&amp;Instructions!B$11&amp;" -IH"&amp;Instructions!B$10, "")</f>
        <v/>
      </c>
      <c r="Q337" s="97" t="str">
        <f>IF(B337&gt;0,"raidcom delete ldev -ldev_id "&amp;B337&amp;" -s "&amp;Instructions!B$11&amp;" -IH"&amp;Instructions!B$10, "")</f>
        <v/>
      </c>
    </row>
    <row r="338" spans="1:17" ht="15">
      <c r="A338" s="70"/>
      <c r="B338" s="29"/>
      <c r="C338" s="21"/>
      <c r="D338" s="30"/>
      <c r="E338" s="21"/>
      <c r="F338" s="21"/>
      <c r="G338" s="28"/>
      <c r="H338" s="21"/>
      <c r="I338" s="21"/>
      <c r="J338" s="21"/>
      <c r="K338" s="61"/>
      <c r="L338" s="57"/>
      <c r="M338" s="28"/>
      <c r="N338" s="92" t="s">
        <v>17</v>
      </c>
      <c r="O338" s="24" t="str">
        <f>IF(A338&lt;&gt; "", "raidcom add ldev "&amp;IF(C338="snap"," -pool snap"," -"&amp;C338&amp;" "&amp;D338)&amp;" -ldev_id "&amp;B338&amp;" -capacity "&amp;G338&amp;IF(H338="BLOCK",G338,G338&amp;H338)&amp;IF(E338="OPEN-V"," ","emulation "&amp;E338)&amp;IF(I338="Y"," -command_device y","")&amp;" -s "&amp;Instructions!B$11&amp;" -IH"&amp;Instructions!B$10, "")</f>
        <v/>
      </c>
      <c r="P338" s="24" t="str">
        <f>IF(J338&lt;&gt;"","raidcom add ldev "&amp;" -ldev_id "&amp;B338&amp;IF(J338&lt;&gt;"","  -ldev_name "&amp;J338, "")&amp;" -s "&amp;Instructions!B$11&amp;" -IH"&amp;Instructions!B$10, "")</f>
        <v/>
      </c>
      <c r="Q338" s="97" t="str">
        <f>IF(B338&gt;0,"raidcom delete ldev -ldev_id "&amp;B338&amp;" -s "&amp;Instructions!B$11&amp;" -IH"&amp;Instructions!B$10, "")</f>
        <v/>
      </c>
    </row>
    <row r="339" spans="1:17" ht="15">
      <c r="A339" s="70"/>
      <c r="B339" s="29"/>
      <c r="C339" s="21"/>
      <c r="D339" s="30"/>
      <c r="E339" s="21"/>
      <c r="F339" s="21"/>
      <c r="G339" s="28"/>
      <c r="H339" s="21"/>
      <c r="I339" s="21"/>
      <c r="J339" s="21"/>
      <c r="K339" s="61"/>
      <c r="L339" s="57"/>
      <c r="M339" s="28"/>
      <c r="N339" s="92" t="s">
        <v>17</v>
      </c>
      <c r="O339" s="24" t="str">
        <f>IF(A339&lt;&gt; "", "raidcom add ldev "&amp;IF(C339="snap"," -pool snap"," -"&amp;C339&amp;" "&amp;D339)&amp;" -ldev_id "&amp;B339&amp;" -capacity "&amp;G339&amp;IF(H339="BLOCK",G339,G339&amp;H339)&amp;IF(E339="OPEN-V"," ","emulation "&amp;E339)&amp;IF(I339="Y"," -command_device y","")&amp;" -s "&amp;Instructions!B$11&amp;" -IH"&amp;Instructions!B$10, "")</f>
        <v/>
      </c>
      <c r="P339" s="24" t="str">
        <f>IF(J339&lt;&gt;"","raidcom add ldev "&amp;" -ldev_id "&amp;B339&amp;IF(J339&lt;&gt;"","  -ldev_name "&amp;J339, "")&amp;" -s "&amp;Instructions!B$11&amp;" -IH"&amp;Instructions!B$10, "")</f>
        <v/>
      </c>
      <c r="Q339" s="97" t="str">
        <f>IF(B339&gt;0,"raidcom delete ldev -ldev_id "&amp;B339&amp;" -s "&amp;Instructions!B$11&amp;" -IH"&amp;Instructions!B$10, "")</f>
        <v/>
      </c>
    </row>
    <row r="340" spans="1:17" ht="15">
      <c r="A340" s="70"/>
      <c r="B340" s="29"/>
      <c r="C340" s="21"/>
      <c r="D340" s="30"/>
      <c r="E340" s="21"/>
      <c r="F340" s="21"/>
      <c r="G340" s="28"/>
      <c r="H340" s="21"/>
      <c r="I340" s="21"/>
      <c r="J340" s="21"/>
      <c r="K340" s="61"/>
      <c r="L340" s="57"/>
      <c r="M340" s="28"/>
      <c r="N340" s="92" t="s">
        <v>17</v>
      </c>
      <c r="O340" s="24" t="str">
        <f>IF(A340&lt;&gt; "", "raidcom add ldev "&amp;IF(C340="snap"," -pool snap"," -"&amp;C340&amp;" "&amp;D340)&amp;" -ldev_id "&amp;B340&amp;" -capacity "&amp;G340&amp;IF(H340="BLOCK",G340,G340&amp;H340)&amp;IF(E340="OPEN-V"," ","emulation "&amp;E340)&amp;IF(I340="Y"," -command_device y","")&amp;" -s "&amp;Instructions!B$11&amp;" -IH"&amp;Instructions!B$10, "")</f>
        <v/>
      </c>
      <c r="P340" s="24" t="str">
        <f>IF(J340&lt;&gt;"","raidcom add ldev "&amp;" -ldev_id "&amp;B340&amp;IF(J340&lt;&gt;"","  -ldev_name "&amp;J340, "")&amp;" -s "&amp;Instructions!B$11&amp;" -IH"&amp;Instructions!B$10, "")</f>
        <v/>
      </c>
      <c r="Q340" s="97" t="str">
        <f>IF(B340&gt;0,"raidcom delete ldev -ldev_id "&amp;B340&amp;" -s "&amp;Instructions!B$11&amp;" -IH"&amp;Instructions!B$10, "")</f>
        <v/>
      </c>
    </row>
    <row r="341" spans="1:17" ht="15">
      <c r="A341" s="70"/>
      <c r="B341" s="29"/>
      <c r="C341" s="21"/>
      <c r="D341" s="30"/>
      <c r="E341" s="21"/>
      <c r="F341" s="21"/>
      <c r="G341" s="28"/>
      <c r="H341" s="21"/>
      <c r="I341" s="21"/>
      <c r="J341" s="21"/>
      <c r="K341" s="61"/>
      <c r="L341" s="57"/>
      <c r="M341" s="28"/>
      <c r="N341" s="92" t="s">
        <v>17</v>
      </c>
      <c r="O341" s="24" t="str">
        <f>IF(A341&lt;&gt; "", "raidcom add ldev "&amp;IF(C341="snap"," -pool snap"," -"&amp;C341&amp;" "&amp;D341)&amp;" -ldev_id "&amp;B341&amp;" -capacity "&amp;G341&amp;IF(H341="BLOCK",G341,G341&amp;H341)&amp;IF(E341="OPEN-V"," ","emulation "&amp;E341)&amp;IF(I341="Y"," -command_device y","")&amp;" -s "&amp;Instructions!B$11&amp;" -IH"&amp;Instructions!B$10, "")</f>
        <v/>
      </c>
      <c r="P341" s="24" t="str">
        <f>IF(J341&lt;&gt;"","raidcom add ldev "&amp;" -ldev_id "&amp;B341&amp;IF(J341&lt;&gt;"","  -ldev_name "&amp;J341, "")&amp;" -s "&amp;Instructions!B$11&amp;" -IH"&amp;Instructions!B$10, "")</f>
        <v/>
      </c>
      <c r="Q341" s="97" t="str">
        <f>IF(B341&gt;0,"raidcom delete ldev -ldev_id "&amp;B341&amp;" -s "&amp;Instructions!B$11&amp;" -IH"&amp;Instructions!B$10, "")</f>
        <v/>
      </c>
    </row>
    <row r="342" spans="1:17" ht="15">
      <c r="A342" s="70"/>
      <c r="B342" s="29"/>
      <c r="C342" s="21"/>
      <c r="D342" s="30"/>
      <c r="E342" s="21"/>
      <c r="F342" s="21"/>
      <c r="G342" s="28"/>
      <c r="H342" s="21"/>
      <c r="I342" s="21"/>
      <c r="J342" s="21"/>
      <c r="K342" s="61"/>
      <c r="L342" s="57"/>
      <c r="M342" s="28"/>
      <c r="N342" s="92" t="s">
        <v>17</v>
      </c>
      <c r="O342" s="24" t="str">
        <f>IF(A342&lt;&gt; "", "raidcom add ldev "&amp;IF(C342="snap"," -pool snap"," -"&amp;C342&amp;" "&amp;D342)&amp;" -ldev_id "&amp;B342&amp;" -capacity "&amp;G342&amp;IF(H342="BLOCK",G342,G342&amp;H342)&amp;IF(E342="OPEN-V"," ","emulation "&amp;E342)&amp;IF(I342="Y"," -command_device y","")&amp;" -s "&amp;Instructions!B$11&amp;" -IH"&amp;Instructions!B$10, "")</f>
        <v/>
      </c>
      <c r="P342" s="24" t="str">
        <f>IF(J342&lt;&gt;"","raidcom add ldev "&amp;" -ldev_id "&amp;B342&amp;IF(J342&lt;&gt;"","  -ldev_name "&amp;J342, "")&amp;" -s "&amp;Instructions!B$11&amp;" -IH"&amp;Instructions!B$10, "")</f>
        <v/>
      </c>
      <c r="Q342" s="97" t="str">
        <f>IF(B342&gt;0,"raidcom delete ldev -ldev_id "&amp;B342&amp;" -s "&amp;Instructions!B$11&amp;" -IH"&amp;Instructions!B$10, "")</f>
        <v/>
      </c>
    </row>
    <row r="343" spans="1:17" ht="15">
      <c r="A343" s="70"/>
      <c r="B343" s="29"/>
      <c r="C343" s="21"/>
      <c r="D343" s="30"/>
      <c r="E343" s="21"/>
      <c r="F343" s="21"/>
      <c r="G343" s="28"/>
      <c r="H343" s="21"/>
      <c r="I343" s="21"/>
      <c r="J343" s="21"/>
      <c r="K343" s="61"/>
      <c r="L343" s="57"/>
      <c r="M343" s="28"/>
      <c r="N343" s="92" t="s">
        <v>17</v>
      </c>
      <c r="O343" s="24" t="str">
        <f>IF(A343&lt;&gt; "", "raidcom add ldev "&amp;IF(C343="snap"," -pool snap"," -"&amp;C343&amp;" "&amp;D343)&amp;" -ldev_id "&amp;B343&amp;" -capacity "&amp;G343&amp;IF(H343="BLOCK",G343,G343&amp;H343)&amp;IF(E343="OPEN-V"," ","emulation "&amp;E343)&amp;IF(I343="Y"," -command_device y","")&amp;" -s "&amp;Instructions!B$11&amp;" -IH"&amp;Instructions!B$10, "")</f>
        <v/>
      </c>
      <c r="P343" s="24" t="str">
        <f>IF(J343&lt;&gt;"","raidcom add ldev "&amp;" -ldev_id "&amp;B343&amp;IF(J343&lt;&gt;"","  -ldev_name "&amp;J343, "")&amp;" -s "&amp;Instructions!B$11&amp;" -IH"&amp;Instructions!B$10, "")</f>
        <v/>
      </c>
      <c r="Q343" s="97" t="str">
        <f>IF(B343&gt;0,"raidcom delete ldev -ldev_id "&amp;B343&amp;" -s "&amp;Instructions!B$11&amp;" -IH"&amp;Instructions!B$10, "")</f>
        <v/>
      </c>
    </row>
    <row r="344" spans="1:17" ht="15">
      <c r="A344" s="70"/>
      <c r="B344" s="29"/>
      <c r="C344" s="21"/>
      <c r="D344" s="30"/>
      <c r="E344" s="21"/>
      <c r="F344" s="21"/>
      <c r="G344" s="28"/>
      <c r="H344" s="21"/>
      <c r="I344" s="21"/>
      <c r="J344" s="21"/>
      <c r="K344" s="61"/>
      <c r="L344" s="57"/>
      <c r="M344" s="28"/>
      <c r="N344" s="92" t="s">
        <v>17</v>
      </c>
      <c r="O344" s="24" t="str">
        <f>IF(A344&lt;&gt; "", "raidcom add ldev "&amp;IF(C344="snap"," -pool snap"," -"&amp;C344&amp;" "&amp;D344)&amp;" -ldev_id "&amp;B344&amp;" -capacity "&amp;G344&amp;IF(H344="BLOCK",G344,G344&amp;H344)&amp;IF(E344="OPEN-V"," ","emulation "&amp;E344)&amp;IF(I344="Y"," -command_device y","")&amp;" -s "&amp;Instructions!B$11&amp;" -IH"&amp;Instructions!B$10, "")</f>
        <v/>
      </c>
      <c r="P344" s="24" t="str">
        <f>IF(J344&lt;&gt;"","raidcom add ldev "&amp;" -ldev_id "&amp;B344&amp;IF(J344&lt;&gt;"","  -ldev_name "&amp;J344, "")&amp;" -s "&amp;Instructions!B$11&amp;" -IH"&amp;Instructions!B$10, "")</f>
        <v/>
      </c>
      <c r="Q344" s="97" t="str">
        <f>IF(B344&gt;0,"raidcom delete ldev -ldev_id "&amp;B344&amp;" -s "&amp;Instructions!B$11&amp;" -IH"&amp;Instructions!B$10, "")</f>
        <v/>
      </c>
    </row>
    <row r="345" spans="1:17" ht="15">
      <c r="A345" s="70"/>
      <c r="B345" s="29"/>
      <c r="C345" s="21"/>
      <c r="D345" s="30"/>
      <c r="E345" s="21"/>
      <c r="F345" s="21"/>
      <c r="G345" s="28"/>
      <c r="H345" s="21"/>
      <c r="I345" s="21"/>
      <c r="J345" s="21"/>
      <c r="K345" s="61"/>
      <c r="L345" s="57"/>
      <c r="M345" s="28"/>
      <c r="N345" s="92" t="s">
        <v>17</v>
      </c>
      <c r="O345" s="24" t="str">
        <f>IF(A345&lt;&gt; "", "raidcom add ldev "&amp;IF(C345="snap"," -pool snap"," -"&amp;C345&amp;" "&amp;D345)&amp;" -ldev_id "&amp;B345&amp;" -capacity "&amp;G345&amp;IF(H345="BLOCK",G345,G345&amp;H345)&amp;IF(E345="OPEN-V"," ","emulation "&amp;E345)&amp;IF(I345="Y"," -command_device y","")&amp;" -s "&amp;Instructions!B$11&amp;" -IH"&amp;Instructions!B$10, "")</f>
        <v/>
      </c>
      <c r="P345" s="24" t="str">
        <f>IF(J345&lt;&gt;"","raidcom add ldev "&amp;" -ldev_id "&amp;B345&amp;IF(J345&lt;&gt;"","  -ldev_name "&amp;J345, "")&amp;" -s "&amp;Instructions!B$11&amp;" -IH"&amp;Instructions!B$10, "")</f>
        <v/>
      </c>
      <c r="Q345" s="97" t="str">
        <f>IF(B345&gt;0,"raidcom delete ldev -ldev_id "&amp;B345&amp;" -s "&amp;Instructions!B$11&amp;" -IH"&amp;Instructions!B$10, "")</f>
        <v/>
      </c>
    </row>
    <row r="346" spans="1:17" ht="15">
      <c r="A346" s="70"/>
      <c r="B346" s="29"/>
      <c r="C346" s="21"/>
      <c r="D346" s="30"/>
      <c r="E346" s="21"/>
      <c r="F346" s="21"/>
      <c r="G346" s="28"/>
      <c r="H346" s="21"/>
      <c r="I346" s="21"/>
      <c r="J346" s="21"/>
      <c r="K346" s="61"/>
      <c r="L346" s="57"/>
      <c r="M346" s="28"/>
      <c r="N346" s="92" t="s">
        <v>17</v>
      </c>
      <c r="O346" s="24" t="str">
        <f>IF(A346&lt;&gt; "", "raidcom add ldev "&amp;IF(C346="snap"," -pool snap"," -"&amp;C346&amp;" "&amp;D346)&amp;" -ldev_id "&amp;B346&amp;" -capacity "&amp;G346&amp;IF(H346="BLOCK",G346,G346&amp;H346)&amp;IF(E346="OPEN-V"," ","emulation "&amp;E346)&amp;IF(I346="Y"," -command_device y","")&amp;" -s "&amp;Instructions!B$11&amp;" -IH"&amp;Instructions!B$10, "")</f>
        <v/>
      </c>
      <c r="P346" s="24" t="str">
        <f>IF(J346&lt;&gt;"","raidcom add ldev "&amp;" -ldev_id "&amp;B346&amp;IF(J346&lt;&gt;"","  -ldev_name "&amp;J346, "")&amp;" -s "&amp;Instructions!B$11&amp;" -IH"&amp;Instructions!B$10, "")</f>
        <v/>
      </c>
      <c r="Q346" s="97" t="str">
        <f>IF(B346&gt;0,"raidcom delete ldev -ldev_id "&amp;B346&amp;" -s "&amp;Instructions!B$11&amp;" -IH"&amp;Instructions!B$10, "")</f>
        <v/>
      </c>
    </row>
    <row r="347" spans="1:17" ht="15">
      <c r="A347" s="70"/>
      <c r="B347" s="29"/>
      <c r="C347" s="21"/>
      <c r="D347" s="30"/>
      <c r="E347" s="21"/>
      <c r="F347" s="21"/>
      <c r="G347" s="28"/>
      <c r="H347" s="21"/>
      <c r="I347" s="21"/>
      <c r="J347" s="21"/>
      <c r="K347" s="61"/>
      <c r="L347" s="57"/>
      <c r="M347" s="28"/>
      <c r="N347" s="92" t="s">
        <v>17</v>
      </c>
      <c r="O347" s="24" t="str">
        <f>IF(A347&lt;&gt; "", "raidcom add ldev "&amp;IF(C347="snap"," -pool snap"," -"&amp;C347&amp;" "&amp;D347)&amp;" -ldev_id "&amp;B347&amp;" -capacity "&amp;G347&amp;IF(H347="BLOCK",G347,G347&amp;H347)&amp;IF(E347="OPEN-V"," ","emulation "&amp;E347)&amp;IF(I347="Y"," -command_device y","")&amp;" -s "&amp;Instructions!B$11&amp;" -IH"&amp;Instructions!B$10, "")</f>
        <v/>
      </c>
      <c r="P347" s="24" t="str">
        <f>IF(J347&lt;&gt;"","raidcom add ldev "&amp;" -ldev_id "&amp;B347&amp;IF(J347&lt;&gt;"","  -ldev_name "&amp;J347, "")&amp;" -s "&amp;Instructions!B$11&amp;" -IH"&amp;Instructions!B$10, "")</f>
        <v/>
      </c>
      <c r="Q347" s="97" t="str">
        <f>IF(B347&gt;0,"raidcom delete ldev -ldev_id "&amp;B347&amp;" -s "&amp;Instructions!B$11&amp;" -IH"&amp;Instructions!B$10, "")</f>
        <v/>
      </c>
    </row>
    <row r="348" spans="1:17" ht="15">
      <c r="A348" s="70"/>
      <c r="B348" s="29"/>
      <c r="C348" s="21"/>
      <c r="D348" s="30"/>
      <c r="E348" s="21"/>
      <c r="F348" s="21"/>
      <c r="G348" s="28"/>
      <c r="H348" s="21"/>
      <c r="I348" s="21"/>
      <c r="J348" s="21"/>
      <c r="K348" s="61"/>
      <c r="L348" s="57"/>
      <c r="M348" s="28"/>
      <c r="N348" s="92" t="s">
        <v>17</v>
      </c>
      <c r="O348" s="24" t="str">
        <f>IF(A348&lt;&gt; "", "raidcom add ldev "&amp;IF(C348="snap"," -pool snap"," -"&amp;C348&amp;" "&amp;D348)&amp;" -ldev_id "&amp;B348&amp;" -capacity "&amp;G348&amp;IF(H348="BLOCK",G348,G348&amp;H348)&amp;IF(E348="OPEN-V"," ","emulation "&amp;E348)&amp;IF(I348="Y"," -command_device y","")&amp;" -s "&amp;Instructions!B$11&amp;" -IH"&amp;Instructions!B$10, "")</f>
        <v/>
      </c>
      <c r="P348" s="24" t="str">
        <f>IF(J348&lt;&gt;"","raidcom add ldev "&amp;" -ldev_id "&amp;B348&amp;IF(J348&lt;&gt;"","  -ldev_name "&amp;J348, "")&amp;" -s "&amp;Instructions!B$11&amp;" -IH"&amp;Instructions!B$10, "")</f>
        <v/>
      </c>
      <c r="Q348" s="97" t="str">
        <f>IF(B348&gt;0,"raidcom delete ldev -ldev_id "&amp;B348&amp;" -s "&amp;Instructions!B$11&amp;" -IH"&amp;Instructions!B$10, "")</f>
        <v/>
      </c>
    </row>
    <row r="349" spans="1:17" ht="15">
      <c r="A349" s="70"/>
      <c r="B349" s="29"/>
      <c r="C349" s="21"/>
      <c r="D349" s="30"/>
      <c r="E349" s="21"/>
      <c r="F349" s="21"/>
      <c r="G349" s="28"/>
      <c r="H349" s="21"/>
      <c r="I349" s="21"/>
      <c r="J349" s="21"/>
      <c r="K349" s="61"/>
      <c r="L349" s="57"/>
      <c r="M349" s="28"/>
      <c r="N349" s="92" t="s">
        <v>17</v>
      </c>
      <c r="O349" s="24" t="str">
        <f>IF(A349&lt;&gt; "", "raidcom add ldev "&amp;IF(C349="snap"," -pool snap"," -"&amp;C349&amp;" "&amp;D349)&amp;" -ldev_id "&amp;B349&amp;" -capacity "&amp;G349&amp;IF(H349="BLOCK",G349,G349&amp;H349)&amp;IF(E349="OPEN-V"," ","emulation "&amp;E349)&amp;IF(I349="Y"," -command_device y","")&amp;" -s "&amp;Instructions!B$11&amp;" -IH"&amp;Instructions!B$10, "")</f>
        <v/>
      </c>
      <c r="P349" s="24" t="str">
        <f>IF(J349&lt;&gt;"","raidcom add ldev "&amp;" -ldev_id "&amp;B349&amp;IF(J349&lt;&gt;"","  -ldev_name "&amp;J349, "")&amp;" -s "&amp;Instructions!B$11&amp;" -IH"&amp;Instructions!B$10, "")</f>
        <v/>
      </c>
      <c r="Q349" s="97" t="str">
        <f>IF(B349&gt;0,"raidcom delete ldev -ldev_id "&amp;B349&amp;" -s "&amp;Instructions!B$11&amp;" -IH"&amp;Instructions!B$10, "")</f>
        <v/>
      </c>
    </row>
    <row r="350" spans="1:17" ht="15">
      <c r="A350" s="70"/>
      <c r="B350" s="29"/>
      <c r="C350" s="21"/>
      <c r="D350" s="30"/>
      <c r="E350" s="21"/>
      <c r="F350" s="21"/>
      <c r="G350" s="28"/>
      <c r="H350" s="21"/>
      <c r="I350" s="21"/>
      <c r="J350" s="21"/>
      <c r="K350" s="61"/>
      <c r="L350" s="57"/>
      <c r="M350" s="28"/>
      <c r="N350" s="92" t="s">
        <v>17</v>
      </c>
      <c r="O350" s="24" t="str">
        <f>IF(A350&lt;&gt; "", "raidcom add ldev "&amp;IF(C350="snap"," -pool snap"," -"&amp;C350&amp;" "&amp;D350)&amp;" -ldev_id "&amp;B350&amp;" -capacity "&amp;G350&amp;IF(H350="BLOCK",G350,G350&amp;H350)&amp;IF(E350="OPEN-V"," ","emulation "&amp;E350)&amp;IF(I350="Y"," -command_device y","")&amp;" -s "&amp;Instructions!B$11&amp;" -IH"&amp;Instructions!B$10, "")</f>
        <v/>
      </c>
      <c r="P350" s="24" t="str">
        <f>IF(J350&lt;&gt;"","raidcom add ldev "&amp;" -ldev_id "&amp;B350&amp;IF(J350&lt;&gt;"","  -ldev_name "&amp;J350, "")&amp;" -s "&amp;Instructions!B$11&amp;" -IH"&amp;Instructions!B$10, "")</f>
        <v/>
      </c>
      <c r="Q350" s="97" t="str">
        <f>IF(B350&gt;0,"raidcom delete ldev -ldev_id "&amp;B350&amp;" -s "&amp;Instructions!B$11&amp;" -IH"&amp;Instructions!B$10, "")</f>
        <v/>
      </c>
    </row>
    <row r="351" spans="1:17" ht="15">
      <c r="A351" s="70"/>
      <c r="B351" s="29"/>
      <c r="C351" s="21"/>
      <c r="D351" s="30"/>
      <c r="E351" s="21"/>
      <c r="F351" s="21"/>
      <c r="G351" s="28"/>
      <c r="H351" s="21"/>
      <c r="I351" s="21"/>
      <c r="J351" s="21"/>
      <c r="K351" s="61"/>
      <c r="L351" s="57"/>
      <c r="M351" s="28"/>
      <c r="N351" s="92" t="s">
        <v>17</v>
      </c>
      <c r="O351" s="24" t="str">
        <f>IF(A351&lt;&gt; "", "raidcom add ldev "&amp;IF(C351="snap"," -pool snap"," -"&amp;C351&amp;" "&amp;D351)&amp;" -ldev_id "&amp;B351&amp;" -capacity "&amp;G351&amp;IF(H351="BLOCK",G351,G351&amp;H351)&amp;IF(E351="OPEN-V"," ","emulation "&amp;E351)&amp;IF(I351="Y"," -command_device y","")&amp;" -s "&amp;Instructions!B$11&amp;" -IH"&amp;Instructions!B$10, "")</f>
        <v/>
      </c>
      <c r="P351" s="24" t="str">
        <f>IF(J351&lt;&gt;"","raidcom add ldev "&amp;" -ldev_id "&amp;B351&amp;IF(J351&lt;&gt;"","  -ldev_name "&amp;J351, "")&amp;" -s "&amp;Instructions!B$11&amp;" -IH"&amp;Instructions!B$10, "")</f>
        <v/>
      </c>
      <c r="Q351" s="97" t="str">
        <f>IF(B351&gt;0,"raidcom delete ldev -ldev_id "&amp;B351&amp;" -s "&amp;Instructions!B$11&amp;" -IH"&amp;Instructions!B$10, "")</f>
        <v/>
      </c>
    </row>
    <row r="352" spans="1:17" ht="15">
      <c r="A352" s="70"/>
      <c r="B352" s="29"/>
      <c r="C352" s="21"/>
      <c r="D352" s="30"/>
      <c r="E352" s="21"/>
      <c r="F352" s="21"/>
      <c r="G352" s="28"/>
      <c r="H352" s="21"/>
      <c r="I352" s="21"/>
      <c r="J352" s="21"/>
      <c r="K352" s="61"/>
      <c r="L352" s="57"/>
      <c r="M352" s="28"/>
      <c r="N352" s="92" t="s">
        <v>17</v>
      </c>
      <c r="O352" s="24" t="str">
        <f>IF(A352&lt;&gt; "", "raidcom add ldev "&amp;IF(C352="snap"," -pool snap"," -"&amp;C352&amp;" "&amp;D352)&amp;" -ldev_id "&amp;B352&amp;" -capacity "&amp;G352&amp;IF(H352="BLOCK",G352,G352&amp;H352)&amp;IF(E352="OPEN-V"," ","emulation "&amp;E352)&amp;IF(I352="Y"," -command_device y","")&amp;" -s "&amp;Instructions!B$11&amp;" -IH"&amp;Instructions!B$10, "")</f>
        <v/>
      </c>
      <c r="P352" s="24" t="str">
        <f>IF(J352&lt;&gt;"","raidcom add ldev "&amp;" -ldev_id "&amp;B352&amp;IF(J352&lt;&gt;"","  -ldev_name "&amp;J352, "")&amp;" -s "&amp;Instructions!B$11&amp;" -IH"&amp;Instructions!B$10, "")</f>
        <v/>
      </c>
      <c r="Q352" s="97" t="str">
        <f>IF(B352&gt;0,"raidcom delete ldev -ldev_id "&amp;B352&amp;" -s "&amp;Instructions!B$11&amp;" -IH"&amp;Instructions!B$10, "")</f>
        <v/>
      </c>
    </row>
    <row r="353" spans="1:17" ht="15">
      <c r="A353" s="70"/>
      <c r="B353" s="29"/>
      <c r="C353" s="21"/>
      <c r="D353" s="30"/>
      <c r="E353" s="21"/>
      <c r="F353" s="21"/>
      <c r="G353" s="28"/>
      <c r="H353" s="21"/>
      <c r="I353" s="21"/>
      <c r="J353" s="21"/>
      <c r="K353" s="61"/>
      <c r="L353" s="57"/>
      <c r="M353" s="28"/>
      <c r="N353" s="92" t="s">
        <v>17</v>
      </c>
      <c r="O353" s="24" t="str">
        <f>IF(A353&lt;&gt; "", "raidcom add ldev "&amp;IF(C353="snap"," -pool snap"," -"&amp;C353&amp;" "&amp;D353)&amp;" -ldev_id "&amp;B353&amp;" -capacity "&amp;G353&amp;IF(H353="BLOCK",G353,G353&amp;H353)&amp;IF(E353="OPEN-V"," ","emulation "&amp;E353)&amp;IF(I353="Y"," -command_device y","")&amp;" -s "&amp;Instructions!B$11&amp;" -IH"&amp;Instructions!B$10, "")</f>
        <v/>
      </c>
      <c r="P353" s="24" t="str">
        <f>IF(J353&lt;&gt;"","raidcom add ldev "&amp;" -ldev_id "&amp;B353&amp;IF(J353&lt;&gt;"","  -ldev_name "&amp;J353, "")&amp;" -s "&amp;Instructions!B$11&amp;" -IH"&amp;Instructions!B$10, "")</f>
        <v/>
      </c>
      <c r="Q353" s="97" t="str">
        <f>IF(B353&gt;0,"raidcom delete ldev -ldev_id "&amp;B353&amp;" -s "&amp;Instructions!B$11&amp;" -IH"&amp;Instructions!B$10, "")</f>
        <v/>
      </c>
    </row>
    <row r="354" spans="1:17" ht="15">
      <c r="A354" s="70"/>
      <c r="B354" s="29"/>
      <c r="C354" s="21"/>
      <c r="D354" s="30"/>
      <c r="E354" s="21"/>
      <c r="F354" s="21"/>
      <c r="G354" s="28"/>
      <c r="H354" s="21"/>
      <c r="I354" s="21"/>
      <c r="J354" s="21"/>
      <c r="K354" s="61"/>
      <c r="L354" s="57"/>
      <c r="M354" s="28"/>
      <c r="N354" s="92" t="s">
        <v>17</v>
      </c>
      <c r="O354" s="24" t="str">
        <f>IF(A354&lt;&gt; "", "raidcom add ldev "&amp;IF(C354="snap"," -pool snap"," -"&amp;C354&amp;" "&amp;D354)&amp;" -ldev_id "&amp;B354&amp;" -capacity "&amp;G354&amp;IF(H354="BLOCK",G354,G354&amp;H354)&amp;IF(E354="OPEN-V"," ","emulation "&amp;E354)&amp;IF(I354="Y"," -command_device y","")&amp;" -s "&amp;Instructions!B$11&amp;" -IH"&amp;Instructions!B$10, "")</f>
        <v/>
      </c>
      <c r="P354" s="24" t="str">
        <f>IF(J354&lt;&gt;"","raidcom add ldev "&amp;" -ldev_id "&amp;B354&amp;IF(J354&lt;&gt;"","  -ldev_name "&amp;J354, "")&amp;" -s "&amp;Instructions!B$11&amp;" -IH"&amp;Instructions!B$10, "")</f>
        <v/>
      </c>
      <c r="Q354" s="97" t="str">
        <f>IF(B354&gt;0,"raidcom delete ldev -ldev_id "&amp;B354&amp;" -s "&amp;Instructions!B$11&amp;" -IH"&amp;Instructions!B$10, "")</f>
        <v/>
      </c>
    </row>
    <row r="355" spans="1:17" ht="15">
      <c r="A355" s="70"/>
      <c r="B355" s="29"/>
      <c r="C355" s="21"/>
      <c r="D355" s="30"/>
      <c r="E355" s="21"/>
      <c r="F355" s="21"/>
      <c r="G355" s="28"/>
      <c r="H355" s="21"/>
      <c r="I355" s="21"/>
      <c r="J355" s="21"/>
      <c r="K355" s="61"/>
      <c r="L355" s="57"/>
      <c r="M355" s="28"/>
      <c r="N355" s="92" t="s">
        <v>17</v>
      </c>
      <c r="O355" s="24" t="str">
        <f>IF(A355&lt;&gt; "", "raidcom add ldev "&amp;IF(C355="snap"," -pool snap"," -"&amp;C355&amp;" "&amp;D355)&amp;" -ldev_id "&amp;B355&amp;" -capacity "&amp;G355&amp;IF(H355="BLOCK",G355,G355&amp;H355)&amp;IF(E355="OPEN-V"," ","emulation "&amp;E355)&amp;IF(I355="Y"," -command_device y","")&amp;" -s "&amp;Instructions!B$11&amp;" -IH"&amp;Instructions!B$10, "")</f>
        <v/>
      </c>
      <c r="P355" s="24" t="str">
        <f>IF(J355&lt;&gt;"","raidcom add ldev "&amp;" -ldev_id "&amp;B355&amp;IF(J355&lt;&gt;"","  -ldev_name "&amp;J355, "")&amp;" -s "&amp;Instructions!B$11&amp;" -IH"&amp;Instructions!B$10, "")</f>
        <v/>
      </c>
      <c r="Q355" s="97" t="str">
        <f>IF(B355&gt;0,"raidcom delete ldev -ldev_id "&amp;B355&amp;" -s "&amp;Instructions!B$11&amp;" -IH"&amp;Instructions!B$10, "")</f>
        <v/>
      </c>
    </row>
    <row r="356" spans="1:17" ht="15">
      <c r="A356" s="70"/>
      <c r="B356" s="29"/>
      <c r="C356" s="21"/>
      <c r="D356" s="30"/>
      <c r="E356" s="21"/>
      <c r="F356" s="21"/>
      <c r="G356" s="28"/>
      <c r="H356" s="21"/>
      <c r="I356" s="21"/>
      <c r="J356" s="21"/>
      <c r="K356" s="61"/>
      <c r="L356" s="57"/>
      <c r="M356" s="28"/>
      <c r="N356" s="92" t="s">
        <v>17</v>
      </c>
      <c r="O356" s="24" t="str">
        <f>IF(A356&lt;&gt; "", "raidcom add ldev "&amp;IF(C356="snap"," -pool snap"," -"&amp;C356&amp;" "&amp;D356)&amp;" -ldev_id "&amp;B356&amp;" -capacity "&amp;G356&amp;IF(H356="BLOCK",G356,G356&amp;H356)&amp;IF(E356="OPEN-V"," ","emulation "&amp;E356)&amp;IF(I356="Y"," -command_device y","")&amp;" -s "&amp;Instructions!B$11&amp;" -IH"&amp;Instructions!B$10, "")</f>
        <v/>
      </c>
      <c r="P356" s="24" t="str">
        <f>IF(J356&lt;&gt;"","raidcom add ldev "&amp;" -ldev_id "&amp;B356&amp;IF(J356&lt;&gt;"","  -ldev_name "&amp;J356, "")&amp;" -s "&amp;Instructions!B$11&amp;" -IH"&amp;Instructions!B$10, "")</f>
        <v/>
      </c>
      <c r="Q356" s="97" t="str">
        <f>IF(B356&gt;0,"raidcom delete ldev -ldev_id "&amp;B356&amp;" -s "&amp;Instructions!B$11&amp;" -IH"&amp;Instructions!B$10, "")</f>
        <v/>
      </c>
    </row>
    <row r="357" spans="1:17" ht="15">
      <c r="A357" s="70"/>
      <c r="B357" s="29"/>
      <c r="C357" s="21"/>
      <c r="D357" s="30"/>
      <c r="E357" s="21"/>
      <c r="F357" s="21"/>
      <c r="G357" s="28"/>
      <c r="H357" s="21"/>
      <c r="I357" s="21"/>
      <c r="J357" s="21"/>
      <c r="K357" s="61"/>
      <c r="L357" s="57"/>
      <c r="M357" s="28"/>
      <c r="N357" s="92" t="s">
        <v>17</v>
      </c>
      <c r="O357" s="24" t="str">
        <f>IF(A357&lt;&gt; "", "raidcom add ldev "&amp;IF(C357="snap"," -pool snap"," -"&amp;C357&amp;" "&amp;D357)&amp;" -ldev_id "&amp;B357&amp;" -capacity "&amp;G357&amp;IF(H357="BLOCK",G357,G357&amp;H357)&amp;IF(E357="OPEN-V"," ","emulation "&amp;E357)&amp;IF(I357="Y"," -command_device y","")&amp;" -s "&amp;Instructions!B$11&amp;" -IH"&amp;Instructions!B$10, "")</f>
        <v/>
      </c>
      <c r="P357" s="24" t="str">
        <f>IF(J357&lt;&gt;"","raidcom add ldev "&amp;" -ldev_id "&amp;B357&amp;IF(J357&lt;&gt;"","  -ldev_name "&amp;J357, "")&amp;" -s "&amp;Instructions!B$11&amp;" -IH"&amp;Instructions!B$10, "")</f>
        <v/>
      </c>
      <c r="Q357" s="97" t="str">
        <f>IF(B357&gt;0,"raidcom delete ldev -ldev_id "&amp;B357&amp;" -s "&amp;Instructions!B$11&amp;" -IH"&amp;Instructions!B$10, "")</f>
        <v/>
      </c>
    </row>
    <row r="358" spans="1:17" ht="15">
      <c r="A358" s="70"/>
      <c r="B358" s="29"/>
      <c r="C358" s="21"/>
      <c r="D358" s="30"/>
      <c r="E358" s="21"/>
      <c r="F358" s="21"/>
      <c r="G358" s="28"/>
      <c r="H358" s="21"/>
      <c r="I358" s="21"/>
      <c r="J358" s="21"/>
      <c r="K358" s="61"/>
      <c r="L358" s="57"/>
      <c r="M358" s="28"/>
      <c r="N358" s="92" t="s">
        <v>17</v>
      </c>
      <c r="O358" s="24" t="str">
        <f>IF(A358&lt;&gt; "", "raidcom add ldev "&amp;IF(C358="snap"," -pool snap"," -"&amp;C358&amp;" "&amp;D358)&amp;" -ldev_id "&amp;B358&amp;" -capacity "&amp;G358&amp;IF(H358="BLOCK",G358,G358&amp;H358)&amp;IF(E358="OPEN-V"," ","emulation "&amp;E358)&amp;IF(I358="Y"," -command_device y","")&amp;" -s "&amp;Instructions!B$11&amp;" -IH"&amp;Instructions!B$10, "")</f>
        <v/>
      </c>
      <c r="P358" s="24" t="str">
        <f>IF(J358&lt;&gt;"","raidcom add ldev "&amp;" -ldev_id "&amp;B358&amp;IF(J358&lt;&gt;"","  -ldev_name "&amp;J358, "")&amp;" -s "&amp;Instructions!B$11&amp;" -IH"&amp;Instructions!B$10, "")</f>
        <v/>
      </c>
      <c r="Q358" s="97" t="str">
        <f>IF(B358&gt;0,"raidcom delete ldev -ldev_id "&amp;B358&amp;" -s "&amp;Instructions!B$11&amp;" -IH"&amp;Instructions!B$10, "")</f>
        <v/>
      </c>
    </row>
    <row r="359" spans="1:17" ht="15">
      <c r="A359" s="70"/>
      <c r="B359" s="29"/>
      <c r="C359" s="21"/>
      <c r="D359" s="30"/>
      <c r="E359" s="21"/>
      <c r="F359" s="21"/>
      <c r="G359" s="28"/>
      <c r="H359" s="21"/>
      <c r="I359" s="21"/>
      <c r="J359" s="21"/>
      <c r="K359" s="61"/>
      <c r="L359" s="57"/>
      <c r="M359" s="28"/>
      <c r="N359" s="92" t="s">
        <v>17</v>
      </c>
      <c r="O359" s="24" t="str">
        <f>IF(A359&lt;&gt; "", "raidcom add ldev "&amp;IF(C359="snap"," -pool snap"," -"&amp;C359&amp;" "&amp;D359)&amp;" -ldev_id "&amp;B359&amp;" -capacity "&amp;G359&amp;IF(H359="BLOCK",G359,G359&amp;H359)&amp;IF(E359="OPEN-V"," ","emulation "&amp;E359)&amp;IF(I359="Y"," -command_device y","")&amp;" -s "&amp;Instructions!B$11&amp;" -IH"&amp;Instructions!B$10, "")</f>
        <v/>
      </c>
      <c r="P359" s="24" t="str">
        <f>IF(J359&lt;&gt;"","raidcom add ldev "&amp;" -ldev_id "&amp;B359&amp;IF(J359&lt;&gt;"","  -ldev_name "&amp;J359, "")&amp;" -s "&amp;Instructions!B$11&amp;" -IH"&amp;Instructions!B$10, "")</f>
        <v/>
      </c>
      <c r="Q359" s="97" t="str">
        <f>IF(B359&gt;0,"raidcom delete ldev -ldev_id "&amp;B359&amp;" -s "&amp;Instructions!B$11&amp;" -IH"&amp;Instructions!B$10, "")</f>
        <v/>
      </c>
    </row>
    <row r="360" spans="1:17" ht="15">
      <c r="A360" s="70"/>
      <c r="B360" s="29"/>
      <c r="C360" s="21"/>
      <c r="D360" s="30"/>
      <c r="E360" s="21"/>
      <c r="F360" s="21"/>
      <c r="G360" s="28"/>
      <c r="H360" s="21"/>
      <c r="I360" s="21"/>
      <c r="J360" s="21"/>
      <c r="K360" s="61"/>
      <c r="L360" s="57"/>
      <c r="M360" s="28"/>
      <c r="N360" s="92" t="s">
        <v>17</v>
      </c>
      <c r="O360" s="24" t="str">
        <f>IF(A360&lt;&gt; "", "raidcom add ldev "&amp;IF(C360="snap"," -pool snap"," -"&amp;C360&amp;" "&amp;D360)&amp;" -ldev_id "&amp;B360&amp;" -capacity "&amp;G360&amp;IF(H360="BLOCK",G360,G360&amp;H360)&amp;IF(E360="OPEN-V"," ","emulation "&amp;E360)&amp;IF(I360="Y"," -command_device y","")&amp;" -s "&amp;Instructions!B$11&amp;" -IH"&amp;Instructions!B$10, "")</f>
        <v/>
      </c>
      <c r="P360" s="24" t="str">
        <f>IF(J360&lt;&gt;"","raidcom add ldev "&amp;" -ldev_id "&amp;B360&amp;IF(J360&lt;&gt;"","  -ldev_name "&amp;J360, "")&amp;" -s "&amp;Instructions!B$11&amp;" -IH"&amp;Instructions!B$10, "")</f>
        <v/>
      </c>
      <c r="Q360" s="97" t="str">
        <f>IF(B360&gt;0,"raidcom delete ldev -ldev_id "&amp;B360&amp;" -s "&amp;Instructions!B$11&amp;" -IH"&amp;Instructions!B$10, "")</f>
        <v/>
      </c>
    </row>
    <row r="361" spans="1:17" ht="15">
      <c r="A361" s="70"/>
      <c r="B361" s="29"/>
      <c r="C361" s="21"/>
      <c r="D361" s="30"/>
      <c r="E361" s="21"/>
      <c r="F361" s="21"/>
      <c r="G361" s="28"/>
      <c r="H361" s="21"/>
      <c r="I361" s="21"/>
      <c r="J361" s="21"/>
      <c r="K361" s="61"/>
      <c r="L361" s="57"/>
      <c r="M361" s="28"/>
      <c r="N361" s="92" t="s">
        <v>17</v>
      </c>
      <c r="O361" s="24" t="str">
        <f>IF(A361&lt;&gt; "", "raidcom add ldev "&amp;IF(C361="snap"," -pool snap"," -"&amp;C361&amp;" "&amp;D361)&amp;" -ldev_id "&amp;B361&amp;" -capacity "&amp;G361&amp;IF(H361="BLOCK",G361,G361&amp;H361)&amp;IF(E361="OPEN-V"," ","emulation "&amp;E361)&amp;IF(I361="Y"," -command_device y","")&amp;" -s "&amp;Instructions!B$11&amp;" -IH"&amp;Instructions!B$10, "")</f>
        <v/>
      </c>
      <c r="P361" s="24" t="str">
        <f>IF(J361&lt;&gt;"","raidcom add ldev "&amp;" -ldev_id "&amp;B361&amp;IF(J361&lt;&gt;"","  -ldev_name "&amp;J361, "")&amp;" -s "&amp;Instructions!B$11&amp;" -IH"&amp;Instructions!B$10, "")</f>
        <v/>
      </c>
      <c r="Q361" s="97" t="str">
        <f>IF(B361&gt;0,"raidcom delete ldev -ldev_id "&amp;B361&amp;" -s "&amp;Instructions!B$11&amp;" -IH"&amp;Instructions!B$10, "")</f>
        <v/>
      </c>
    </row>
    <row r="362" spans="1:17" ht="15">
      <c r="A362" s="70"/>
      <c r="B362" s="29"/>
      <c r="C362" s="21"/>
      <c r="D362" s="30"/>
      <c r="E362" s="21"/>
      <c r="F362" s="21"/>
      <c r="G362" s="28"/>
      <c r="H362" s="21"/>
      <c r="I362" s="21"/>
      <c r="J362" s="21"/>
      <c r="K362" s="61"/>
      <c r="L362" s="57"/>
      <c r="M362" s="28"/>
      <c r="N362" s="92" t="s">
        <v>17</v>
      </c>
      <c r="O362" s="24" t="str">
        <f>IF(A362&lt;&gt; "", "raidcom add ldev "&amp;IF(C362="snap"," -pool snap"," -"&amp;C362&amp;" "&amp;D362)&amp;" -ldev_id "&amp;B362&amp;" -capacity "&amp;G362&amp;IF(H362="BLOCK",G362,G362&amp;H362)&amp;IF(E362="OPEN-V"," ","emulation "&amp;E362)&amp;IF(I362="Y"," -command_device y","")&amp;" -s "&amp;Instructions!B$11&amp;" -IH"&amp;Instructions!B$10, "")</f>
        <v/>
      </c>
      <c r="P362" s="24" t="str">
        <f>IF(J362&lt;&gt;"","raidcom add ldev "&amp;" -ldev_id "&amp;B362&amp;IF(J362&lt;&gt;"","  -ldev_name "&amp;J362, "")&amp;" -s "&amp;Instructions!B$11&amp;" -IH"&amp;Instructions!B$10, "")</f>
        <v/>
      </c>
      <c r="Q362" s="97" t="str">
        <f>IF(B362&gt;0,"raidcom delete ldev -ldev_id "&amp;B362&amp;" -s "&amp;Instructions!B$11&amp;" -IH"&amp;Instructions!B$10, "")</f>
        <v/>
      </c>
    </row>
    <row r="363" spans="1:17" ht="15">
      <c r="A363" s="70"/>
      <c r="B363" s="29"/>
      <c r="C363" s="21"/>
      <c r="D363" s="30"/>
      <c r="E363" s="21"/>
      <c r="F363" s="21"/>
      <c r="G363" s="28"/>
      <c r="H363" s="21"/>
      <c r="I363" s="21"/>
      <c r="J363" s="21"/>
      <c r="K363" s="61"/>
      <c r="L363" s="57"/>
      <c r="M363" s="28"/>
      <c r="N363" s="92" t="s">
        <v>17</v>
      </c>
      <c r="O363" s="24" t="str">
        <f>IF(A363&lt;&gt; "", "raidcom add ldev "&amp;IF(C363="snap"," -pool snap"," -"&amp;C363&amp;" "&amp;D363)&amp;" -ldev_id "&amp;B363&amp;" -capacity "&amp;G363&amp;IF(H363="BLOCK",G363,G363&amp;H363)&amp;IF(E363="OPEN-V"," ","emulation "&amp;E363)&amp;IF(I363="Y"," -command_device y","")&amp;" -s "&amp;Instructions!B$11&amp;" -IH"&amp;Instructions!B$10, "")</f>
        <v/>
      </c>
      <c r="P363" s="24" t="str">
        <f>IF(J363&lt;&gt;"","raidcom add ldev "&amp;" -ldev_id "&amp;B363&amp;IF(J363&lt;&gt;"","  -ldev_name "&amp;J363, "")&amp;" -s "&amp;Instructions!B$11&amp;" -IH"&amp;Instructions!B$10, "")</f>
        <v/>
      </c>
      <c r="Q363" s="97" t="str">
        <f>IF(B363&gt;0,"raidcom delete ldev -ldev_id "&amp;B363&amp;" -s "&amp;Instructions!B$11&amp;" -IH"&amp;Instructions!B$10, "")</f>
        <v/>
      </c>
    </row>
    <row r="364" spans="1:17" ht="15">
      <c r="A364" s="70"/>
      <c r="B364" s="29"/>
      <c r="C364" s="21"/>
      <c r="D364" s="30"/>
      <c r="E364" s="21"/>
      <c r="F364" s="21"/>
      <c r="G364" s="28"/>
      <c r="H364" s="21"/>
      <c r="I364" s="21"/>
      <c r="J364" s="21"/>
      <c r="K364" s="61"/>
      <c r="L364" s="57"/>
      <c r="M364" s="28"/>
      <c r="N364" s="92" t="s">
        <v>17</v>
      </c>
      <c r="O364" s="24" t="str">
        <f>IF(A364&lt;&gt; "", "raidcom add ldev "&amp;IF(C364="snap"," -pool snap"," -"&amp;C364&amp;" "&amp;D364)&amp;" -ldev_id "&amp;B364&amp;" -capacity "&amp;G364&amp;IF(H364="BLOCK",G364,G364&amp;H364)&amp;IF(E364="OPEN-V"," ","emulation "&amp;E364)&amp;IF(I364="Y"," -command_device y","")&amp;" -s "&amp;Instructions!B$11&amp;" -IH"&amp;Instructions!B$10, "")</f>
        <v/>
      </c>
      <c r="P364" s="24" t="str">
        <f>IF(J364&lt;&gt;"","raidcom add ldev "&amp;" -ldev_id "&amp;B364&amp;IF(J364&lt;&gt;"","  -ldev_name "&amp;J364, "")&amp;" -s "&amp;Instructions!B$11&amp;" -IH"&amp;Instructions!B$10, "")</f>
        <v/>
      </c>
      <c r="Q364" s="97" t="str">
        <f>IF(B364&gt;0,"raidcom delete ldev -ldev_id "&amp;B364&amp;" -s "&amp;Instructions!B$11&amp;" -IH"&amp;Instructions!B$10, "")</f>
        <v/>
      </c>
    </row>
    <row r="365" spans="1:17" ht="15">
      <c r="A365" s="70"/>
      <c r="B365" s="29"/>
      <c r="C365" s="21"/>
      <c r="D365" s="30"/>
      <c r="E365" s="21"/>
      <c r="F365" s="21"/>
      <c r="G365" s="28"/>
      <c r="H365" s="21"/>
      <c r="I365" s="21"/>
      <c r="J365" s="21"/>
      <c r="K365" s="61"/>
      <c r="L365" s="57"/>
      <c r="M365" s="28"/>
      <c r="N365" s="92" t="s">
        <v>17</v>
      </c>
      <c r="O365" s="24" t="str">
        <f>IF(A365&lt;&gt; "", "raidcom add ldev "&amp;IF(C365="snap"," -pool snap"," -"&amp;C365&amp;" "&amp;D365)&amp;" -ldev_id "&amp;B365&amp;" -capacity "&amp;G365&amp;IF(H365="BLOCK",G365,G365&amp;H365)&amp;IF(E365="OPEN-V"," ","emulation "&amp;E365)&amp;IF(I365="Y"," -command_device y","")&amp;" -s "&amp;Instructions!B$11&amp;" -IH"&amp;Instructions!B$10, "")</f>
        <v/>
      </c>
      <c r="P365" s="24" t="str">
        <f>IF(J365&lt;&gt;"","raidcom add ldev "&amp;" -ldev_id "&amp;B365&amp;IF(J365&lt;&gt;"","  -ldev_name "&amp;J365, "")&amp;" -s "&amp;Instructions!B$11&amp;" -IH"&amp;Instructions!B$10, "")</f>
        <v/>
      </c>
      <c r="Q365" s="97" t="str">
        <f>IF(B365&gt;0,"raidcom delete ldev -ldev_id "&amp;B365&amp;" -s "&amp;Instructions!B$11&amp;" -IH"&amp;Instructions!B$10, "")</f>
        <v/>
      </c>
    </row>
    <row r="366" spans="1:17" ht="15">
      <c r="A366" s="70"/>
      <c r="B366" s="29"/>
      <c r="C366" s="21"/>
      <c r="D366" s="30"/>
      <c r="E366" s="21"/>
      <c r="F366" s="21"/>
      <c r="G366" s="28"/>
      <c r="H366" s="21"/>
      <c r="I366" s="21"/>
      <c r="J366" s="21"/>
      <c r="K366" s="61"/>
      <c r="L366" s="57"/>
      <c r="M366" s="28"/>
      <c r="N366" s="92" t="s">
        <v>17</v>
      </c>
      <c r="O366" s="24" t="str">
        <f>IF(A366&lt;&gt; "", "raidcom add ldev "&amp;IF(C366="snap"," -pool snap"," -"&amp;C366&amp;" "&amp;D366)&amp;" -ldev_id "&amp;B366&amp;" -capacity "&amp;G366&amp;IF(H366="BLOCK",G366,G366&amp;H366)&amp;IF(E366="OPEN-V"," ","emulation "&amp;E366)&amp;IF(I366="Y"," -command_device y","")&amp;" -s "&amp;Instructions!B$11&amp;" -IH"&amp;Instructions!B$10, "")</f>
        <v/>
      </c>
      <c r="P366" s="24" t="str">
        <f>IF(J366&lt;&gt;"","raidcom add ldev "&amp;" -ldev_id "&amp;B366&amp;IF(J366&lt;&gt;"","  -ldev_name "&amp;J366, "")&amp;" -s "&amp;Instructions!B$11&amp;" -IH"&amp;Instructions!B$10, "")</f>
        <v/>
      </c>
      <c r="Q366" s="97" t="str">
        <f>IF(B366&gt;0,"raidcom delete ldev -ldev_id "&amp;B366&amp;" -s "&amp;Instructions!B$11&amp;" -IH"&amp;Instructions!B$10, "")</f>
        <v/>
      </c>
    </row>
    <row r="367" spans="1:17" ht="15">
      <c r="A367" s="70"/>
      <c r="B367" s="29"/>
      <c r="C367" s="21"/>
      <c r="D367" s="30"/>
      <c r="E367" s="21"/>
      <c r="F367" s="21"/>
      <c r="G367" s="28"/>
      <c r="H367" s="21"/>
      <c r="I367" s="21"/>
      <c r="J367" s="21"/>
      <c r="K367" s="61"/>
      <c r="L367" s="57"/>
      <c r="M367" s="28"/>
      <c r="N367" s="92" t="s">
        <v>17</v>
      </c>
      <c r="O367" s="24" t="str">
        <f>IF(A367&lt;&gt; "", "raidcom add ldev "&amp;IF(C367="snap"," -pool snap"," -"&amp;C367&amp;" "&amp;D367)&amp;" -ldev_id "&amp;B367&amp;" -capacity "&amp;G367&amp;IF(H367="BLOCK",G367,G367&amp;H367)&amp;IF(E367="OPEN-V"," ","emulation "&amp;E367)&amp;IF(I367="Y"," -command_device y","")&amp;" -s "&amp;Instructions!B$11&amp;" -IH"&amp;Instructions!B$10, "")</f>
        <v/>
      </c>
      <c r="P367" s="24" t="str">
        <f>IF(J367&lt;&gt;"","raidcom add ldev "&amp;" -ldev_id "&amp;B367&amp;IF(J367&lt;&gt;"","  -ldev_name "&amp;J367, "")&amp;" -s "&amp;Instructions!B$11&amp;" -IH"&amp;Instructions!B$10, "")</f>
        <v/>
      </c>
      <c r="Q367" s="97" t="str">
        <f>IF(B367&gt;0,"raidcom delete ldev -ldev_id "&amp;B367&amp;" -s "&amp;Instructions!B$11&amp;" -IH"&amp;Instructions!B$10, "")</f>
        <v/>
      </c>
    </row>
    <row r="368" spans="1:17" ht="15">
      <c r="A368" s="70"/>
      <c r="B368" s="29"/>
      <c r="C368" s="21"/>
      <c r="D368" s="30"/>
      <c r="E368" s="21"/>
      <c r="F368" s="21"/>
      <c r="G368" s="28"/>
      <c r="H368" s="21"/>
      <c r="I368" s="21"/>
      <c r="J368" s="21"/>
      <c r="K368" s="61"/>
      <c r="L368" s="57"/>
      <c r="M368" s="28"/>
      <c r="N368" s="92" t="s">
        <v>17</v>
      </c>
      <c r="O368" s="24" t="str">
        <f>IF(A368&lt;&gt; "", "raidcom add ldev "&amp;IF(C368="snap"," -pool snap"," -"&amp;C368&amp;" "&amp;D368)&amp;" -ldev_id "&amp;B368&amp;" -capacity "&amp;G368&amp;IF(H368="BLOCK",G368,G368&amp;H368)&amp;IF(E368="OPEN-V"," ","emulation "&amp;E368)&amp;IF(I368="Y"," -command_device y","")&amp;" -s "&amp;Instructions!B$11&amp;" -IH"&amp;Instructions!B$10, "")</f>
        <v/>
      </c>
      <c r="P368" s="24" t="str">
        <f>IF(J368&lt;&gt;"","raidcom add ldev "&amp;" -ldev_id "&amp;B368&amp;IF(J368&lt;&gt;"","  -ldev_name "&amp;J368, "")&amp;" -s "&amp;Instructions!B$11&amp;" -IH"&amp;Instructions!B$10, "")</f>
        <v/>
      </c>
      <c r="Q368" s="97" t="str">
        <f>IF(B368&gt;0,"raidcom delete ldev -ldev_id "&amp;B368&amp;" -s "&amp;Instructions!B$11&amp;" -IH"&amp;Instructions!B$10, "")</f>
        <v/>
      </c>
    </row>
    <row r="369" spans="1:17" ht="15">
      <c r="A369" s="70"/>
      <c r="B369" s="29"/>
      <c r="C369" s="21"/>
      <c r="D369" s="30"/>
      <c r="E369" s="21"/>
      <c r="F369" s="21"/>
      <c r="G369" s="28"/>
      <c r="H369" s="21"/>
      <c r="I369" s="21"/>
      <c r="J369" s="21"/>
      <c r="K369" s="61"/>
      <c r="L369" s="57"/>
      <c r="M369" s="28"/>
      <c r="N369" s="92" t="s">
        <v>17</v>
      </c>
      <c r="O369" s="24" t="str">
        <f>IF(A369&lt;&gt; "", "raidcom add ldev "&amp;IF(C369="snap"," -pool snap"," -"&amp;C369&amp;" "&amp;D369)&amp;" -ldev_id "&amp;B369&amp;" -capacity "&amp;G369&amp;IF(H369="BLOCK",G369,G369&amp;H369)&amp;IF(E369="OPEN-V"," ","emulation "&amp;E369)&amp;IF(I369="Y"," -command_device y","")&amp;" -s "&amp;Instructions!B$11&amp;" -IH"&amp;Instructions!B$10, "")</f>
        <v/>
      </c>
      <c r="P369" s="24" t="str">
        <f>IF(J369&lt;&gt;"","raidcom add ldev "&amp;" -ldev_id "&amp;B369&amp;IF(J369&lt;&gt;"","  -ldev_name "&amp;J369, "")&amp;" -s "&amp;Instructions!B$11&amp;" -IH"&amp;Instructions!B$10, "")</f>
        <v/>
      </c>
      <c r="Q369" s="97" t="str">
        <f>IF(B369&gt;0,"raidcom delete ldev -ldev_id "&amp;B369&amp;" -s "&amp;Instructions!B$11&amp;" -IH"&amp;Instructions!B$10, "")</f>
        <v/>
      </c>
    </row>
    <row r="370" spans="1:17" ht="15">
      <c r="A370" s="70"/>
      <c r="B370" s="29"/>
      <c r="C370" s="21"/>
      <c r="D370" s="30"/>
      <c r="E370" s="21"/>
      <c r="F370" s="21"/>
      <c r="G370" s="28"/>
      <c r="H370" s="21"/>
      <c r="I370" s="21"/>
      <c r="J370" s="21"/>
      <c r="K370" s="61"/>
      <c r="L370" s="57"/>
      <c r="M370" s="28"/>
      <c r="N370" s="92" t="s">
        <v>17</v>
      </c>
      <c r="O370" s="24" t="str">
        <f>IF(A370&lt;&gt; "", "raidcom add ldev "&amp;IF(C370="snap"," -pool snap"," -"&amp;C370&amp;" "&amp;D370)&amp;" -ldev_id "&amp;B370&amp;" -capacity "&amp;G370&amp;IF(H370="BLOCK",G370,G370&amp;H370)&amp;IF(E370="OPEN-V"," ","emulation "&amp;E370)&amp;IF(I370="Y"," -command_device y","")&amp;" -s "&amp;Instructions!B$11&amp;" -IH"&amp;Instructions!B$10, "")</f>
        <v/>
      </c>
      <c r="P370" s="24" t="str">
        <f>IF(J370&lt;&gt;"","raidcom add ldev "&amp;" -ldev_id "&amp;B370&amp;IF(J370&lt;&gt;"","  -ldev_name "&amp;J370, "")&amp;" -s "&amp;Instructions!B$11&amp;" -IH"&amp;Instructions!B$10, "")</f>
        <v/>
      </c>
      <c r="Q370" s="97" t="str">
        <f>IF(B370&gt;0,"raidcom delete ldev -ldev_id "&amp;B370&amp;" -s "&amp;Instructions!B$11&amp;" -IH"&amp;Instructions!B$10, "")</f>
        <v/>
      </c>
    </row>
    <row r="371" spans="1:17" ht="15">
      <c r="A371" s="70"/>
      <c r="B371" s="29"/>
      <c r="C371" s="21"/>
      <c r="D371" s="30"/>
      <c r="E371" s="21"/>
      <c r="F371" s="21"/>
      <c r="G371" s="28"/>
      <c r="H371" s="21"/>
      <c r="I371" s="21"/>
      <c r="J371" s="21"/>
      <c r="K371" s="61"/>
      <c r="L371" s="57"/>
      <c r="M371" s="28"/>
      <c r="N371" s="92" t="s">
        <v>17</v>
      </c>
      <c r="O371" s="24" t="str">
        <f>IF(A371&lt;&gt; "", "raidcom add ldev "&amp;IF(C371="snap"," -pool snap"," -"&amp;C371&amp;" "&amp;D371)&amp;" -ldev_id "&amp;B371&amp;" -capacity "&amp;G371&amp;IF(H371="BLOCK",G371,G371&amp;H371)&amp;IF(E371="OPEN-V"," ","emulation "&amp;E371)&amp;IF(I371="Y"," -command_device y","")&amp;" -s "&amp;Instructions!B$11&amp;" -IH"&amp;Instructions!B$10, "")</f>
        <v/>
      </c>
      <c r="P371" s="24" t="str">
        <f>IF(J371&lt;&gt;"","raidcom add ldev "&amp;" -ldev_id "&amp;B371&amp;IF(J371&lt;&gt;"","  -ldev_name "&amp;J371, "")&amp;" -s "&amp;Instructions!B$11&amp;" -IH"&amp;Instructions!B$10, "")</f>
        <v/>
      </c>
      <c r="Q371" s="97" t="str">
        <f>IF(B371&gt;0,"raidcom delete ldev -ldev_id "&amp;B371&amp;" -s "&amp;Instructions!B$11&amp;" -IH"&amp;Instructions!B$10, "")</f>
        <v/>
      </c>
    </row>
    <row r="372" spans="1:17" ht="15">
      <c r="A372" s="70"/>
      <c r="B372" s="29"/>
      <c r="C372" s="21"/>
      <c r="D372" s="30"/>
      <c r="E372" s="21"/>
      <c r="F372" s="21"/>
      <c r="G372" s="28"/>
      <c r="H372" s="21"/>
      <c r="I372" s="21"/>
      <c r="J372" s="21"/>
      <c r="K372" s="61"/>
      <c r="L372" s="57"/>
      <c r="M372" s="28"/>
      <c r="N372" s="92" t="s">
        <v>17</v>
      </c>
      <c r="O372" s="24" t="str">
        <f>IF(A372&lt;&gt; "", "raidcom add ldev "&amp;IF(C372="snap"," -pool snap"," -"&amp;C372&amp;" "&amp;D372)&amp;" -ldev_id "&amp;B372&amp;" -capacity "&amp;G372&amp;IF(H372="BLOCK",G372,G372&amp;H372)&amp;IF(E372="OPEN-V"," ","emulation "&amp;E372)&amp;IF(I372="Y"," -command_device y","")&amp;" -s "&amp;Instructions!B$11&amp;" -IH"&amp;Instructions!B$10, "")</f>
        <v/>
      </c>
      <c r="P372" s="24" t="str">
        <f>IF(J372&lt;&gt;"","raidcom add ldev "&amp;" -ldev_id "&amp;B372&amp;IF(J372&lt;&gt;"","  -ldev_name "&amp;J372, "")&amp;" -s "&amp;Instructions!B$11&amp;" -IH"&amp;Instructions!B$10, "")</f>
        <v/>
      </c>
      <c r="Q372" s="97" t="str">
        <f>IF(B372&gt;0,"raidcom delete ldev -ldev_id "&amp;B372&amp;" -s "&amp;Instructions!B$11&amp;" -IH"&amp;Instructions!B$10, "")</f>
        <v/>
      </c>
    </row>
    <row r="373" spans="1:17" ht="15">
      <c r="A373" s="70"/>
      <c r="B373" s="29"/>
      <c r="C373" s="21"/>
      <c r="D373" s="30"/>
      <c r="E373" s="21"/>
      <c r="F373" s="21"/>
      <c r="G373" s="28"/>
      <c r="H373" s="21"/>
      <c r="I373" s="21"/>
      <c r="J373" s="21"/>
      <c r="K373" s="61"/>
      <c r="L373" s="57"/>
      <c r="M373" s="28"/>
      <c r="N373" s="92" t="s">
        <v>17</v>
      </c>
      <c r="O373" s="24" t="str">
        <f>IF(A373&lt;&gt; "", "raidcom add ldev "&amp;IF(C373="snap"," -pool snap"," -"&amp;C373&amp;" "&amp;D373)&amp;" -ldev_id "&amp;B373&amp;" -capacity "&amp;G373&amp;IF(H373="BLOCK",G373,G373&amp;H373)&amp;IF(E373="OPEN-V"," ","emulation "&amp;E373)&amp;IF(I373="Y"," -command_device y","")&amp;" -s "&amp;Instructions!B$11&amp;" -IH"&amp;Instructions!B$10, "")</f>
        <v/>
      </c>
      <c r="P373" s="24" t="str">
        <f>IF(J373&lt;&gt;"","raidcom add ldev "&amp;" -ldev_id "&amp;B373&amp;IF(J373&lt;&gt;"","  -ldev_name "&amp;J373, "")&amp;" -s "&amp;Instructions!B$11&amp;" -IH"&amp;Instructions!B$10, "")</f>
        <v/>
      </c>
      <c r="Q373" s="97" t="str">
        <f>IF(B373&gt;0,"raidcom delete ldev -ldev_id "&amp;B373&amp;" -s "&amp;Instructions!B$11&amp;" -IH"&amp;Instructions!B$10, "")</f>
        <v/>
      </c>
    </row>
    <row r="374" spans="1:17" ht="15">
      <c r="A374" s="70"/>
      <c r="B374" s="29"/>
      <c r="C374" s="21"/>
      <c r="D374" s="30"/>
      <c r="E374" s="21"/>
      <c r="F374" s="21"/>
      <c r="G374" s="28"/>
      <c r="H374" s="21"/>
      <c r="I374" s="21"/>
      <c r="J374" s="21"/>
      <c r="K374" s="61"/>
      <c r="L374" s="57"/>
      <c r="M374" s="28"/>
      <c r="N374" s="92" t="s">
        <v>17</v>
      </c>
      <c r="O374" s="24" t="str">
        <f>IF(A374&lt;&gt; "", "raidcom add ldev "&amp;IF(C374="snap"," -pool snap"," -"&amp;C374&amp;" "&amp;D374)&amp;" -ldev_id "&amp;B374&amp;" -capacity "&amp;G374&amp;IF(H374="BLOCK",G374,G374&amp;H374)&amp;IF(E374="OPEN-V"," ","emulation "&amp;E374)&amp;IF(I374="Y"," -command_device y","")&amp;" -s "&amp;Instructions!B$11&amp;" -IH"&amp;Instructions!B$10, "")</f>
        <v/>
      </c>
      <c r="P374" s="24" t="str">
        <f>IF(J374&lt;&gt;"","raidcom add ldev "&amp;" -ldev_id "&amp;B374&amp;IF(J374&lt;&gt;"","  -ldev_name "&amp;J374, "")&amp;" -s "&amp;Instructions!B$11&amp;" -IH"&amp;Instructions!B$10, "")</f>
        <v/>
      </c>
      <c r="Q374" s="97" t="str">
        <f>IF(B374&gt;0,"raidcom delete ldev -ldev_id "&amp;B374&amp;" -s "&amp;Instructions!B$11&amp;" -IH"&amp;Instructions!B$10, "")</f>
        <v/>
      </c>
    </row>
    <row r="375" spans="1:17" ht="15">
      <c r="A375" s="70"/>
      <c r="B375" s="29"/>
      <c r="C375" s="21"/>
      <c r="D375" s="30"/>
      <c r="E375" s="21"/>
      <c r="F375" s="21"/>
      <c r="G375" s="28"/>
      <c r="H375" s="21"/>
      <c r="I375" s="21"/>
      <c r="J375" s="21"/>
      <c r="K375" s="61"/>
      <c r="L375" s="57"/>
      <c r="M375" s="28"/>
      <c r="N375" s="92" t="s">
        <v>17</v>
      </c>
      <c r="O375" s="24" t="str">
        <f>IF(A375&lt;&gt; "", "raidcom add ldev "&amp;IF(C375="snap"," -pool snap"," -"&amp;C375&amp;" "&amp;D375)&amp;" -ldev_id "&amp;B375&amp;" -capacity "&amp;G375&amp;IF(H375="BLOCK",G375,G375&amp;H375)&amp;IF(E375="OPEN-V"," ","emulation "&amp;E375)&amp;IF(I375="Y"," -command_device y","")&amp;" -s "&amp;Instructions!B$11&amp;" -IH"&amp;Instructions!B$10, "")</f>
        <v/>
      </c>
      <c r="P375" s="24" t="str">
        <f>IF(J375&lt;&gt;"","raidcom add ldev "&amp;" -ldev_id "&amp;B375&amp;IF(J375&lt;&gt;"","  -ldev_name "&amp;J375, "")&amp;" -s "&amp;Instructions!B$11&amp;" -IH"&amp;Instructions!B$10, "")</f>
        <v/>
      </c>
      <c r="Q375" s="97" t="str">
        <f>IF(B375&gt;0,"raidcom delete ldev -ldev_id "&amp;B375&amp;" -s "&amp;Instructions!B$11&amp;" -IH"&amp;Instructions!B$10, "")</f>
        <v/>
      </c>
    </row>
    <row r="376" spans="1:17" ht="15">
      <c r="A376" s="70"/>
      <c r="B376" s="29"/>
      <c r="C376" s="21"/>
      <c r="D376" s="30"/>
      <c r="E376" s="21"/>
      <c r="F376" s="21"/>
      <c r="G376" s="28"/>
      <c r="H376" s="21"/>
      <c r="I376" s="21"/>
      <c r="J376" s="21"/>
      <c r="K376" s="61"/>
      <c r="L376" s="57"/>
      <c r="M376" s="28"/>
      <c r="N376" s="92" t="s">
        <v>17</v>
      </c>
      <c r="O376" s="24" t="str">
        <f>IF(A376&lt;&gt; "", "raidcom add ldev "&amp;IF(C376="snap"," -pool snap"," -"&amp;C376&amp;" "&amp;D376)&amp;" -ldev_id "&amp;B376&amp;" -capacity "&amp;G376&amp;IF(H376="BLOCK",G376,G376&amp;H376)&amp;IF(E376="OPEN-V"," ","emulation "&amp;E376)&amp;IF(I376="Y"," -command_device y","")&amp;" -s "&amp;Instructions!B$11&amp;" -IH"&amp;Instructions!B$10, "")</f>
        <v/>
      </c>
      <c r="P376" s="24" t="str">
        <f>IF(J376&lt;&gt;"","raidcom add ldev "&amp;" -ldev_id "&amp;B376&amp;IF(J376&lt;&gt;"","  -ldev_name "&amp;J376, "")&amp;" -s "&amp;Instructions!B$11&amp;" -IH"&amp;Instructions!B$10, "")</f>
        <v/>
      </c>
      <c r="Q376" s="97" t="str">
        <f>IF(B376&gt;0,"raidcom delete ldev -ldev_id "&amp;B376&amp;" -s "&amp;Instructions!B$11&amp;" -IH"&amp;Instructions!B$10, "")</f>
        <v/>
      </c>
    </row>
    <row r="377" spans="1:17" ht="15">
      <c r="A377" s="70"/>
      <c r="B377" s="29"/>
      <c r="C377" s="21"/>
      <c r="D377" s="30"/>
      <c r="E377" s="21"/>
      <c r="F377" s="21"/>
      <c r="G377" s="28"/>
      <c r="H377" s="21"/>
      <c r="I377" s="21"/>
      <c r="J377" s="21"/>
      <c r="K377" s="61"/>
      <c r="L377" s="57"/>
      <c r="M377" s="28"/>
      <c r="N377" s="92" t="s">
        <v>17</v>
      </c>
      <c r="O377" s="24" t="str">
        <f>IF(A377&lt;&gt; "", "raidcom add ldev "&amp;IF(C377="snap"," -pool snap"," -"&amp;C377&amp;" "&amp;D377)&amp;" -ldev_id "&amp;B377&amp;" -capacity "&amp;G377&amp;IF(H377="BLOCK",G377,G377&amp;H377)&amp;IF(E377="OPEN-V"," ","emulation "&amp;E377)&amp;IF(I377="Y"," -command_device y","")&amp;" -s "&amp;Instructions!B$11&amp;" -IH"&amp;Instructions!B$10, "")</f>
        <v/>
      </c>
      <c r="P377" s="24" t="str">
        <f>IF(J377&lt;&gt;"","raidcom add ldev "&amp;" -ldev_id "&amp;B377&amp;IF(J377&lt;&gt;"","  -ldev_name "&amp;J377, "")&amp;" -s "&amp;Instructions!B$11&amp;" -IH"&amp;Instructions!B$10, "")</f>
        <v/>
      </c>
      <c r="Q377" s="97" t="str">
        <f>IF(B377&gt;0,"raidcom delete ldev -ldev_id "&amp;B377&amp;" -s "&amp;Instructions!B$11&amp;" -IH"&amp;Instructions!B$10, "")</f>
        <v/>
      </c>
    </row>
    <row r="378" spans="1:17" ht="15">
      <c r="A378" s="70"/>
      <c r="B378" s="29"/>
      <c r="C378" s="21"/>
      <c r="D378" s="30"/>
      <c r="E378" s="21"/>
      <c r="F378" s="21"/>
      <c r="G378" s="28"/>
      <c r="H378" s="21"/>
      <c r="I378" s="21"/>
      <c r="J378" s="21"/>
      <c r="K378" s="61"/>
      <c r="L378" s="57"/>
      <c r="M378" s="28"/>
      <c r="N378" s="92" t="s">
        <v>17</v>
      </c>
      <c r="O378" s="24" t="str">
        <f>IF(A378&lt;&gt; "", "raidcom add ldev "&amp;IF(C378="snap"," -pool snap"," -"&amp;C378&amp;" "&amp;D378)&amp;" -ldev_id "&amp;B378&amp;" -capacity "&amp;G378&amp;IF(H378="BLOCK",G378,G378&amp;H378)&amp;IF(E378="OPEN-V"," ","emulation "&amp;E378)&amp;IF(I378="Y"," -command_device y","")&amp;" -s "&amp;Instructions!B$11&amp;" -IH"&amp;Instructions!B$10, "")</f>
        <v/>
      </c>
      <c r="P378" s="24" t="str">
        <f>IF(J378&lt;&gt;"","raidcom add ldev "&amp;" -ldev_id "&amp;B378&amp;IF(J378&lt;&gt;"","  -ldev_name "&amp;J378, "")&amp;" -s "&amp;Instructions!B$11&amp;" -IH"&amp;Instructions!B$10, "")</f>
        <v/>
      </c>
      <c r="Q378" s="97" t="str">
        <f>IF(B378&gt;0,"raidcom delete ldev -ldev_id "&amp;B378&amp;" -s "&amp;Instructions!B$11&amp;" -IH"&amp;Instructions!B$10, "")</f>
        <v/>
      </c>
    </row>
    <row r="379" spans="1:17" ht="15">
      <c r="A379" s="70"/>
      <c r="B379" s="29"/>
      <c r="C379" s="21"/>
      <c r="D379" s="30"/>
      <c r="E379" s="21"/>
      <c r="F379" s="21"/>
      <c r="G379" s="28"/>
      <c r="H379" s="21"/>
      <c r="I379" s="21"/>
      <c r="J379" s="21"/>
      <c r="K379" s="61"/>
      <c r="L379" s="57"/>
      <c r="M379" s="28"/>
      <c r="N379" s="92" t="s">
        <v>17</v>
      </c>
      <c r="O379" s="24" t="str">
        <f>IF(A379&lt;&gt; "", "raidcom add ldev "&amp;IF(C379="snap"," -pool snap"," -"&amp;C379&amp;" "&amp;D379)&amp;" -ldev_id "&amp;B379&amp;" -capacity "&amp;G379&amp;IF(H379="BLOCK",G379,G379&amp;H379)&amp;IF(E379="OPEN-V"," ","emulation "&amp;E379)&amp;IF(I379="Y"," -command_device y","")&amp;" -s "&amp;Instructions!B$11&amp;" -IH"&amp;Instructions!B$10, "")</f>
        <v/>
      </c>
      <c r="P379" s="24" t="str">
        <f>IF(J379&lt;&gt;"","raidcom add ldev "&amp;" -ldev_id "&amp;B379&amp;IF(J379&lt;&gt;"","  -ldev_name "&amp;J379, "")&amp;" -s "&amp;Instructions!B$11&amp;" -IH"&amp;Instructions!B$10, "")</f>
        <v/>
      </c>
      <c r="Q379" s="97" t="str">
        <f>IF(B379&gt;0,"raidcom delete ldev -ldev_id "&amp;B379&amp;" -s "&amp;Instructions!B$11&amp;" -IH"&amp;Instructions!B$10, "")</f>
        <v/>
      </c>
    </row>
    <row r="380" spans="1:17" ht="15">
      <c r="A380" s="70"/>
      <c r="B380" s="29"/>
      <c r="C380" s="21"/>
      <c r="D380" s="30"/>
      <c r="E380" s="21"/>
      <c r="F380" s="21"/>
      <c r="G380" s="28"/>
      <c r="H380" s="21"/>
      <c r="I380" s="21"/>
      <c r="J380" s="21"/>
      <c r="K380" s="61"/>
      <c r="L380" s="57"/>
      <c r="M380" s="28"/>
      <c r="N380" s="92" t="s">
        <v>17</v>
      </c>
      <c r="O380" s="24" t="str">
        <f>IF(A380&lt;&gt; "", "raidcom add ldev "&amp;IF(C380="snap"," -pool snap"," -"&amp;C380&amp;" "&amp;D380)&amp;" -ldev_id "&amp;B380&amp;" -capacity "&amp;G380&amp;IF(H380="BLOCK",G380,G380&amp;H380)&amp;IF(E380="OPEN-V"," ","emulation "&amp;E380)&amp;IF(I380="Y"," -command_device y","")&amp;" -s "&amp;Instructions!B$11&amp;" -IH"&amp;Instructions!B$10, "")</f>
        <v/>
      </c>
      <c r="P380" s="24" t="str">
        <f>IF(J380&lt;&gt;"","raidcom add ldev "&amp;" -ldev_id "&amp;B380&amp;IF(J380&lt;&gt;"","  -ldev_name "&amp;J380, "")&amp;" -s "&amp;Instructions!B$11&amp;" -IH"&amp;Instructions!B$10, "")</f>
        <v/>
      </c>
      <c r="Q380" s="97" t="str">
        <f>IF(B380&gt;0,"raidcom delete ldev -ldev_id "&amp;B380&amp;" -s "&amp;Instructions!B$11&amp;" -IH"&amp;Instructions!B$10, "")</f>
        <v/>
      </c>
    </row>
    <row r="381" spans="1:17" ht="15">
      <c r="A381" s="70"/>
      <c r="B381" s="29"/>
      <c r="C381" s="21"/>
      <c r="D381" s="30"/>
      <c r="E381" s="21"/>
      <c r="F381" s="21"/>
      <c r="G381" s="28"/>
      <c r="H381" s="21"/>
      <c r="I381" s="21"/>
      <c r="J381" s="21"/>
      <c r="K381" s="61"/>
      <c r="L381" s="57"/>
      <c r="M381" s="28"/>
      <c r="N381" s="92" t="s">
        <v>17</v>
      </c>
      <c r="O381" s="24" t="str">
        <f>IF(A381&lt;&gt; "", "raidcom add ldev "&amp;IF(C381="snap"," -pool snap"," -"&amp;C381&amp;" "&amp;D381)&amp;" -ldev_id "&amp;B381&amp;" -capacity "&amp;G381&amp;IF(H381="BLOCK",G381,G381&amp;H381)&amp;IF(E381="OPEN-V"," ","emulation "&amp;E381)&amp;IF(I381="Y"," -command_device y","")&amp;" -s "&amp;Instructions!B$11&amp;" -IH"&amp;Instructions!B$10, "")</f>
        <v/>
      </c>
      <c r="P381" s="24" t="str">
        <f>IF(J381&lt;&gt;"","raidcom add ldev "&amp;" -ldev_id "&amp;B381&amp;IF(J381&lt;&gt;"","  -ldev_name "&amp;J381, "")&amp;" -s "&amp;Instructions!B$11&amp;" -IH"&amp;Instructions!B$10, "")</f>
        <v/>
      </c>
      <c r="Q381" s="97" t="str">
        <f>IF(B381&gt;0,"raidcom delete ldev -ldev_id "&amp;B381&amp;" -s "&amp;Instructions!B$11&amp;" -IH"&amp;Instructions!B$10, "")</f>
        <v/>
      </c>
    </row>
    <row r="382" spans="1:17" ht="15">
      <c r="A382" s="70"/>
      <c r="B382" s="29"/>
      <c r="C382" s="21"/>
      <c r="D382" s="30"/>
      <c r="E382" s="21"/>
      <c r="F382" s="21"/>
      <c r="G382" s="28"/>
      <c r="H382" s="21"/>
      <c r="I382" s="21"/>
      <c r="J382" s="21"/>
      <c r="K382" s="61"/>
      <c r="L382" s="57"/>
      <c r="M382" s="28"/>
      <c r="N382" s="92" t="s">
        <v>17</v>
      </c>
      <c r="O382" s="24" t="str">
        <f>IF(A382&lt;&gt; "", "raidcom add ldev "&amp;IF(C382="snap"," -pool snap"," -"&amp;C382&amp;" "&amp;D382)&amp;" -ldev_id "&amp;B382&amp;" -capacity "&amp;G382&amp;IF(H382="BLOCK",G382,G382&amp;H382)&amp;IF(E382="OPEN-V"," ","emulation "&amp;E382)&amp;IF(I382="Y"," -command_device y","")&amp;" -s "&amp;Instructions!B$11&amp;" -IH"&amp;Instructions!B$10, "")</f>
        <v/>
      </c>
      <c r="P382" s="24" t="str">
        <f>IF(J382&lt;&gt;"","raidcom add ldev "&amp;" -ldev_id "&amp;B382&amp;IF(J382&lt;&gt;"","  -ldev_name "&amp;J382, "")&amp;" -s "&amp;Instructions!B$11&amp;" -IH"&amp;Instructions!B$10, "")</f>
        <v/>
      </c>
      <c r="Q382" s="97" t="str">
        <f>IF(B382&gt;0,"raidcom delete ldev -ldev_id "&amp;B382&amp;" -s "&amp;Instructions!B$11&amp;" -IH"&amp;Instructions!B$10, "")</f>
        <v/>
      </c>
    </row>
    <row r="383" spans="1:17" ht="15">
      <c r="A383" s="70"/>
      <c r="B383" s="29"/>
      <c r="C383" s="21"/>
      <c r="D383" s="30"/>
      <c r="E383" s="21"/>
      <c r="F383" s="21"/>
      <c r="G383" s="28"/>
      <c r="H383" s="21"/>
      <c r="I383" s="21"/>
      <c r="J383" s="21"/>
      <c r="K383" s="61"/>
      <c r="L383" s="57"/>
      <c r="M383" s="28"/>
      <c r="N383" s="92" t="s">
        <v>17</v>
      </c>
      <c r="O383" s="24" t="str">
        <f>IF(A383&lt;&gt; "", "raidcom add ldev "&amp;IF(C383="snap"," -pool snap"," -"&amp;C383&amp;" "&amp;D383)&amp;" -ldev_id "&amp;B383&amp;" -capacity "&amp;G383&amp;IF(H383="BLOCK",G383,G383&amp;H383)&amp;IF(E383="OPEN-V"," ","emulation "&amp;E383)&amp;IF(I383="Y"," -command_device y","")&amp;" -s "&amp;Instructions!B$11&amp;" -IH"&amp;Instructions!B$10, "")</f>
        <v/>
      </c>
      <c r="P383" s="24" t="str">
        <f>IF(J383&lt;&gt;"","raidcom add ldev "&amp;" -ldev_id "&amp;B383&amp;IF(J383&lt;&gt;"","  -ldev_name "&amp;J383, "")&amp;" -s "&amp;Instructions!B$11&amp;" -IH"&amp;Instructions!B$10, "")</f>
        <v/>
      </c>
      <c r="Q383" s="97" t="str">
        <f>IF(B383&gt;0,"raidcom delete ldev -ldev_id "&amp;B383&amp;" -s "&amp;Instructions!B$11&amp;" -IH"&amp;Instructions!B$10, "")</f>
        <v/>
      </c>
    </row>
    <row r="384" spans="1:17" ht="15">
      <c r="A384" s="70"/>
      <c r="B384" s="29"/>
      <c r="C384" s="21"/>
      <c r="D384" s="30"/>
      <c r="E384" s="21"/>
      <c r="F384" s="21"/>
      <c r="G384" s="28"/>
      <c r="H384" s="21"/>
      <c r="I384" s="21"/>
      <c r="J384" s="21"/>
      <c r="K384" s="61"/>
      <c r="L384" s="57"/>
      <c r="M384" s="28"/>
      <c r="N384" s="92" t="s">
        <v>17</v>
      </c>
      <c r="O384" s="24" t="str">
        <f>IF(A384&lt;&gt; "", "raidcom add ldev "&amp;IF(C384="snap"," -pool snap"," -"&amp;C384&amp;" "&amp;D384)&amp;" -ldev_id "&amp;B384&amp;" -capacity "&amp;G384&amp;IF(H384="BLOCK",G384,G384&amp;H384)&amp;IF(E384="OPEN-V"," ","emulation "&amp;E384)&amp;IF(I384="Y"," -command_device y","")&amp;" -s "&amp;Instructions!B$11&amp;" -IH"&amp;Instructions!B$10, "")</f>
        <v/>
      </c>
      <c r="P384" s="24" t="str">
        <f>IF(J384&lt;&gt;"","raidcom add ldev "&amp;" -ldev_id "&amp;B384&amp;IF(J384&lt;&gt;"","  -ldev_name "&amp;J384, "")&amp;" -s "&amp;Instructions!B$11&amp;" -IH"&amp;Instructions!B$10, "")</f>
        <v/>
      </c>
      <c r="Q384" s="97" t="str">
        <f>IF(B384&gt;0,"raidcom delete ldev -ldev_id "&amp;B384&amp;" -s "&amp;Instructions!B$11&amp;" -IH"&amp;Instructions!B$10, "")</f>
        <v/>
      </c>
    </row>
    <row r="385" spans="1:17" ht="15">
      <c r="A385" s="70"/>
      <c r="B385" s="29"/>
      <c r="C385" s="21"/>
      <c r="D385" s="30"/>
      <c r="E385" s="21"/>
      <c r="F385" s="21"/>
      <c r="G385" s="28"/>
      <c r="H385" s="21"/>
      <c r="I385" s="21"/>
      <c r="J385" s="21"/>
      <c r="K385" s="61"/>
      <c r="L385" s="57"/>
      <c r="M385" s="28"/>
      <c r="N385" s="92" t="s">
        <v>17</v>
      </c>
      <c r="O385" s="24" t="str">
        <f>IF(A385&lt;&gt; "", "raidcom add ldev "&amp;IF(C385="snap"," -pool snap"," -"&amp;C385&amp;" "&amp;D385)&amp;" -ldev_id "&amp;B385&amp;" -capacity "&amp;G385&amp;IF(H385="BLOCK",G385,G385&amp;H385)&amp;IF(E385="OPEN-V"," ","emulation "&amp;E385)&amp;IF(I385="Y"," -command_device y","")&amp;" -s "&amp;Instructions!B$11&amp;" -IH"&amp;Instructions!B$10, "")</f>
        <v/>
      </c>
      <c r="P385" s="24" t="str">
        <f>IF(J385&lt;&gt;"","raidcom add ldev "&amp;" -ldev_id "&amp;B385&amp;IF(J385&lt;&gt;"","  -ldev_name "&amp;J385, "")&amp;" -s "&amp;Instructions!B$11&amp;" -IH"&amp;Instructions!B$10, "")</f>
        <v/>
      </c>
      <c r="Q385" s="97" t="str">
        <f>IF(B385&gt;0,"raidcom delete ldev -ldev_id "&amp;B385&amp;" -s "&amp;Instructions!B$11&amp;" -IH"&amp;Instructions!B$10, "")</f>
        <v/>
      </c>
    </row>
    <row r="386" spans="1:17" ht="15">
      <c r="A386" s="70"/>
      <c r="B386" s="29"/>
      <c r="C386" s="21"/>
      <c r="D386" s="30"/>
      <c r="E386" s="21"/>
      <c r="F386" s="21"/>
      <c r="G386" s="28"/>
      <c r="H386" s="21"/>
      <c r="I386" s="21"/>
      <c r="J386" s="21"/>
      <c r="K386" s="61"/>
      <c r="L386" s="57"/>
      <c r="M386" s="28"/>
      <c r="N386" s="92" t="s">
        <v>17</v>
      </c>
      <c r="O386" s="24" t="str">
        <f>IF(A386&lt;&gt; "", "raidcom add ldev "&amp;IF(C386="snap"," -pool snap"," -"&amp;C386&amp;" "&amp;D386)&amp;" -ldev_id "&amp;B386&amp;" -capacity "&amp;G386&amp;IF(H386="BLOCK",G386,G386&amp;H386)&amp;IF(E386="OPEN-V"," ","emulation "&amp;E386)&amp;IF(I386="Y"," -command_device y","")&amp;" -s "&amp;Instructions!B$11&amp;" -IH"&amp;Instructions!B$10, "")</f>
        <v/>
      </c>
      <c r="P386" s="24" t="str">
        <f>IF(J386&lt;&gt;"","raidcom add ldev "&amp;" -ldev_id "&amp;B386&amp;IF(J386&lt;&gt;"","  -ldev_name "&amp;J386, "")&amp;" -s "&amp;Instructions!B$11&amp;" -IH"&amp;Instructions!B$10, "")</f>
        <v/>
      </c>
      <c r="Q386" s="97" t="str">
        <f>IF(B386&gt;0,"raidcom delete ldev -ldev_id "&amp;B386&amp;" -s "&amp;Instructions!B$11&amp;" -IH"&amp;Instructions!B$10, "")</f>
        <v/>
      </c>
    </row>
    <row r="387" spans="1:17" ht="15">
      <c r="A387" s="70"/>
      <c r="B387" s="29"/>
      <c r="C387" s="21"/>
      <c r="D387" s="30"/>
      <c r="E387" s="21"/>
      <c r="F387" s="21"/>
      <c r="G387" s="28"/>
      <c r="H387" s="21"/>
      <c r="I387" s="21"/>
      <c r="J387" s="21"/>
      <c r="K387" s="61"/>
      <c r="L387" s="57"/>
      <c r="M387" s="28"/>
      <c r="N387" s="92" t="s">
        <v>17</v>
      </c>
      <c r="O387" s="24" t="str">
        <f>IF(A387&lt;&gt; "", "raidcom add ldev "&amp;IF(C387="snap"," -pool snap"," -"&amp;C387&amp;" "&amp;D387)&amp;" -ldev_id "&amp;B387&amp;" -capacity "&amp;G387&amp;IF(H387="BLOCK",G387,G387&amp;H387)&amp;IF(E387="OPEN-V"," ","emulation "&amp;E387)&amp;IF(I387="Y"," -command_device y","")&amp;" -s "&amp;Instructions!B$11&amp;" -IH"&amp;Instructions!B$10, "")</f>
        <v/>
      </c>
      <c r="P387" s="24" t="str">
        <f>IF(J387&lt;&gt;"","raidcom add ldev "&amp;" -ldev_id "&amp;B387&amp;IF(J387&lt;&gt;"","  -ldev_name "&amp;J387, "")&amp;" -s "&amp;Instructions!B$11&amp;" -IH"&amp;Instructions!B$10, "")</f>
        <v/>
      </c>
      <c r="Q387" s="97" t="str">
        <f>IF(B387&gt;0,"raidcom delete ldev -ldev_id "&amp;B387&amp;" -s "&amp;Instructions!B$11&amp;" -IH"&amp;Instructions!B$10, "")</f>
        <v/>
      </c>
    </row>
    <row r="388" spans="1:17" ht="15">
      <c r="A388" s="70"/>
      <c r="B388" s="29"/>
      <c r="C388" s="21"/>
      <c r="D388" s="30"/>
      <c r="E388" s="21"/>
      <c r="F388" s="21"/>
      <c r="G388" s="28"/>
      <c r="H388" s="21"/>
      <c r="I388" s="21"/>
      <c r="J388" s="21"/>
      <c r="K388" s="61"/>
      <c r="L388" s="57"/>
      <c r="M388" s="28"/>
      <c r="N388" s="92" t="s">
        <v>17</v>
      </c>
      <c r="O388" s="24" t="str">
        <f>IF(A388&lt;&gt; "", "raidcom add ldev "&amp;IF(C388="snap"," -pool snap"," -"&amp;C388&amp;" "&amp;D388)&amp;" -ldev_id "&amp;B388&amp;" -capacity "&amp;G388&amp;IF(H388="BLOCK",G388,G388&amp;H388)&amp;IF(E388="OPEN-V"," ","emulation "&amp;E388)&amp;IF(I388="Y"," -command_device y","")&amp;" -s "&amp;Instructions!B$11&amp;" -IH"&amp;Instructions!B$10, "")</f>
        <v/>
      </c>
      <c r="P388" s="24" t="str">
        <f>IF(J388&lt;&gt;"","raidcom add ldev "&amp;" -ldev_id "&amp;B388&amp;IF(J388&lt;&gt;"","  -ldev_name "&amp;J388, "")&amp;" -s "&amp;Instructions!B$11&amp;" -IH"&amp;Instructions!B$10, "")</f>
        <v/>
      </c>
      <c r="Q388" s="97" t="str">
        <f>IF(B388&gt;0,"raidcom delete ldev -ldev_id "&amp;B388&amp;" -s "&amp;Instructions!B$11&amp;" -IH"&amp;Instructions!B$10, "")</f>
        <v/>
      </c>
    </row>
    <row r="389" spans="1:17" ht="15">
      <c r="A389" s="70"/>
      <c r="B389" s="29"/>
      <c r="C389" s="21"/>
      <c r="D389" s="30"/>
      <c r="E389" s="21"/>
      <c r="F389" s="21"/>
      <c r="G389" s="28"/>
      <c r="H389" s="21"/>
      <c r="I389" s="21"/>
      <c r="J389" s="21"/>
      <c r="K389" s="61"/>
      <c r="L389" s="57"/>
      <c r="M389" s="28"/>
      <c r="N389" s="92" t="s">
        <v>17</v>
      </c>
      <c r="O389" s="24" t="str">
        <f>IF(A389&lt;&gt; "", "raidcom add ldev "&amp;IF(C389="snap"," -pool snap"," -"&amp;C389&amp;" "&amp;D389)&amp;" -ldev_id "&amp;B389&amp;" -capacity "&amp;G389&amp;IF(H389="BLOCK",G389,G389&amp;H389)&amp;IF(E389="OPEN-V"," ","emulation "&amp;E389)&amp;IF(I389="Y"," -command_device y","")&amp;" -s "&amp;Instructions!B$11&amp;" -IH"&amp;Instructions!B$10, "")</f>
        <v/>
      </c>
      <c r="P389" s="24" t="str">
        <f>IF(J389&lt;&gt;"","raidcom add ldev "&amp;" -ldev_id "&amp;B389&amp;IF(J389&lt;&gt;"","  -ldev_name "&amp;J389, "")&amp;" -s "&amp;Instructions!B$11&amp;" -IH"&amp;Instructions!B$10, "")</f>
        <v/>
      </c>
      <c r="Q389" s="97" t="str">
        <f>IF(B389&gt;0,"raidcom delete ldev -ldev_id "&amp;B389&amp;" -s "&amp;Instructions!B$11&amp;" -IH"&amp;Instructions!B$10, "")</f>
        <v/>
      </c>
    </row>
    <row r="390" spans="1:17" ht="15">
      <c r="A390" s="70"/>
      <c r="B390" s="29"/>
      <c r="C390" s="21"/>
      <c r="D390" s="30"/>
      <c r="E390" s="21"/>
      <c r="F390" s="21"/>
      <c r="G390" s="28"/>
      <c r="H390" s="21"/>
      <c r="I390" s="21"/>
      <c r="J390" s="21"/>
      <c r="K390" s="61"/>
      <c r="L390" s="57"/>
      <c r="M390" s="28"/>
      <c r="N390" s="92" t="s">
        <v>17</v>
      </c>
      <c r="O390" s="24" t="str">
        <f>IF(A390&lt;&gt; "", "raidcom add ldev "&amp;IF(C390="snap"," -pool snap"," -"&amp;C390&amp;" "&amp;D390)&amp;" -ldev_id "&amp;B390&amp;" -capacity "&amp;G390&amp;IF(H390="BLOCK",G390,G390&amp;H390)&amp;IF(E390="OPEN-V"," ","emulation "&amp;E390)&amp;IF(I390="Y"," -command_device y","")&amp;" -s "&amp;Instructions!B$11&amp;" -IH"&amp;Instructions!B$10, "")</f>
        <v/>
      </c>
      <c r="P390" s="24" t="str">
        <f>IF(J390&lt;&gt;"","raidcom add ldev "&amp;" -ldev_id "&amp;B390&amp;IF(J390&lt;&gt;"","  -ldev_name "&amp;J390, "")&amp;" -s "&amp;Instructions!B$11&amp;" -IH"&amp;Instructions!B$10, "")</f>
        <v/>
      </c>
      <c r="Q390" s="97" t="str">
        <f>IF(B390&gt;0,"raidcom delete ldev -ldev_id "&amp;B390&amp;" -s "&amp;Instructions!B$11&amp;" -IH"&amp;Instructions!B$10, "")</f>
        <v/>
      </c>
    </row>
    <row r="391" spans="1:17" ht="15">
      <c r="A391" s="70"/>
      <c r="B391" s="29"/>
      <c r="C391" s="21"/>
      <c r="D391" s="30"/>
      <c r="E391" s="21"/>
      <c r="F391" s="21"/>
      <c r="G391" s="28"/>
      <c r="H391" s="21"/>
      <c r="I391" s="21"/>
      <c r="J391" s="21"/>
      <c r="K391" s="61"/>
      <c r="L391" s="57"/>
      <c r="M391" s="28"/>
      <c r="N391" s="92" t="s">
        <v>17</v>
      </c>
      <c r="O391" s="24" t="str">
        <f>IF(A391&lt;&gt; "", "raidcom add ldev "&amp;IF(C391="snap"," -pool snap"," -"&amp;C391&amp;" "&amp;D391)&amp;" -ldev_id "&amp;B391&amp;" -capacity "&amp;G391&amp;IF(H391="BLOCK",G391,G391&amp;H391)&amp;IF(E391="OPEN-V"," ","emulation "&amp;E391)&amp;IF(I391="Y"," -command_device y","")&amp;" -s "&amp;Instructions!B$11&amp;" -IH"&amp;Instructions!B$10, "")</f>
        <v/>
      </c>
      <c r="P391" s="24" t="str">
        <f>IF(J391&lt;&gt;"","raidcom add ldev "&amp;" -ldev_id "&amp;B391&amp;IF(J391&lt;&gt;"","  -ldev_name "&amp;J391, "")&amp;" -s "&amp;Instructions!B$11&amp;" -IH"&amp;Instructions!B$10, "")</f>
        <v/>
      </c>
      <c r="Q391" s="97" t="str">
        <f>IF(B391&gt;0,"raidcom delete ldev -ldev_id "&amp;B391&amp;" -s "&amp;Instructions!B$11&amp;" -IH"&amp;Instructions!B$10, "")</f>
        <v/>
      </c>
    </row>
    <row r="392" spans="1:17" ht="15">
      <c r="A392" s="70"/>
      <c r="B392" s="29"/>
      <c r="C392" s="21"/>
      <c r="D392" s="30"/>
      <c r="E392" s="21"/>
      <c r="F392" s="21"/>
      <c r="G392" s="28"/>
      <c r="H392" s="21"/>
      <c r="I392" s="21"/>
      <c r="J392" s="21"/>
      <c r="K392" s="61"/>
      <c r="L392" s="57"/>
      <c r="M392" s="28"/>
      <c r="N392" s="92" t="s">
        <v>17</v>
      </c>
      <c r="O392" s="24" t="str">
        <f>IF(A392&lt;&gt; "", "raidcom add ldev "&amp;IF(C392="snap"," -pool snap"," -"&amp;C392&amp;" "&amp;D392)&amp;" -ldev_id "&amp;B392&amp;" -capacity "&amp;G392&amp;IF(H392="BLOCK",G392,G392&amp;H392)&amp;IF(E392="OPEN-V"," ","emulation "&amp;E392)&amp;IF(I392="Y"," -command_device y","")&amp;" -s "&amp;Instructions!B$11&amp;" -IH"&amp;Instructions!B$10, "")</f>
        <v/>
      </c>
      <c r="P392" s="24" t="str">
        <f>IF(J392&lt;&gt;"","raidcom add ldev "&amp;" -ldev_id "&amp;B392&amp;IF(J392&lt;&gt;"","  -ldev_name "&amp;J392, "")&amp;" -s "&amp;Instructions!B$11&amp;" -IH"&amp;Instructions!B$10, "")</f>
        <v/>
      </c>
      <c r="Q392" s="97" t="str">
        <f>IF(B392&gt;0,"raidcom delete ldev -ldev_id "&amp;B392&amp;" -s "&amp;Instructions!B$11&amp;" -IH"&amp;Instructions!B$10, "")</f>
        <v/>
      </c>
    </row>
    <row r="393" spans="1:17" ht="15">
      <c r="A393" s="70"/>
      <c r="B393" s="29"/>
      <c r="C393" s="21"/>
      <c r="D393" s="30"/>
      <c r="E393" s="21"/>
      <c r="F393" s="21"/>
      <c r="G393" s="28"/>
      <c r="H393" s="21"/>
      <c r="I393" s="21"/>
      <c r="J393" s="21"/>
      <c r="K393" s="61"/>
      <c r="L393" s="57"/>
      <c r="M393" s="28"/>
      <c r="N393" s="92" t="s">
        <v>17</v>
      </c>
      <c r="O393" s="24" t="str">
        <f>IF(A393&lt;&gt; "", "raidcom add ldev "&amp;IF(C393="snap"," -pool snap"," -"&amp;C393&amp;" "&amp;D393)&amp;" -ldev_id "&amp;B393&amp;" -capacity "&amp;G393&amp;IF(H393="BLOCK",G393,G393&amp;H393)&amp;IF(E393="OPEN-V"," ","emulation "&amp;E393)&amp;IF(I393="Y"," -command_device y","")&amp;" -s "&amp;Instructions!B$11&amp;" -IH"&amp;Instructions!B$10, "")</f>
        <v/>
      </c>
      <c r="P393" s="24" t="str">
        <f>IF(J393&lt;&gt;"","raidcom add ldev "&amp;" -ldev_id "&amp;B393&amp;IF(J393&lt;&gt;"","  -ldev_name "&amp;J393, "")&amp;" -s "&amp;Instructions!B$11&amp;" -IH"&amp;Instructions!B$10, "")</f>
        <v/>
      </c>
      <c r="Q393" s="97" t="str">
        <f>IF(B393&gt;0,"raidcom delete ldev -ldev_id "&amp;B393&amp;" -s "&amp;Instructions!B$11&amp;" -IH"&amp;Instructions!B$10, "")</f>
        <v/>
      </c>
    </row>
    <row r="394" spans="1:17" ht="15">
      <c r="A394" s="70"/>
      <c r="B394" s="29"/>
      <c r="C394" s="21"/>
      <c r="D394" s="30"/>
      <c r="E394" s="21"/>
      <c r="F394" s="21"/>
      <c r="G394" s="28"/>
      <c r="H394" s="21"/>
      <c r="I394" s="21"/>
      <c r="J394" s="21"/>
      <c r="K394" s="61"/>
      <c r="L394" s="57"/>
      <c r="M394" s="28"/>
      <c r="N394" s="92" t="s">
        <v>17</v>
      </c>
      <c r="O394" s="24" t="str">
        <f>IF(A394&lt;&gt; "", "raidcom add ldev "&amp;IF(C394="snap"," -pool snap"," -"&amp;C394&amp;" "&amp;D394)&amp;" -ldev_id "&amp;B394&amp;" -capacity "&amp;G394&amp;IF(H394="BLOCK",G394,G394&amp;H394)&amp;IF(E394="OPEN-V"," ","emulation "&amp;E394)&amp;IF(I394="Y"," -command_device y","")&amp;" -s "&amp;Instructions!B$11&amp;" -IH"&amp;Instructions!B$10, "")</f>
        <v/>
      </c>
      <c r="P394" s="24" t="str">
        <f>IF(J394&lt;&gt;"","raidcom add ldev "&amp;" -ldev_id "&amp;B394&amp;IF(J394&lt;&gt;"","  -ldev_name "&amp;J394, "")&amp;" -s "&amp;Instructions!B$11&amp;" -IH"&amp;Instructions!B$10, "")</f>
        <v/>
      </c>
      <c r="Q394" s="97" t="str">
        <f>IF(B394&gt;0,"raidcom delete ldev -ldev_id "&amp;B394&amp;" -s "&amp;Instructions!B$11&amp;" -IH"&amp;Instructions!B$10, "")</f>
        <v/>
      </c>
    </row>
    <row r="395" spans="1:17" ht="15">
      <c r="A395" s="70"/>
      <c r="B395" s="29"/>
      <c r="C395" s="21"/>
      <c r="D395" s="30"/>
      <c r="E395" s="21"/>
      <c r="F395" s="21"/>
      <c r="G395" s="28"/>
      <c r="H395" s="21"/>
      <c r="I395" s="21"/>
      <c r="J395" s="21"/>
      <c r="K395" s="61"/>
      <c r="L395" s="57"/>
      <c r="M395" s="28"/>
      <c r="N395" s="92" t="s">
        <v>17</v>
      </c>
      <c r="O395" s="24" t="str">
        <f>IF(A395&lt;&gt; "", "raidcom add ldev "&amp;IF(C395="snap"," -pool snap"," -"&amp;C395&amp;" "&amp;D395)&amp;" -ldev_id "&amp;B395&amp;" -capacity "&amp;G395&amp;IF(H395="BLOCK",G395,G395&amp;H395)&amp;IF(E395="OPEN-V"," ","emulation "&amp;E395)&amp;IF(I395="Y"," -command_device y","")&amp;" -s "&amp;Instructions!B$11&amp;" -IH"&amp;Instructions!B$10, "")</f>
        <v/>
      </c>
      <c r="P395" s="24" t="str">
        <f>IF(J395&lt;&gt;"","raidcom add ldev "&amp;" -ldev_id "&amp;B395&amp;IF(J395&lt;&gt;"","  -ldev_name "&amp;J395, "")&amp;" -s "&amp;Instructions!B$11&amp;" -IH"&amp;Instructions!B$10, "")</f>
        <v/>
      </c>
      <c r="Q395" s="97" t="str">
        <f>IF(B395&gt;0,"raidcom delete ldev -ldev_id "&amp;B395&amp;" -s "&amp;Instructions!B$11&amp;" -IH"&amp;Instructions!B$10, "")</f>
        <v/>
      </c>
    </row>
    <row r="396" spans="1:17" ht="15">
      <c r="A396" s="70"/>
      <c r="B396" s="29"/>
      <c r="C396" s="21"/>
      <c r="D396" s="30"/>
      <c r="E396" s="21"/>
      <c r="F396" s="21"/>
      <c r="G396" s="28"/>
      <c r="H396" s="21"/>
      <c r="I396" s="21"/>
      <c r="J396" s="21"/>
      <c r="K396" s="61"/>
      <c r="L396" s="57"/>
      <c r="M396" s="28"/>
      <c r="N396" s="92" t="s">
        <v>17</v>
      </c>
      <c r="O396" s="24" t="str">
        <f>IF(A396&lt;&gt; "", "raidcom add ldev "&amp;IF(C396="snap"," -pool snap"," -"&amp;C396&amp;" "&amp;D396)&amp;" -ldev_id "&amp;B396&amp;" -capacity "&amp;G396&amp;IF(H396="BLOCK",G396,G396&amp;H396)&amp;IF(E396="OPEN-V"," ","emulation "&amp;E396)&amp;IF(I396="Y"," -command_device y","")&amp;" -s "&amp;Instructions!B$11&amp;" -IH"&amp;Instructions!B$10, "")</f>
        <v/>
      </c>
      <c r="P396" s="24" t="str">
        <f>IF(J396&lt;&gt;"","raidcom add ldev "&amp;" -ldev_id "&amp;B396&amp;IF(J396&lt;&gt;"","  -ldev_name "&amp;J396, "")&amp;" -s "&amp;Instructions!B$11&amp;" -IH"&amp;Instructions!B$10, "")</f>
        <v/>
      </c>
      <c r="Q396" s="97" t="str">
        <f>IF(B396&gt;0,"raidcom delete ldev -ldev_id "&amp;B396&amp;" -s "&amp;Instructions!B$11&amp;" -IH"&amp;Instructions!B$10, "")</f>
        <v/>
      </c>
    </row>
    <row r="397" spans="1:17" ht="15">
      <c r="A397" s="70"/>
      <c r="B397" s="29"/>
      <c r="C397" s="21"/>
      <c r="D397" s="30"/>
      <c r="E397" s="21"/>
      <c r="F397" s="21"/>
      <c r="G397" s="28"/>
      <c r="H397" s="21"/>
      <c r="I397" s="21"/>
      <c r="J397" s="21"/>
      <c r="K397" s="61"/>
      <c r="L397" s="57"/>
      <c r="M397" s="28"/>
      <c r="N397" s="92" t="s">
        <v>17</v>
      </c>
      <c r="O397" s="24" t="str">
        <f>IF(A397&lt;&gt; "", "raidcom add ldev "&amp;IF(C397="snap"," -pool snap"," -"&amp;C397&amp;" "&amp;D397)&amp;" -ldev_id "&amp;B397&amp;" -capacity "&amp;G397&amp;IF(H397="BLOCK",G397,G397&amp;H397)&amp;IF(E397="OPEN-V"," ","emulation "&amp;E397)&amp;IF(I397="Y"," -command_device y","")&amp;" -s "&amp;Instructions!B$11&amp;" -IH"&amp;Instructions!B$10, "")</f>
        <v/>
      </c>
      <c r="P397" s="24" t="str">
        <f>IF(J397&lt;&gt;"","raidcom add ldev "&amp;" -ldev_id "&amp;B397&amp;IF(J397&lt;&gt;"","  -ldev_name "&amp;J397, "")&amp;" -s "&amp;Instructions!B$11&amp;" -IH"&amp;Instructions!B$10, "")</f>
        <v/>
      </c>
      <c r="Q397" s="97" t="str">
        <f>IF(B397&gt;0,"raidcom delete ldev -ldev_id "&amp;B397&amp;" -s "&amp;Instructions!B$11&amp;" -IH"&amp;Instructions!B$10, "")</f>
        <v/>
      </c>
    </row>
    <row r="398" spans="1:17" ht="15">
      <c r="A398" s="70"/>
      <c r="B398" s="29"/>
      <c r="C398" s="21"/>
      <c r="D398" s="30"/>
      <c r="E398" s="21"/>
      <c r="F398" s="21"/>
      <c r="G398" s="28"/>
      <c r="H398" s="21"/>
      <c r="I398" s="21"/>
      <c r="J398" s="21"/>
      <c r="K398" s="61"/>
      <c r="L398" s="57"/>
      <c r="M398" s="28"/>
      <c r="N398" s="92" t="s">
        <v>17</v>
      </c>
      <c r="O398" s="24" t="str">
        <f>IF(A398&lt;&gt; "", "raidcom add ldev "&amp;IF(C398="snap"," -pool snap"," -"&amp;C398&amp;" "&amp;D398)&amp;" -ldev_id "&amp;B398&amp;" -capacity "&amp;G398&amp;IF(H398="BLOCK",G398,G398&amp;H398)&amp;IF(E398="OPEN-V"," ","emulation "&amp;E398)&amp;IF(I398="Y"," -command_device y","")&amp;" -s "&amp;Instructions!B$11&amp;" -IH"&amp;Instructions!B$10, "")</f>
        <v/>
      </c>
      <c r="P398" s="24" t="str">
        <f>IF(J398&lt;&gt;"","raidcom add ldev "&amp;" -ldev_id "&amp;B398&amp;IF(J398&lt;&gt;"","  -ldev_name "&amp;J398, "")&amp;" -s "&amp;Instructions!B$11&amp;" -IH"&amp;Instructions!B$10, "")</f>
        <v/>
      </c>
      <c r="Q398" s="97" t="str">
        <f>IF(B398&gt;0,"raidcom delete ldev -ldev_id "&amp;B398&amp;" -s "&amp;Instructions!B$11&amp;" -IH"&amp;Instructions!B$10, "")</f>
        <v/>
      </c>
    </row>
    <row r="399" spans="1:17" ht="15">
      <c r="A399" s="70"/>
      <c r="B399" s="29"/>
      <c r="C399" s="21"/>
      <c r="D399" s="30"/>
      <c r="E399" s="21"/>
      <c r="F399" s="21"/>
      <c r="G399" s="28"/>
      <c r="H399" s="21"/>
      <c r="I399" s="21"/>
      <c r="J399" s="21"/>
      <c r="K399" s="61"/>
      <c r="L399" s="57"/>
      <c r="M399" s="28"/>
      <c r="N399" s="92" t="s">
        <v>17</v>
      </c>
      <c r="O399" s="24" t="str">
        <f>IF(A399&lt;&gt; "", "raidcom add ldev "&amp;IF(C399="snap"," -pool snap"," -"&amp;C399&amp;" "&amp;D399)&amp;" -ldev_id "&amp;B399&amp;" -capacity "&amp;G399&amp;IF(H399="BLOCK",G399,G399&amp;H399)&amp;IF(E399="OPEN-V"," ","emulation "&amp;E399)&amp;IF(I399="Y"," -command_device y","")&amp;" -s "&amp;Instructions!B$11&amp;" -IH"&amp;Instructions!B$10, "")</f>
        <v/>
      </c>
      <c r="P399" s="24" t="str">
        <f>IF(J399&lt;&gt;"","raidcom add ldev "&amp;" -ldev_id "&amp;B399&amp;IF(J399&lt;&gt;"","  -ldev_name "&amp;J399, "")&amp;" -s "&amp;Instructions!B$11&amp;" -IH"&amp;Instructions!B$10, "")</f>
        <v/>
      </c>
      <c r="Q399" s="97" t="str">
        <f>IF(B399&gt;0,"raidcom delete ldev -ldev_id "&amp;B399&amp;" -s "&amp;Instructions!B$11&amp;" -IH"&amp;Instructions!B$10, "")</f>
        <v/>
      </c>
    </row>
    <row r="400" spans="1:17" ht="15">
      <c r="A400" s="70"/>
      <c r="B400" s="29"/>
      <c r="C400" s="21"/>
      <c r="D400" s="30"/>
      <c r="E400" s="21"/>
      <c r="F400" s="21"/>
      <c r="G400" s="28"/>
      <c r="H400" s="21"/>
      <c r="I400" s="21"/>
      <c r="J400" s="21"/>
      <c r="K400" s="61"/>
      <c r="L400" s="57"/>
      <c r="M400" s="28"/>
      <c r="N400" s="92" t="s">
        <v>17</v>
      </c>
      <c r="O400" s="24" t="str">
        <f>IF(A400&lt;&gt; "", "raidcom add ldev "&amp;IF(C400="snap"," -pool snap"," -"&amp;C400&amp;" "&amp;D400)&amp;" -ldev_id "&amp;B400&amp;" -capacity "&amp;G400&amp;IF(H400="BLOCK",G400,G400&amp;H400)&amp;IF(E400="OPEN-V"," ","emulation "&amp;E400)&amp;IF(I400="Y"," -command_device y","")&amp;" -s "&amp;Instructions!B$11&amp;" -IH"&amp;Instructions!B$10, "")</f>
        <v/>
      </c>
      <c r="P400" s="24" t="str">
        <f>IF(J400&lt;&gt;"","raidcom add ldev "&amp;" -ldev_id "&amp;B400&amp;IF(J400&lt;&gt;"","  -ldev_name "&amp;J400, "")&amp;" -s "&amp;Instructions!B$11&amp;" -IH"&amp;Instructions!B$10, "")</f>
        <v/>
      </c>
      <c r="Q400" s="97" t="str">
        <f>IF(B400&gt;0,"raidcom delete ldev -ldev_id "&amp;B400&amp;" -s "&amp;Instructions!B$11&amp;" -IH"&amp;Instructions!B$10, "")</f>
        <v/>
      </c>
    </row>
    <row r="401" spans="1:17" ht="15">
      <c r="A401" s="70"/>
      <c r="B401" s="29"/>
      <c r="C401" s="21"/>
      <c r="D401" s="30"/>
      <c r="E401" s="21"/>
      <c r="F401" s="21"/>
      <c r="G401" s="28"/>
      <c r="H401" s="21"/>
      <c r="I401" s="21"/>
      <c r="J401" s="21"/>
      <c r="K401" s="61"/>
      <c r="L401" s="57"/>
      <c r="M401" s="28"/>
      <c r="N401" s="92" t="s">
        <v>17</v>
      </c>
      <c r="O401" s="24" t="str">
        <f>IF(A401&lt;&gt; "", "raidcom add ldev "&amp;IF(C401="snap"," -pool snap"," -"&amp;C401&amp;" "&amp;D401)&amp;" -ldev_id "&amp;B401&amp;" -capacity "&amp;G401&amp;IF(H401="BLOCK",G401,G401&amp;H401)&amp;IF(E401="OPEN-V"," ","emulation "&amp;E401)&amp;IF(I401="Y"," -command_device y","")&amp;" -s "&amp;Instructions!B$11&amp;" -IH"&amp;Instructions!B$10, "")</f>
        <v/>
      </c>
      <c r="P401" s="24" t="str">
        <f>IF(J401&lt;&gt;"","raidcom add ldev "&amp;" -ldev_id "&amp;B401&amp;IF(J401&lt;&gt;"","  -ldev_name "&amp;J401, "")&amp;" -s "&amp;Instructions!B$11&amp;" -IH"&amp;Instructions!B$10, "")</f>
        <v/>
      </c>
      <c r="Q401" s="97" t="str">
        <f>IF(B401&gt;0,"raidcom delete ldev -ldev_id "&amp;B401&amp;" -s "&amp;Instructions!B$11&amp;" -IH"&amp;Instructions!B$10, "")</f>
        <v/>
      </c>
    </row>
    <row r="402" spans="1:17" ht="15">
      <c r="A402" s="70"/>
      <c r="B402" s="29"/>
      <c r="C402" s="21"/>
      <c r="D402" s="30"/>
      <c r="E402" s="21"/>
      <c r="F402" s="21"/>
      <c r="G402" s="28"/>
      <c r="H402" s="21"/>
      <c r="I402" s="21"/>
      <c r="J402" s="21"/>
      <c r="K402" s="61"/>
      <c r="L402" s="57"/>
      <c r="M402" s="28"/>
      <c r="N402" s="92" t="s">
        <v>17</v>
      </c>
      <c r="O402" s="24" t="str">
        <f>IF(A402&lt;&gt; "", "raidcom add ldev "&amp;IF(C402="snap"," -pool snap"," -"&amp;C402&amp;" "&amp;D402)&amp;" -ldev_id "&amp;B402&amp;" -capacity "&amp;G402&amp;IF(H402="BLOCK",G402,G402&amp;H402)&amp;IF(E402="OPEN-V"," ","emulation "&amp;E402)&amp;IF(I402="Y"," -command_device y","")&amp;" -s "&amp;Instructions!B$11&amp;" -IH"&amp;Instructions!B$10, "")</f>
        <v/>
      </c>
      <c r="P402" s="24" t="str">
        <f>IF(J402&lt;&gt;"","raidcom add ldev "&amp;" -ldev_id "&amp;B402&amp;IF(J402&lt;&gt;"","  -ldev_name "&amp;J402, "")&amp;" -s "&amp;Instructions!B$11&amp;" -IH"&amp;Instructions!B$10, "")</f>
        <v/>
      </c>
      <c r="Q402" s="97" t="str">
        <f>IF(B402&gt;0,"raidcom delete ldev -ldev_id "&amp;B402&amp;" -s "&amp;Instructions!B$11&amp;" -IH"&amp;Instructions!B$10, "")</f>
        <v/>
      </c>
    </row>
    <row r="403" spans="1:17" ht="15">
      <c r="A403" s="70"/>
      <c r="B403" s="29"/>
      <c r="C403" s="21"/>
      <c r="D403" s="30"/>
      <c r="E403" s="21"/>
      <c r="F403" s="21"/>
      <c r="G403" s="28"/>
      <c r="H403" s="21"/>
      <c r="I403" s="21"/>
      <c r="J403" s="21"/>
      <c r="K403" s="61"/>
      <c r="L403" s="57"/>
      <c r="M403" s="28"/>
      <c r="N403" s="92" t="s">
        <v>17</v>
      </c>
      <c r="O403" s="24" t="str">
        <f>IF(A403&lt;&gt; "", "raidcom add ldev "&amp;IF(C403="snap"," -pool snap"," -"&amp;C403&amp;" "&amp;D403)&amp;" -ldev_id "&amp;B403&amp;" -capacity "&amp;G403&amp;IF(H403="BLOCK",G403,G403&amp;H403)&amp;IF(E403="OPEN-V"," ","emulation "&amp;E403)&amp;IF(I403="Y"," -command_device y","")&amp;" -s "&amp;Instructions!B$11&amp;" -IH"&amp;Instructions!B$10, "")</f>
        <v/>
      </c>
      <c r="P403" s="24" t="str">
        <f>IF(J403&lt;&gt;"","raidcom add ldev "&amp;" -ldev_id "&amp;B403&amp;IF(J403&lt;&gt;"","  -ldev_name "&amp;J403, "")&amp;" -s "&amp;Instructions!B$11&amp;" -IH"&amp;Instructions!B$10, "")</f>
        <v/>
      </c>
      <c r="Q403" s="97" t="str">
        <f>IF(B403&gt;0,"raidcom delete ldev -ldev_id "&amp;B403&amp;" -s "&amp;Instructions!B$11&amp;" -IH"&amp;Instructions!B$10, "")</f>
        <v/>
      </c>
    </row>
    <row r="404" spans="1:17" ht="15">
      <c r="A404" s="70"/>
      <c r="B404" s="29"/>
      <c r="C404" s="21"/>
      <c r="D404" s="30"/>
      <c r="E404" s="21"/>
      <c r="F404" s="21"/>
      <c r="G404" s="28"/>
      <c r="H404" s="21"/>
      <c r="I404" s="21"/>
      <c r="J404" s="21"/>
      <c r="K404" s="61"/>
      <c r="L404" s="57"/>
      <c r="M404" s="28"/>
      <c r="N404" s="92" t="s">
        <v>17</v>
      </c>
      <c r="O404" s="24" t="str">
        <f>IF(A404&lt;&gt; "", "raidcom add ldev "&amp;IF(C404="snap"," -pool snap"," -"&amp;C404&amp;" "&amp;D404)&amp;" -ldev_id "&amp;B404&amp;" -capacity "&amp;G404&amp;IF(H404="BLOCK",G404,G404&amp;H404)&amp;IF(E404="OPEN-V"," ","emulation "&amp;E404)&amp;IF(I404="Y"," -command_device y","")&amp;" -s "&amp;Instructions!B$11&amp;" -IH"&amp;Instructions!B$10, "")</f>
        <v/>
      </c>
      <c r="P404" s="24" t="str">
        <f>IF(J404&lt;&gt;"","raidcom add ldev "&amp;" -ldev_id "&amp;B404&amp;IF(J404&lt;&gt;"","  -ldev_name "&amp;J404, "")&amp;" -s "&amp;Instructions!B$11&amp;" -IH"&amp;Instructions!B$10, "")</f>
        <v/>
      </c>
      <c r="Q404" s="97" t="str">
        <f>IF(B404&gt;0,"raidcom delete ldev -ldev_id "&amp;B404&amp;" -s "&amp;Instructions!B$11&amp;" -IH"&amp;Instructions!B$10, "")</f>
        <v/>
      </c>
    </row>
    <row r="405" spans="1:17" ht="15">
      <c r="A405" s="70"/>
      <c r="B405" s="29"/>
      <c r="C405" s="21"/>
      <c r="D405" s="30"/>
      <c r="E405" s="21"/>
      <c r="F405" s="21"/>
      <c r="G405" s="28"/>
      <c r="H405" s="21"/>
      <c r="I405" s="21"/>
      <c r="J405" s="21"/>
      <c r="K405" s="61"/>
      <c r="L405" s="57"/>
      <c r="M405" s="28"/>
      <c r="N405" s="92" t="s">
        <v>17</v>
      </c>
      <c r="O405" s="24" t="str">
        <f>IF(A405&lt;&gt; "", "raidcom add ldev "&amp;IF(C405="snap"," -pool snap"," -"&amp;C405&amp;" "&amp;D405)&amp;" -ldev_id "&amp;B405&amp;" -capacity "&amp;G405&amp;IF(H405="BLOCK",G405,G405&amp;H405)&amp;IF(E405="OPEN-V"," ","emulation "&amp;E405)&amp;IF(I405="Y"," -command_device y","")&amp;" -s "&amp;Instructions!B$11&amp;" -IH"&amp;Instructions!B$10, "")</f>
        <v/>
      </c>
      <c r="P405" s="24" t="str">
        <f>IF(J405&lt;&gt;"","raidcom add ldev "&amp;" -ldev_id "&amp;B405&amp;IF(J405&lt;&gt;"","  -ldev_name "&amp;J405, "")&amp;" -s "&amp;Instructions!B$11&amp;" -IH"&amp;Instructions!B$10, "")</f>
        <v/>
      </c>
      <c r="Q405" s="97" t="str">
        <f>IF(B405&gt;0,"raidcom delete ldev -ldev_id "&amp;B405&amp;" -s "&amp;Instructions!B$11&amp;" -IH"&amp;Instructions!B$10, "")</f>
        <v/>
      </c>
    </row>
    <row r="406" spans="1:17" ht="15">
      <c r="A406" s="70"/>
      <c r="B406" s="29"/>
      <c r="C406" s="21"/>
      <c r="D406" s="30"/>
      <c r="E406" s="21"/>
      <c r="F406" s="21"/>
      <c r="G406" s="28"/>
      <c r="H406" s="21"/>
      <c r="I406" s="21"/>
      <c r="J406" s="21"/>
      <c r="K406" s="61"/>
      <c r="L406" s="57"/>
      <c r="M406" s="28"/>
      <c r="N406" s="92" t="s">
        <v>17</v>
      </c>
      <c r="O406" s="24" t="str">
        <f>IF(A406&lt;&gt; "", "raidcom add ldev "&amp;IF(C406="snap"," -pool snap"," -"&amp;C406&amp;" "&amp;D406)&amp;" -ldev_id "&amp;B406&amp;" -capacity "&amp;G406&amp;IF(H406="BLOCK",G406,G406&amp;H406)&amp;IF(E406="OPEN-V"," ","emulation "&amp;E406)&amp;IF(I406="Y"," -command_device y","")&amp;" -s "&amp;Instructions!B$11&amp;" -IH"&amp;Instructions!B$10, "")</f>
        <v/>
      </c>
      <c r="P406" s="24" t="str">
        <f>IF(J406&lt;&gt;"","raidcom add ldev "&amp;" -ldev_id "&amp;B406&amp;IF(J406&lt;&gt;"","  -ldev_name "&amp;J406, "")&amp;" -s "&amp;Instructions!B$11&amp;" -IH"&amp;Instructions!B$10, "")</f>
        <v/>
      </c>
      <c r="Q406" s="97" t="str">
        <f>IF(B406&gt;0,"raidcom delete ldev -ldev_id "&amp;B406&amp;" -s "&amp;Instructions!B$11&amp;" -IH"&amp;Instructions!B$10, "")</f>
        <v/>
      </c>
    </row>
    <row r="407" spans="1:17" ht="15">
      <c r="A407" s="70"/>
      <c r="B407" s="29"/>
      <c r="C407" s="21"/>
      <c r="D407" s="30"/>
      <c r="E407" s="21"/>
      <c r="F407" s="21"/>
      <c r="G407" s="28"/>
      <c r="H407" s="21"/>
      <c r="I407" s="21"/>
      <c r="J407" s="21"/>
      <c r="K407" s="61"/>
      <c r="L407" s="57"/>
      <c r="M407" s="28"/>
      <c r="N407" s="92" t="s">
        <v>17</v>
      </c>
      <c r="O407" s="24" t="str">
        <f>IF(A407&lt;&gt; "", "raidcom add ldev "&amp;IF(C407="snap"," -pool snap"," -"&amp;C407&amp;" "&amp;D407)&amp;" -ldev_id "&amp;B407&amp;" -capacity "&amp;G407&amp;IF(H407="BLOCK",G407,G407&amp;H407)&amp;IF(E407="OPEN-V"," ","emulation "&amp;E407)&amp;IF(I407="Y"," -command_device y","")&amp;" -s "&amp;Instructions!B$11&amp;" -IH"&amp;Instructions!B$10, "")</f>
        <v/>
      </c>
      <c r="P407" s="24" t="str">
        <f>IF(J407&lt;&gt;"","raidcom add ldev "&amp;" -ldev_id "&amp;B407&amp;IF(J407&lt;&gt;"","  -ldev_name "&amp;J407, "")&amp;" -s "&amp;Instructions!B$11&amp;" -IH"&amp;Instructions!B$10, "")</f>
        <v/>
      </c>
      <c r="Q407" s="97" t="str">
        <f>IF(B407&gt;0,"raidcom delete ldev -ldev_id "&amp;B407&amp;" -s "&amp;Instructions!B$11&amp;" -IH"&amp;Instructions!B$10, "")</f>
        <v/>
      </c>
    </row>
    <row r="408" spans="1:17" ht="15">
      <c r="A408" s="70"/>
      <c r="B408" s="29"/>
      <c r="C408" s="21"/>
      <c r="D408" s="30"/>
      <c r="E408" s="21"/>
      <c r="F408" s="21"/>
      <c r="G408" s="28"/>
      <c r="H408" s="21"/>
      <c r="I408" s="21"/>
      <c r="J408" s="21"/>
      <c r="K408" s="61"/>
      <c r="L408" s="57"/>
      <c r="M408" s="28"/>
      <c r="N408" s="92" t="s">
        <v>17</v>
      </c>
      <c r="O408" s="24" t="str">
        <f>IF(A408&lt;&gt; "", "raidcom add ldev "&amp;IF(C408="snap"," -pool snap"," -"&amp;C408&amp;" "&amp;D408)&amp;" -ldev_id "&amp;B408&amp;" -capacity "&amp;G408&amp;IF(H408="BLOCK",G408,G408&amp;H408)&amp;IF(E408="OPEN-V"," ","emulation "&amp;E408)&amp;IF(I408="Y"," -command_device y","")&amp;" -s "&amp;Instructions!B$11&amp;" -IH"&amp;Instructions!B$10, "")</f>
        <v/>
      </c>
      <c r="P408" s="24" t="str">
        <f>IF(J408&lt;&gt;"","raidcom add ldev "&amp;" -ldev_id "&amp;B408&amp;IF(J408&lt;&gt;"","  -ldev_name "&amp;J408, "")&amp;" -s "&amp;Instructions!B$11&amp;" -IH"&amp;Instructions!B$10, "")</f>
        <v/>
      </c>
      <c r="Q408" s="97" t="str">
        <f>IF(B408&gt;0,"raidcom delete ldev -ldev_id "&amp;B408&amp;" -s "&amp;Instructions!B$11&amp;" -IH"&amp;Instructions!B$10, "")</f>
        <v/>
      </c>
    </row>
    <row r="409" spans="1:17" ht="15">
      <c r="A409" s="70"/>
      <c r="B409" s="29"/>
      <c r="C409" s="21"/>
      <c r="D409" s="30"/>
      <c r="E409" s="21"/>
      <c r="F409" s="21"/>
      <c r="G409" s="28"/>
      <c r="H409" s="21"/>
      <c r="I409" s="21"/>
      <c r="J409" s="21"/>
      <c r="K409" s="61"/>
      <c r="L409" s="57"/>
      <c r="M409" s="28"/>
      <c r="N409" s="92" t="s">
        <v>17</v>
      </c>
      <c r="O409" s="24" t="str">
        <f>IF(A409&lt;&gt; "", "raidcom add ldev "&amp;IF(C409="snap"," -pool snap"," -"&amp;C409&amp;" "&amp;D409)&amp;" -ldev_id "&amp;B409&amp;" -capacity "&amp;G409&amp;IF(H409="BLOCK",G409,G409&amp;H409)&amp;IF(E409="OPEN-V"," ","emulation "&amp;E409)&amp;IF(I409="Y"," -command_device y","")&amp;" -s "&amp;Instructions!B$11&amp;" -IH"&amp;Instructions!B$10, "")</f>
        <v/>
      </c>
      <c r="P409" s="24" t="str">
        <f>IF(J409&lt;&gt;"","raidcom add ldev "&amp;" -ldev_id "&amp;B409&amp;IF(J409&lt;&gt;"","  -ldev_name "&amp;J409, "")&amp;" -s "&amp;Instructions!B$11&amp;" -IH"&amp;Instructions!B$10, "")</f>
        <v/>
      </c>
      <c r="Q409" s="97" t="str">
        <f>IF(B409&gt;0,"raidcom delete ldev -ldev_id "&amp;B409&amp;" -s "&amp;Instructions!B$11&amp;" -IH"&amp;Instructions!B$10, "")</f>
        <v/>
      </c>
    </row>
    <row r="410" spans="1:17" ht="15">
      <c r="A410" s="70"/>
      <c r="B410" s="29"/>
      <c r="C410" s="21"/>
      <c r="D410" s="30"/>
      <c r="E410" s="21"/>
      <c r="F410" s="21"/>
      <c r="G410" s="28"/>
      <c r="H410" s="21"/>
      <c r="I410" s="21"/>
      <c r="J410" s="21"/>
      <c r="K410" s="61"/>
      <c r="L410" s="57"/>
      <c r="M410" s="28"/>
      <c r="N410" s="92" t="s">
        <v>17</v>
      </c>
      <c r="O410" s="24" t="str">
        <f>IF(A410&lt;&gt; "", "raidcom add ldev "&amp;IF(C410="snap"," -pool snap"," -"&amp;C410&amp;" "&amp;D410)&amp;" -ldev_id "&amp;B410&amp;" -capacity "&amp;G410&amp;IF(H410="BLOCK",G410,G410&amp;H410)&amp;IF(E410="OPEN-V"," ","emulation "&amp;E410)&amp;IF(I410="Y"," -command_device y","")&amp;" -s "&amp;Instructions!B$11&amp;" -IH"&amp;Instructions!B$10, "")</f>
        <v/>
      </c>
      <c r="P410" s="24" t="str">
        <f>IF(J410&lt;&gt;"","raidcom add ldev "&amp;" -ldev_id "&amp;B410&amp;IF(J410&lt;&gt;"","  -ldev_name "&amp;J410, "")&amp;" -s "&amp;Instructions!B$11&amp;" -IH"&amp;Instructions!B$10, "")</f>
        <v/>
      </c>
      <c r="Q410" s="97" t="str">
        <f>IF(B410&gt;0,"raidcom delete ldev -ldev_id "&amp;B410&amp;" -s "&amp;Instructions!B$11&amp;" -IH"&amp;Instructions!B$10, "")</f>
        <v/>
      </c>
    </row>
    <row r="411" spans="1:17" ht="15">
      <c r="A411" s="70"/>
      <c r="B411" s="29"/>
      <c r="C411" s="21"/>
      <c r="D411" s="30"/>
      <c r="E411" s="21"/>
      <c r="F411" s="21"/>
      <c r="G411" s="28"/>
      <c r="H411" s="21"/>
      <c r="I411" s="21"/>
      <c r="J411" s="21"/>
      <c r="K411" s="61"/>
      <c r="L411" s="57"/>
      <c r="M411" s="28"/>
      <c r="N411" s="92" t="s">
        <v>17</v>
      </c>
      <c r="O411" s="24" t="str">
        <f>IF(A411&lt;&gt; "", "raidcom add ldev "&amp;IF(C411="snap"," -pool snap"," -"&amp;C411&amp;" "&amp;D411)&amp;" -ldev_id "&amp;B411&amp;" -capacity "&amp;G411&amp;IF(H411="BLOCK",G411,G411&amp;H411)&amp;IF(E411="OPEN-V"," ","emulation "&amp;E411)&amp;IF(I411="Y"," -command_device y","")&amp;" -s "&amp;Instructions!B$11&amp;" -IH"&amp;Instructions!B$10, "")</f>
        <v/>
      </c>
      <c r="P411" s="24" t="str">
        <f>IF(J411&lt;&gt;"","raidcom add ldev "&amp;" -ldev_id "&amp;B411&amp;IF(J411&lt;&gt;"","  -ldev_name "&amp;J411, "")&amp;" -s "&amp;Instructions!B$11&amp;" -IH"&amp;Instructions!B$10, "")</f>
        <v/>
      </c>
      <c r="Q411" s="97" t="str">
        <f>IF(B411&gt;0,"raidcom delete ldev -ldev_id "&amp;B411&amp;" -s "&amp;Instructions!B$11&amp;" -IH"&amp;Instructions!B$10, "")</f>
        <v/>
      </c>
    </row>
    <row r="412" spans="1:17" ht="15">
      <c r="A412" s="70"/>
      <c r="B412" s="29"/>
      <c r="C412" s="21"/>
      <c r="D412" s="30"/>
      <c r="E412" s="21"/>
      <c r="F412" s="21"/>
      <c r="G412" s="28"/>
      <c r="H412" s="21"/>
      <c r="I412" s="21"/>
      <c r="J412" s="21"/>
      <c r="K412" s="61"/>
      <c r="L412" s="57"/>
      <c r="M412" s="28"/>
      <c r="N412" s="92" t="s">
        <v>17</v>
      </c>
      <c r="O412" s="24" t="str">
        <f>IF(A412&lt;&gt; "", "raidcom add ldev "&amp;IF(C412="snap"," -pool snap"," -"&amp;C412&amp;" "&amp;D412)&amp;" -ldev_id "&amp;B412&amp;" -capacity "&amp;G412&amp;IF(H412="BLOCK",G412,G412&amp;H412)&amp;IF(E412="OPEN-V"," ","emulation "&amp;E412)&amp;IF(I412="Y"," -command_device y","")&amp;" -s "&amp;Instructions!B$11&amp;" -IH"&amp;Instructions!B$10, "")</f>
        <v/>
      </c>
      <c r="P412" s="24" t="str">
        <f>IF(J412&lt;&gt;"","raidcom add ldev "&amp;" -ldev_id "&amp;B412&amp;IF(J412&lt;&gt;"","  -ldev_name "&amp;J412, "")&amp;" -s "&amp;Instructions!B$11&amp;" -IH"&amp;Instructions!B$10, "")</f>
        <v/>
      </c>
      <c r="Q412" s="97" t="str">
        <f>IF(B412&gt;0,"raidcom delete ldev -ldev_id "&amp;B412&amp;" -s "&amp;Instructions!B$11&amp;" -IH"&amp;Instructions!B$10, "")</f>
        <v/>
      </c>
    </row>
    <row r="413" spans="1:17" ht="15">
      <c r="A413" s="70"/>
      <c r="B413" s="29"/>
      <c r="C413" s="21"/>
      <c r="D413" s="30"/>
      <c r="E413" s="21"/>
      <c r="F413" s="21"/>
      <c r="G413" s="28"/>
      <c r="H413" s="21"/>
      <c r="I413" s="21"/>
      <c r="J413" s="21"/>
      <c r="K413" s="61"/>
      <c r="L413" s="57"/>
      <c r="M413" s="28"/>
      <c r="N413" s="92" t="s">
        <v>17</v>
      </c>
      <c r="O413" s="24" t="str">
        <f>IF(A413&lt;&gt; "", "raidcom add ldev "&amp;IF(C413="snap"," -pool snap"," -"&amp;C413&amp;" "&amp;D413)&amp;" -ldev_id "&amp;B413&amp;" -capacity "&amp;G413&amp;IF(H413="BLOCK",G413,G413&amp;H413)&amp;IF(E413="OPEN-V"," ","emulation "&amp;E413)&amp;IF(I413="Y"," -command_device y","")&amp;" -s "&amp;Instructions!B$11&amp;" -IH"&amp;Instructions!B$10, "")</f>
        <v/>
      </c>
      <c r="P413" s="24" t="str">
        <f>IF(J413&lt;&gt;"","raidcom add ldev "&amp;" -ldev_id "&amp;B413&amp;IF(J413&lt;&gt;"","  -ldev_name "&amp;J413, "")&amp;" -s "&amp;Instructions!B$11&amp;" -IH"&amp;Instructions!B$10, "")</f>
        <v/>
      </c>
      <c r="Q413" s="97" t="str">
        <f>IF(B413&gt;0,"raidcom delete ldev -ldev_id "&amp;B413&amp;" -s "&amp;Instructions!B$11&amp;" -IH"&amp;Instructions!B$10, "")</f>
        <v/>
      </c>
    </row>
    <row r="414" spans="1:17" ht="15">
      <c r="A414" s="70"/>
      <c r="B414" s="29"/>
      <c r="C414" s="21"/>
      <c r="D414" s="30"/>
      <c r="E414" s="21"/>
      <c r="F414" s="21"/>
      <c r="G414" s="28"/>
      <c r="H414" s="21"/>
      <c r="I414" s="21"/>
      <c r="J414" s="21"/>
      <c r="K414" s="61"/>
      <c r="L414" s="57"/>
      <c r="M414" s="28"/>
      <c r="N414" s="92" t="s">
        <v>17</v>
      </c>
      <c r="O414" s="24" t="str">
        <f>IF(A414&lt;&gt; "", "raidcom add ldev "&amp;IF(C414="snap"," -pool snap"," -"&amp;C414&amp;" "&amp;D414)&amp;" -ldev_id "&amp;B414&amp;" -capacity "&amp;G414&amp;IF(H414="BLOCK",G414,G414&amp;H414)&amp;IF(E414="OPEN-V"," ","emulation "&amp;E414)&amp;IF(I414="Y"," -command_device y","")&amp;" -s "&amp;Instructions!B$11&amp;" -IH"&amp;Instructions!B$10, "")</f>
        <v/>
      </c>
      <c r="P414" s="24" t="str">
        <f>IF(J414&lt;&gt;"","raidcom add ldev "&amp;" -ldev_id "&amp;B414&amp;IF(J414&lt;&gt;"","  -ldev_name "&amp;J414, "")&amp;" -s "&amp;Instructions!B$11&amp;" -IH"&amp;Instructions!B$10, "")</f>
        <v/>
      </c>
      <c r="Q414" s="97" t="str">
        <f>IF(B414&gt;0,"raidcom delete ldev -ldev_id "&amp;B414&amp;" -s "&amp;Instructions!B$11&amp;" -IH"&amp;Instructions!B$10, "")</f>
        <v/>
      </c>
    </row>
    <row r="415" spans="1:17" ht="15">
      <c r="A415" s="70"/>
      <c r="B415" s="29"/>
      <c r="C415" s="21"/>
      <c r="D415" s="30"/>
      <c r="E415" s="21"/>
      <c r="F415" s="21"/>
      <c r="G415" s="28"/>
      <c r="H415" s="21"/>
      <c r="I415" s="21"/>
      <c r="J415" s="21"/>
      <c r="K415" s="61"/>
      <c r="L415" s="57"/>
      <c r="M415" s="28"/>
      <c r="N415" s="92" t="s">
        <v>17</v>
      </c>
      <c r="O415" s="24" t="str">
        <f>IF(A415&lt;&gt; "", "raidcom add ldev "&amp;IF(C415="snap"," -pool snap"," -"&amp;C415&amp;" "&amp;D415)&amp;" -ldev_id "&amp;B415&amp;" -capacity "&amp;G415&amp;IF(H415="BLOCK",G415,G415&amp;H415)&amp;IF(E415="OPEN-V"," ","emulation "&amp;E415)&amp;IF(I415="Y"," -command_device y","")&amp;" -s "&amp;Instructions!B$11&amp;" -IH"&amp;Instructions!B$10, "")</f>
        <v/>
      </c>
      <c r="P415" s="24" t="str">
        <f>IF(J415&lt;&gt;"","raidcom add ldev "&amp;" -ldev_id "&amp;B415&amp;IF(J415&lt;&gt;"","  -ldev_name "&amp;J415, "")&amp;" -s "&amp;Instructions!B$11&amp;" -IH"&amp;Instructions!B$10, "")</f>
        <v/>
      </c>
      <c r="Q415" s="97" t="str">
        <f>IF(B415&gt;0,"raidcom delete ldev -ldev_id "&amp;B415&amp;" -s "&amp;Instructions!B$11&amp;" -IH"&amp;Instructions!B$10, "")</f>
        <v/>
      </c>
    </row>
    <row r="416" spans="1:17" ht="15">
      <c r="A416" s="70"/>
      <c r="B416" s="29"/>
      <c r="C416" s="21"/>
      <c r="D416" s="30"/>
      <c r="E416" s="21"/>
      <c r="F416" s="21"/>
      <c r="G416" s="28"/>
      <c r="H416" s="21"/>
      <c r="I416" s="21"/>
      <c r="J416" s="21"/>
      <c r="K416" s="61"/>
      <c r="L416" s="57"/>
      <c r="M416" s="28"/>
      <c r="N416" s="92" t="s">
        <v>17</v>
      </c>
      <c r="O416" s="24" t="str">
        <f>IF(A416&lt;&gt; "", "raidcom add ldev "&amp;IF(C416="snap"," -pool snap"," -"&amp;C416&amp;" "&amp;D416)&amp;" -ldev_id "&amp;B416&amp;" -capacity "&amp;G416&amp;IF(H416="BLOCK",G416,G416&amp;H416)&amp;IF(E416="OPEN-V"," ","emulation "&amp;E416)&amp;IF(I416="Y"," -command_device y","")&amp;" -s "&amp;Instructions!B$11&amp;" -IH"&amp;Instructions!B$10, "")</f>
        <v/>
      </c>
      <c r="P416" s="24" t="str">
        <f>IF(J416&lt;&gt;"","raidcom add ldev "&amp;" -ldev_id "&amp;B416&amp;IF(J416&lt;&gt;"","  -ldev_name "&amp;J416, "")&amp;" -s "&amp;Instructions!B$11&amp;" -IH"&amp;Instructions!B$10, "")</f>
        <v/>
      </c>
      <c r="Q416" s="97" t="str">
        <f>IF(B416&gt;0,"raidcom delete ldev -ldev_id "&amp;B416&amp;" -s "&amp;Instructions!B$11&amp;" -IH"&amp;Instructions!B$10, "")</f>
        <v/>
      </c>
    </row>
    <row r="417" spans="1:17" ht="15">
      <c r="A417" s="70"/>
      <c r="B417" s="29"/>
      <c r="C417" s="21"/>
      <c r="D417" s="30"/>
      <c r="E417" s="21"/>
      <c r="F417" s="21"/>
      <c r="G417" s="28"/>
      <c r="H417" s="21"/>
      <c r="I417" s="21"/>
      <c r="J417" s="21"/>
      <c r="K417" s="61"/>
      <c r="L417" s="57"/>
      <c r="M417" s="28"/>
      <c r="N417" s="92" t="s">
        <v>17</v>
      </c>
      <c r="O417" s="24" t="str">
        <f>IF(A417&lt;&gt; "", "raidcom add ldev "&amp;IF(C417="snap"," -pool snap"," -"&amp;C417&amp;" "&amp;D417)&amp;" -ldev_id "&amp;B417&amp;" -capacity "&amp;G417&amp;IF(H417="BLOCK",G417,G417&amp;H417)&amp;IF(E417="OPEN-V"," ","emulation "&amp;E417)&amp;IF(I417="Y"," -command_device y","")&amp;" -s "&amp;Instructions!B$11&amp;" -IH"&amp;Instructions!B$10, "")</f>
        <v/>
      </c>
      <c r="P417" s="24" t="str">
        <f>IF(J417&lt;&gt;"","raidcom add ldev "&amp;" -ldev_id "&amp;B417&amp;IF(J417&lt;&gt;"","  -ldev_name "&amp;J417, "")&amp;" -s "&amp;Instructions!B$11&amp;" -IH"&amp;Instructions!B$10, "")</f>
        <v/>
      </c>
      <c r="Q417" s="97" t="str">
        <f>IF(B417&gt;0,"raidcom delete ldev -ldev_id "&amp;B417&amp;" -s "&amp;Instructions!B$11&amp;" -IH"&amp;Instructions!B$10, "")</f>
        <v/>
      </c>
    </row>
    <row r="418" spans="1:17" ht="15">
      <c r="A418" s="70"/>
      <c r="B418" s="29"/>
      <c r="C418" s="21"/>
      <c r="D418" s="30"/>
      <c r="E418" s="21"/>
      <c r="F418" s="21"/>
      <c r="G418" s="28"/>
      <c r="H418" s="21"/>
      <c r="I418" s="21"/>
      <c r="J418" s="21"/>
      <c r="K418" s="61"/>
      <c r="L418" s="57"/>
      <c r="M418" s="28"/>
      <c r="N418" s="92" t="s">
        <v>17</v>
      </c>
      <c r="O418" s="24" t="str">
        <f>IF(A418&lt;&gt; "", "raidcom add ldev "&amp;IF(C418="snap"," -pool snap"," -"&amp;C418&amp;" "&amp;D418)&amp;" -ldev_id "&amp;B418&amp;" -capacity "&amp;G418&amp;IF(H418="BLOCK",G418,G418&amp;H418)&amp;IF(E418="OPEN-V"," ","emulation "&amp;E418)&amp;IF(I418="Y"," -command_device y","")&amp;" -s "&amp;Instructions!B$11&amp;" -IH"&amp;Instructions!B$10, "")</f>
        <v/>
      </c>
      <c r="P418" s="24" t="str">
        <f>IF(J418&lt;&gt;"","raidcom add ldev "&amp;" -ldev_id "&amp;B418&amp;IF(J418&lt;&gt;"","  -ldev_name "&amp;J418, "")&amp;" -s "&amp;Instructions!B$11&amp;" -IH"&amp;Instructions!B$10, "")</f>
        <v/>
      </c>
      <c r="Q418" s="97" t="str">
        <f>IF(B418&gt;0,"raidcom delete ldev -ldev_id "&amp;B418&amp;" -s "&amp;Instructions!B$11&amp;" -IH"&amp;Instructions!B$10, "")</f>
        <v/>
      </c>
    </row>
    <row r="419" spans="1:17" ht="15">
      <c r="A419" s="70"/>
      <c r="B419" s="29"/>
      <c r="C419" s="21"/>
      <c r="D419" s="30"/>
      <c r="E419" s="21"/>
      <c r="F419" s="21"/>
      <c r="G419" s="28"/>
      <c r="H419" s="21"/>
      <c r="I419" s="21"/>
      <c r="J419" s="21"/>
      <c r="K419" s="61"/>
      <c r="L419" s="57"/>
      <c r="M419" s="28"/>
      <c r="N419" s="92" t="s">
        <v>17</v>
      </c>
      <c r="O419" s="24" t="str">
        <f>IF(A419&lt;&gt; "", "raidcom add ldev "&amp;IF(C419="snap"," -pool snap"," -"&amp;C419&amp;" "&amp;D419)&amp;" -ldev_id "&amp;B419&amp;" -capacity "&amp;G419&amp;IF(H419="BLOCK",G419,G419&amp;H419)&amp;IF(E419="OPEN-V"," ","emulation "&amp;E419)&amp;IF(I419="Y"," -command_device y","")&amp;" -s "&amp;Instructions!B$11&amp;" -IH"&amp;Instructions!B$10, "")</f>
        <v/>
      </c>
      <c r="P419" s="24" t="str">
        <f>IF(J419&lt;&gt;"","raidcom add ldev "&amp;" -ldev_id "&amp;B419&amp;IF(J419&lt;&gt;"","  -ldev_name "&amp;J419, "")&amp;" -s "&amp;Instructions!B$11&amp;" -IH"&amp;Instructions!B$10, "")</f>
        <v/>
      </c>
      <c r="Q419" s="97" t="str">
        <f>IF(B419&gt;0,"raidcom delete ldev -ldev_id "&amp;B419&amp;" -s "&amp;Instructions!B$11&amp;" -IH"&amp;Instructions!B$10, "")</f>
        <v/>
      </c>
    </row>
    <row r="420" spans="1:17" ht="15">
      <c r="A420" s="70"/>
      <c r="B420" s="29"/>
      <c r="C420" s="21"/>
      <c r="D420" s="30"/>
      <c r="E420" s="21"/>
      <c r="F420" s="21"/>
      <c r="G420" s="28"/>
      <c r="H420" s="21"/>
      <c r="I420" s="21"/>
      <c r="J420" s="21"/>
      <c r="K420" s="61"/>
      <c r="L420" s="57"/>
      <c r="M420" s="28"/>
      <c r="N420" s="92" t="s">
        <v>17</v>
      </c>
      <c r="O420" s="24" t="str">
        <f>IF(A420&lt;&gt; "", "raidcom add ldev "&amp;IF(C420="snap"," -pool snap"," -"&amp;C420&amp;" "&amp;D420)&amp;" -ldev_id "&amp;B420&amp;" -capacity "&amp;G420&amp;IF(H420="BLOCK",G420,G420&amp;H420)&amp;IF(E420="OPEN-V"," ","emulation "&amp;E420)&amp;IF(I420="Y"," -command_device y","")&amp;" -s "&amp;Instructions!B$11&amp;" -IH"&amp;Instructions!B$10, "")</f>
        <v/>
      </c>
      <c r="P420" s="24" t="str">
        <f>IF(J420&lt;&gt;"","raidcom add ldev "&amp;" -ldev_id "&amp;B420&amp;IF(J420&lt;&gt;"","  -ldev_name "&amp;J420, "")&amp;" -s "&amp;Instructions!B$11&amp;" -IH"&amp;Instructions!B$10, "")</f>
        <v/>
      </c>
      <c r="Q420" s="97" t="str">
        <f>IF(B420&gt;0,"raidcom delete ldev -ldev_id "&amp;B420&amp;" -s "&amp;Instructions!B$11&amp;" -IH"&amp;Instructions!B$10, "")</f>
        <v/>
      </c>
    </row>
    <row r="421" spans="1:17" ht="15">
      <c r="A421" s="70"/>
      <c r="B421" s="29"/>
      <c r="C421" s="21"/>
      <c r="D421" s="30"/>
      <c r="E421" s="21"/>
      <c r="F421" s="21"/>
      <c r="G421" s="28"/>
      <c r="H421" s="21"/>
      <c r="I421" s="21"/>
      <c r="J421" s="21"/>
      <c r="K421" s="61"/>
      <c r="L421" s="57"/>
      <c r="M421" s="28"/>
      <c r="N421" s="92" t="s">
        <v>17</v>
      </c>
      <c r="O421" s="24" t="str">
        <f>IF(A421&lt;&gt; "", "raidcom add ldev "&amp;IF(C421="snap"," -pool snap"," -"&amp;C421&amp;" "&amp;D421)&amp;" -ldev_id "&amp;B421&amp;" -capacity "&amp;G421&amp;IF(H421="BLOCK",G421,G421&amp;H421)&amp;IF(E421="OPEN-V"," ","emulation "&amp;E421)&amp;IF(I421="Y"," -command_device y","")&amp;" -s "&amp;Instructions!B$11&amp;" -IH"&amp;Instructions!B$10, "")</f>
        <v/>
      </c>
      <c r="P421" s="24" t="str">
        <f>IF(J421&lt;&gt;"","raidcom add ldev "&amp;" -ldev_id "&amp;B421&amp;IF(J421&lt;&gt;"","  -ldev_name "&amp;J421, "")&amp;" -s "&amp;Instructions!B$11&amp;" -IH"&amp;Instructions!B$10, "")</f>
        <v/>
      </c>
      <c r="Q421" s="97" t="str">
        <f>IF(B421&gt;0,"raidcom delete ldev -ldev_id "&amp;B421&amp;" -s "&amp;Instructions!B$11&amp;" -IH"&amp;Instructions!B$10, "")</f>
        <v/>
      </c>
    </row>
    <row r="422" spans="1:17" ht="15">
      <c r="A422" s="70"/>
      <c r="B422" s="29"/>
      <c r="C422" s="21"/>
      <c r="D422" s="30"/>
      <c r="E422" s="21"/>
      <c r="F422" s="21"/>
      <c r="G422" s="28"/>
      <c r="H422" s="21"/>
      <c r="I422" s="21"/>
      <c r="J422" s="21"/>
      <c r="K422" s="61"/>
      <c r="L422" s="57"/>
      <c r="M422" s="28"/>
      <c r="N422" s="92" t="s">
        <v>17</v>
      </c>
      <c r="O422" s="24" t="str">
        <f>IF(A422&lt;&gt; "", "raidcom add ldev "&amp;IF(C422="snap"," -pool snap"," -"&amp;C422&amp;" "&amp;D422)&amp;" -ldev_id "&amp;B422&amp;" -capacity "&amp;G422&amp;IF(H422="BLOCK",G422,G422&amp;H422)&amp;IF(E422="OPEN-V"," ","emulation "&amp;E422)&amp;IF(I422="Y"," -command_device y","")&amp;" -s "&amp;Instructions!B$11&amp;" -IH"&amp;Instructions!B$10, "")</f>
        <v/>
      </c>
      <c r="P422" s="24" t="str">
        <f>IF(J422&lt;&gt;"","raidcom add ldev "&amp;" -ldev_id "&amp;B422&amp;IF(J422&lt;&gt;"","  -ldev_name "&amp;J422, "")&amp;" -s "&amp;Instructions!B$11&amp;" -IH"&amp;Instructions!B$10, "")</f>
        <v/>
      </c>
      <c r="Q422" s="97" t="str">
        <f>IF(B422&gt;0,"raidcom delete ldev -ldev_id "&amp;B422&amp;" -s "&amp;Instructions!B$11&amp;" -IH"&amp;Instructions!B$10, "")</f>
        <v/>
      </c>
    </row>
    <row r="423" spans="1:17" ht="15">
      <c r="A423" s="70"/>
      <c r="B423" s="29"/>
      <c r="C423" s="21"/>
      <c r="D423" s="30"/>
      <c r="E423" s="21"/>
      <c r="F423" s="21"/>
      <c r="G423" s="28"/>
      <c r="H423" s="21"/>
      <c r="I423" s="21"/>
      <c r="J423" s="21"/>
      <c r="K423" s="61"/>
      <c r="L423" s="57"/>
      <c r="M423" s="28"/>
      <c r="N423" s="92" t="s">
        <v>17</v>
      </c>
      <c r="O423" s="24" t="str">
        <f>IF(A423&lt;&gt; "", "raidcom add ldev "&amp;IF(C423="snap"," -pool snap"," -"&amp;C423&amp;" "&amp;D423)&amp;" -ldev_id "&amp;B423&amp;" -capacity "&amp;G423&amp;IF(H423="BLOCK",G423,G423&amp;H423)&amp;IF(E423="OPEN-V"," ","emulation "&amp;E423)&amp;IF(I423="Y"," -command_device y","")&amp;" -s "&amp;Instructions!B$11&amp;" -IH"&amp;Instructions!B$10, "")</f>
        <v/>
      </c>
      <c r="P423" s="24" t="str">
        <f>IF(J423&lt;&gt;"","raidcom add ldev "&amp;" -ldev_id "&amp;B423&amp;IF(J423&lt;&gt;"","  -ldev_name "&amp;J423, "")&amp;" -s "&amp;Instructions!B$11&amp;" -IH"&amp;Instructions!B$10, "")</f>
        <v/>
      </c>
      <c r="Q423" s="97" t="str">
        <f>IF(B423&gt;0,"raidcom delete ldev -ldev_id "&amp;B423&amp;" -s "&amp;Instructions!B$11&amp;" -IH"&amp;Instructions!B$10, "")</f>
        <v/>
      </c>
    </row>
    <row r="424" spans="1:17" ht="15">
      <c r="A424" s="70"/>
      <c r="B424" s="29"/>
      <c r="C424" s="21"/>
      <c r="D424" s="30"/>
      <c r="E424" s="21"/>
      <c r="F424" s="21"/>
      <c r="G424" s="28"/>
      <c r="H424" s="21"/>
      <c r="I424" s="21"/>
      <c r="J424" s="21"/>
      <c r="K424" s="61"/>
      <c r="L424" s="57"/>
      <c r="M424" s="28"/>
      <c r="N424" s="92" t="s">
        <v>17</v>
      </c>
      <c r="O424" s="24" t="str">
        <f>IF(A424&lt;&gt; "", "raidcom add ldev "&amp;IF(C424="snap"," -pool snap"," -"&amp;C424&amp;" "&amp;D424)&amp;" -ldev_id "&amp;B424&amp;" -capacity "&amp;G424&amp;IF(H424="BLOCK",G424,G424&amp;H424)&amp;IF(E424="OPEN-V"," ","emulation "&amp;E424)&amp;IF(I424="Y"," -command_device y","")&amp;" -s "&amp;Instructions!B$11&amp;" -IH"&amp;Instructions!B$10, "")</f>
        <v/>
      </c>
      <c r="P424" s="24" t="str">
        <f>IF(J424&lt;&gt;"","raidcom add ldev "&amp;" -ldev_id "&amp;B424&amp;IF(J424&lt;&gt;"","  -ldev_name "&amp;J424, "")&amp;" -s "&amp;Instructions!B$11&amp;" -IH"&amp;Instructions!B$10, "")</f>
        <v/>
      </c>
      <c r="Q424" s="97" t="str">
        <f>IF(B424&gt;0,"raidcom delete ldev -ldev_id "&amp;B424&amp;" -s "&amp;Instructions!B$11&amp;" -IH"&amp;Instructions!B$10, "")</f>
        <v/>
      </c>
    </row>
    <row r="425" spans="1:17" ht="15">
      <c r="A425" s="70"/>
      <c r="B425" s="29"/>
      <c r="C425" s="21"/>
      <c r="D425" s="30"/>
      <c r="E425" s="21"/>
      <c r="F425" s="21"/>
      <c r="G425" s="28"/>
      <c r="H425" s="21"/>
      <c r="I425" s="21"/>
      <c r="J425" s="21"/>
      <c r="K425" s="61"/>
      <c r="L425" s="57"/>
      <c r="M425" s="28"/>
      <c r="N425" s="92" t="s">
        <v>17</v>
      </c>
      <c r="O425" s="24" t="str">
        <f>IF(A425&lt;&gt; "", "raidcom add ldev "&amp;IF(C425="snap"," -pool snap"," -"&amp;C425&amp;" "&amp;D425)&amp;" -ldev_id "&amp;B425&amp;" -capacity "&amp;G425&amp;IF(H425="BLOCK",G425,G425&amp;H425)&amp;IF(E425="OPEN-V"," ","emulation "&amp;E425)&amp;IF(I425="Y"," -command_device y","")&amp;" -s "&amp;Instructions!B$11&amp;" -IH"&amp;Instructions!B$10, "")</f>
        <v/>
      </c>
      <c r="P425" s="24" t="str">
        <f>IF(J425&lt;&gt;"","raidcom add ldev "&amp;" -ldev_id "&amp;B425&amp;IF(J425&lt;&gt;"","  -ldev_name "&amp;J425, "")&amp;" -s "&amp;Instructions!B$11&amp;" -IH"&amp;Instructions!B$10, "")</f>
        <v/>
      </c>
      <c r="Q425" s="97" t="str">
        <f>IF(B425&gt;0,"raidcom delete ldev -ldev_id "&amp;B425&amp;" -s "&amp;Instructions!B$11&amp;" -IH"&amp;Instructions!B$10, "")</f>
        <v/>
      </c>
    </row>
    <row r="426" spans="1:17" ht="15">
      <c r="A426" s="70"/>
      <c r="B426" s="29"/>
      <c r="C426" s="21"/>
      <c r="D426" s="30"/>
      <c r="E426" s="21"/>
      <c r="F426" s="21"/>
      <c r="G426" s="28"/>
      <c r="H426" s="21"/>
      <c r="I426" s="21"/>
      <c r="J426" s="21"/>
      <c r="K426" s="61"/>
      <c r="L426" s="57"/>
      <c r="M426" s="28"/>
      <c r="N426" s="92" t="s">
        <v>17</v>
      </c>
      <c r="O426" s="24" t="str">
        <f>IF(A426&lt;&gt; "", "raidcom add ldev "&amp;IF(C426="snap"," -pool snap"," -"&amp;C426&amp;" "&amp;D426)&amp;" -ldev_id "&amp;B426&amp;" -capacity "&amp;G426&amp;IF(H426="BLOCK",G426,G426&amp;H426)&amp;IF(E426="OPEN-V"," ","emulation "&amp;E426)&amp;IF(I426="Y"," -command_device y","")&amp;" -s "&amp;Instructions!B$11&amp;" -IH"&amp;Instructions!B$10, "")</f>
        <v/>
      </c>
      <c r="P426" s="24" t="str">
        <f>IF(J426&lt;&gt;"","raidcom add ldev "&amp;" -ldev_id "&amp;B426&amp;IF(J426&lt;&gt;"","  -ldev_name "&amp;J426, "")&amp;" -s "&amp;Instructions!B$11&amp;" -IH"&amp;Instructions!B$10, "")</f>
        <v/>
      </c>
      <c r="Q426" s="97" t="str">
        <f>IF(B426&gt;0,"raidcom delete ldev -ldev_id "&amp;B426&amp;" -s "&amp;Instructions!B$11&amp;" -IH"&amp;Instructions!B$10, "")</f>
        <v/>
      </c>
    </row>
    <row r="427" spans="1:17" ht="15">
      <c r="A427" s="70"/>
      <c r="B427" s="29"/>
      <c r="C427" s="21"/>
      <c r="D427" s="30"/>
      <c r="E427" s="21"/>
      <c r="F427" s="21"/>
      <c r="G427" s="28"/>
      <c r="H427" s="21"/>
      <c r="I427" s="21"/>
      <c r="J427" s="21"/>
      <c r="K427" s="61"/>
      <c r="L427" s="57"/>
      <c r="M427" s="28"/>
      <c r="N427" s="92" t="s">
        <v>17</v>
      </c>
      <c r="O427" s="24" t="str">
        <f>IF(A427&lt;&gt; "", "raidcom add ldev "&amp;IF(C427="snap"," -pool snap"," -"&amp;C427&amp;" "&amp;D427)&amp;" -ldev_id "&amp;B427&amp;" -capacity "&amp;G427&amp;IF(H427="BLOCK",G427,G427&amp;H427)&amp;IF(E427="OPEN-V"," ","emulation "&amp;E427)&amp;IF(I427="Y"," -command_device y","")&amp;" -s "&amp;Instructions!B$11&amp;" -IH"&amp;Instructions!B$10, "")</f>
        <v/>
      </c>
      <c r="P427" s="24" t="str">
        <f>IF(J427&lt;&gt;"","raidcom add ldev "&amp;" -ldev_id "&amp;B427&amp;IF(J427&lt;&gt;"","  -ldev_name "&amp;J427, "")&amp;" -s "&amp;Instructions!B$11&amp;" -IH"&amp;Instructions!B$10, "")</f>
        <v/>
      </c>
      <c r="Q427" s="97" t="str">
        <f>IF(B427&gt;0,"raidcom delete ldev -ldev_id "&amp;B427&amp;" -s "&amp;Instructions!B$11&amp;" -IH"&amp;Instructions!B$10, "")</f>
        <v/>
      </c>
    </row>
    <row r="428" spans="1:17" ht="15">
      <c r="A428" s="70"/>
      <c r="B428" s="29"/>
      <c r="C428" s="21"/>
      <c r="D428" s="30"/>
      <c r="E428" s="21"/>
      <c r="F428" s="21"/>
      <c r="G428" s="28"/>
      <c r="H428" s="21"/>
      <c r="I428" s="21"/>
      <c r="J428" s="21"/>
      <c r="K428" s="61"/>
      <c r="L428" s="57"/>
      <c r="M428" s="28"/>
      <c r="N428" s="92" t="s">
        <v>17</v>
      </c>
      <c r="O428" s="24" t="str">
        <f>IF(A428&lt;&gt; "", "raidcom add ldev "&amp;IF(C428="snap"," -pool snap"," -"&amp;C428&amp;" "&amp;D428)&amp;" -ldev_id "&amp;B428&amp;" -capacity "&amp;G428&amp;IF(H428="BLOCK",G428,G428&amp;H428)&amp;IF(E428="OPEN-V"," ","emulation "&amp;E428)&amp;IF(I428="Y"," -command_device y","")&amp;" -s "&amp;Instructions!B$11&amp;" -IH"&amp;Instructions!B$10, "")</f>
        <v/>
      </c>
      <c r="P428" s="24" t="str">
        <f>IF(J428&lt;&gt;"","raidcom add ldev "&amp;" -ldev_id "&amp;B428&amp;IF(J428&lt;&gt;"","  -ldev_name "&amp;J428, "")&amp;" -s "&amp;Instructions!B$11&amp;" -IH"&amp;Instructions!B$10, "")</f>
        <v/>
      </c>
      <c r="Q428" s="97" t="str">
        <f>IF(B428&gt;0,"raidcom delete ldev -ldev_id "&amp;B428&amp;" -s "&amp;Instructions!B$11&amp;" -IH"&amp;Instructions!B$10, "")</f>
        <v/>
      </c>
    </row>
    <row r="429" spans="1:17" ht="15">
      <c r="A429" s="70"/>
      <c r="B429" s="29"/>
      <c r="C429" s="21"/>
      <c r="D429" s="30"/>
      <c r="E429" s="21"/>
      <c r="F429" s="21"/>
      <c r="G429" s="28"/>
      <c r="H429" s="21"/>
      <c r="I429" s="21"/>
      <c r="J429" s="21"/>
      <c r="K429" s="61"/>
      <c r="L429" s="57"/>
      <c r="M429" s="28"/>
      <c r="N429" s="92" t="s">
        <v>17</v>
      </c>
      <c r="O429" s="24" t="str">
        <f>IF(A429&lt;&gt; "", "raidcom add ldev "&amp;IF(C429="snap"," -pool snap"," -"&amp;C429&amp;" "&amp;D429)&amp;" -ldev_id "&amp;B429&amp;" -capacity "&amp;G429&amp;IF(H429="BLOCK",G429,G429&amp;H429)&amp;IF(E429="OPEN-V"," ","emulation "&amp;E429)&amp;IF(I429="Y"," -command_device y","")&amp;" -s "&amp;Instructions!B$11&amp;" -IH"&amp;Instructions!B$10, "")</f>
        <v/>
      </c>
      <c r="P429" s="24" t="str">
        <f>IF(J429&lt;&gt;"","raidcom add ldev "&amp;" -ldev_id "&amp;B429&amp;IF(J429&lt;&gt;"","  -ldev_name "&amp;J429, "")&amp;" -s "&amp;Instructions!B$11&amp;" -IH"&amp;Instructions!B$10, "")</f>
        <v/>
      </c>
      <c r="Q429" s="97" t="str">
        <f>IF(B429&gt;0,"raidcom delete ldev -ldev_id "&amp;B429&amp;" -s "&amp;Instructions!B$11&amp;" -IH"&amp;Instructions!B$10, "")</f>
        <v/>
      </c>
    </row>
    <row r="430" spans="1:17" ht="15">
      <c r="A430" s="70"/>
      <c r="B430" s="29"/>
      <c r="C430" s="21"/>
      <c r="D430" s="30"/>
      <c r="E430" s="21"/>
      <c r="F430" s="21"/>
      <c r="G430" s="28"/>
      <c r="H430" s="21"/>
      <c r="I430" s="21"/>
      <c r="J430" s="21"/>
      <c r="K430" s="61"/>
      <c r="L430" s="57"/>
      <c r="M430" s="28"/>
      <c r="N430" s="92" t="s">
        <v>17</v>
      </c>
      <c r="O430" s="24" t="str">
        <f>IF(A430&lt;&gt; "", "raidcom add ldev "&amp;IF(C430="snap"," -pool snap"," -"&amp;C430&amp;" "&amp;D430)&amp;" -ldev_id "&amp;B430&amp;" -capacity "&amp;G430&amp;IF(H430="BLOCK",G430,G430&amp;H430)&amp;IF(E430="OPEN-V"," ","emulation "&amp;E430)&amp;IF(I430="Y"," -command_device y","")&amp;" -s "&amp;Instructions!B$11&amp;" -IH"&amp;Instructions!B$10, "")</f>
        <v/>
      </c>
      <c r="P430" s="24" t="str">
        <f>IF(J430&lt;&gt;"","raidcom add ldev "&amp;" -ldev_id "&amp;B430&amp;IF(J430&lt;&gt;"","  -ldev_name "&amp;J430, "")&amp;" -s "&amp;Instructions!B$11&amp;" -IH"&amp;Instructions!B$10, "")</f>
        <v/>
      </c>
      <c r="Q430" s="97" t="str">
        <f>IF(B430&gt;0,"raidcom delete ldev -ldev_id "&amp;B430&amp;" -s "&amp;Instructions!B$11&amp;" -IH"&amp;Instructions!B$10, "")</f>
        <v/>
      </c>
    </row>
    <row r="431" spans="1:17" ht="15">
      <c r="A431" s="70"/>
      <c r="B431" s="29"/>
      <c r="C431" s="21"/>
      <c r="D431" s="30"/>
      <c r="E431" s="21"/>
      <c r="F431" s="21"/>
      <c r="G431" s="28"/>
      <c r="H431" s="21"/>
      <c r="I431" s="21"/>
      <c r="J431" s="21"/>
      <c r="K431" s="61"/>
      <c r="L431" s="57"/>
      <c r="M431" s="28"/>
      <c r="N431" s="92" t="s">
        <v>17</v>
      </c>
      <c r="O431" s="24" t="str">
        <f>IF(A431&lt;&gt; "", "raidcom add ldev "&amp;IF(C431="snap"," -pool snap"," -"&amp;C431&amp;" "&amp;D431)&amp;" -ldev_id "&amp;B431&amp;" -capacity "&amp;G431&amp;IF(H431="BLOCK",G431,G431&amp;H431)&amp;IF(E431="OPEN-V"," ","emulation "&amp;E431)&amp;IF(I431="Y"," -command_device y","")&amp;" -s "&amp;Instructions!B$11&amp;" -IH"&amp;Instructions!B$10, "")</f>
        <v/>
      </c>
      <c r="P431" s="24" t="str">
        <f>IF(J431&lt;&gt;"","raidcom add ldev "&amp;" -ldev_id "&amp;B431&amp;IF(J431&lt;&gt;"","  -ldev_name "&amp;J431, "")&amp;" -s "&amp;Instructions!B$11&amp;" -IH"&amp;Instructions!B$10, "")</f>
        <v/>
      </c>
      <c r="Q431" s="97" t="str">
        <f>IF(B431&gt;0,"raidcom delete ldev -ldev_id "&amp;B431&amp;" -s "&amp;Instructions!B$11&amp;" -IH"&amp;Instructions!B$10, "")</f>
        <v/>
      </c>
    </row>
    <row r="432" spans="1:17" ht="15">
      <c r="A432" s="70"/>
      <c r="B432" s="29"/>
      <c r="C432" s="21"/>
      <c r="D432" s="30"/>
      <c r="E432" s="21"/>
      <c r="F432" s="21"/>
      <c r="G432" s="28"/>
      <c r="H432" s="21"/>
      <c r="I432" s="21"/>
      <c r="J432" s="21"/>
      <c r="K432" s="61"/>
      <c r="L432" s="57"/>
      <c r="M432" s="28"/>
      <c r="N432" s="92" t="s">
        <v>17</v>
      </c>
      <c r="O432" s="24" t="str">
        <f>IF(A432&lt;&gt; "", "raidcom add ldev "&amp;IF(C432="snap"," -pool snap"," -"&amp;C432&amp;" "&amp;D432)&amp;" -ldev_id "&amp;B432&amp;" -capacity "&amp;G432&amp;IF(H432="BLOCK",G432,G432&amp;H432)&amp;IF(E432="OPEN-V"," ","emulation "&amp;E432)&amp;IF(I432="Y"," -command_device y","")&amp;" -s "&amp;Instructions!B$11&amp;" -IH"&amp;Instructions!B$10, "")</f>
        <v/>
      </c>
      <c r="P432" s="24" t="str">
        <f>IF(J432&lt;&gt;"","raidcom add ldev "&amp;" -ldev_id "&amp;B432&amp;IF(J432&lt;&gt;"","  -ldev_name "&amp;J432, "")&amp;" -s "&amp;Instructions!B$11&amp;" -IH"&amp;Instructions!B$10, "")</f>
        <v/>
      </c>
      <c r="Q432" s="97" t="str">
        <f>IF(B432&gt;0,"raidcom delete ldev -ldev_id "&amp;B432&amp;" -s "&amp;Instructions!B$11&amp;" -IH"&amp;Instructions!B$10, "")</f>
        <v/>
      </c>
    </row>
    <row r="433" spans="1:17" ht="15">
      <c r="A433" s="70"/>
      <c r="B433" s="29"/>
      <c r="C433" s="21"/>
      <c r="D433" s="30"/>
      <c r="E433" s="21"/>
      <c r="F433" s="21"/>
      <c r="G433" s="28"/>
      <c r="H433" s="21"/>
      <c r="I433" s="21"/>
      <c r="J433" s="21"/>
      <c r="K433" s="61"/>
      <c r="L433" s="57"/>
      <c r="M433" s="28"/>
      <c r="N433" s="92" t="s">
        <v>17</v>
      </c>
      <c r="O433" s="24" t="str">
        <f>IF(A433&lt;&gt; "", "raidcom add ldev "&amp;IF(C433="snap"," -pool snap"," -"&amp;C433&amp;" "&amp;D433)&amp;" -ldev_id "&amp;B433&amp;" -capacity "&amp;G433&amp;IF(H433="BLOCK",G433,G433&amp;H433)&amp;IF(E433="OPEN-V"," ","emulation "&amp;E433)&amp;IF(I433="Y"," -command_device y","")&amp;" -s "&amp;Instructions!B$11&amp;" -IH"&amp;Instructions!B$10, "")</f>
        <v/>
      </c>
      <c r="P433" s="24" t="str">
        <f>IF(J433&lt;&gt;"","raidcom add ldev "&amp;" -ldev_id "&amp;B433&amp;IF(J433&lt;&gt;"","  -ldev_name "&amp;J433, "")&amp;" -s "&amp;Instructions!B$11&amp;" -IH"&amp;Instructions!B$10, "")</f>
        <v/>
      </c>
      <c r="Q433" s="97" t="str">
        <f>IF(B433&gt;0,"raidcom delete ldev -ldev_id "&amp;B433&amp;" -s "&amp;Instructions!B$11&amp;" -IH"&amp;Instructions!B$10, "")</f>
        <v/>
      </c>
    </row>
    <row r="434" spans="1:17" ht="15">
      <c r="A434" s="70"/>
      <c r="B434" s="29"/>
      <c r="C434" s="21"/>
      <c r="D434" s="30"/>
      <c r="E434" s="21"/>
      <c r="F434" s="21"/>
      <c r="G434" s="28"/>
      <c r="H434" s="21"/>
      <c r="I434" s="21"/>
      <c r="J434" s="21"/>
      <c r="K434" s="61"/>
      <c r="L434" s="57"/>
      <c r="M434" s="28"/>
      <c r="N434" s="92" t="s">
        <v>17</v>
      </c>
      <c r="O434" s="24" t="str">
        <f>IF(A434&lt;&gt; "", "raidcom add ldev "&amp;IF(C434="snap"," -pool snap"," -"&amp;C434&amp;" "&amp;D434)&amp;" -ldev_id "&amp;B434&amp;" -capacity "&amp;G434&amp;IF(H434="BLOCK",G434,G434&amp;H434)&amp;IF(E434="OPEN-V"," ","emulation "&amp;E434)&amp;IF(I434="Y"," -command_device y","")&amp;" -s "&amp;Instructions!B$11&amp;" -IH"&amp;Instructions!B$10, "")</f>
        <v/>
      </c>
      <c r="P434" s="24" t="str">
        <f>IF(J434&lt;&gt;"","raidcom add ldev "&amp;" -ldev_id "&amp;B434&amp;IF(J434&lt;&gt;"","  -ldev_name "&amp;J434, "")&amp;" -s "&amp;Instructions!B$11&amp;" -IH"&amp;Instructions!B$10, "")</f>
        <v/>
      </c>
      <c r="Q434" s="97" t="str">
        <f>IF(B434&gt;0,"raidcom delete ldev -ldev_id "&amp;B434&amp;" -s "&amp;Instructions!B$11&amp;" -IH"&amp;Instructions!B$10, "")</f>
        <v/>
      </c>
    </row>
    <row r="435" spans="1:17" ht="15">
      <c r="A435" s="70"/>
      <c r="B435" s="29"/>
      <c r="C435" s="21"/>
      <c r="D435" s="30"/>
      <c r="E435" s="21"/>
      <c r="F435" s="21"/>
      <c r="G435" s="28"/>
      <c r="H435" s="21"/>
      <c r="I435" s="21"/>
      <c r="J435" s="21"/>
      <c r="K435" s="61"/>
      <c r="L435" s="57"/>
      <c r="M435" s="28"/>
      <c r="N435" s="92" t="s">
        <v>17</v>
      </c>
      <c r="O435" s="24" t="str">
        <f>IF(A435&lt;&gt; "", "raidcom add ldev "&amp;IF(C435="snap"," -pool snap"," -"&amp;C435&amp;" "&amp;D435)&amp;" -ldev_id "&amp;B435&amp;" -capacity "&amp;G435&amp;IF(H435="BLOCK",G435,G435&amp;H435)&amp;IF(E435="OPEN-V"," ","emulation "&amp;E435)&amp;IF(I435="Y"," -command_device y","")&amp;" -s "&amp;Instructions!B$11&amp;" -IH"&amp;Instructions!B$10, "")</f>
        <v/>
      </c>
      <c r="P435" s="24" t="str">
        <f>IF(J435&lt;&gt;"","raidcom add ldev "&amp;" -ldev_id "&amp;B435&amp;IF(J435&lt;&gt;"","  -ldev_name "&amp;J435, "")&amp;" -s "&amp;Instructions!B$11&amp;" -IH"&amp;Instructions!B$10, "")</f>
        <v/>
      </c>
      <c r="Q435" s="97" t="str">
        <f>IF(B435&gt;0,"raidcom delete ldev -ldev_id "&amp;B435&amp;" -s "&amp;Instructions!B$11&amp;" -IH"&amp;Instructions!B$10, "")</f>
        <v/>
      </c>
    </row>
    <row r="436" spans="1:17" ht="15">
      <c r="A436" s="70"/>
      <c r="B436" s="29"/>
      <c r="C436" s="21"/>
      <c r="D436" s="30"/>
      <c r="E436" s="21"/>
      <c r="F436" s="21"/>
      <c r="G436" s="28"/>
      <c r="H436" s="21"/>
      <c r="I436" s="21"/>
      <c r="J436" s="21"/>
      <c r="K436" s="61"/>
      <c r="L436" s="57"/>
      <c r="M436" s="28"/>
      <c r="N436" s="92" t="s">
        <v>17</v>
      </c>
      <c r="O436" s="24" t="str">
        <f>IF(A436&lt;&gt; "", "raidcom add ldev "&amp;IF(C436="snap"," -pool snap"," -"&amp;C436&amp;" "&amp;D436)&amp;" -ldev_id "&amp;B436&amp;" -capacity "&amp;G436&amp;IF(H436="BLOCK",G436,G436&amp;H436)&amp;IF(E436="OPEN-V"," ","emulation "&amp;E436)&amp;IF(I436="Y"," -command_device y","")&amp;" -s "&amp;Instructions!B$11&amp;" -IH"&amp;Instructions!B$10, "")</f>
        <v/>
      </c>
      <c r="P436" s="24" t="str">
        <f>IF(J436&lt;&gt;"","raidcom add ldev "&amp;" -ldev_id "&amp;B436&amp;IF(J436&lt;&gt;"","  -ldev_name "&amp;J436, "")&amp;" -s "&amp;Instructions!B$11&amp;" -IH"&amp;Instructions!B$10, "")</f>
        <v/>
      </c>
      <c r="Q436" s="97" t="str">
        <f>IF(B436&gt;0,"raidcom delete ldev -ldev_id "&amp;B436&amp;" -s "&amp;Instructions!B$11&amp;" -IH"&amp;Instructions!B$10, "")</f>
        <v/>
      </c>
    </row>
    <row r="437" spans="1:17" ht="15">
      <c r="A437" s="70"/>
      <c r="B437" s="29"/>
      <c r="C437" s="21"/>
      <c r="D437" s="30"/>
      <c r="E437" s="21"/>
      <c r="F437" s="21"/>
      <c r="G437" s="28"/>
      <c r="H437" s="21"/>
      <c r="I437" s="21"/>
      <c r="J437" s="21"/>
      <c r="K437" s="61"/>
      <c r="L437" s="57"/>
      <c r="M437" s="28"/>
      <c r="N437" s="92" t="s">
        <v>17</v>
      </c>
      <c r="O437" s="24" t="str">
        <f>IF(A437&lt;&gt; "", "raidcom add ldev "&amp;IF(C437="snap"," -pool snap"," -"&amp;C437&amp;" "&amp;D437)&amp;" -ldev_id "&amp;B437&amp;" -capacity "&amp;G437&amp;IF(H437="BLOCK",G437,G437&amp;H437)&amp;IF(E437="OPEN-V"," ","emulation "&amp;E437)&amp;IF(I437="Y"," -command_device y","")&amp;" -s "&amp;Instructions!B$11&amp;" -IH"&amp;Instructions!B$10, "")</f>
        <v/>
      </c>
      <c r="P437" s="24" t="str">
        <f>IF(J437&lt;&gt;"","raidcom add ldev "&amp;" -ldev_id "&amp;B437&amp;IF(J437&lt;&gt;"","  -ldev_name "&amp;J437, "")&amp;" -s "&amp;Instructions!B$11&amp;" -IH"&amp;Instructions!B$10, "")</f>
        <v/>
      </c>
      <c r="Q437" s="97" t="str">
        <f>IF(B437&gt;0,"raidcom delete ldev -ldev_id "&amp;B437&amp;" -s "&amp;Instructions!B$11&amp;" -IH"&amp;Instructions!B$10, "")</f>
        <v/>
      </c>
    </row>
    <row r="438" spans="1:17" ht="15">
      <c r="A438" s="70"/>
      <c r="B438" s="29"/>
      <c r="C438" s="21"/>
      <c r="D438" s="30"/>
      <c r="E438" s="21"/>
      <c r="F438" s="21"/>
      <c r="G438" s="28"/>
      <c r="H438" s="21"/>
      <c r="I438" s="21"/>
      <c r="J438" s="21"/>
      <c r="K438" s="61"/>
      <c r="L438" s="57"/>
      <c r="M438" s="28"/>
      <c r="N438" s="92" t="s">
        <v>17</v>
      </c>
      <c r="O438" s="24" t="str">
        <f>IF(A438&lt;&gt; "", "raidcom add ldev "&amp;IF(C438="snap"," -pool snap"," -"&amp;C438&amp;" "&amp;D438)&amp;" -ldev_id "&amp;B438&amp;" -capacity "&amp;G438&amp;IF(H438="BLOCK",G438,G438&amp;H438)&amp;IF(E438="OPEN-V"," ","emulation "&amp;E438)&amp;IF(I438="Y"," -command_device y","")&amp;" -s "&amp;Instructions!B$11&amp;" -IH"&amp;Instructions!B$10, "")</f>
        <v/>
      </c>
      <c r="P438" s="24" t="str">
        <f>IF(J438&lt;&gt;"","raidcom add ldev "&amp;" -ldev_id "&amp;B438&amp;IF(J438&lt;&gt;"","  -ldev_name "&amp;J438, "")&amp;" -s "&amp;Instructions!B$11&amp;" -IH"&amp;Instructions!B$10, "")</f>
        <v/>
      </c>
      <c r="Q438" s="97" t="str">
        <f>IF(B438&gt;0,"raidcom delete ldev -ldev_id "&amp;B438&amp;" -s "&amp;Instructions!B$11&amp;" -IH"&amp;Instructions!B$10, "")</f>
        <v/>
      </c>
    </row>
    <row r="439" spans="1:17" ht="15">
      <c r="A439" s="70"/>
      <c r="B439" s="29"/>
      <c r="C439" s="21"/>
      <c r="D439" s="30"/>
      <c r="E439" s="21"/>
      <c r="F439" s="21"/>
      <c r="G439" s="28"/>
      <c r="H439" s="21"/>
      <c r="I439" s="21"/>
      <c r="J439" s="21"/>
      <c r="K439" s="61"/>
      <c r="L439" s="57"/>
      <c r="M439" s="28"/>
      <c r="N439" s="92" t="s">
        <v>17</v>
      </c>
      <c r="O439" s="24" t="str">
        <f>IF(A439&lt;&gt; "", "raidcom add ldev "&amp;IF(C439="snap"," -pool snap"," -"&amp;C439&amp;" "&amp;D439)&amp;" -ldev_id "&amp;B439&amp;" -capacity "&amp;G439&amp;IF(H439="BLOCK",G439,G439&amp;H439)&amp;IF(E439="OPEN-V"," ","emulation "&amp;E439)&amp;IF(I439="Y"," -command_device y","")&amp;" -s "&amp;Instructions!B$11&amp;" -IH"&amp;Instructions!B$10, "")</f>
        <v/>
      </c>
      <c r="P439" s="24" t="str">
        <f>IF(J439&lt;&gt;"","raidcom add ldev "&amp;" -ldev_id "&amp;B439&amp;IF(J439&lt;&gt;"","  -ldev_name "&amp;J439, "")&amp;" -s "&amp;Instructions!B$11&amp;" -IH"&amp;Instructions!B$10, "")</f>
        <v/>
      </c>
      <c r="Q439" s="97" t="str">
        <f>IF(B439&gt;0,"raidcom delete ldev -ldev_id "&amp;B439&amp;" -s "&amp;Instructions!B$11&amp;" -IH"&amp;Instructions!B$10, "")</f>
        <v/>
      </c>
    </row>
    <row r="440" spans="1:17" ht="15">
      <c r="A440" s="70"/>
      <c r="B440" s="29"/>
      <c r="C440" s="21"/>
      <c r="D440" s="30"/>
      <c r="E440" s="21"/>
      <c r="F440" s="21"/>
      <c r="G440" s="28"/>
      <c r="H440" s="21"/>
      <c r="I440" s="21"/>
      <c r="J440" s="21"/>
      <c r="K440" s="61"/>
      <c r="L440" s="57"/>
      <c r="M440" s="28"/>
      <c r="N440" s="92" t="s">
        <v>17</v>
      </c>
      <c r="O440" s="24" t="str">
        <f>IF(A440&lt;&gt; "", "raidcom add ldev "&amp;IF(C440="snap"," -pool snap"," -"&amp;C440&amp;" "&amp;D440)&amp;" -ldev_id "&amp;B440&amp;" -capacity "&amp;G440&amp;IF(H440="BLOCK",G440,G440&amp;H440)&amp;IF(E440="OPEN-V"," ","emulation "&amp;E440)&amp;IF(I440="Y"," -command_device y","")&amp;" -s "&amp;Instructions!B$11&amp;" -IH"&amp;Instructions!B$10, "")</f>
        <v/>
      </c>
      <c r="P440" s="24" t="str">
        <f>IF(J440&lt;&gt;"","raidcom add ldev "&amp;" -ldev_id "&amp;B440&amp;IF(J440&lt;&gt;"","  -ldev_name "&amp;J440, "")&amp;" -s "&amp;Instructions!B$11&amp;" -IH"&amp;Instructions!B$10, "")</f>
        <v/>
      </c>
      <c r="Q440" s="97" t="str">
        <f>IF(B440&gt;0,"raidcom delete ldev -ldev_id "&amp;B440&amp;" -s "&amp;Instructions!B$11&amp;" -IH"&amp;Instructions!B$10, "")</f>
        <v/>
      </c>
    </row>
    <row r="441" spans="1:17" ht="15">
      <c r="A441" s="70"/>
      <c r="B441" s="29"/>
      <c r="C441" s="21"/>
      <c r="D441" s="30"/>
      <c r="E441" s="21"/>
      <c r="F441" s="21"/>
      <c r="G441" s="28"/>
      <c r="H441" s="21"/>
      <c r="I441" s="21"/>
      <c r="J441" s="21"/>
      <c r="K441" s="61"/>
      <c r="L441" s="57"/>
      <c r="M441" s="28"/>
      <c r="N441" s="92" t="s">
        <v>17</v>
      </c>
      <c r="O441" s="24" t="str">
        <f>IF(A441&lt;&gt; "", "raidcom add ldev "&amp;IF(C441="snap"," -pool snap"," -"&amp;C441&amp;" "&amp;D441)&amp;" -ldev_id "&amp;B441&amp;" -capacity "&amp;G441&amp;IF(H441="BLOCK",G441,G441&amp;H441)&amp;IF(E441="OPEN-V"," ","emulation "&amp;E441)&amp;IF(I441="Y"," -command_device y","")&amp;" -s "&amp;Instructions!B$11&amp;" -IH"&amp;Instructions!B$10, "")</f>
        <v/>
      </c>
      <c r="P441" s="24" t="str">
        <f>IF(J441&lt;&gt;"","raidcom add ldev "&amp;" -ldev_id "&amp;B441&amp;IF(J441&lt;&gt;"","  -ldev_name "&amp;J441, "")&amp;" -s "&amp;Instructions!B$11&amp;" -IH"&amp;Instructions!B$10, "")</f>
        <v/>
      </c>
      <c r="Q441" s="97" t="str">
        <f>IF(B441&gt;0,"raidcom delete ldev -ldev_id "&amp;B441&amp;" -s "&amp;Instructions!B$11&amp;" -IH"&amp;Instructions!B$10, "")</f>
        <v/>
      </c>
    </row>
    <row r="442" spans="1:17" ht="15">
      <c r="A442" s="70"/>
      <c r="B442" s="29"/>
      <c r="C442" s="21"/>
      <c r="D442" s="30"/>
      <c r="E442" s="21"/>
      <c r="F442" s="21"/>
      <c r="G442" s="28"/>
      <c r="H442" s="21"/>
      <c r="I442" s="21"/>
      <c r="J442" s="21"/>
      <c r="K442" s="61"/>
      <c r="L442" s="57"/>
      <c r="M442" s="28"/>
      <c r="N442" s="92" t="s">
        <v>17</v>
      </c>
      <c r="O442" s="24" t="str">
        <f>IF(A442&lt;&gt; "", "raidcom add ldev "&amp;IF(C442="snap"," -pool snap"," -"&amp;C442&amp;" "&amp;D442)&amp;" -ldev_id "&amp;B442&amp;" -capacity "&amp;G442&amp;IF(H442="BLOCK",G442,G442&amp;H442)&amp;IF(E442="OPEN-V"," ","emulation "&amp;E442)&amp;IF(I442="Y"," -command_device y","")&amp;" -s "&amp;Instructions!B$11&amp;" -IH"&amp;Instructions!B$10, "")</f>
        <v/>
      </c>
      <c r="P442" s="24" t="str">
        <f>IF(J442&lt;&gt;"","raidcom add ldev "&amp;" -ldev_id "&amp;B442&amp;IF(J442&lt;&gt;"","  -ldev_name "&amp;J442, "")&amp;" -s "&amp;Instructions!B$11&amp;" -IH"&amp;Instructions!B$10, "")</f>
        <v/>
      </c>
      <c r="Q442" s="97" t="str">
        <f>IF(B442&gt;0,"raidcom delete ldev -ldev_id "&amp;B442&amp;" -s "&amp;Instructions!B$11&amp;" -IH"&amp;Instructions!B$10, "")</f>
        <v/>
      </c>
    </row>
    <row r="443" spans="1:17" ht="15">
      <c r="A443" s="70"/>
      <c r="B443" s="29"/>
      <c r="C443" s="21"/>
      <c r="D443" s="30"/>
      <c r="E443" s="21"/>
      <c r="F443" s="21"/>
      <c r="G443" s="28"/>
      <c r="H443" s="21"/>
      <c r="I443" s="21"/>
      <c r="J443" s="21"/>
      <c r="K443" s="61"/>
      <c r="L443" s="57"/>
      <c r="M443" s="28"/>
      <c r="N443" s="92" t="s">
        <v>17</v>
      </c>
      <c r="O443" s="24" t="str">
        <f>IF(A443&lt;&gt; "", "raidcom add ldev "&amp;IF(C443="snap"," -pool snap"," -"&amp;C443&amp;" "&amp;D443)&amp;" -ldev_id "&amp;B443&amp;" -capacity "&amp;G443&amp;IF(H443="BLOCK",G443,G443&amp;H443)&amp;IF(E443="OPEN-V"," ","emulation "&amp;E443)&amp;IF(I443="Y"," -command_device y","")&amp;" -s "&amp;Instructions!B$11&amp;" -IH"&amp;Instructions!B$10, "")</f>
        <v/>
      </c>
      <c r="P443" s="24" t="str">
        <f>IF(J443&lt;&gt;"","raidcom add ldev "&amp;" -ldev_id "&amp;B443&amp;IF(J443&lt;&gt;"","  -ldev_name "&amp;J443, "")&amp;" -s "&amp;Instructions!B$11&amp;" -IH"&amp;Instructions!B$10, "")</f>
        <v/>
      </c>
      <c r="Q443" s="97" t="str">
        <f>IF(B443&gt;0,"raidcom delete ldev -ldev_id "&amp;B443&amp;" -s "&amp;Instructions!B$11&amp;" -IH"&amp;Instructions!B$10, "")</f>
        <v/>
      </c>
    </row>
    <row r="444" spans="1:17" ht="15">
      <c r="A444" s="70"/>
      <c r="B444" s="29"/>
      <c r="C444" s="21"/>
      <c r="D444" s="30"/>
      <c r="E444" s="21"/>
      <c r="F444" s="21"/>
      <c r="G444" s="28"/>
      <c r="H444" s="21"/>
      <c r="I444" s="21"/>
      <c r="J444" s="21"/>
      <c r="K444" s="61"/>
      <c r="L444" s="57"/>
      <c r="M444" s="28"/>
      <c r="N444" s="92" t="s">
        <v>17</v>
      </c>
      <c r="O444" s="24" t="str">
        <f>IF(A444&lt;&gt; "", "raidcom add ldev "&amp;IF(C444="snap"," -pool snap"," -"&amp;C444&amp;" "&amp;D444)&amp;" -ldev_id "&amp;B444&amp;" -capacity "&amp;G444&amp;IF(H444="BLOCK",G444,G444&amp;H444)&amp;IF(E444="OPEN-V"," ","emulation "&amp;E444)&amp;IF(I444="Y"," -command_device y","")&amp;" -s "&amp;Instructions!B$11&amp;" -IH"&amp;Instructions!B$10, "")</f>
        <v/>
      </c>
      <c r="P444" s="24" t="str">
        <f>IF(J444&lt;&gt;"","raidcom add ldev "&amp;" -ldev_id "&amp;B444&amp;IF(J444&lt;&gt;"","  -ldev_name "&amp;J444, "")&amp;" -s "&amp;Instructions!B$11&amp;" -IH"&amp;Instructions!B$10, "")</f>
        <v/>
      </c>
      <c r="Q444" s="97" t="str">
        <f>IF(B444&gt;0,"raidcom delete ldev -ldev_id "&amp;B444&amp;" -s "&amp;Instructions!B$11&amp;" -IH"&amp;Instructions!B$10, "")</f>
        <v/>
      </c>
    </row>
    <row r="445" spans="1:17" ht="15">
      <c r="A445" s="70"/>
      <c r="B445" s="29"/>
      <c r="C445" s="21"/>
      <c r="D445" s="30"/>
      <c r="E445" s="21"/>
      <c r="F445" s="21"/>
      <c r="G445" s="28"/>
      <c r="H445" s="21"/>
      <c r="I445" s="21"/>
      <c r="J445" s="21"/>
      <c r="K445" s="61"/>
      <c r="L445" s="57"/>
      <c r="M445" s="28"/>
      <c r="N445" s="92" t="s">
        <v>17</v>
      </c>
      <c r="O445" s="24" t="str">
        <f>IF(A445&lt;&gt; "", "raidcom add ldev "&amp;IF(C445="snap"," -pool snap"," -"&amp;C445&amp;" "&amp;D445)&amp;" -ldev_id "&amp;B445&amp;" -capacity "&amp;G445&amp;IF(H445="BLOCK",G445,G445&amp;H445)&amp;IF(E445="OPEN-V"," ","emulation "&amp;E445)&amp;IF(I445="Y"," -command_device y","")&amp;" -s "&amp;Instructions!B$11&amp;" -IH"&amp;Instructions!B$10, "")</f>
        <v/>
      </c>
      <c r="P445" s="24" t="str">
        <f>IF(J445&lt;&gt;"","raidcom add ldev "&amp;" -ldev_id "&amp;B445&amp;IF(J445&lt;&gt;"","  -ldev_name "&amp;J445, "")&amp;" -s "&amp;Instructions!B$11&amp;" -IH"&amp;Instructions!B$10, "")</f>
        <v/>
      </c>
      <c r="Q445" s="97" t="str">
        <f>IF(B445&gt;0,"raidcom delete ldev -ldev_id "&amp;B445&amp;" -s "&amp;Instructions!B$11&amp;" -IH"&amp;Instructions!B$10, "")</f>
        <v/>
      </c>
    </row>
    <row r="446" spans="1:17" ht="15">
      <c r="A446" s="70"/>
      <c r="B446" s="29"/>
      <c r="C446" s="21"/>
      <c r="D446" s="30"/>
      <c r="E446" s="21"/>
      <c r="F446" s="21"/>
      <c r="G446" s="28"/>
      <c r="H446" s="21"/>
      <c r="I446" s="21"/>
      <c r="J446" s="21"/>
      <c r="K446" s="61"/>
      <c r="L446" s="57"/>
      <c r="M446" s="28"/>
      <c r="N446" s="92" t="s">
        <v>17</v>
      </c>
      <c r="O446" s="24" t="str">
        <f>IF(A446&lt;&gt; "", "raidcom add ldev "&amp;IF(C446="snap"," -pool snap"," -"&amp;C446&amp;" "&amp;D446)&amp;" -ldev_id "&amp;B446&amp;" -capacity "&amp;G446&amp;IF(H446="BLOCK",G446,G446&amp;H446)&amp;IF(E446="OPEN-V"," ","emulation "&amp;E446)&amp;IF(I446="Y"," -command_device y","")&amp;" -s "&amp;Instructions!B$11&amp;" -IH"&amp;Instructions!B$10, "")</f>
        <v/>
      </c>
      <c r="P446" s="24" t="str">
        <f>IF(J446&lt;&gt;"","raidcom add ldev "&amp;" -ldev_id "&amp;B446&amp;IF(J446&lt;&gt;"","  -ldev_name "&amp;J446, "")&amp;" -s "&amp;Instructions!B$11&amp;" -IH"&amp;Instructions!B$10, "")</f>
        <v/>
      </c>
      <c r="Q446" s="97" t="str">
        <f>IF(B446&gt;0,"raidcom delete ldev -ldev_id "&amp;B446&amp;" -s "&amp;Instructions!B$11&amp;" -IH"&amp;Instructions!B$10, "")</f>
        <v/>
      </c>
    </row>
    <row r="447" spans="1:17" ht="15">
      <c r="A447" s="70"/>
      <c r="B447" s="29"/>
      <c r="C447" s="21"/>
      <c r="D447" s="30"/>
      <c r="E447" s="21"/>
      <c r="F447" s="21"/>
      <c r="G447" s="28"/>
      <c r="H447" s="21"/>
      <c r="I447" s="21"/>
      <c r="J447" s="21"/>
      <c r="K447" s="61"/>
      <c r="L447" s="57"/>
      <c r="M447" s="28"/>
      <c r="N447" s="92" t="s">
        <v>17</v>
      </c>
      <c r="O447" s="24" t="str">
        <f>IF(A447&lt;&gt; "", "raidcom add ldev "&amp;IF(C447="snap"," -pool snap"," -"&amp;C447&amp;" "&amp;D447)&amp;" -ldev_id "&amp;B447&amp;" -capacity "&amp;G447&amp;IF(H447="BLOCK",G447,G447&amp;H447)&amp;IF(E447="OPEN-V"," ","emulation "&amp;E447)&amp;IF(I447="Y"," -command_device y","")&amp;" -s "&amp;Instructions!B$11&amp;" -IH"&amp;Instructions!B$10, "")</f>
        <v/>
      </c>
      <c r="P447" s="24" t="str">
        <f>IF(J447&lt;&gt;"","raidcom add ldev "&amp;" -ldev_id "&amp;B447&amp;IF(J447&lt;&gt;"","  -ldev_name "&amp;J447, "")&amp;" -s "&amp;Instructions!B$11&amp;" -IH"&amp;Instructions!B$10, "")</f>
        <v/>
      </c>
      <c r="Q447" s="97" t="str">
        <f>IF(B447&gt;0,"raidcom delete ldev -ldev_id "&amp;B447&amp;" -s "&amp;Instructions!B$11&amp;" -IH"&amp;Instructions!B$10, "")</f>
        <v/>
      </c>
    </row>
    <row r="448" spans="1:17" ht="15">
      <c r="A448" s="70"/>
      <c r="B448" s="29"/>
      <c r="C448" s="21"/>
      <c r="D448" s="30"/>
      <c r="E448" s="21"/>
      <c r="F448" s="21"/>
      <c r="G448" s="28"/>
      <c r="H448" s="21"/>
      <c r="I448" s="21"/>
      <c r="J448" s="21"/>
      <c r="K448" s="61"/>
      <c r="L448" s="57"/>
      <c r="M448" s="28"/>
      <c r="N448" s="92" t="s">
        <v>17</v>
      </c>
      <c r="O448" s="24" t="str">
        <f>IF(A448&lt;&gt; "", "raidcom add ldev "&amp;IF(C448="snap"," -pool snap"," -"&amp;C448&amp;" "&amp;D448)&amp;" -ldev_id "&amp;B448&amp;" -capacity "&amp;G448&amp;IF(H448="BLOCK",G448,G448&amp;H448)&amp;IF(E448="OPEN-V"," ","emulation "&amp;E448)&amp;IF(I448="Y"," -command_device y","")&amp;" -s "&amp;Instructions!B$11&amp;" -IH"&amp;Instructions!B$10, "")</f>
        <v/>
      </c>
      <c r="P448" s="24" t="str">
        <f>IF(J448&lt;&gt;"","raidcom add ldev "&amp;" -ldev_id "&amp;B448&amp;IF(J448&lt;&gt;"","  -ldev_name "&amp;J448, "")&amp;" -s "&amp;Instructions!B$11&amp;" -IH"&amp;Instructions!B$10, "")</f>
        <v/>
      </c>
      <c r="Q448" s="97" t="str">
        <f>IF(B448&gt;0,"raidcom delete ldev -ldev_id "&amp;B448&amp;" -s "&amp;Instructions!B$11&amp;" -IH"&amp;Instructions!B$10, "")</f>
        <v/>
      </c>
    </row>
    <row r="449" spans="1:17" ht="15">
      <c r="A449" s="70"/>
      <c r="B449" s="29"/>
      <c r="C449" s="21"/>
      <c r="D449" s="30"/>
      <c r="E449" s="21"/>
      <c r="F449" s="21"/>
      <c r="G449" s="28"/>
      <c r="H449" s="21"/>
      <c r="I449" s="21"/>
      <c r="J449" s="21"/>
      <c r="K449" s="61"/>
      <c r="L449" s="57"/>
      <c r="M449" s="28"/>
      <c r="N449" s="92" t="s">
        <v>17</v>
      </c>
      <c r="O449" s="24" t="str">
        <f>IF(A449&lt;&gt; "", "raidcom add ldev "&amp;IF(C449="snap"," -pool snap"," -"&amp;C449&amp;" "&amp;D449)&amp;" -ldev_id "&amp;B449&amp;" -capacity "&amp;G449&amp;IF(H449="BLOCK",G449,G449&amp;H449)&amp;IF(E449="OPEN-V"," ","emulation "&amp;E449)&amp;IF(I449="Y"," -command_device y","")&amp;" -s "&amp;Instructions!B$11&amp;" -IH"&amp;Instructions!B$10, "")</f>
        <v/>
      </c>
      <c r="P449" s="24" t="str">
        <f>IF(J449&lt;&gt;"","raidcom add ldev "&amp;" -ldev_id "&amp;B449&amp;IF(J449&lt;&gt;"","  -ldev_name "&amp;J449, "")&amp;" -s "&amp;Instructions!B$11&amp;" -IH"&amp;Instructions!B$10, "")</f>
        <v/>
      </c>
      <c r="Q449" s="97" t="str">
        <f>IF(B449&gt;0,"raidcom delete ldev -ldev_id "&amp;B449&amp;" -s "&amp;Instructions!B$11&amp;" -IH"&amp;Instructions!B$10, "")</f>
        <v/>
      </c>
    </row>
    <row r="450" spans="1:17" ht="15">
      <c r="A450" s="70"/>
      <c r="B450" s="29"/>
      <c r="C450" s="21"/>
      <c r="D450" s="30"/>
      <c r="E450" s="21"/>
      <c r="F450" s="21"/>
      <c r="G450" s="28"/>
      <c r="H450" s="21"/>
      <c r="I450" s="21"/>
      <c r="J450" s="21"/>
      <c r="K450" s="61"/>
      <c r="L450" s="57"/>
      <c r="M450" s="28"/>
      <c r="N450" s="92" t="s">
        <v>17</v>
      </c>
      <c r="O450" s="24" t="str">
        <f>IF(A450&lt;&gt; "", "raidcom add ldev "&amp;IF(C450="snap"," -pool snap"," -"&amp;C450&amp;" "&amp;D450)&amp;" -ldev_id "&amp;B450&amp;" -capacity "&amp;G450&amp;IF(H450="BLOCK",G450,G450&amp;H450)&amp;IF(E450="OPEN-V"," ","emulation "&amp;E450)&amp;IF(I450="Y"," -command_device y","")&amp;" -s "&amp;Instructions!B$11&amp;" -IH"&amp;Instructions!B$10, "")</f>
        <v/>
      </c>
      <c r="P450" s="24" t="str">
        <f>IF(J450&lt;&gt;"","raidcom add ldev "&amp;" -ldev_id "&amp;B450&amp;IF(J450&lt;&gt;"","  -ldev_name "&amp;J450, "")&amp;" -s "&amp;Instructions!B$11&amp;" -IH"&amp;Instructions!B$10, "")</f>
        <v/>
      </c>
      <c r="Q450" s="97" t="str">
        <f>IF(B450&gt;0,"raidcom delete ldev -ldev_id "&amp;B450&amp;" -s "&amp;Instructions!B$11&amp;" -IH"&amp;Instructions!B$10, "")</f>
        <v/>
      </c>
    </row>
    <row r="451" spans="1:17" ht="15">
      <c r="A451" s="70"/>
      <c r="B451" s="29"/>
      <c r="C451" s="21"/>
      <c r="D451" s="30"/>
      <c r="E451" s="21"/>
      <c r="F451" s="21"/>
      <c r="G451" s="28"/>
      <c r="H451" s="21"/>
      <c r="I451" s="21"/>
      <c r="J451" s="21"/>
      <c r="K451" s="61"/>
      <c r="L451" s="57"/>
      <c r="M451" s="28"/>
      <c r="N451" s="92" t="s">
        <v>17</v>
      </c>
      <c r="O451" s="24" t="str">
        <f>IF(A451&lt;&gt; "", "raidcom add ldev "&amp;IF(C451="snap"," -pool snap"," -"&amp;C451&amp;" "&amp;D451)&amp;" -ldev_id "&amp;B451&amp;" -capacity "&amp;G451&amp;IF(H451="BLOCK",G451,G451&amp;H451)&amp;IF(E451="OPEN-V"," ","emulation "&amp;E451)&amp;IF(I451="Y"," -command_device y","")&amp;" -s "&amp;Instructions!B$11&amp;" -IH"&amp;Instructions!B$10, "")</f>
        <v/>
      </c>
      <c r="P451" s="24" t="str">
        <f>IF(J451&lt;&gt;"","raidcom add ldev "&amp;" -ldev_id "&amp;B451&amp;IF(J451&lt;&gt;"","  -ldev_name "&amp;J451, "")&amp;" -s "&amp;Instructions!B$11&amp;" -IH"&amp;Instructions!B$10, "")</f>
        <v/>
      </c>
      <c r="Q451" s="97" t="str">
        <f>IF(B451&gt;0,"raidcom delete ldev -ldev_id "&amp;B451&amp;" -s "&amp;Instructions!B$11&amp;" -IH"&amp;Instructions!B$10, "")</f>
        <v/>
      </c>
    </row>
    <row r="452" spans="1:17" ht="15">
      <c r="A452" s="70"/>
      <c r="B452" s="29"/>
      <c r="C452" s="21"/>
      <c r="D452" s="30"/>
      <c r="E452" s="21"/>
      <c r="F452" s="21"/>
      <c r="G452" s="28"/>
      <c r="H452" s="21"/>
      <c r="I452" s="21"/>
      <c r="J452" s="21"/>
      <c r="K452" s="61"/>
      <c r="L452" s="57"/>
      <c r="M452" s="28"/>
      <c r="N452" s="92" t="s">
        <v>17</v>
      </c>
      <c r="O452" s="24" t="str">
        <f>IF(A452&lt;&gt; "", "raidcom add ldev "&amp;IF(C452="snap"," -pool snap"," -"&amp;C452&amp;" "&amp;D452)&amp;" -ldev_id "&amp;B452&amp;" -capacity "&amp;G452&amp;IF(H452="BLOCK",G452,G452&amp;H452)&amp;IF(E452="OPEN-V"," ","emulation "&amp;E452)&amp;IF(I452="Y"," -command_device y","")&amp;" -s "&amp;Instructions!B$11&amp;" -IH"&amp;Instructions!B$10, "")</f>
        <v/>
      </c>
      <c r="P452" s="24" t="str">
        <f>IF(J452&lt;&gt;"","raidcom add ldev "&amp;" -ldev_id "&amp;B452&amp;IF(J452&lt;&gt;"","  -ldev_name "&amp;J452, "")&amp;" -s "&amp;Instructions!B$11&amp;" -IH"&amp;Instructions!B$10, "")</f>
        <v/>
      </c>
      <c r="Q452" s="97" t="str">
        <f>IF(B452&gt;0,"raidcom delete ldev -ldev_id "&amp;B452&amp;" -s "&amp;Instructions!B$11&amp;" -IH"&amp;Instructions!B$10, "")</f>
        <v/>
      </c>
    </row>
    <row r="453" spans="1:17" ht="15">
      <c r="A453" s="70"/>
      <c r="B453" s="29"/>
      <c r="C453" s="21"/>
      <c r="D453" s="30"/>
      <c r="E453" s="21"/>
      <c r="F453" s="21"/>
      <c r="G453" s="28"/>
      <c r="H453" s="21"/>
      <c r="I453" s="21"/>
      <c r="J453" s="21"/>
      <c r="K453" s="61"/>
      <c r="L453" s="57"/>
      <c r="M453" s="28"/>
      <c r="N453" s="92" t="s">
        <v>17</v>
      </c>
      <c r="O453" s="24" t="str">
        <f>IF(A453&lt;&gt; "", "raidcom add ldev "&amp;IF(C453="snap"," -pool snap"," -"&amp;C453&amp;" "&amp;D453)&amp;" -ldev_id "&amp;B453&amp;" -capacity "&amp;G453&amp;IF(H453="BLOCK",G453,G453&amp;H453)&amp;IF(E453="OPEN-V"," ","emulation "&amp;E453)&amp;IF(I453="Y"," -command_device y","")&amp;" -s "&amp;Instructions!B$11&amp;" -IH"&amp;Instructions!B$10, "")</f>
        <v/>
      </c>
      <c r="P453" s="24" t="str">
        <f>IF(J453&lt;&gt;"","raidcom add ldev "&amp;" -ldev_id "&amp;B453&amp;IF(J453&lt;&gt;"","  -ldev_name "&amp;J453, "")&amp;" -s "&amp;Instructions!B$11&amp;" -IH"&amp;Instructions!B$10, "")</f>
        <v/>
      </c>
      <c r="Q453" s="97" t="str">
        <f>IF(B453&gt;0,"raidcom delete ldev -ldev_id "&amp;B453&amp;" -s "&amp;Instructions!B$11&amp;" -IH"&amp;Instructions!B$10, "")</f>
        <v/>
      </c>
    </row>
    <row r="454" spans="1:17" ht="15">
      <c r="A454" s="70"/>
      <c r="B454" s="29"/>
      <c r="C454" s="21"/>
      <c r="D454" s="30"/>
      <c r="E454" s="21"/>
      <c r="F454" s="21"/>
      <c r="G454" s="28"/>
      <c r="H454" s="21"/>
      <c r="I454" s="21"/>
      <c r="J454" s="21"/>
      <c r="K454" s="61"/>
      <c r="L454" s="57"/>
      <c r="M454" s="28"/>
      <c r="N454" s="92" t="s">
        <v>17</v>
      </c>
      <c r="O454" s="24" t="str">
        <f>IF(A454&lt;&gt; "", "raidcom add ldev "&amp;IF(C454="snap"," -pool snap"," -"&amp;C454&amp;" "&amp;D454)&amp;" -ldev_id "&amp;B454&amp;" -capacity "&amp;G454&amp;IF(H454="BLOCK",G454,G454&amp;H454)&amp;IF(E454="OPEN-V"," ","emulation "&amp;E454)&amp;IF(I454="Y"," -command_device y","")&amp;" -s "&amp;Instructions!B$11&amp;" -IH"&amp;Instructions!B$10, "")</f>
        <v/>
      </c>
      <c r="P454" s="24" t="str">
        <f>IF(J454&lt;&gt;"","raidcom add ldev "&amp;" -ldev_id "&amp;B454&amp;IF(J454&lt;&gt;"","  -ldev_name "&amp;J454, "")&amp;" -s "&amp;Instructions!B$11&amp;" -IH"&amp;Instructions!B$10, "")</f>
        <v/>
      </c>
      <c r="Q454" s="97" t="str">
        <f>IF(B454&gt;0,"raidcom delete ldev -ldev_id "&amp;B454&amp;" -s "&amp;Instructions!B$11&amp;" -IH"&amp;Instructions!B$10, "")</f>
        <v/>
      </c>
    </row>
    <row r="455" spans="1:17" ht="15">
      <c r="A455" s="70"/>
      <c r="B455" s="29"/>
      <c r="C455" s="21"/>
      <c r="D455" s="30"/>
      <c r="E455" s="21"/>
      <c r="F455" s="21"/>
      <c r="G455" s="28"/>
      <c r="H455" s="21"/>
      <c r="I455" s="21"/>
      <c r="J455" s="21"/>
      <c r="K455" s="61"/>
      <c r="L455" s="57"/>
      <c r="M455" s="28"/>
      <c r="N455" s="92" t="s">
        <v>17</v>
      </c>
      <c r="O455" s="24" t="str">
        <f>IF(A455&lt;&gt; "", "raidcom add ldev "&amp;IF(C455="snap"," -pool snap"," -"&amp;C455&amp;" "&amp;D455)&amp;" -ldev_id "&amp;B455&amp;" -capacity "&amp;G455&amp;IF(H455="BLOCK",G455,G455&amp;H455)&amp;IF(E455="OPEN-V"," ","emulation "&amp;E455)&amp;IF(I455="Y"," -command_device y","")&amp;" -s "&amp;Instructions!B$11&amp;" -IH"&amp;Instructions!B$10, "")</f>
        <v/>
      </c>
      <c r="P455" s="24" t="str">
        <f>IF(J455&lt;&gt;"","raidcom add ldev "&amp;" -ldev_id "&amp;B455&amp;IF(J455&lt;&gt;"","  -ldev_name "&amp;J455, "")&amp;" -s "&amp;Instructions!B$11&amp;" -IH"&amp;Instructions!B$10, "")</f>
        <v/>
      </c>
      <c r="Q455" s="97" t="str">
        <f>IF(B455&gt;0,"raidcom delete ldev -ldev_id "&amp;B455&amp;" -s "&amp;Instructions!B$11&amp;" -IH"&amp;Instructions!B$10, "")</f>
        <v/>
      </c>
    </row>
    <row r="456" spans="1:17" ht="15">
      <c r="A456" s="70"/>
      <c r="B456" s="29"/>
      <c r="C456" s="21"/>
      <c r="D456" s="30"/>
      <c r="E456" s="21"/>
      <c r="F456" s="21"/>
      <c r="G456" s="28"/>
      <c r="H456" s="21"/>
      <c r="I456" s="21"/>
      <c r="J456" s="21"/>
      <c r="K456" s="61"/>
      <c r="L456" s="57"/>
      <c r="M456" s="28"/>
      <c r="N456" s="92" t="s">
        <v>17</v>
      </c>
      <c r="O456" s="24" t="str">
        <f>IF(A456&lt;&gt; "", "raidcom add ldev "&amp;IF(C456="snap"," -pool snap"," -"&amp;C456&amp;" "&amp;D456)&amp;" -ldev_id "&amp;B456&amp;" -capacity "&amp;G456&amp;IF(H456="BLOCK",G456,G456&amp;H456)&amp;IF(E456="OPEN-V"," ","emulation "&amp;E456)&amp;IF(I456="Y"," -command_device y","")&amp;" -s "&amp;Instructions!B$11&amp;" -IH"&amp;Instructions!B$10, "")</f>
        <v/>
      </c>
      <c r="P456" s="24" t="str">
        <f>IF(J456&lt;&gt;"","raidcom add ldev "&amp;" -ldev_id "&amp;B456&amp;IF(J456&lt;&gt;"","  -ldev_name "&amp;J456, "")&amp;" -s "&amp;Instructions!B$11&amp;" -IH"&amp;Instructions!B$10, "")</f>
        <v/>
      </c>
      <c r="Q456" s="97" t="str">
        <f>IF(B456&gt;0,"raidcom delete ldev -ldev_id "&amp;B456&amp;" -s "&amp;Instructions!B$11&amp;" -IH"&amp;Instructions!B$10, "")</f>
        <v/>
      </c>
    </row>
    <row r="457" spans="1:17" ht="15">
      <c r="A457" s="70"/>
      <c r="B457" s="29"/>
      <c r="C457" s="21"/>
      <c r="D457" s="30"/>
      <c r="E457" s="21"/>
      <c r="F457" s="21"/>
      <c r="G457" s="28"/>
      <c r="H457" s="21"/>
      <c r="I457" s="21"/>
      <c r="J457" s="21"/>
      <c r="K457" s="61"/>
      <c r="L457" s="57"/>
      <c r="M457" s="28"/>
      <c r="N457" s="92" t="s">
        <v>17</v>
      </c>
      <c r="O457" s="24" t="str">
        <f>IF(A457&lt;&gt; "", "raidcom add ldev "&amp;IF(C457="snap"," -pool snap"," -"&amp;C457&amp;" "&amp;D457)&amp;" -ldev_id "&amp;B457&amp;" -capacity "&amp;G457&amp;IF(H457="BLOCK",G457,G457&amp;H457)&amp;IF(E457="OPEN-V"," ","emulation "&amp;E457)&amp;IF(I457="Y"," -command_device y","")&amp;" -s "&amp;Instructions!B$11&amp;" -IH"&amp;Instructions!B$10, "")</f>
        <v/>
      </c>
      <c r="P457" s="24" t="str">
        <f>IF(J457&lt;&gt;"","raidcom add ldev "&amp;" -ldev_id "&amp;B457&amp;IF(J457&lt;&gt;"","  -ldev_name "&amp;J457, "")&amp;" -s "&amp;Instructions!B$11&amp;" -IH"&amp;Instructions!B$10, "")</f>
        <v/>
      </c>
      <c r="Q457" s="97" t="str">
        <f>IF(B457&gt;0,"raidcom delete ldev -ldev_id "&amp;B457&amp;" -s "&amp;Instructions!B$11&amp;" -IH"&amp;Instructions!B$10, "")</f>
        <v/>
      </c>
    </row>
    <row r="458" spans="1:17" ht="15">
      <c r="A458" s="70"/>
      <c r="B458" s="29"/>
      <c r="C458" s="21"/>
      <c r="D458" s="30"/>
      <c r="E458" s="21"/>
      <c r="F458" s="21"/>
      <c r="G458" s="28"/>
      <c r="H458" s="21"/>
      <c r="I458" s="21"/>
      <c r="J458" s="21"/>
      <c r="K458" s="61"/>
      <c r="L458" s="57"/>
      <c r="M458" s="28"/>
      <c r="N458" s="92" t="s">
        <v>17</v>
      </c>
      <c r="O458" s="24" t="str">
        <f>IF(A458&lt;&gt; "", "raidcom add ldev "&amp;IF(C458="snap"," -pool snap"," -"&amp;C458&amp;" "&amp;D458)&amp;" -ldev_id "&amp;B458&amp;" -capacity "&amp;G458&amp;IF(H458="BLOCK",G458,G458&amp;H458)&amp;IF(E458="OPEN-V"," ","emulation "&amp;E458)&amp;IF(I458="Y"," -command_device y","")&amp;" -s "&amp;Instructions!B$11&amp;" -IH"&amp;Instructions!B$10, "")</f>
        <v/>
      </c>
      <c r="P458" s="24" t="str">
        <f>IF(J458&lt;&gt;"","raidcom add ldev "&amp;" -ldev_id "&amp;B458&amp;IF(J458&lt;&gt;"","  -ldev_name "&amp;J458, "")&amp;" -s "&amp;Instructions!B$11&amp;" -IH"&amp;Instructions!B$10, "")</f>
        <v/>
      </c>
      <c r="Q458" s="97" t="str">
        <f>IF(B458&gt;0,"raidcom delete ldev -ldev_id "&amp;B458&amp;" -s "&amp;Instructions!B$11&amp;" -IH"&amp;Instructions!B$10, "")</f>
        <v/>
      </c>
    </row>
    <row r="459" spans="1:17" ht="15">
      <c r="A459" s="70"/>
      <c r="B459" s="29"/>
      <c r="C459" s="21"/>
      <c r="D459" s="30"/>
      <c r="E459" s="21"/>
      <c r="F459" s="21"/>
      <c r="G459" s="28"/>
      <c r="H459" s="21"/>
      <c r="I459" s="21"/>
      <c r="J459" s="21"/>
      <c r="K459" s="61"/>
      <c r="L459" s="57"/>
      <c r="M459" s="28"/>
      <c r="N459" s="92" t="s">
        <v>17</v>
      </c>
      <c r="O459" s="24" t="str">
        <f>IF(A459&lt;&gt; "", "raidcom add ldev "&amp;IF(C459="snap"," -pool snap"," -"&amp;C459&amp;" "&amp;D459)&amp;" -ldev_id "&amp;B459&amp;" -capacity "&amp;G459&amp;IF(H459="BLOCK",G459,G459&amp;H459)&amp;IF(E459="OPEN-V"," ","emulation "&amp;E459)&amp;IF(I459="Y"," -command_device y","")&amp;" -s "&amp;Instructions!B$11&amp;" -IH"&amp;Instructions!B$10, "")</f>
        <v/>
      </c>
      <c r="P459" s="24" t="str">
        <f>IF(J459&lt;&gt;"","raidcom add ldev "&amp;" -ldev_id "&amp;B459&amp;IF(J459&lt;&gt;"","  -ldev_name "&amp;J459, "")&amp;" -s "&amp;Instructions!B$11&amp;" -IH"&amp;Instructions!B$10, "")</f>
        <v/>
      </c>
      <c r="Q459" s="97" t="str">
        <f>IF(B459&gt;0,"raidcom delete ldev -ldev_id "&amp;B459&amp;" -s "&amp;Instructions!B$11&amp;" -IH"&amp;Instructions!B$10, "")</f>
        <v/>
      </c>
    </row>
    <row r="460" spans="1:17" ht="15">
      <c r="A460" s="70"/>
      <c r="B460" s="29"/>
      <c r="C460" s="21"/>
      <c r="D460" s="30"/>
      <c r="E460" s="21"/>
      <c r="F460" s="21"/>
      <c r="G460" s="28"/>
      <c r="H460" s="21"/>
      <c r="I460" s="21"/>
      <c r="J460" s="21"/>
      <c r="K460" s="61"/>
      <c r="L460" s="57"/>
      <c r="M460" s="28"/>
      <c r="N460" s="92" t="s">
        <v>17</v>
      </c>
      <c r="O460" s="24" t="str">
        <f>IF(A460&lt;&gt; "", "raidcom add ldev "&amp;IF(C460="snap"," -pool snap"," -"&amp;C460&amp;" "&amp;D460)&amp;" -ldev_id "&amp;B460&amp;" -capacity "&amp;G460&amp;IF(H460="BLOCK",G460,G460&amp;H460)&amp;IF(E460="OPEN-V"," ","emulation "&amp;E460)&amp;IF(I460="Y"," -command_device y","")&amp;" -s "&amp;Instructions!B$11&amp;" -IH"&amp;Instructions!B$10, "")</f>
        <v/>
      </c>
      <c r="P460" s="24" t="str">
        <f>IF(J460&lt;&gt;"","raidcom add ldev "&amp;" -ldev_id "&amp;B460&amp;IF(J460&lt;&gt;"","  -ldev_name "&amp;J460, "")&amp;" -s "&amp;Instructions!B$11&amp;" -IH"&amp;Instructions!B$10, "")</f>
        <v/>
      </c>
      <c r="Q460" s="97" t="str">
        <f>IF(B460&gt;0,"raidcom delete ldev -ldev_id "&amp;B460&amp;" -s "&amp;Instructions!B$11&amp;" -IH"&amp;Instructions!B$10, "")</f>
        <v/>
      </c>
    </row>
    <row r="461" spans="1:17" ht="15">
      <c r="A461" s="70"/>
      <c r="B461" s="29"/>
      <c r="C461" s="21"/>
      <c r="D461" s="30"/>
      <c r="E461" s="21"/>
      <c r="F461" s="21"/>
      <c r="G461" s="28"/>
      <c r="H461" s="21"/>
      <c r="I461" s="21"/>
      <c r="J461" s="21"/>
      <c r="K461" s="61"/>
      <c r="L461" s="57"/>
      <c r="M461" s="28"/>
      <c r="N461" s="92" t="s">
        <v>17</v>
      </c>
      <c r="O461" s="24" t="str">
        <f>IF(A461&lt;&gt; "", "raidcom add ldev "&amp;IF(C461="snap"," -pool snap"," -"&amp;C461&amp;" "&amp;D461)&amp;" -ldev_id "&amp;B461&amp;" -capacity "&amp;G461&amp;IF(H461="BLOCK",G461,G461&amp;H461)&amp;IF(E461="OPEN-V"," ","emulation "&amp;E461)&amp;IF(I461="Y"," -command_device y","")&amp;" -s "&amp;Instructions!B$11&amp;" -IH"&amp;Instructions!B$10, "")</f>
        <v/>
      </c>
      <c r="P461" s="24" t="str">
        <f>IF(J461&lt;&gt;"","raidcom add ldev "&amp;" -ldev_id "&amp;B461&amp;IF(J461&lt;&gt;"","  -ldev_name "&amp;J461, "")&amp;" -s "&amp;Instructions!B$11&amp;" -IH"&amp;Instructions!B$10, "")</f>
        <v/>
      </c>
      <c r="Q461" s="97" t="str">
        <f>IF(B461&gt;0,"raidcom delete ldev -ldev_id "&amp;B461&amp;" -s "&amp;Instructions!B$11&amp;" -IH"&amp;Instructions!B$10, "")</f>
        <v/>
      </c>
    </row>
    <row r="462" spans="1:17" ht="15">
      <c r="A462" s="70"/>
      <c r="B462" s="29"/>
      <c r="C462" s="21"/>
      <c r="D462" s="30"/>
      <c r="E462" s="21"/>
      <c r="F462" s="21"/>
      <c r="G462" s="28"/>
      <c r="H462" s="21"/>
      <c r="I462" s="21"/>
      <c r="J462" s="21"/>
      <c r="K462" s="61"/>
      <c r="L462" s="57"/>
      <c r="M462" s="28"/>
      <c r="N462" s="92" t="s">
        <v>17</v>
      </c>
      <c r="O462" s="24" t="str">
        <f>IF(A462&lt;&gt; "", "raidcom add ldev "&amp;IF(C462="snap"," -pool snap"," -"&amp;C462&amp;" "&amp;D462)&amp;" -ldev_id "&amp;B462&amp;" -capacity "&amp;G462&amp;IF(H462="BLOCK",G462,G462&amp;H462)&amp;IF(E462="OPEN-V"," ","emulation "&amp;E462)&amp;IF(I462="Y"," -command_device y","")&amp;" -s "&amp;Instructions!B$11&amp;" -IH"&amp;Instructions!B$10, "")</f>
        <v/>
      </c>
      <c r="P462" s="24" t="str">
        <f>IF(J462&lt;&gt;"","raidcom add ldev "&amp;" -ldev_id "&amp;B462&amp;IF(J462&lt;&gt;"","  -ldev_name "&amp;J462, "")&amp;" -s "&amp;Instructions!B$11&amp;" -IH"&amp;Instructions!B$10, "")</f>
        <v/>
      </c>
      <c r="Q462" s="97" t="str">
        <f>IF(B462&gt;0,"raidcom delete ldev -ldev_id "&amp;B462&amp;" -s "&amp;Instructions!B$11&amp;" -IH"&amp;Instructions!B$10, "")</f>
        <v/>
      </c>
    </row>
    <row r="463" spans="1:17" ht="15">
      <c r="A463" s="70"/>
      <c r="B463" s="29"/>
      <c r="C463" s="21"/>
      <c r="D463" s="30"/>
      <c r="E463" s="21"/>
      <c r="F463" s="21"/>
      <c r="G463" s="28"/>
      <c r="H463" s="21"/>
      <c r="I463" s="21"/>
      <c r="J463" s="21"/>
      <c r="K463" s="61"/>
      <c r="L463" s="57"/>
      <c r="M463" s="28"/>
      <c r="N463" s="92" t="s">
        <v>17</v>
      </c>
      <c r="O463" s="24" t="str">
        <f>IF(A463&lt;&gt; "", "raidcom add ldev "&amp;IF(C463="snap"," -pool snap"," -"&amp;C463&amp;" "&amp;D463)&amp;" -ldev_id "&amp;B463&amp;" -capacity "&amp;G463&amp;IF(H463="BLOCK",G463,G463&amp;H463)&amp;IF(E463="OPEN-V"," ","emulation "&amp;E463)&amp;IF(I463="Y"," -command_device y","")&amp;" -s "&amp;Instructions!B$11&amp;" -IH"&amp;Instructions!B$10, "")</f>
        <v/>
      </c>
      <c r="P463" s="24" t="str">
        <f>IF(J463&lt;&gt;"","raidcom add ldev "&amp;" -ldev_id "&amp;B463&amp;IF(J463&lt;&gt;"","  -ldev_name "&amp;J463, "")&amp;" -s "&amp;Instructions!B$11&amp;" -IH"&amp;Instructions!B$10, "")</f>
        <v/>
      </c>
      <c r="Q463" s="97" t="str">
        <f>IF(B463&gt;0,"raidcom delete ldev -ldev_id "&amp;B463&amp;" -s "&amp;Instructions!B$11&amp;" -IH"&amp;Instructions!B$10, "")</f>
        <v/>
      </c>
    </row>
    <row r="464" spans="1:17" ht="15">
      <c r="A464" s="70"/>
      <c r="B464" s="29"/>
      <c r="C464" s="21"/>
      <c r="D464" s="30"/>
      <c r="E464" s="21"/>
      <c r="F464" s="21"/>
      <c r="G464" s="28"/>
      <c r="H464" s="21"/>
      <c r="I464" s="21"/>
      <c r="J464" s="21"/>
      <c r="K464" s="61"/>
      <c r="L464" s="57"/>
      <c r="M464" s="28"/>
      <c r="N464" s="92" t="s">
        <v>17</v>
      </c>
      <c r="O464" s="24" t="str">
        <f>IF(A464&lt;&gt; "", "raidcom add ldev "&amp;IF(C464="snap"," -pool snap"," -"&amp;C464&amp;" "&amp;D464)&amp;" -ldev_id "&amp;B464&amp;" -capacity "&amp;G464&amp;IF(H464="BLOCK",G464,G464&amp;H464)&amp;IF(E464="OPEN-V"," ","emulation "&amp;E464)&amp;IF(I464="Y"," -command_device y","")&amp;" -s "&amp;Instructions!B$11&amp;" -IH"&amp;Instructions!B$10, "")</f>
        <v/>
      </c>
      <c r="P464" s="24" t="str">
        <f>IF(J464&lt;&gt;"","raidcom add ldev "&amp;" -ldev_id "&amp;B464&amp;IF(J464&lt;&gt;"","  -ldev_name "&amp;J464, "")&amp;" -s "&amp;Instructions!B$11&amp;" -IH"&amp;Instructions!B$10, "")</f>
        <v/>
      </c>
      <c r="Q464" s="97" t="str">
        <f>IF(B464&gt;0,"raidcom delete ldev -ldev_id "&amp;B464&amp;" -s "&amp;Instructions!B$11&amp;" -IH"&amp;Instructions!B$10, "")</f>
        <v/>
      </c>
    </row>
    <row r="465" spans="1:17" ht="15">
      <c r="A465" s="70"/>
      <c r="B465" s="29"/>
      <c r="C465" s="21"/>
      <c r="D465" s="30"/>
      <c r="E465" s="21"/>
      <c r="F465" s="21"/>
      <c r="G465" s="28"/>
      <c r="H465" s="21"/>
      <c r="I465" s="21"/>
      <c r="J465" s="21"/>
      <c r="K465" s="61"/>
      <c r="L465" s="57"/>
      <c r="M465" s="28"/>
      <c r="N465" s="92" t="s">
        <v>17</v>
      </c>
      <c r="O465" s="24" t="str">
        <f>IF(A465&lt;&gt; "", "raidcom add ldev "&amp;IF(C465="snap"," -pool snap"," -"&amp;C465&amp;" "&amp;D465)&amp;" -ldev_id "&amp;B465&amp;" -capacity "&amp;G465&amp;IF(H465="BLOCK",G465,G465&amp;H465)&amp;IF(E465="OPEN-V"," ","emulation "&amp;E465)&amp;IF(I465="Y"," -command_device y","")&amp;" -s "&amp;Instructions!B$11&amp;" -IH"&amp;Instructions!B$10, "")</f>
        <v/>
      </c>
      <c r="P465" s="24" t="str">
        <f>IF(J465&lt;&gt;"","raidcom add ldev "&amp;" -ldev_id "&amp;B465&amp;IF(J465&lt;&gt;"","  -ldev_name "&amp;J465, "")&amp;" -s "&amp;Instructions!B$11&amp;" -IH"&amp;Instructions!B$10, "")</f>
        <v/>
      </c>
      <c r="Q465" s="97" t="str">
        <f>IF(B465&gt;0,"raidcom delete ldev -ldev_id "&amp;B465&amp;" -s "&amp;Instructions!B$11&amp;" -IH"&amp;Instructions!B$10, "")</f>
        <v/>
      </c>
    </row>
    <row r="466" spans="1:17" ht="15">
      <c r="A466" s="70"/>
      <c r="B466" s="29"/>
      <c r="C466" s="21"/>
      <c r="D466" s="30"/>
      <c r="E466" s="21"/>
      <c r="F466" s="21"/>
      <c r="G466" s="28"/>
      <c r="H466" s="21"/>
      <c r="I466" s="21"/>
      <c r="J466" s="21"/>
      <c r="K466" s="61"/>
      <c r="L466" s="57"/>
      <c r="M466" s="28"/>
      <c r="N466" s="92" t="s">
        <v>17</v>
      </c>
      <c r="O466" s="24" t="str">
        <f>IF(A466&lt;&gt; "", "raidcom add ldev "&amp;IF(C466="snap"," -pool snap"," -"&amp;C466&amp;" "&amp;D466)&amp;" -ldev_id "&amp;B466&amp;" -capacity "&amp;G466&amp;IF(H466="BLOCK",G466,G466&amp;H466)&amp;IF(E466="OPEN-V"," ","emulation "&amp;E466)&amp;IF(I466="Y"," -command_device y","")&amp;" -s "&amp;Instructions!B$11&amp;" -IH"&amp;Instructions!B$10, "")</f>
        <v/>
      </c>
      <c r="P466" s="24" t="str">
        <f>IF(J466&lt;&gt;"","raidcom add ldev "&amp;" -ldev_id "&amp;B466&amp;IF(J466&lt;&gt;"","  -ldev_name "&amp;J466, "")&amp;" -s "&amp;Instructions!B$11&amp;" -IH"&amp;Instructions!B$10, "")</f>
        <v/>
      </c>
      <c r="Q466" s="97" t="str">
        <f>IF(B466&gt;0,"raidcom delete ldev -ldev_id "&amp;B466&amp;" -s "&amp;Instructions!B$11&amp;" -IH"&amp;Instructions!B$10, "")</f>
        <v/>
      </c>
    </row>
    <row r="467" spans="1:17" ht="15">
      <c r="A467" s="70"/>
      <c r="B467" s="29"/>
      <c r="C467" s="21"/>
      <c r="D467" s="30"/>
      <c r="E467" s="21"/>
      <c r="F467" s="21"/>
      <c r="G467" s="28"/>
      <c r="H467" s="21"/>
      <c r="I467" s="21"/>
      <c r="J467" s="21"/>
      <c r="K467" s="61"/>
      <c r="L467" s="57"/>
      <c r="M467" s="28"/>
      <c r="N467" s="92" t="s">
        <v>17</v>
      </c>
      <c r="O467" s="24" t="str">
        <f>IF(A467&lt;&gt; "", "raidcom add ldev "&amp;IF(C467="snap"," -pool snap"," -"&amp;C467&amp;" "&amp;D467)&amp;" -ldev_id "&amp;B467&amp;" -capacity "&amp;G467&amp;IF(H467="BLOCK",G467,G467&amp;H467)&amp;IF(E467="OPEN-V"," ","emulation "&amp;E467)&amp;IF(I467="Y"," -command_device y","")&amp;" -s "&amp;Instructions!B$11&amp;" -IH"&amp;Instructions!B$10, "")</f>
        <v/>
      </c>
      <c r="P467" s="24" t="str">
        <f>IF(J467&lt;&gt;"","raidcom add ldev "&amp;" -ldev_id "&amp;B467&amp;IF(J467&lt;&gt;"","  -ldev_name "&amp;J467, "")&amp;" -s "&amp;Instructions!B$11&amp;" -IH"&amp;Instructions!B$10, "")</f>
        <v/>
      </c>
      <c r="Q467" s="97" t="str">
        <f>IF(B467&gt;0,"raidcom delete ldev -ldev_id "&amp;B467&amp;" -s "&amp;Instructions!B$11&amp;" -IH"&amp;Instructions!B$10, "")</f>
        <v/>
      </c>
    </row>
    <row r="468" spans="1:17" ht="15">
      <c r="A468" s="70"/>
      <c r="B468" s="29"/>
      <c r="C468" s="21"/>
      <c r="D468" s="30"/>
      <c r="E468" s="21"/>
      <c r="F468" s="21"/>
      <c r="G468" s="28"/>
      <c r="H468" s="21"/>
      <c r="I468" s="21"/>
      <c r="J468" s="21"/>
      <c r="K468" s="61"/>
      <c r="L468" s="57"/>
      <c r="M468" s="28"/>
      <c r="N468" s="92" t="s">
        <v>17</v>
      </c>
      <c r="O468" s="24" t="str">
        <f>IF(A468&lt;&gt; "", "raidcom add ldev "&amp;IF(C468="snap"," -pool snap"," -"&amp;C468&amp;" "&amp;D468)&amp;" -ldev_id "&amp;B468&amp;" -capacity "&amp;G468&amp;IF(H468="BLOCK",G468,G468&amp;H468)&amp;IF(E468="OPEN-V"," ","emulation "&amp;E468)&amp;IF(I468="Y"," -command_device y","")&amp;" -s "&amp;Instructions!B$11&amp;" -IH"&amp;Instructions!B$10, "")</f>
        <v/>
      </c>
      <c r="P468" s="24" t="str">
        <f>IF(J468&lt;&gt;"","raidcom add ldev "&amp;" -ldev_id "&amp;B468&amp;IF(J468&lt;&gt;"","  -ldev_name "&amp;J468, "")&amp;" -s "&amp;Instructions!B$11&amp;" -IH"&amp;Instructions!B$10, "")</f>
        <v/>
      </c>
      <c r="Q468" s="97" t="str">
        <f>IF(B468&gt;0,"raidcom delete ldev -ldev_id "&amp;B468&amp;" -s "&amp;Instructions!B$11&amp;" -IH"&amp;Instructions!B$10, "")</f>
        <v/>
      </c>
    </row>
    <row r="469" spans="1:17" ht="15">
      <c r="A469" s="70"/>
      <c r="B469" s="29"/>
      <c r="C469" s="21"/>
      <c r="D469" s="30"/>
      <c r="E469" s="21"/>
      <c r="F469" s="21"/>
      <c r="G469" s="28"/>
      <c r="H469" s="21"/>
      <c r="I469" s="21"/>
      <c r="J469" s="21"/>
      <c r="K469" s="61"/>
      <c r="L469" s="57"/>
      <c r="M469" s="28"/>
      <c r="N469" s="92" t="s">
        <v>17</v>
      </c>
      <c r="O469" s="24" t="str">
        <f>IF(A469&lt;&gt; "", "raidcom add ldev "&amp;IF(C469="snap"," -pool snap"," -"&amp;C469&amp;" "&amp;D469)&amp;" -ldev_id "&amp;B469&amp;" -capacity "&amp;G469&amp;IF(H469="BLOCK",G469,G469&amp;H469)&amp;IF(E469="OPEN-V"," ","emulation "&amp;E469)&amp;IF(I469="Y"," -command_device y","")&amp;" -s "&amp;Instructions!B$11&amp;" -IH"&amp;Instructions!B$10, "")</f>
        <v/>
      </c>
      <c r="P469" s="24" t="str">
        <f>IF(J469&lt;&gt;"","raidcom add ldev "&amp;" -ldev_id "&amp;B469&amp;IF(J469&lt;&gt;"","  -ldev_name "&amp;J469, "")&amp;" -s "&amp;Instructions!B$11&amp;" -IH"&amp;Instructions!B$10, "")</f>
        <v/>
      </c>
      <c r="Q469" s="97" t="str">
        <f>IF(B469&gt;0,"raidcom delete ldev -ldev_id "&amp;B469&amp;" -s "&amp;Instructions!B$11&amp;" -IH"&amp;Instructions!B$10, "")</f>
        <v/>
      </c>
    </row>
    <row r="470" spans="1:17" ht="15">
      <c r="A470" s="70"/>
      <c r="B470" s="29"/>
      <c r="C470" s="21"/>
      <c r="D470" s="30"/>
      <c r="E470" s="21"/>
      <c r="F470" s="21"/>
      <c r="G470" s="28"/>
      <c r="H470" s="21"/>
      <c r="I470" s="21"/>
      <c r="J470" s="21"/>
      <c r="K470" s="61"/>
      <c r="L470" s="57"/>
      <c r="M470" s="28"/>
      <c r="N470" s="92" t="s">
        <v>17</v>
      </c>
      <c r="O470" s="24" t="str">
        <f>IF(A470&lt;&gt; "", "raidcom add ldev "&amp;IF(C470="snap"," -pool snap"," -"&amp;C470&amp;" "&amp;D470)&amp;" -ldev_id "&amp;B470&amp;" -capacity "&amp;G470&amp;IF(H470="BLOCK",G470,G470&amp;H470)&amp;IF(E470="OPEN-V"," ","emulation "&amp;E470)&amp;IF(I470="Y"," -command_device y","")&amp;" -s "&amp;Instructions!B$11&amp;" -IH"&amp;Instructions!B$10, "")</f>
        <v/>
      </c>
      <c r="P470" s="24" t="str">
        <f>IF(J470&lt;&gt;"","raidcom add ldev "&amp;" -ldev_id "&amp;B470&amp;IF(J470&lt;&gt;"","  -ldev_name "&amp;J470, "")&amp;" -s "&amp;Instructions!B$11&amp;" -IH"&amp;Instructions!B$10, "")</f>
        <v/>
      </c>
      <c r="Q470" s="97" t="str">
        <f>IF(B470&gt;0,"raidcom delete ldev -ldev_id "&amp;B470&amp;" -s "&amp;Instructions!B$11&amp;" -IH"&amp;Instructions!B$10, "")</f>
        <v/>
      </c>
    </row>
    <row r="471" spans="1:17" ht="15">
      <c r="A471" s="70"/>
      <c r="B471" s="29"/>
      <c r="C471" s="21"/>
      <c r="D471" s="30"/>
      <c r="E471" s="21"/>
      <c r="F471" s="21"/>
      <c r="G471" s="28"/>
      <c r="H471" s="21"/>
      <c r="I471" s="21"/>
      <c r="J471" s="21"/>
      <c r="K471" s="61"/>
      <c r="L471" s="57"/>
      <c r="M471" s="28"/>
      <c r="N471" s="92" t="s">
        <v>17</v>
      </c>
      <c r="O471" s="24" t="str">
        <f>IF(A471&lt;&gt; "", "raidcom add ldev "&amp;IF(C471="snap"," -pool snap"," -"&amp;C471&amp;" "&amp;D471)&amp;" -ldev_id "&amp;B471&amp;" -capacity "&amp;G471&amp;IF(H471="BLOCK",G471,G471&amp;H471)&amp;IF(E471="OPEN-V"," ","emulation "&amp;E471)&amp;IF(I471="Y"," -command_device y","")&amp;" -s "&amp;Instructions!B$11&amp;" -IH"&amp;Instructions!B$10, "")</f>
        <v/>
      </c>
      <c r="P471" s="24" t="str">
        <f>IF(J471&lt;&gt;"","raidcom add ldev "&amp;" -ldev_id "&amp;B471&amp;IF(J471&lt;&gt;"","  -ldev_name "&amp;J471, "")&amp;" -s "&amp;Instructions!B$11&amp;" -IH"&amp;Instructions!B$10, "")</f>
        <v/>
      </c>
      <c r="Q471" s="97" t="str">
        <f>IF(B471&gt;0,"raidcom delete ldev -ldev_id "&amp;B471&amp;" -s "&amp;Instructions!B$11&amp;" -IH"&amp;Instructions!B$10, "")</f>
        <v/>
      </c>
    </row>
    <row r="472" spans="1:17" ht="15">
      <c r="A472" s="70"/>
      <c r="B472" s="29"/>
      <c r="C472" s="21"/>
      <c r="D472" s="30"/>
      <c r="E472" s="21"/>
      <c r="F472" s="21"/>
      <c r="G472" s="28"/>
      <c r="H472" s="21"/>
      <c r="I472" s="21"/>
      <c r="J472" s="21"/>
      <c r="K472" s="61"/>
      <c r="L472" s="57"/>
      <c r="M472" s="28"/>
      <c r="N472" s="92" t="s">
        <v>17</v>
      </c>
      <c r="O472" s="24" t="str">
        <f>IF(A472&lt;&gt; "", "raidcom add ldev "&amp;IF(C472="snap"," -pool snap"," -"&amp;C472&amp;" "&amp;D472)&amp;" -ldev_id "&amp;B472&amp;" -capacity "&amp;G472&amp;IF(H472="BLOCK",G472,G472&amp;H472)&amp;IF(E472="OPEN-V"," ","emulation "&amp;E472)&amp;IF(I472="Y"," -command_device y","")&amp;" -s "&amp;Instructions!B$11&amp;" -IH"&amp;Instructions!B$10, "")</f>
        <v/>
      </c>
      <c r="P472" s="24" t="str">
        <f>IF(J472&lt;&gt;"","raidcom add ldev "&amp;" -ldev_id "&amp;B472&amp;IF(J472&lt;&gt;"","  -ldev_name "&amp;J472, "")&amp;" -s "&amp;Instructions!B$11&amp;" -IH"&amp;Instructions!B$10, "")</f>
        <v/>
      </c>
      <c r="Q472" s="97" t="str">
        <f>IF(B472&gt;0,"raidcom delete ldev -ldev_id "&amp;B472&amp;" -s "&amp;Instructions!B$11&amp;" -IH"&amp;Instructions!B$10, "")</f>
        <v/>
      </c>
    </row>
    <row r="473" spans="1:17" ht="15">
      <c r="A473" s="70"/>
      <c r="B473" s="29"/>
      <c r="C473" s="21"/>
      <c r="D473" s="30"/>
      <c r="E473" s="21"/>
      <c r="F473" s="21"/>
      <c r="G473" s="28"/>
      <c r="H473" s="21"/>
      <c r="I473" s="21"/>
      <c r="J473" s="21"/>
      <c r="K473" s="61"/>
      <c r="L473" s="57"/>
      <c r="M473" s="28"/>
      <c r="N473" s="92" t="s">
        <v>17</v>
      </c>
      <c r="O473" s="24" t="str">
        <f>IF(A473&lt;&gt; "", "raidcom add ldev "&amp;IF(C473="snap"," -pool snap"," -"&amp;C473&amp;" "&amp;D473)&amp;" -ldev_id "&amp;B473&amp;" -capacity "&amp;G473&amp;IF(H473="BLOCK",G473,G473&amp;H473)&amp;IF(E473="OPEN-V"," ","emulation "&amp;E473)&amp;IF(I473="Y"," -command_device y","")&amp;" -s "&amp;Instructions!B$11&amp;" -IH"&amp;Instructions!B$10, "")</f>
        <v/>
      </c>
      <c r="P473" s="24" t="str">
        <f>IF(J473&lt;&gt;"","raidcom add ldev "&amp;" -ldev_id "&amp;B473&amp;IF(J473&lt;&gt;"","  -ldev_name "&amp;J473, "")&amp;" -s "&amp;Instructions!B$11&amp;" -IH"&amp;Instructions!B$10, "")</f>
        <v/>
      </c>
      <c r="Q473" s="97" t="str">
        <f>IF(B473&gt;0,"raidcom delete ldev -ldev_id "&amp;B473&amp;" -s "&amp;Instructions!B$11&amp;" -IH"&amp;Instructions!B$10, "")</f>
        <v/>
      </c>
    </row>
    <row r="474" spans="1:17" ht="15">
      <c r="A474" s="70"/>
      <c r="B474" s="29"/>
      <c r="C474" s="21"/>
      <c r="D474" s="30"/>
      <c r="E474" s="21"/>
      <c r="F474" s="21"/>
      <c r="G474" s="28"/>
      <c r="H474" s="21"/>
      <c r="I474" s="21"/>
      <c r="J474" s="21"/>
      <c r="K474" s="61"/>
      <c r="L474" s="57"/>
      <c r="M474" s="28"/>
      <c r="N474" s="92" t="s">
        <v>17</v>
      </c>
      <c r="O474" s="24" t="str">
        <f>IF(A474&lt;&gt; "", "raidcom add ldev "&amp;IF(C474="snap"," -pool snap"," -"&amp;C474&amp;" "&amp;D474)&amp;" -ldev_id "&amp;B474&amp;" -capacity "&amp;G474&amp;IF(H474="BLOCK",G474,G474&amp;H474)&amp;IF(E474="OPEN-V"," ","emulation "&amp;E474)&amp;IF(I474="Y"," -command_device y","")&amp;" -s "&amp;Instructions!B$11&amp;" -IH"&amp;Instructions!B$10, "")</f>
        <v/>
      </c>
      <c r="P474" s="24" t="str">
        <f>IF(J474&lt;&gt;"","raidcom add ldev "&amp;" -ldev_id "&amp;B474&amp;IF(J474&lt;&gt;"","  -ldev_name "&amp;J474, "")&amp;" -s "&amp;Instructions!B$11&amp;" -IH"&amp;Instructions!B$10, "")</f>
        <v/>
      </c>
      <c r="Q474" s="97" t="str">
        <f>IF(B474&gt;0,"raidcom delete ldev -ldev_id "&amp;B474&amp;" -s "&amp;Instructions!B$11&amp;" -IH"&amp;Instructions!B$10, "")</f>
        <v/>
      </c>
    </row>
    <row r="475" spans="1:17" ht="15">
      <c r="A475" s="70"/>
      <c r="B475" s="29"/>
      <c r="C475" s="21"/>
      <c r="D475" s="30"/>
      <c r="E475" s="21"/>
      <c r="F475" s="21"/>
      <c r="G475" s="28"/>
      <c r="H475" s="21"/>
      <c r="I475" s="21"/>
      <c r="J475" s="21"/>
      <c r="K475" s="61"/>
      <c r="L475" s="57"/>
      <c r="M475" s="28"/>
      <c r="N475" s="92" t="s">
        <v>17</v>
      </c>
      <c r="O475" s="24" t="str">
        <f>IF(A475&lt;&gt; "", "raidcom add ldev "&amp;IF(C475="snap"," -pool snap"," -"&amp;C475&amp;" "&amp;D475)&amp;" -ldev_id "&amp;B475&amp;" -capacity "&amp;G475&amp;IF(H475="BLOCK",G475,G475&amp;H475)&amp;IF(E475="OPEN-V"," ","emulation "&amp;E475)&amp;IF(I475="Y"," -command_device y","")&amp;" -s "&amp;Instructions!B$11&amp;" -IH"&amp;Instructions!B$10, "")</f>
        <v/>
      </c>
      <c r="P475" s="24" t="str">
        <f>IF(J475&lt;&gt;"","raidcom add ldev "&amp;" -ldev_id "&amp;B475&amp;IF(J475&lt;&gt;"","  -ldev_name "&amp;J475, "")&amp;" -s "&amp;Instructions!B$11&amp;" -IH"&amp;Instructions!B$10, "")</f>
        <v/>
      </c>
      <c r="Q475" s="97" t="str">
        <f>IF(B475&gt;0,"raidcom delete ldev -ldev_id "&amp;B475&amp;" -s "&amp;Instructions!B$11&amp;" -IH"&amp;Instructions!B$10, "")</f>
        <v/>
      </c>
    </row>
    <row r="476" spans="1:17" ht="15">
      <c r="A476" s="70"/>
      <c r="B476" s="29"/>
      <c r="C476" s="21"/>
      <c r="D476" s="30"/>
      <c r="E476" s="21"/>
      <c r="F476" s="21"/>
      <c r="G476" s="28"/>
      <c r="H476" s="21"/>
      <c r="I476" s="21"/>
      <c r="J476" s="21"/>
      <c r="K476" s="61"/>
      <c r="L476" s="57"/>
      <c r="M476" s="28"/>
      <c r="N476" s="92" t="s">
        <v>17</v>
      </c>
      <c r="O476" s="24" t="str">
        <f>IF(A476&lt;&gt; "", "raidcom add ldev "&amp;IF(C476="snap"," -pool snap"," -"&amp;C476&amp;" "&amp;D476)&amp;" -ldev_id "&amp;B476&amp;" -capacity "&amp;G476&amp;IF(H476="BLOCK",G476,G476&amp;H476)&amp;IF(E476="OPEN-V"," ","emulation "&amp;E476)&amp;IF(I476="Y"," -command_device y","")&amp;" -s "&amp;Instructions!B$11&amp;" -IH"&amp;Instructions!B$10, "")</f>
        <v/>
      </c>
      <c r="P476" s="24" t="str">
        <f>IF(J476&lt;&gt;"","raidcom add ldev "&amp;" -ldev_id "&amp;B476&amp;IF(J476&lt;&gt;"","  -ldev_name "&amp;J476, "")&amp;" -s "&amp;Instructions!B$11&amp;" -IH"&amp;Instructions!B$10, "")</f>
        <v/>
      </c>
      <c r="Q476" s="97" t="str">
        <f>IF(B476&gt;0,"raidcom delete ldev -ldev_id "&amp;B476&amp;" -s "&amp;Instructions!B$11&amp;" -IH"&amp;Instructions!B$10, "")</f>
        <v/>
      </c>
    </row>
    <row r="477" spans="1:17" ht="15">
      <c r="A477" s="70"/>
      <c r="B477" s="29"/>
      <c r="C477" s="21"/>
      <c r="D477" s="30"/>
      <c r="E477" s="21"/>
      <c r="F477" s="21"/>
      <c r="G477" s="28"/>
      <c r="H477" s="21"/>
      <c r="I477" s="21"/>
      <c r="J477" s="21"/>
      <c r="K477" s="61"/>
      <c r="L477" s="57"/>
      <c r="M477" s="28"/>
      <c r="N477" s="92" t="s">
        <v>17</v>
      </c>
      <c r="O477" s="24" t="str">
        <f>IF(A477&lt;&gt; "", "raidcom add ldev "&amp;IF(C477="snap"," -pool snap"," -"&amp;C477&amp;" "&amp;D477)&amp;" -ldev_id "&amp;B477&amp;" -capacity "&amp;G477&amp;IF(H477="BLOCK",G477,G477&amp;H477)&amp;IF(E477="OPEN-V"," ","emulation "&amp;E477)&amp;IF(I477="Y"," -command_device y","")&amp;" -s "&amp;Instructions!B$11&amp;" -IH"&amp;Instructions!B$10, "")</f>
        <v/>
      </c>
      <c r="P477" s="24" t="str">
        <f>IF(J477&lt;&gt;"","raidcom add ldev "&amp;" -ldev_id "&amp;B477&amp;IF(J477&lt;&gt;"","  -ldev_name "&amp;J477, "")&amp;" -s "&amp;Instructions!B$11&amp;" -IH"&amp;Instructions!B$10, "")</f>
        <v/>
      </c>
      <c r="Q477" s="97" t="str">
        <f>IF(B477&gt;0,"raidcom delete ldev -ldev_id "&amp;B477&amp;" -s "&amp;Instructions!B$11&amp;" -IH"&amp;Instructions!B$10, "")</f>
        <v/>
      </c>
    </row>
    <row r="478" spans="1:17" ht="15">
      <c r="A478" s="70"/>
      <c r="B478" s="29"/>
      <c r="C478" s="21"/>
      <c r="D478" s="30"/>
      <c r="E478" s="21"/>
      <c r="F478" s="21"/>
      <c r="G478" s="28"/>
      <c r="H478" s="21"/>
      <c r="I478" s="21"/>
      <c r="J478" s="21"/>
      <c r="K478" s="61"/>
      <c r="L478" s="57"/>
      <c r="M478" s="28"/>
      <c r="N478" s="92" t="s">
        <v>17</v>
      </c>
      <c r="O478" s="24" t="str">
        <f>IF(A478&lt;&gt; "", "raidcom add ldev "&amp;IF(C478="snap"," -pool snap"," -"&amp;C478&amp;" "&amp;D478)&amp;" -ldev_id "&amp;B478&amp;" -capacity "&amp;G478&amp;IF(H478="BLOCK",G478,G478&amp;H478)&amp;IF(E478="OPEN-V"," ","emulation "&amp;E478)&amp;IF(I478="Y"," -command_device y","")&amp;" -s "&amp;Instructions!B$11&amp;" -IH"&amp;Instructions!B$10, "")</f>
        <v/>
      </c>
      <c r="P478" s="24" t="str">
        <f>IF(J478&lt;&gt;"","raidcom add ldev "&amp;" -ldev_id "&amp;B478&amp;IF(J478&lt;&gt;"","  -ldev_name "&amp;J478, "")&amp;" -s "&amp;Instructions!B$11&amp;" -IH"&amp;Instructions!B$10, "")</f>
        <v/>
      </c>
      <c r="Q478" s="97" t="str">
        <f>IF(B478&gt;0,"raidcom delete ldev -ldev_id "&amp;B478&amp;" -s "&amp;Instructions!B$11&amp;" -IH"&amp;Instructions!B$10, "")</f>
        <v/>
      </c>
    </row>
    <row r="479" spans="1:17" ht="15">
      <c r="A479" s="70"/>
      <c r="B479" s="29"/>
      <c r="C479" s="21"/>
      <c r="D479" s="30"/>
      <c r="E479" s="21"/>
      <c r="F479" s="21"/>
      <c r="G479" s="28"/>
      <c r="H479" s="21"/>
      <c r="I479" s="21"/>
      <c r="J479" s="21"/>
      <c r="K479" s="61"/>
      <c r="L479" s="57"/>
      <c r="M479" s="28"/>
      <c r="N479" s="92" t="s">
        <v>17</v>
      </c>
      <c r="O479" s="24" t="str">
        <f>IF(A479&lt;&gt; "", "raidcom add ldev "&amp;IF(C479="snap"," -pool snap"," -"&amp;C479&amp;" "&amp;D479)&amp;" -ldev_id "&amp;B479&amp;" -capacity "&amp;G479&amp;IF(H479="BLOCK",G479,G479&amp;H479)&amp;IF(E479="OPEN-V"," ","emulation "&amp;E479)&amp;IF(I479="Y"," -command_device y","")&amp;" -s "&amp;Instructions!B$11&amp;" -IH"&amp;Instructions!B$10, "")</f>
        <v/>
      </c>
      <c r="P479" s="24" t="str">
        <f>IF(J479&lt;&gt;"","raidcom add ldev "&amp;" -ldev_id "&amp;B479&amp;IF(J479&lt;&gt;"","  -ldev_name "&amp;J479, "")&amp;" -s "&amp;Instructions!B$11&amp;" -IH"&amp;Instructions!B$10, "")</f>
        <v/>
      </c>
      <c r="Q479" s="97" t="str">
        <f>IF(B479&gt;0,"raidcom delete ldev -ldev_id "&amp;B479&amp;" -s "&amp;Instructions!B$11&amp;" -IH"&amp;Instructions!B$10, "")</f>
        <v/>
      </c>
    </row>
    <row r="480" spans="1:17" ht="15">
      <c r="A480" s="70"/>
      <c r="B480" s="29"/>
      <c r="C480" s="21"/>
      <c r="D480" s="30"/>
      <c r="E480" s="21"/>
      <c r="F480" s="21"/>
      <c r="G480" s="28"/>
      <c r="H480" s="21"/>
      <c r="I480" s="21"/>
      <c r="J480" s="21"/>
      <c r="K480" s="61"/>
      <c r="L480" s="57"/>
      <c r="M480" s="28"/>
      <c r="N480" s="92" t="s">
        <v>17</v>
      </c>
      <c r="O480" s="24" t="str">
        <f>IF(A480&lt;&gt; "", "raidcom add ldev "&amp;IF(C480="snap"," -pool snap"," -"&amp;C480&amp;" "&amp;D480)&amp;" -ldev_id "&amp;B480&amp;" -capacity "&amp;G480&amp;IF(H480="BLOCK",G480,G480&amp;H480)&amp;IF(E480="OPEN-V"," ","emulation "&amp;E480)&amp;IF(I480="Y"," -command_device y","")&amp;" -s "&amp;Instructions!B$11&amp;" -IH"&amp;Instructions!B$10, "")</f>
        <v/>
      </c>
      <c r="P480" s="24" t="str">
        <f>IF(J480&lt;&gt;"","raidcom add ldev "&amp;" -ldev_id "&amp;B480&amp;IF(J480&lt;&gt;"","  -ldev_name "&amp;J480, "")&amp;" -s "&amp;Instructions!B$11&amp;" -IH"&amp;Instructions!B$10, "")</f>
        <v/>
      </c>
      <c r="Q480" s="97" t="str">
        <f>IF(B480&gt;0,"raidcom delete ldev -ldev_id "&amp;B480&amp;" -s "&amp;Instructions!B$11&amp;" -IH"&amp;Instructions!B$10, "")</f>
        <v/>
      </c>
    </row>
    <row r="481" spans="1:17" ht="15">
      <c r="A481" s="70"/>
      <c r="B481" s="29"/>
      <c r="C481" s="21"/>
      <c r="D481" s="30"/>
      <c r="E481" s="21"/>
      <c r="F481" s="21"/>
      <c r="G481" s="28"/>
      <c r="H481" s="21"/>
      <c r="I481" s="21"/>
      <c r="J481" s="21"/>
      <c r="K481" s="61"/>
      <c r="L481" s="57"/>
      <c r="M481" s="28"/>
      <c r="N481" s="92" t="s">
        <v>17</v>
      </c>
      <c r="O481" s="24" t="str">
        <f>IF(A481&lt;&gt; "", "raidcom add ldev "&amp;IF(C481="snap"," -pool snap"," -"&amp;C481&amp;" "&amp;D481)&amp;" -ldev_id "&amp;B481&amp;" -capacity "&amp;G481&amp;IF(H481="BLOCK",G481,G481&amp;H481)&amp;IF(E481="OPEN-V"," ","emulation "&amp;E481)&amp;IF(I481="Y"," -command_device y","")&amp;" -s "&amp;Instructions!B$11&amp;" -IH"&amp;Instructions!B$10, "")</f>
        <v/>
      </c>
      <c r="P481" s="24" t="str">
        <f>IF(J481&lt;&gt;"","raidcom add ldev "&amp;" -ldev_id "&amp;B481&amp;IF(J481&lt;&gt;"","  -ldev_name "&amp;J481, "")&amp;" -s "&amp;Instructions!B$11&amp;" -IH"&amp;Instructions!B$10, "")</f>
        <v/>
      </c>
      <c r="Q481" s="97" t="str">
        <f>IF(B481&gt;0,"raidcom delete ldev -ldev_id "&amp;B481&amp;" -s "&amp;Instructions!B$11&amp;" -IH"&amp;Instructions!B$10, "")</f>
        <v/>
      </c>
    </row>
    <row r="482" spans="1:17" ht="15">
      <c r="A482" s="70"/>
      <c r="B482" s="29"/>
      <c r="C482" s="21"/>
      <c r="D482" s="30"/>
      <c r="E482" s="21"/>
      <c r="F482" s="21"/>
      <c r="G482" s="28"/>
      <c r="H482" s="21"/>
      <c r="I482" s="21"/>
      <c r="J482" s="21"/>
      <c r="K482" s="61"/>
      <c r="L482" s="57"/>
      <c r="M482" s="28"/>
      <c r="N482" s="92" t="s">
        <v>17</v>
      </c>
      <c r="O482" s="24" t="str">
        <f>IF(A482&lt;&gt; "", "raidcom add ldev "&amp;IF(C482="snap"," -pool snap"," -"&amp;C482&amp;" "&amp;D482)&amp;" -ldev_id "&amp;B482&amp;" -capacity "&amp;G482&amp;IF(H482="BLOCK",G482,G482&amp;H482)&amp;IF(E482="OPEN-V"," ","emulation "&amp;E482)&amp;IF(I482="Y"," -command_device y","")&amp;" -s "&amp;Instructions!B$11&amp;" -IH"&amp;Instructions!B$10, "")</f>
        <v/>
      </c>
      <c r="P482" s="24" t="str">
        <f>IF(J482&lt;&gt;"","raidcom add ldev "&amp;" -ldev_id "&amp;B482&amp;IF(J482&lt;&gt;"","  -ldev_name "&amp;J482, "")&amp;" -s "&amp;Instructions!B$11&amp;" -IH"&amp;Instructions!B$10, "")</f>
        <v/>
      </c>
      <c r="Q482" s="97" t="str">
        <f>IF(B482&gt;0,"raidcom delete ldev -ldev_id "&amp;B482&amp;" -s "&amp;Instructions!B$11&amp;" -IH"&amp;Instructions!B$10, "")</f>
        <v/>
      </c>
    </row>
    <row r="483" spans="1:17" ht="15">
      <c r="A483" s="70"/>
      <c r="B483" s="29"/>
      <c r="C483" s="21"/>
      <c r="D483" s="30"/>
      <c r="E483" s="21"/>
      <c r="F483" s="21"/>
      <c r="G483" s="28"/>
      <c r="H483" s="21"/>
      <c r="I483" s="21"/>
      <c r="J483" s="21"/>
      <c r="K483" s="61"/>
      <c r="L483" s="57"/>
      <c r="M483" s="28"/>
      <c r="N483" s="92" t="s">
        <v>17</v>
      </c>
      <c r="O483" s="24" t="str">
        <f>IF(A483&lt;&gt; "", "raidcom add ldev "&amp;IF(C483="snap"," -pool snap"," -"&amp;C483&amp;" "&amp;D483)&amp;" -ldev_id "&amp;B483&amp;" -capacity "&amp;G483&amp;IF(H483="BLOCK",G483,G483&amp;H483)&amp;IF(E483="OPEN-V"," ","emulation "&amp;E483)&amp;IF(I483="Y"," -command_device y","")&amp;" -s "&amp;Instructions!B$11&amp;" -IH"&amp;Instructions!B$10, "")</f>
        <v/>
      </c>
      <c r="P483" s="24" t="str">
        <f>IF(J483&lt;&gt;"","raidcom add ldev "&amp;" -ldev_id "&amp;B483&amp;IF(J483&lt;&gt;"","  -ldev_name "&amp;J483, "")&amp;" -s "&amp;Instructions!B$11&amp;" -IH"&amp;Instructions!B$10, "")</f>
        <v/>
      </c>
      <c r="Q483" s="97" t="str">
        <f>IF(B483&gt;0,"raidcom delete ldev -ldev_id "&amp;B483&amp;" -s "&amp;Instructions!B$11&amp;" -IH"&amp;Instructions!B$10, "")</f>
        <v/>
      </c>
    </row>
    <row r="484" spans="1:17" ht="15">
      <c r="A484" s="70"/>
      <c r="B484" s="29"/>
      <c r="C484" s="21"/>
      <c r="D484" s="30"/>
      <c r="E484" s="21"/>
      <c r="F484" s="21"/>
      <c r="G484" s="28"/>
      <c r="H484" s="21"/>
      <c r="I484" s="21"/>
      <c r="J484" s="21"/>
      <c r="K484" s="61"/>
      <c r="L484" s="57"/>
      <c r="M484" s="28"/>
      <c r="N484" s="92" t="s">
        <v>17</v>
      </c>
      <c r="O484" s="24" t="str">
        <f>IF(A484&lt;&gt; "", "raidcom add ldev "&amp;IF(C484="snap"," -pool snap"," -"&amp;C484&amp;" "&amp;D484)&amp;" -ldev_id "&amp;B484&amp;" -capacity "&amp;G484&amp;IF(H484="BLOCK",G484,G484&amp;H484)&amp;IF(E484="OPEN-V"," ","emulation "&amp;E484)&amp;IF(I484="Y"," -command_device y","")&amp;" -s "&amp;Instructions!B$11&amp;" -IH"&amp;Instructions!B$10, "")</f>
        <v/>
      </c>
      <c r="P484" s="24" t="str">
        <f>IF(J484&lt;&gt;"","raidcom add ldev "&amp;" -ldev_id "&amp;B484&amp;IF(J484&lt;&gt;"","  -ldev_name "&amp;J484, "")&amp;" -s "&amp;Instructions!B$11&amp;" -IH"&amp;Instructions!B$10, "")</f>
        <v/>
      </c>
      <c r="Q484" s="97" t="str">
        <f>IF(B484&gt;0,"raidcom delete ldev -ldev_id "&amp;B484&amp;" -s "&amp;Instructions!B$11&amp;" -IH"&amp;Instructions!B$10, "")</f>
        <v/>
      </c>
    </row>
    <row r="485" spans="1:17" ht="15">
      <c r="A485" s="70"/>
      <c r="B485" s="29"/>
      <c r="C485" s="21"/>
      <c r="D485" s="30"/>
      <c r="E485" s="21"/>
      <c r="F485" s="21"/>
      <c r="G485" s="28"/>
      <c r="H485" s="21"/>
      <c r="I485" s="21"/>
      <c r="J485" s="21"/>
      <c r="K485" s="61"/>
      <c r="L485" s="57"/>
      <c r="M485" s="28"/>
      <c r="N485" s="92" t="s">
        <v>17</v>
      </c>
      <c r="O485" s="24" t="str">
        <f>IF(A485&lt;&gt; "", "raidcom add ldev "&amp;IF(C485="snap"," -pool snap"," -"&amp;C485&amp;" "&amp;D485)&amp;" -ldev_id "&amp;B485&amp;" -capacity "&amp;G485&amp;IF(H485="BLOCK",G485,G485&amp;H485)&amp;IF(E485="OPEN-V"," ","emulation "&amp;E485)&amp;IF(I485="Y"," -command_device y","")&amp;" -s "&amp;Instructions!B$11&amp;" -IH"&amp;Instructions!B$10, "")</f>
        <v/>
      </c>
      <c r="P485" s="24" t="str">
        <f>IF(J485&lt;&gt;"","raidcom add ldev "&amp;" -ldev_id "&amp;B485&amp;IF(J485&lt;&gt;"","  -ldev_name "&amp;J485, "")&amp;" -s "&amp;Instructions!B$11&amp;" -IH"&amp;Instructions!B$10, "")</f>
        <v/>
      </c>
      <c r="Q485" s="97" t="str">
        <f>IF(B485&gt;0,"raidcom delete ldev -ldev_id "&amp;B485&amp;" -s "&amp;Instructions!B$11&amp;" -IH"&amp;Instructions!B$10, "")</f>
        <v/>
      </c>
    </row>
    <row r="486" spans="1:17" ht="15">
      <c r="A486" s="70"/>
      <c r="B486" s="29"/>
      <c r="C486" s="21"/>
      <c r="D486" s="30"/>
      <c r="E486" s="21"/>
      <c r="F486" s="21"/>
      <c r="G486" s="28"/>
      <c r="H486" s="21"/>
      <c r="I486" s="21"/>
      <c r="J486" s="21"/>
      <c r="K486" s="61"/>
      <c r="L486" s="57"/>
      <c r="M486" s="28"/>
      <c r="N486" s="92" t="s">
        <v>17</v>
      </c>
      <c r="O486" s="24" t="str">
        <f>IF(A486&lt;&gt; "", "raidcom add ldev "&amp;IF(C486="snap"," -pool snap"," -"&amp;C486&amp;" "&amp;D486)&amp;" -ldev_id "&amp;B486&amp;" -capacity "&amp;G486&amp;IF(H486="BLOCK",G486,G486&amp;H486)&amp;IF(E486="OPEN-V"," ","emulation "&amp;E486)&amp;IF(I486="Y"," -command_device y","")&amp;" -s "&amp;Instructions!B$11&amp;" -IH"&amp;Instructions!B$10, "")</f>
        <v/>
      </c>
      <c r="P486" s="24" t="str">
        <f>IF(J486&lt;&gt;"","raidcom add ldev "&amp;" -ldev_id "&amp;B486&amp;IF(J486&lt;&gt;"","  -ldev_name "&amp;J486, "")&amp;" -s "&amp;Instructions!B$11&amp;" -IH"&amp;Instructions!B$10, "")</f>
        <v/>
      </c>
      <c r="Q486" s="97" t="str">
        <f>IF(B486&gt;0,"raidcom delete ldev -ldev_id "&amp;B486&amp;" -s "&amp;Instructions!B$11&amp;" -IH"&amp;Instructions!B$10, "")</f>
        <v/>
      </c>
    </row>
    <row r="487" spans="1:17" ht="15">
      <c r="A487" s="70"/>
      <c r="B487" s="29"/>
      <c r="C487" s="21"/>
      <c r="D487" s="30"/>
      <c r="E487" s="21"/>
      <c r="F487" s="21"/>
      <c r="G487" s="28"/>
      <c r="H487" s="21"/>
      <c r="I487" s="21"/>
      <c r="J487" s="21"/>
      <c r="K487" s="61"/>
      <c r="L487" s="57"/>
      <c r="M487" s="28"/>
      <c r="N487" s="92" t="s">
        <v>17</v>
      </c>
      <c r="O487" s="24" t="str">
        <f>IF(A487&lt;&gt; "", "raidcom add ldev "&amp;IF(C487="snap"," -pool snap"," -"&amp;C487&amp;" "&amp;D487)&amp;" -ldev_id "&amp;B487&amp;" -capacity "&amp;G487&amp;IF(H487="BLOCK",G487,G487&amp;H487)&amp;IF(E487="OPEN-V"," ","emulation "&amp;E487)&amp;IF(I487="Y"," -command_device y","")&amp;" -s "&amp;Instructions!B$11&amp;" -IH"&amp;Instructions!B$10, "")</f>
        <v/>
      </c>
      <c r="P487" s="24" t="str">
        <f>IF(J487&lt;&gt;"","raidcom add ldev "&amp;" -ldev_id "&amp;B487&amp;IF(J487&lt;&gt;"","  -ldev_name "&amp;J487, "")&amp;" -s "&amp;Instructions!B$11&amp;" -IH"&amp;Instructions!B$10, "")</f>
        <v/>
      </c>
      <c r="Q487" s="97" t="str">
        <f>IF(B487&gt;0,"raidcom delete ldev -ldev_id "&amp;B487&amp;" -s "&amp;Instructions!B$11&amp;" -IH"&amp;Instructions!B$10, "")</f>
        <v/>
      </c>
    </row>
    <row r="488" spans="1:17" ht="15">
      <c r="A488" s="70"/>
      <c r="B488" s="29"/>
      <c r="C488" s="21"/>
      <c r="D488" s="30"/>
      <c r="E488" s="21"/>
      <c r="F488" s="21"/>
      <c r="G488" s="28"/>
      <c r="H488" s="21"/>
      <c r="I488" s="21"/>
      <c r="J488" s="21"/>
      <c r="K488" s="61"/>
      <c r="L488" s="57"/>
      <c r="M488" s="28"/>
      <c r="N488" s="92" t="s">
        <v>17</v>
      </c>
      <c r="O488" s="24" t="str">
        <f>IF(A488&lt;&gt; "", "raidcom add ldev "&amp;IF(C488="snap"," -pool snap"," -"&amp;C488&amp;" "&amp;D488)&amp;" -ldev_id "&amp;B488&amp;" -capacity "&amp;G488&amp;IF(H488="BLOCK",G488,G488&amp;H488)&amp;IF(E488="OPEN-V"," ","emulation "&amp;E488)&amp;IF(I488="Y"," -command_device y","")&amp;" -s "&amp;Instructions!B$11&amp;" -IH"&amp;Instructions!B$10, "")</f>
        <v/>
      </c>
      <c r="P488" s="24" t="str">
        <f>IF(J488&lt;&gt;"","raidcom add ldev "&amp;" -ldev_id "&amp;B488&amp;IF(J488&lt;&gt;"","  -ldev_name "&amp;J488, "")&amp;" -s "&amp;Instructions!B$11&amp;" -IH"&amp;Instructions!B$10, "")</f>
        <v/>
      </c>
      <c r="Q488" s="97" t="str">
        <f>IF(B488&gt;0,"raidcom delete ldev -ldev_id "&amp;B488&amp;" -s "&amp;Instructions!B$11&amp;" -IH"&amp;Instructions!B$10, "")</f>
        <v/>
      </c>
    </row>
    <row r="489" spans="1:17" ht="15">
      <c r="A489" s="70"/>
      <c r="B489" s="29"/>
      <c r="C489" s="21"/>
      <c r="D489" s="30"/>
      <c r="E489" s="21"/>
      <c r="F489" s="21"/>
      <c r="G489" s="28"/>
      <c r="H489" s="21"/>
      <c r="I489" s="21"/>
      <c r="J489" s="21"/>
      <c r="K489" s="61"/>
      <c r="L489" s="57"/>
      <c r="M489" s="28"/>
      <c r="N489" s="92" t="s">
        <v>17</v>
      </c>
      <c r="O489" s="24" t="str">
        <f>IF(A489&lt;&gt; "", "raidcom add ldev "&amp;IF(C489="snap"," -pool snap"," -"&amp;C489&amp;" "&amp;D489)&amp;" -ldev_id "&amp;B489&amp;" -capacity "&amp;G489&amp;IF(H489="BLOCK",G489,G489&amp;H489)&amp;IF(E489="OPEN-V"," ","emulation "&amp;E489)&amp;IF(I489="Y"," -command_device y","")&amp;" -s "&amp;Instructions!B$11&amp;" -IH"&amp;Instructions!B$10, "")</f>
        <v/>
      </c>
      <c r="P489" s="24" t="str">
        <f>IF(J489&lt;&gt;"","raidcom add ldev "&amp;" -ldev_id "&amp;B489&amp;IF(J489&lt;&gt;"","  -ldev_name "&amp;J489, "")&amp;" -s "&amp;Instructions!B$11&amp;" -IH"&amp;Instructions!B$10, "")</f>
        <v/>
      </c>
      <c r="Q489" s="97" t="str">
        <f>IF(B489&gt;0,"raidcom delete ldev -ldev_id "&amp;B489&amp;" -s "&amp;Instructions!B$11&amp;" -IH"&amp;Instructions!B$10, "")</f>
        <v/>
      </c>
    </row>
    <row r="490" spans="1:17" ht="15">
      <c r="A490" s="70"/>
      <c r="B490" s="29"/>
      <c r="C490" s="21"/>
      <c r="D490" s="30"/>
      <c r="E490" s="21"/>
      <c r="F490" s="21"/>
      <c r="G490" s="28"/>
      <c r="H490" s="21"/>
      <c r="I490" s="21"/>
      <c r="J490" s="21"/>
      <c r="K490" s="61"/>
      <c r="L490" s="57"/>
      <c r="M490" s="28"/>
      <c r="N490" s="92" t="s">
        <v>17</v>
      </c>
      <c r="O490" s="24" t="str">
        <f>IF(A490&lt;&gt; "", "raidcom add ldev "&amp;IF(C490="snap"," -pool snap"," -"&amp;C490&amp;" "&amp;D490)&amp;" -ldev_id "&amp;B490&amp;" -capacity "&amp;G490&amp;IF(H490="BLOCK",G490,G490&amp;H490)&amp;IF(E490="OPEN-V"," ","emulation "&amp;E490)&amp;IF(I490="Y"," -command_device y","")&amp;" -s "&amp;Instructions!B$11&amp;" -IH"&amp;Instructions!B$10, "")</f>
        <v/>
      </c>
      <c r="P490" s="24" t="str">
        <f>IF(J490&lt;&gt;"","raidcom add ldev "&amp;" -ldev_id "&amp;B490&amp;IF(J490&lt;&gt;"","  -ldev_name "&amp;J490, "")&amp;" -s "&amp;Instructions!B$11&amp;" -IH"&amp;Instructions!B$10, "")</f>
        <v/>
      </c>
      <c r="Q490" s="97" t="str">
        <f>IF(B490&gt;0,"raidcom delete ldev -ldev_id "&amp;B490&amp;" -s "&amp;Instructions!B$11&amp;" -IH"&amp;Instructions!B$10, "")</f>
        <v/>
      </c>
    </row>
    <row r="491" spans="1:17" ht="15">
      <c r="A491" s="70"/>
      <c r="B491" s="29"/>
      <c r="C491" s="21"/>
      <c r="D491" s="30"/>
      <c r="E491" s="21"/>
      <c r="F491" s="21"/>
      <c r="G491" s="28"/>
      <c r="H491" s="21"/>
      <c r="I491" s="21"/>
      <c r="J491" s="21"/>
      <c r="K491" s="61"/>
      <c r="L491" s="57"/>
      <c r="M491" s="28"/>
      <c r="N491" s="92" t="s">
        <v>17</v>
      </c>
      <c r="O491" s="24" t="str">
        <f>IF(A491&lt;&gt; "", "raidcom add ldev "&amp;IF(C491="snap"," -pool snap"," -"&amp;C491&amp;" "&amp;D491)&amp;" -ldev_id "&amp;B491&amp;" -capacity "&amp;G491&amp;IF(H491="BLOCK",G491,G491&amp;H491)&amp;IF(E491="OPEN-V"," ","emulation "&amp;E491)&amp;IF(I491="Y"," -command_device y","")&amp;" -s "&amp;Instructions!B$11&amp;" -IH"&amp;Instructions!B$10, "")</f>
        <v/>
      </c>
      <c r="P491" s="24" t="str">
        <f>IF(J491&lt;&gt;"","raidcom add ldev "&amp;" -ldev_id "&amp;B491&amp;IF(J491&lt;&gt;"","  -ldev_name "&amp;J491, "")&amp;" -s "&amp;Instructions!B$11&amp;" -IH"&amp;Instructions!B$10, "")</f>
        <v/>
      </c>
      <c r="Q491" s="97" t="str">
        <f>IF(B491&gt;0,"raidcom delete ldev -ldev_id "&amp;B491&amp;" -s "&amp;Instructions!B$11&amp;" -IH"&amp;Instructions!B$10, "")</f>
        <v/>
      </c>
    </row>
    <row r="492" spans="1:17" ht="15">
      <c r="A492" s="70"/>
      <c r="B492" s="29"/>
      <c r="C492" s="21"/>
      <c r="D492" s="30"/>
      <c r="E492" s="21"/>
      <c r="F492" s="21"/>
      <c r="G492" s="28"/>
      <c r="H492" s="21"/>
      <c r="I492" s="21"/>
      <c r="J492" s="21"/>
      <c r="K492" s="61"/>
      <c r="L492" s="57"/>
      <c r="M492" s="28"/>
      <c r="N492" s="92" t="s">
        <v>17</v>
      </c>
      <c r="O492" s="24" t="str">
        <f>IF(A492&lt;&gt; "", "raidcom add ldev "&amp;IF(C492="snap"," -pool snap"," -"&amp;C492&amp;" "&amp;D492)&amp;" -ldev_id "&amp;B492&amp;" -capacity "&amp;G492&amp;IF(H492="BLOCK",G492,G492&amp;H492)&amp;IF(E492="OPEN-V"," ","emulation "&amp;E492)&amp;IF(I492="Y"," -command_device y","")&amp;" -s "&amp;Instructions!B$11&amp;" -IH"&amp;Instructions!B$10, "")</f>
        <v/>
      </c>
      <c r="P492" s="24" t="str">
        <f>IF(J492&lt;&gt;"","raidcom add ldev "&amp;" -ldev_id "&amp;B492&amp;IF(J492&lt;&gt;"","  -ldev_name "&amp;J492, "")&amp;" -s "&amp;Instructions!B$11&amp;" -IH"&amp;Instructions!B$10, "")</f>
        <v/>
      </c>
      <c r="Q492" s="97" t="str">
        <f>IF(B492&gt;0,"raidcom delete ldev -ldev_id "&amp;B492&amp;" -s "&amp;Instructions!B$11&amp;" -IH"&amp;Instructions!B$10, "")</f>
        <v/>
      </c>
    </row>
    <row r="493" spans="1:17" ht="15">
      <c r="A493" s="70"/>
      <c r="B493" s="29"/>
      <c r="C493" s="21"/>
      <c r="D493" s="30"/>
      <c r="E493" s="21"/>
      <c r="F493" s="21"/>
      <c r="G493" s="28"/>
      <c r="H493" s="21"/>
      <c r="I493" s="21"/>
      <c r="J493" s="21"/>
      <c r="K493" s="61"/>
      <c r="L493" s="57"/>
      <c r="M493" s="28"/>
      <c r="N493" s="92" t="s">
        <v>17</v>
      </c>
      <c r="O493" s="24" t="str">
        <f>IF(A493&lt;&gt; "", "raidcom add ldev "&amp;IF(C493="snap"," -pool snap"," -"&amp;C493&amp;" "&amp;D493)&amp;" -ldev_id "&amp;B493&amp;" -capacity "&amp;G493&amp;IF(H493="BLOCK",G493,G493&amp;H493)&amp;IF(E493="OPEN-V"," ","emulation "&amp;E493)&amp;IF(I493="Y"," -command_device y","")&amp;" -s "&amp;Instructions!B$11&amp;" -IH"&amp;Instructions!B$10, "")</f>
        <v/>
      </c>
      <c r="P493" s="24" t="str">
        <f>IF(J493&lt;&gt;"","raidcom add ldev "&amp;" -ldev_id "&amp;B493&amp;IF(J493&lt;&gt;"","  -ldev_name "&amp;J493, "")&amp;" -s "&amp;Instructions!B$11&amp;" -IH"&amp;Instructions!B$10, "")</f>
        <v/>
      </c>
      <c r="Q493" s="97" t="str">
        <f>IF(B493&gt;0,"raidcom delete ldev -ldev_id "&amp;B493&amp;" -s "&amp;Instructions!B$11&amp;" -IH"&amp;Instructions!B$10, "")</f>
        <v/>
      </c>
    </row>
    <row r="494" spans="1:17" ht="15">
      <c r="A494" s="70"/>
      <c r="B494" s="29"/>
      <c r="C494" s="21"/>
      <c r="D494" s="30"/>
      <c r="E494" s="21"/>
      <c r="F494" s="21"/>
      <c r="G494" s="28"/>
      <c r="H494" s="21"/>
      <c r="I494" s="21"/>
      <c r="J494" s="21"/>
      <c r="K494" s="61"/>
      <c r="L494" s="57"/>
      <c r="M494" s="28"/>
      <c r="N494" s="92" t="s">
        <v>17</v>
      </c>
      <c r="O494" s="24" t="str">
        <f>IF(A494&lt;&gt; "", "raidcom add ldev "&amp;IF(C494="snap"," -pool snap"," -"&amp;C494&amp;" "&amp;D494)&amp;" -ldev_id "&amp;B494&amp;" -capacity "&amp;G494&amp;IF(H494="BLOCK",G494,G494&amp;H494)&amp;IF(E494="OPEN-V"," ","emulation "&amp;E494)&amp;IF(I494="Y"," -command_device y","")&amp;" -s "&amp;Instructions!B$11&amp;" -IH"&amp;Instructions!B$10, "")</f>
        <v/>
      </c>
      <c r="P494" s="24" t="str">
        <f>IF(J494&lt;&gt;"","raidcom add ldev "&amp;" -ldev_id "&amp;B494&amp;IF(J494&lt;&gt;"","  -ldev_name "&amp;J494, "")&amp;" -s "&amp;Instructions!B$11&amp;" -IH"&amp;Instructions!B$10, "")</f>
        <v/>
      </c>
      <c r="Q494" s="97" t="str">
        <f>IF(B494&gt;0,"raidcom delete ldev -ldev_id "&amp;B494&amp;" -s "&amp;Instructions!B$11&amp;" -IH"&amp;Instructions!B$10, "")</f>
        <v/>
      </c>
    </row>
    <row r="495" spans="1:17" ht="15">
      <c r="A495" s="70"/>
      <c r="B495" s="29"/>
      <c r="C495" s="21"/>
      <c r="D495" s="30"/>
      <c r="E495" s="21"/>
      <c r="F495" s="21"/>
      <c r="G495" s="28"/>
      <c r="H495" s="21"/>
      <c r="I495" s="21"/>
      <c r="J495" s="21"/>
      <c r="K495" s="61"/>
      <c r="L495" s="57"/>
      <c r="M495" s="28"/>
      <c r="N495" s="92" t="s">
        <v>17</v>
      </c>
      <c r="O495" s="24" t="str">
        <f>IF(A495&lt;&gt; "", "raidcom add ldev "&amp;IF(C495="snap"," -pool snap"," -"&amp;C495&amp;" "&amp;D495)&amp;" -ldev_id "&amp;B495&amp;" -capacity "&amp;G495&amp;IF(H495="BLOCK",G495,G495&amp;H495)&amp;IF(E495="OPEN-V"," ","emulation "&amp;E495)&amp;IF(I495="Y"," -command_device y","")&amp;" -s "&amp;Instructions!B$11&amp;" -IH"&amp;Instructions!B$10, "")</f>
        <v/>
      </c>
      <c r="P495" s="24" t="str">
        <f>IF(J495&lt;&gt;"","raidcom add ldev "&amp;" -ldev_id "&amp;B495&amp;IF(J495&lt;&gt;"","  -ldev_name "&amp;J495, "")&amp;" -s "&amp;Instructions!B$11&amp;" -IH"&amp;Instructions!B$10, "")</f>
        <v/>
      </c>
      <c r="Q495" s="97" t="str">
        <f>IF(B495&gt;0,"raidcom delete ldev -ldev_id "&amp;B495&amp;" -s "&amp;Instructions!B$11&amp;" -IH"&amp;Instructions!B$10, "")</f>
        <v/>
      </c>
    </row>
    <row r="496" spans="1:17" ht="15">
      <c r="A496" s="70"/>
      <c r="B496" s="29"/>
      <c r="C496" s="21"/>
      <c r="D496" s="30"/>
      <c r="E496" s="21"/>
      <c r="F496" s="21"/>
      <c r="G496" s="28"/>
      <c r="H496" s="21"/>
      <c r="I496" s="21"/>
      <c r="J496" s="21"/>
      <c r="K496" s="61"/>
      <c r="L496" s="57"/>
      <c r="M496" s="28"/>
      <c r="N496" s="92" t="s">
        <v>17</v>
      </c>
      <c r="O496" s="24" t="str">
        <f>IF(A496&lt;&gt; "", "raidcom add ldev "&amp;IF(C496="snap"," -pool snap"," -"&amp;C496&amp;" "&amp;D496)&amp;" -ldev_id "&amp;B496&amp;" -capacity "&amp;G496&amp;IF(H496="BLOCK",G496,G496&amp;H496)&amp;IF(E496="OPEN-V"," ","emulation "&amp;E496)&amp;IF(I496="Y"," -command_device y","")&amp;" -s "&amp;Instructions!B$11&amp;" -IH"&amp;Instructions!B$10, "")</f>
        <v/>
      </c>
      <c r="P496" s="24" t="str">
        <f>IF(J496&lt;&gt;"","raidcom add ldev "&amp;" -ldev_id "&amp;B496&amp;IF(J496&lt;&gt;"","  -ldev_name "&amp;J496, "")&amp;" -s "&amp;Instructions!B$11&amp;" -IH"&amp;Instructions!B$10, "")</f>
        <v/>
      </c>
      <c r="Q496" s="97" t="str">
        <f>IF(B496&gt;0,"raidcom delete ldev -ldev_id "&amp;B496&amp;" -s "&amp;Instructions!B$11&amp;" -IH"&amp;Instructions!B$10, "")</f>
        <v/>
      </c>
    </row>
    <row r="497" spans="1:17" ht="15">
      <c r="A497" s="70"/>
      <c r="B497" s="29"/>
      <c r="C497" s="21"/>
      <c r="D497" s="30"/>
      <c r="E497" s="21"/>
      <c r="F497" s="21"/>
      <c r="G497" s="28"/>
      <c r="H497" s="21"/>
      <c r="I497" s="21"/>
      <c r="J497" s="21"/>
      <c r="K497" s="61"/>
      <c r="L497" s="57"/>
      <c r="M497" s="28"/>
      <c r="N497" s="92" t="s">
        <v>17</v>
      </c>
      <c r="O497" s="24" t="str">
        <f>IF(A497&lt;&gt; "", "raidcom add ldev "&amp;IF(C497="snap"," -pool snap"," -"&amp;C497&amp;" "&amp;D497)&amp;" -ldev_id "&amp;B497&amp;" -capacity "&amp;G497&amp;IF(H497="BLOCK",G497,G497&amp;H497)&amp;IF(E497="OPEN-V"," ","emulation "&amp;E497)&amp;IF(I497="Y"," -command_device y","")&amp;" -s "&amp;Instructions!B$11&amp;" -IH"&amp;Instructions!B$10, "")</f>
        <v/>
      </c>
      <c r="P497" s="24" t="str">
        <f>IF(J497&lt;&gt;"","raidcom add ldev "&amp;" -ldev_id "&amp;B497&amp;IF(J497&lt;&gt;"","  -ldev_name "&amp;J497, "")&amp;" -s "&amp;Instructions!B$11&amp;" -IH"&amp;Instructions!B$10, "")</f>
        <v/>
      </c>
      <c r="Q497" s="97" t="str">
        <f>IF(B497&gt;0,"raidcom delete ldev -ldev_id "&amp;B497&amp;" -s "&amp;Instructions!B$11&amp;" -IH"&amp;Instructions!B$10, "")</f>
        <v/>
      </c>
    </row>
    <row r="498" spans="1:17" ht="15">
      <c r="A498" s="70"/>
      <c r="B498" s="29"/>
      <c r="C498" s="21"/>
      <c r="D498" s="30"/>
      <c r="E498" s="21"/>
      <c r="F498" s="21"/>
      <c r="G498" s="28"/>
      <c r="H498" s="21"/>
      <c r="I498" s="21"/>
      <c r="J498" s="21"/>
      <c r="K498" s="61"/>
      <c r="L498" s="57"/>
      <c r="M498" s="28"/>
      <c r="N498" s="92" t="s">
        <v>17</v>
      </c>
      <c r="O498" s="24" t="str">
        <f>IF(A498&lt;&gt; "", "raidcom add ldev "&amp;IF(C498="snap"," -pool snap"," -"&amp;C498&amp;" "&amp;D498)&amp;" -ldev_id "&amp;B498&amp;" -capacity "&amp;G498&amp;IF(H498="BLOCK",G498,G498&amp;H498)&amp;IF(E498="OPEN-V"," ","emulation "&amp;E498)&amp;IF(I498="Y"," -command_device y","")&amp;" -s "&amp;Instructions!B$11&amp;" -IH"&amp;Instructions!B$10, "")</f>
        <v/>
      </c>
      <c r="P498" s="24" t="str">
        <f>IF(J498&lt;&gt;"","raidcom add ldev "&amp;" -ldev_id "&amp;B498&amp;IF(J498&lt;&gt;"","  -ldev_name "&amp;J498, "")&amp;" -s "&amp;Instructions!B$11&amp;" -IH"&amp;Instructions!B$10, "")</f>
        <v/>
      </c>
      <c r="Q498" s="97" t="str">
        <f>IF(B498&gt;0,"raidcom delete ldev -ldev_id "&amp;B498&amp;" -s "&amp;Instructions!B$11&amp;" -IH"&amp;Instructions!B$10, "")</f>
        <v/>
      </c>
    </row>
    <row r="499" spans="1:17" ht="15">
      <c r="A499" s="70"/>
      <c r="B499" s="29"/>
      <c r="C499" s="21"/>
      <c r="D499" s="30"/>
      <c r="E499" s="21"/>
      <c r="F499" s="21"/>
      <c r="G499" s="28"/>
      <c r="H499" s="21"/>
      <c r="I499" s="21"/>
      <c r="J499" s="21"/>
      <c r="K499" s="61"/>
      <c r="L499" s="57"/>
      <c r="M499" s="28"/>
      <c r="N499" s="92" t="s">
        <v>17</v>
      </c>
      <c r="O499" s="24" t="str">
        <f>IF(A499&lt;&gt; "", "raidcom add ldev "&amp;IF(C499="snap"," -pool snap"," -"&amp;C499&amp;" "&amp;D499)&amp;" -ldev_id "&amp;B499&amp;" -capacity "&amp;G499&amp;IF(H499="BLOCK",G499,G499&amp;H499)&amp;IF(E499="OPEN-V"," ","emulation "&amp;E499)&amp;IF(I499="Y"," -command_device y","")&amp;" -s "&amp;Instructions!B$11&amp;" -IH"&amp;Instructions!B$10, "")</f>
        <v/>
      </c>
      <c r="P499" s="24" t="str">
        <f>IF(J499&lt;&gt;"","raidcom add ldev "&amp;" -ldev_id "&amp;B499&amp;IF(J499&lt;&gt;"","  -ldev_name "&amp;J499, "")&amp;" -s "&amp;Instructions!B$11&amp;" -IH"&amp;Instructions!B$10, "")</f>
        <v/>
      </c>
      <c r="Q499" s="97" t="str">
        <f>IF(B499&gt;0,"raidcom delete ldev -ldev_id "&amp;B499&amp;" -s "&amp;Instructions!B$11&amp;" -IH"&amp;Instructions!B$10, "")</f>
        <v/>
      </c>
    </row>
    <row r="500" spans="1:17" ht="15">
      <c r="A500" s="70"/>
      <c r="B500" s="29"/>
      <c r="C500" s="21"/>
      <c r="D500" s="30"/>
      <c r="E500" s="21"/>
      <c r="F500" s="21"/>
      <c r="G500" s="28"/>
      <c r="H500" s="21"/>
      <c r="I500" s="21"/>
      <c r="J500" s="21"/>
      <c r="K500" s="61"/>
      <c r="L500" s="57"/>
      <c r="M500" s="28"/>
      <c r="N500" s="92" t="s">
        <v>17</v>
      </c>
      <c r="O500" s="24" t="str">
        <f>IF(A500&lt;&gt; "", "raidcom add ldev "&amp;IF(C500="snap"," -pool snap"," -"&amp;C500&amp;" "&amp;D500)&amp;" -ldev_id "&amp;B500&amp;" -capacity "&amp;G500&amp;IF(H500="BLOCK",G500,G500&amp;H500)&amp;IF(E500="OPEN-V"," ","emulation "&amp;E500)&amp;IF(I500="Y"," -command_device y","")&amp;" -s "&amp;Instructions!B$11&amp;" -IH"&amp;Instructions!B$10, "")</f>
        <v/>
      </c>
      <c r="P500" s="24" t="str">
        <f>IF(J500&lt;&gt;"","raidcom add ldev "&amp;" -ldev_id "&amp;B500&amp;IF(J500&lt;&gt;"","  -ldev_name "&amp;J500, "")&amp;" -s "&amp;Instructions!B$11&amp;" -IH"&amp;Instructions!B$10, "")</f>
        <v/>
      </c>
      <c r="Q500" s="97" t="str">
        <f>IF(B500&gt;0,"raidcom delete ldev -ldev_id "&amp;B500&amp;" -s "&amp;Instructions!B$11&amp;" -IH"&amp;Instructions!B$10, "")</f>
        <v/>
      </c>
    </row>
    <row r="501" spans="1:17" ht="15">
      <c r="A501" s="70"/>
      <c r="B501" s="29"/>
      <c r="C501" s="21"/>
      <c r="D501" s="30"/>
      <c r="E501" s="21"/>
      <c r="F501" s="21"/>
      <c r="G501" s="28"/>
      <c r="H501" s="21"/>
      <c r="I501" s="21"/>
      <c r="J501" s="21"/>
      <c r="K501" s="61"/>
      <c r="L501" s="57"/>
      <c r="M501" s="28"/>
      <c r="N501" s="92" t="s">
        <v>17</v>
      </c>
      <c r="O501" s="24" t="str">
        <f>IF(A501&lt;&gt; "", "raidcom add ldev "&amp;IF(C501="snap"," -pool snap"," -"&amp;C501&amp;" "&amp;D501)&amp;" -ldev_id "&amp;B501&amp;" -capacity "&amp;G501&amp;IF(H501="BLOCK",G501,G501&amp;H501)&amp;IF(E501="OPEN-V"," ","emulation "&amp;E501)&amp;IF(I501="Y"," -command_device y","")&amp;" -s "&amp;Instructions!B$11&amp;" -IH"&amp;Instructions!B$10, "")</f>
        <v/>
      </c>
      <c r="P501" s="24" t="str">
        <f>IF(J501&lt;&gt;"","raidcom add ldev "&amp;" -ldev_id "&amp;B501&amp;IF(J501&lt;&gt;"","  -ldev_name "&amp;J501, "")&amp;" -s "&amp;Instructions!B$11&amp;" -IH"&amp;Instructions!B$10, "")</f>
        <v/>
      </c>
      <c r="Q501" s="97" t="str">
        <f>IF(B501&gt;0,"raidcom delete ldev -ldev_id "&amp;B501&amp;" -s "&amp;Instructions!B$11&amp;" -IH"&amp;Instructions!B$10, "")</f>
        <v/>
      </c>
    </row>
    <row r="502" spans="1:17" ht="15">
      <c r="A502" s="70"/>
      <c r="B502" s="29"/>
      <c r="C502" s="21"/>
      <c r="D502" s="30"/>
      <c r="E502" s="21"/>
      <c r="F502" s="21"/>
      <c r="G502" s="28"/>
      <c r="H502" s="21"/>
      <c r="I502" s="21"/>
      <c r="J502" s="21"/>
      <c r="K502" s="61"/>
      <c r="L502" s="57"/>
      <c r="M502" s="28"/>
      <c r="N502" s="92" t="s">
        <v>17</v>
      </c>
      <c r="O502" s="24" t="str">
        <f>IF(A502&lt;&gt; "", "raidcom add ldev "&amp;IF(C502="snap"," -pool snap"," -"&amp;C502&amp;" "&amp;D502)&amp;" -ldev_id "&amp;B502&amp;" -capacity "&amp;G502&amp;IF(H502="BLOCK",G502,G502&amp;H502)&amp;IF(E502="OPEN-V"," ","emulation "&amp;E502)&amp;IF(I502="Y"," -command_device y","")&amp;" -s "&amp;Instructions!B$11&amp;" -IH"&amp;Instructions!B$10, "")</f>
        <v/>
      </c>
      <c r="P502" s="24" t="str">
        <f>IF(J502&lt;&gt;"","raidcom add ldev "&amp;" -ldev_id "&amp;B502&amp;IF(J502&lt;&gt;"","  -ldev_name "&amp;J502, "")&amp;" -s "&amp;Instructions!B$11&amp;" -IH"&amp;Instructions!B$10, "")</f>
        <v/>
      </c>
      <c r="Q502" s="97" t="str">
        <f>IF(B502&gt;0,"raidcom delete ldev -ldev_id "&amp;B502&amp;" -s "&amp;Instructions!B$11&amp;" -IH"&amp;Instructions!B$10, "")</f>
        <v/>
      </c>
    </row>
    <row r="503" spans="1:17" ht="15">
      <c r="A503" s="70"/>
      <c r="B503" s="29"/>
      <c r="C503" s="21"/>
      <c r="D503" s="30"/>
      <c r="E503" s="21"/>
      <c r="F503" s="21"/>
      <c r="G503" s="28"/>
      <c r="H503" s="21"/>
      <c r="I503" s="21"/>
      <c r="J503" s="21"/>
      <c r="K503" s="61"/>
      <c r="L503" s="57"/>
      <c r="M503" s="28"/>
      <c r="N503" s="92" t="s">
        <v>17</v>
      </c>
      <c r="O503" s="24" t="str">
        <f>IF(A503&lt;&gt; "", "raidcom add ldev "&amp;IF(C503="snap"," -pool snap"," -"&amp;C503&amp;" "&amp;D503)&amp;" -ldev_id "&amp;B503&amp;" -capacity "&amp;G503&amp;IF(H503="BLOCK",G503,G503&amp;H503)&amp;IF(E503="OPEN-V"," ","emulation "&amp;E503)&amp;IF(I503="Y"," -command_device y","")&amp;" -s "&amp;Instructions!B$11&amp;" -IH"&amp;Instructions!B$10, "")</f>
        <v/>
      </c>
      <c r="P503" s="24" t="str">
        <f>IF(J503&lt;&gt;"","raidcom add ldev "&amp;" -ldev_id "&amp;B503&amp;IF(J503&lt;&gt;"","  -ldev_name "&amp;J503, "")&amp;" -s "&amp;Instructions!B$11&amp;" -IH"&amp;Instructions!B$10, "")</f>
        <v/>
      </c>
      <c r="Q503" s="97" t="str">
        <f>IF(B503&gt;0,"raidcom delete ldev -ldev_id "&amp;B503&amp;" -s "&amp;Instructions!B$11&amp;" -IH"&amp;Instructions!B$10, "")</f>
        <v/>
      </c>
    </row>
    <row r="504" spans="1:17" ht="15">
      <c r="A504" s="70"/>
      <c r="B504" s="29"/>
      <c r="C504" s="21"/>
      <c r="D504" s="30"/>
      <c r="E504" s="21"/>
      <c r="F504" s="21"/>
      <c r="G504" s="28"/>
      <c r="H504" s="21"/>
      <c r="I504" s="21"/>
      <c r="J504" s="21"/>
      <c r="K504" s="61"/>
      <c r="L504" s="57"/>
      <c r="M504" s="28"/>
      <c r="N504" s="92" t="s">
        <v>17</v>
      </c>
      <c r="O504" s="24" t="str">
        <f>IF(A504&lt;&gt; "", "raidcom add ldev "&amp;IF(C504="snap"," -pool snap"," -"&amp;C504&amp;" "&amp;D504)&amp;" -ldev_id "&amp;B504&amp;" -capacity "&amp;G504&amp;IF(H504="BLOCK",G504,G504&amp;H504)&amp;IF(E504="OPEN-V"," ","emulation "&amp;E504)&amp;IF(I504="Y"," -command_device y","")&amp;" -s "&amp;Instructions!B$11&amp;" -IH"&amp;Instructions!B$10, "")</f>
        <v/>
      </c>
      <c r="P504" s="24" t="str">
        <f>IF(J504&lt;&gt;"","raidcom add ldev "&amp;" -ldev_id "&amp;B504&amp;IF(J504&lt;&gt;"","  -ldev_name "&amp;J504, "")&amp;" -s "&amp;Instructions!B$11&amp;" -IH"&amp;Instructions!B$10, "")</f>
        <v/>
      </c>
      <c r="Q504" s="97" t="str">
        <f>IF(B504&gt;0,"raidcom delete ldev -ldev_id "&amp;B504&amp;" -s "&amp;Instructions!B$11&amp;" -IH"&amp;Instructions!B$10, "")</f>
        <v/>
      </c>
    </row>
    <row r="505" spans="1:17" ht="15">
      <c r="A505" s="70"/>
      <c r="B505" s="29"/>
      <c r="C505" s="21"/>
      <c r="D505" s="30"/>
      <c r="E505" s="21"/>
      <c r="F505" s="21"/>
      <c r="G505" s="28"/>
      <c r="H505" s="21"/>
      <c r="I505" s="21"/>
      <c r="J505" s="21"/>
      <c r="K505" s="61"/>
      <c r="L505" s="57"/>
      <c r="M505" s="28"/>
      <c r="N505" s="92" t="s">
        <v>17</v>
      </c>
      <c r="O505" s="24" t="str">
        <f>IF(A505&lt;&gt; "", "raidcom add ldev "&amp;IF(C505="snap"," -pool snap"," -"&amp;C505&amp;" "&amp;D505)&amp;" -ldev_id "&amp;B505&amp;" -capacity "&amp;G505&amp;IF(H505="BLOCK",G505,G505&amp;H505)&amp;IF(E505="OPEN-V"," ","emulation "&amp;E505)&amp;IF(I505="Y"," -command_device y","")&amp;" -s "&amp;Instructions!B$11&amp;" -IH"&amp;Instructions!B$10, "")</f>
        <v/>
      </c>
      <c r="P505" s="24" t="str">
        <f>IF(J505&lt;&gt;"","raidcom add ldev "&amp;" -ldev_id "&amp;B505&amp;IF(J505&lt;&gt;"","  -ldev_name "&amp;J505, "")&amp;" -s "&amp;Instructions!B$11&amp;" -IH"&amp;Instructions!B$10, "")</f>
        <v/>
      </c>
      <c r="Q505" s="97" t="str">
        <f>IF(B505&gt;0,"raidcom delete ldev -ldev_id "&amp;B505&amp;" -s "&amp;Instructions!B$11&amp;" -IH"&amp;Instructions!B$10, "")</f>
        <v/>
      </c>
    </row>
  </sheetData>
  <mergeCells count="3">
    <mergeCell ref="C2:N2"/>
    <mergeCell ref="A1:E1"/>
    <mergeCell ref="A2:B2"/>
  </mergeCells>
  <conditionalFormatting sqref="N4:N505">
    <cfRule type="cellIs" dxfId="21" priority="1" operator="equal">
      <formula>"N"</formula>
    </cfRule>
    <cfRule type="cellIs" dxfId="20" priority="2" operator="equal">
      <formula>"Y"</formula>
    </cfRule>
  </conditionalFormatting>
  <dataValidations xWindow="57" yWindow="889" count="12">
    <dataValidation type="list" allowBlank="1" showInputMessage="1" showErrorMessage="1" sqref="I4:I505 N4:N505">
      <formula1>YN</formula1>
    </dataValidation>
    <dataValidation type="whole" allowBlank="1" showInputMessage="1" showErrorMessage="1" errorTitle="Incorrect Capacity" error="Capacity should be between 600 and 600,000,000" promptTitle="Input Capacity " prompt="Input Capacity " sqref="G209:G505">
      <formula1>60</formula1>
      <formula2>600000000</formula2>
    </dataValidation>
    <dataValidation type="whole" allowBlank="1" showInputMessage="1" showErrorMessage="1" errorTitle="Host Lun Number" error="Host Lun Number must be 0-255" promptTitle="LDEV Number to Define" prompt="LDEV Number in decimal valid numbers are 1 - 65279" sqref="B4:B505">
      <formula1>1</formula1>
      <formula2>64279</formula2>
    </dataValidation>
    <dataValidation type="list" allowBlank="1" showInputMessage="1" showErrorMessage="1" promptTitle="LDEV From" prompt="The place to carve the LDEV from (parity group, external grp, pool) " sqref="C4:C505">
      <formula1>LDEVFROM</formula1>
    </dataValidation>
    <dataValidation type="list" operator="lessThanOrEqual" allowBlank="1" showInputMessage="1" showErrorMessage="1" sqref="E4:E505">
      <formula1>EMULATION</formula1>
    </dataValidation>
    <dataValidation type="list" operator="lessThanOrEqual" allowBlank="1" showInputMessage="1" showErrorMessage="1" sqref="F4:F505">
      <formula1>MPB</formula1>
    </dataValidation>
    <dataValidation type="list" operator="lessThanOrEqual" allowBlank="1" showInputMessage="1" showErrorMessage="1" promptTitle="CAPACITY TYPE" prompt="The type of capacity that will be created (BLOCKS, KB, MB, GB)" sqref="H4:H505">
      <formula1>CAPTYPE</formula1>
    </dataValidation>
    <dataValidation type="list" allowBlank="1" showInputMessage="1" showErrorMessage="1" promptTitle="Type of Format" prompt="fmt: Normal Format _x000d_qfmt: Quick Format _x000d_shrd: Shredding _x000d_stop: Stops shredding. However, cannot stop the format processing." sqref="K4:K505">
      <formula1>FORMATTYPE</formula1>
    </dataValidation>
    <dataValidation type="list" allowBlank="1" showInputMessage="1" showErrorMessage="1" promptTitle="SHRED" prompt="If this is marked with a Y then you will completely destroy EVERYTHING on this LDEV!" sqref="L4:L505">
      <formula1>YN</formula1>
    </dataValidation>
    <dataValidation operator="lessThanOrEqual" allowBlank="1" showInputMessage="1" showErrorMessage="1" promptTitle="Carve LDEV From" prompt="This is the location to carve the LDEV from either a Parity_grp name or Pool ID. " sqref="D4:D506"/>
    <dataValidation allowBlank="1" showInputMessage="1" showErrorMessage="1" promptTitle="Name to apply to LDEV" prompt="The name to apply to LDEV Naming" sqref="J4:J505"/>
    <dataValidation type="whole" allowBlank="1" showInputMessage="1" showErrorMessage="1" errorTitle="Incorrect Capacity" error="Capacity should be between 600 and 600,000,000" promptTitle="Input Capacity " prompt="Input Capacity _x000d_minimum 60  when using blocks or mb" sqref="G4:G208">
      <formula1>0</formula1>
      <formula2>600000000</formula2>
    </dataValidation>
  </dataValidations>
  <pageMargins left="0.7" right="0.7" top="0.75" bottom="0.75" header="0.3" footer="0.3"/>
  <ignoredErrors>
    <ignoredError sqref="A4:A5 A6:A15 A20:A29 A36:A45 A52:A61 A68:A77 A84:A93 A100:A109 A116:A125 A132:A141 A148:A157" numberStoredAsText="1"/>
  </ignoredErrors>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enableFormatConditionsCalculation="0">
    <tabColor rgb="FF008000"/>
  </sheetPr>
  <dimension ref="A1:H395"/>
  <sheetViews>
    <sheetView workbookViewId="0">
      <pane ySplit="2" topLeftCell="A3" activePane="bottomLeft" state="frozen"/>
      <selection pane="bottomLeft" activeCell="A3" sqref="A3:E200"/>
    </sheetView>
  </sheetViews>
  <sheetFormatPr baseColWidth="10" defaultColWidth="11.5" defaultRowHeight="14" x14ac:dyDescent="0"/>
  <cols>
    <col min="1" max="1" width="11.5" style="78"/>
    <col min="3" max="3" width="20.1640625" customWidth="1"/>
    <col min="4" max="4" width="23.83203125" customWidth="1"/>
    <col min="5" max="5" width="7.1640625" style="8" customWidth="1"/>
    <col min="6" max="6" width="11.5" style="8"/>
    <col min="7" max="7" width="102.83203125" customWidth="1"/>
    <col min="8" max="8" width="96.6640625" style="8" customWidth="1"/>
    <col min="13" max="15" width="0" hidden="1" customWidth="1"/>
  </cols>
  <sheetData>
    <row r="1" spans="1:8" ht="37" thickBot="1">
      <c r="A1" s="330" t="s">
        <v>288</v>
      </c>
      <c r="B1" s="330"/>
      <c r="C1" s="330"/>
      <c r="D1" s="330"/>
      <c r="E1" s="330"/>
      <c r="F1" s="330"/>
      <c r="G1" s="89"/>
      <c r="H1" s="95"/>
    </row>
    <row r="2" spans="1:8" ht="29" thickTop="1">
      <c r="A2" s="85" t="s">
        <v>225</v>
      </c>
      <c r="B2" s="7" t="s">
        <v>230</v>
      </c>
      <c r="C2" s="7" t="s">
        <v>259</v>
      </c>
      <c r="D2" s="7" t="s">
        <v>274</v>
      </c>
      <c r="E2" s="140" t="s">
        <v>1074</v>
      </c>
      <c r="F2" s="7" t="s">
        <v>27</v>
      </c>
      <c r="G2" s="7" t="s">
        <v>298</v>
      </c>
      <c r="H2" s="7" t="s">
        <v>297</v>
      </c>
    </row>
    <row r="3" spans="1:8" ht="15">
      <c r="A3" s="30" t="s">
        <v>1163</v>
      </c>
      <c r="B3" s="29">
        <f>IF(ISTEXT(A3),HEX2DEC(A3),"")</f>
        <v>3392</v>
      </c>
      <c r="C3" s="29" t="s">
        <v>361</v>
      </c>
      <c r="D3" s="29" t="str">
        <f>IF(ISTEXT(A3),C3&amp;"_"&amp;A3,"")</f>
        <v>AIXTRONWEB_0D40</v>
      </c>
      <c r="E3" s="29"/>
      <c r="F3" s="92" t="s">
        <v>0</v>
      </c>
      <c r="G3" s="24" t="str">
        <f>IF(ISTEXT(A3),"raidcom add device_grp -device_grp_name "&amp;C3&amp; " "&amp;IF(ISTEXT(D3), D3," ")&amp;"  -ldev_id "&amp;B3&amp;" "&amp;IF(ISNUMBER(E3),"-cnt "&amp;E3,"")&amp;" -s "&amp;Instructions!B$11&amp;" -IH"&amp;Instructions!B$10,"")</f>
        <v>raidcom add device_grp -device_grp_name AIXTRONWEB AIXTRONWEB_0D40  -ldev_id 3392  -s 53958 -IH99</v>
      </c>
      <c r="H3" s="99" t="str">
        <f>IF(ISTEXT(A3),"raidcom delete device_grp -device_grp_name "&amp;C3&amp;"   -ldev_id "&amp;B3&amp;" "&amp;IF(ISNUMBER(E3),"-cnt "&amp;E3,"")&amp;" -s "&amp;Instructions!B$11&amp;" -IH"&amp;Instructions!B$10,"")</f>
        <v>raidcom delete device_grp -device_grp_name AIXTRONWEB   -ldev_id 3392  -s 53958 -IH99</v>
      </c>
    </row>
    <row r="4" spans="1:8" ht="15">
      <c r="A4" s="30" t="s">
        <v>1164</v>
      </c>
      <c r="B4" s="29">
        <f t="shared" ref="B4:B67" si="0">IF(ISTEXT(A4),HEX2DEC(A4),"")</f>
        <v>3393</v>
      </c>
      <c r="C4" s="29" t="s">
        <v>361</v>
      </c>
      <c r="D4" s="29" t="str">
        <f>IF(ISTEXT(A4),C4&amp;"_"&amp;A4,"")</f>
        <v>AIXTRONWEB_0D41</v>
      </c>
      <c r="E4" s="29"/>
      <c r="F4" s="92" t="s">
        <v>0</v>
      </c>
      <c r="G4" s="24" t="str">
        <f>IF(ISTEXT(A4),"raidcom add device_grp -device_grp_name "&amp;C4&amp; " "&amp;IF(ISTEXT(D4), D4," ")&amp;"  -ldev_id "&amp;B4&amp;" "&amp;IF(ISNUMBER(E4),"-cnt "&amp;E4,"")&amp;" -s "&amp;Instructions!B$11&amp;" -IH"&amp;Instructions!B$10,"")</f>
        <v>raidcom add device_grp -device_grp_name AIXTRONWEB AIXTRONWEB_0D41  -ldev_id 3393  -s 53958 -IH99</v>
      </c>
      <c r="H4" s="99" t="str">
        <f>IF(ISTEXT(A4),"raidcom delete device_grp -device_grp_name "&amp;C4&amp;"   -ldev_id "&amp;B4&amp;" "&amp;IF(ISNUMBER(E4),"-cnt "&amp;E4,"")&amp;" -s "&amp;Instructions!B$11&amp;" -IH"&amp;Instructions!B$10,"")</f>
        <v>raidcom delete device_grp -device_grp_name AIXTRONWEB   -ldev_id 3393  -s 53958 -IH99</v>
      </c>
    </row>
    <row r="5" spans="1:8" ht="15">
      <c r="A5" s="30" t="s">
        <v>1165</v>
      </c>
      <c r="B5" s="29">
        <f t="shared" si="0"/>
        <v>3394</v>
      </c>
      <c r="C5" s="29" t="s">
        <v>361</v>
      </c>
      <c r="D5" s="29" t="str">
        <f t="shared" ref="D5:D67" si="1">IF(ISTEXT(A5),C5&amp;"_"&amp;A5,"")</f>
        <v>AIXTRONWEB_0D42</v>
      </c>
      <c r="E5" s="29"/>
      <c r="F5" s="92" t="s">
        <v>0</v>
      </c>
      <c r="G5" s="24" t="str">
        <f>IF(ISTEXT(A5),"raidcom add device_grp -device_grp_name "&amp;C5&amp; " "&amp;IF(ISTEXT(D5), D5," ")&amp;"  -ldev_id "&amp;B5&amp;" "&amp;IF(ISNUMBER(E5),"-cnt "&amp;E5,"")&amp;" -s "&amp;Instructions!B$11&amp;" -IH"&amp;Instructions!B$10,"")</f>
        <v>raidcom add device_grp -device_grp_name AIXTRONWEB AIXTRONWEB_0D42  -ldev_id 3394  -s 53958 -IH99</v>
      </c>
      <c r="H5" s="99" t="str">
        <f>IF(ISTEXT(A5),"raidcom delete device_grp -device_grp_name "&amp;C5&amp;"   -ldev_id "&amp;B5&amp;" "&amp;IF(ISNUMBER(E5),"-cnt "&amp;E5,"")&amp;" -s "&amp;Instructions!B$11&amp;" -IH"&amp;Instructions!B$10,"")</f>
        <v>raidcom delete device_grp -device_grp_name AIXTRONWEB   -ldev_id 3394  -s 53958 -IH99</v>
      </c>
    </row>
    <row r="6" spans="1:8" ht="15">
      <c r="A6" s="30" t="s">
        <v>1166</v>
      </c>
      <c r="B6" s="29">
        <f t="shared" si="0"/>
        <v>3395</v>
      </c>
      <c r="C6" s="29" t="s">
        <v>361</v>
      </c>
      <c r="D6" s="29" t="str">
        <f t="shared" si="1"/>
        <v>AIXTRONWEB_0D43</v>
      </c>
      <c r="E6" s="29"/>
      <c r="F6" s="92" t="s">
        <v>0</v>
      </c>
      <c r="G6" s="24" t="str">
        <f>IF(ISTEXT(A6),"raidcom add device_grp -device_grp_name "&amp;C6&amp; " "&amp;IF(ISTEXT(D6), D6," ")&amp;"  -ldev_id "&amp;B6&amp;" "&amp;IF(ISNUMBER(E6),"-cnt "&amp;E6,"")&amp;" -s "&amp;Instructions!B$11&amp;" -IH"&amp;Instructions!B$10,"")</f>
        <v>raidcom add device_grp -device_grp_name AIXTRONWEB AIXTRONWEB_0D43  -ldev_id 3395  -s 53958 -IH99</v>
      </c>
      <c r="H6" s="99" t="str">
        <f>IF(ISTEXT(A6),"raidcom delete device_grp -device_grp_name "&amp;C6&amp;"   -ldev_id "&amp;B6&amp;" "&amp;IF(ISNUMBER(E6),"-cnt "&amp;E6,"")&amp;" -s "&amp;Instructions!B$11&amp;" -IH"&amp;Instructions!B$10,"")</f>
        <v>raidcom delete device_grp -device_grp_name AIXTRONWEB   -ldev_id 3395  -s 53958 -IH99</v>
      </c>
    </row>
    <row r="7" spans="1:8" ht="15">
      <c r="A7" s="30" t="s">
        <v>1167</v>
      </c>
      <c r="B7" s="29">
        <f t="shared" si="0"/>
        <v>3396</v>
      </c>
      <c r="C7" s="29" t="s">
        <v>361</v>
      </c>
      <c r="D7" s="29" t="str">
        <f t="shared" si="1"/>
        <v>AIXTRONWEB_0D44</v>
      </c>
      <c r="E7" s="29"/>
      <c r="F7" s="92" t="s">
        <v>0</v>
      </c>
      <c r="G7" s="24" t="str">
        <f>IF(ISTEXT(A7),"raidcom add device_grp -device_grp_name "&amp;C7&amp; " "&amp;IF(ISTEXT(D7), D7," ")&amp;"  -ldev_id "&amp;B7&amp;" "&amp;IF(ISNUMBER(E7),"-cnt "&amp;E7,"")&amp;" -s "&amp;Instructions!B$11&amp;" -IH"&amp;Instructions!B$10,"")</f>
        <v>raidcom add device_grp -device_grp_name AIXTRONWEB AIXTRONWEB_0D44  -ldev_id 3396  -s 53958 -IH99</v>
      </c>
      <c r="H7" s="99" t="str">
        <f>IF(ISTEXT(A7),"raidcom delete device_grp -device_grp_name "&amp;C7&amp;"   -ldev_id "&amp;B7&amp;" "&amp;IF(ISNUMBER(E7),"-cnt "&amp;E7,"")&amp;" -s "&amp;Instructions!B$11&amp;" -IH"&amp;Instructions!B$10,"")</f>
        <v>raidcom delete device_grp -device_grp_name AIXTRONWEB   -ldev_id 3396  -s 53958 -IH99</v>
      </c>
    </row>
    <row r="8" spans="1:8" ht="15">
      <c r="A8" s="30" t="s">
        <v>1168</v>
      </c>
      <c r="B8" s="29">
        <f t="shared" si="0"/>
        <v>3397</v>
      </c>
      <c r="C8" s="29" t="s">
        <v>361</v>
      </c>
      <c r="D8" s="29" t="str">
        <f t="shared" si="1"/>
        <v>AIXTRONWEB_0D45</v>
      </c>
      <c r="E8" s="29"/>
      <c r="F8" s="92" t="s">
        <v>0</v>
      </c>
      <c r="G8" s="24" t="str">
        <f>IF(ISTEXT(A8),"raidcom add device_grp -device_grp_name "&amp;C8&amp; " "&amp;IF(ISTEXT(D8), D8," ")&amp;"  -ldev_id "&amp;B8&amp;" "&amp;IF(ISNUMBER(E8),"-cnt "&amp;E8,"")&amp;" -s "&amp;Instructions!B$11&amp;" -IH"&amp;Instructions!B$10,"")</f>
        <v>raidcom add device_grp -device_grp_name AIXTRONWEB AIXTRONWEB_0D45  -ldev_id 3397  -s 53958 -IH99</v>
      </c>
      <c r="H8" s="99" t="str">
        <f>IF(ISTEXT(A8),"raidcom delete device_grp -device_grp_name "&amp;C8&amp;"   -ldev_id "&amp;B8&amp;" "&amp;IF(ISNUMBER(E8),"-cnt "&amp;E8,"")&amp;" -s "&amp;Instructions!B$11&amp;" -IH"&amp;Instructions!B$10,"")</f>
        <v>raidcom delete device_grp -device_grp_name AIXTRONWEB   -ldev_id 3397  -s 53958 -IH99</v>
      </c>
    </row>
    <row r="9" spans="1:8" ht="15">
      <c r="A9" s="30" t="s">
        <v>1169</v>
      </c>
      <c r="B9" s="29">
        <f t="shared" si="0"/>
        <v>3398</v>
      </c>
      <c r="C9" s="29" t="s">
        <v>361</v>
      </c>
      <c r="D9" s="29" t="str">
        <f t="shared" si="1"/>
        <v>AIXTRONWEB_0D46</v>
      </c>
      <c r="E9" s="29"/>
      <c r="F9" s="92" t="s">
        <v>0</v>
      </c>
      <c r="G9" s="24" t="str">
        <f>IF(ISTEXT(A9),"raidcom add device_grp -device_grp_name "&amp;C9&amp; " "&amp;IF(ISTEXT(D9), D9," ")&amp;"  -ldev_id "&amp;B9&amp;" "&amp;IF(ISNUMBER(E9),"-cnt "&amp;E9,"")&amp;" -s "&amp;Instructions!B$11&amp;" -IH"&amp;Instructions!B$10,"")</f>
        <v>raidcom add device_grp -device_grp_name AIXTRONWEB AIXTRONWEB_0D46  -ldev_id 3398  -s 53958 -IH99</v>
      </c>
      <c r="H9" s="99" t="str">
        <f>IF(ISTEXT(A9),"raidcom delete device_grp -device_grp_name "&amp;C9&amp;"   -ldev_id "&amp;B9&amp;" "&amp;IF(ISNUMBER(E9),"-cnt "&amp;E9,"")&amp;" -s "&amp;Instructions!B$11&amp;" -IH"&amp;Instructions!B$10,"")</f>
        <v>raidcom delete device_grp -device_grp_name AIXTRONWEB   -ldev_id 3398  -s 53958 -IH99</v>
      </c>
    </row>
    <row r="10" spans="1:8" ht="15">
      <c r="A10" s="30" t="s">
        <v>1170</v>
      </c>
      <c r="B10" s="29">
        <f t="shared" si="0"/>
        <v>3399</v>
      </c>
      <c r="C10" s="29" t="s">
        <v>361</v>
      </c>
      <c r="D10" s="29" t="str">
        <f t="shared" si="1"/>
        <v>AIXTRONWEB_0D47</v>
      </c>
      <c r="E10" s="29"/>
      <c r="F10" s="92" t="s">
        <v>0</v>
      </c>
      <c r="G10" s="24" t="str">
        <f>IF(ISTEXT(A10),"raidcom add device_grp -device_grp_name "&amp;C10&amp; " "&amp;IF(ISTEXT(D10), D10," ")&amp;"  -ldev_id "&amp;B10&amp;" "&amp;IF(ISNUMBER(E10),"-cnt "&amp;E10,"")&amp;" -s "&amp;Instructions!B$11&amp;" -IH"&amp;Instructions!B$10,"")</f>
        <v>raidcom add device_grp -device_grp_name AIXTRONWEB AIXTRONWEB_0D47  -ldev_id 3399  -s 53958 -IH99</v>
      </c>
      <c r="H10" s="99" t="str">
        <f>IF(ISTEXT(A10),"raidcom delete device_grp -device_grp_name "&amp;C10&amp;"   -ldev_id "&amp;B10&amp;" "&amp;IF(ISNUMBER(E10),"-cnt "&amp;E10,"")&amp;" -s "&amp;Instructions!B$11&amp;" -IH"&amp;Instructions!B$10,"")</f>
        <v>raidcom delete device_grp -device_grp_name AIXTRONWEB   -ldev_id 3399  -s 53958 -IH99</v>
      </c>
    </row>
    <row r="11" spans="1:8" ht="15">
      <c r="A11" s="30" t="s">
        <v>1171</v>
      </c>
      <c r="B11" s="29">
        <f t="shared" si="0"/>
        <v>3400</v>
      </c>
      <c r="C11" s="29" t="s">
        <v>361</v>
      </c>
      <c r="D11" s="29" t="str">
        <f t="shared" si="1"/>
        <v>AIXTRONWEB_0D48</v>
      </c>
      <c r="E11" s="29"/>
      <c r="F11" s="92" t="s">
        <v>0</v>
      </c>
      <c r="G11" s="24" t="str">
        <f>IF(ISTEXT(A11),"raidcom add device_grp -device_grp_name "&amp;C11&amp; " "&amp;IF(ISTEXT(D11), D11," ")&amp;"  -ldev_id "&amp;B11&amp;" "&amp;IF(ISNUMBER(E11),"-cnt "&amp;E11,"")&amp;" -s "&amp;Instructions!B$11&amp;" -IH"&amp;Instructions!B$10,"")</f>
        <v>raidcom add device_grp -device_grp_name AIXTRONWEB AIXTRONWEB_0D48  -ldev_id 3400  -s 53958 -IH99</v>
      </c>
      <c r="H11" s="99" t="str">
        <f>IF(ISTEXT(A11),"raidcom delete device_grp -device_grp_name "&amp;C11&amp;"   -ldev_id "&amp;B11&amp;" "&amp;IF(ISNUMBER(E11),"-cnt "&amp;E11,"")&amp;" -s "&amp;Instructions!B$11&amp;" -IH"&amp;Instructions!B$10,"")</f>
        <v>raidcom delete device_grp -device_grp_name AIXTRONWEB   -ldev_id 3400  -s 53958 -IH99</v>
      </c>
    </row>
    <row r="12" spans="1:8" ht="15">
      <c r="A12" s="30" t="s">
        <v>1172</v>
      </c>
      <c r="B12" s="29">
        <f t="shared" si="0"/>
        <v>3401</v>
      </c>
      <c r="C12" s="29" t="s">
        <v>361</v>
      </c>
      <c r="D12" s="29" t="str">
        <f t="shared" si="1"/>
        <v>AIXTRONWEB_0D49</v>
      </c>
      <c r="E12" s="29"/>
      <c r="F12" s="92" t="s">
        <v>0</v>
      </c>
      <c r="G12" s="24" t="str">
        <f>IF(ISTEXT(A12),"raidcom add device_grp -device_grp_name "&amp;C12&amp; " "&amp;IF(ISTEXT(D12), D12," ")&amp;"  -ldev_id "&amp;B12&amp;" "&amp;IF(ISNUMBER(E12),"-cnt "&amp;E12,"")&amp;" -s "&amp;Instructions!B$11&amp;" -IH"&amp;Instructions!B$10,"")</f>
        <v>raidcom add device_grp -device_grp_name AIXTRONWEB AIXTRONWEB_0D49  -ldev_id 3401  -s 53958 -IH99</v>
      </c>
      <c r="H12" s="99" t="str">
        <f>IF(ISTEXT(A12),"raidcom delete device_grp -device_grp_name "&amp;C12&amp;"   -ldev_id "&amp;B12&amp;" "&amp;IF(ISNUMBER(E12),"-cnt "&amp;E12,"")&amp;" -s "&amp;Instructions!B$11&amp;" -IH"&amp;Instructions!B$10,"")</f>
        <v>raidcom delete device_grp -device_grp_name AIXTRONWEB   -ldev_id 3401  -s 53958 -IH99</v>
      </c>
    </row>
    <row r="13" spans="1:8" ht="15">
      <c r="A13" s="30" t="s">
        <v>1173</v>
      </c>
      <c r="B13" s="29">
        <f t="shared" si="0"/>
        <v>3408</v>
      </c>
      <c r="C13" s="29" t="s">
        <v>361</v>
      </c>
      <c r="D13" s="29" t="str">
        <f t="shared" si="1"/>
        <v>AIXTRONWEB_0D50</v>
      </c>
      <c r="E13" s="29"/>
      <c r="F13" s="92" t="s">
        <v>0</v>
      </c>
      <c r="G13" s="24" t="str">
        <f>IF(ISTEXT(A13),"raidcom add device_grp -device_grp_name "&amp;C13&amp; " "&amp;IF(ISTEXT(D13), D13," ")&amp;"  -ldev_id "&amp;B13&amp;" "&amp;IF(ISNUMBER(E13),"-cnt "&amp;E13,"")&amp;" -s "&amp;Instructions!B$11&amp;" -IH"&amp;Instructions!B$10,"")</f>
        <v>raidcom add device_grp -device_grp_name AIXTRONWEB AIXTRONWEB_0D50  -ldev_id 3408  -s 53958 -IH99</v>
      </c>
      <c r="H13" s="99" t="str">
        <f>IF(ISTEXT(A13),"raidcom delete device_grp -device_grp_name "&amp;C13&amp;"   -ldev_id "&amp;B13&amp;" "&amp;IF(ISNUMBER(E13),"-cnt "&amp;E13,"")&amp;" -s "&amp;Instructions!B$11&amp;" -IH"&amp;Instructions!B$10,"")</f>
        <v>raidcom delete device_grp -device_grp_name AIXTRONWEB   -ldev_id 3408  -s 53958 -IH99</v>
      </c>
    </row>
    <row r="14" spans="1:8" ht="15">
      <c r="A14" s="30" t="s">
        <v>1174</v>
      </c>
      <c r="B14" s="29">
        <f t="shared" si="0"/>
        <v>3409</v>
      </c>
      <c r="C14" s="29" t="s">
        <v>361</v>
      </c>
      <c r="D14" s="29" t="str">
        <f t="shared" si="1"/>
        <v>AIXTRONWEB_0D51</v>
      </c>
      <c r="E14" s="29"/>
      <c r="F14" s="92" t="s">
        <v>0</v>
      </c>
      <c r="G14" s="24" t="str">
        <f>IF(ISTEXT(A14),"raidcom add device_grp -device_grp_name "&amp;C14&amp; " "&amp;IF(ISTEXT(D14), D14," ")&amp;"  -ldev_id "&amp;B14&amp;" "&amp;IF(ISNUMBER(E14),"-cnt "&amp;E14,"")&amp;" -s "&amp;Instructions!B$11&amp;" -IH"&amp;Instructions!B$10,"")</f>
        <v>raidcom add device_grp -device_grp_name AIXTRONWEB AIXTRONWEB_0D51  -ldev_id 3409  -s 53958 -IH99</v>
      </c>
      <c r="H14" s="99" t="str">
        <f>IF(ISTEXT(A14),"raidcom delete device_grp -device_grp_name "&amp;C14&amp;"   -ldev_id "&amp;B14&amp;" "&amp;IF(ISNUMBER(E14),"-cnt "&amp;E14,"")&amp;" -s "&amp;Instructions!B$11&amp;" -IH"&amp;Instructions!B$10,"")</f>
        <v>raidcom delete device_grp -device_grp_name AIXTRONWEB   -ldev_id 3409  -s 53958 -IH99</v>
      </c>
    </row>
    <row r="15" spans="1:8" ht="15">
      <c r="A15" s="30" t="s">
        <v>1175</v>
      </c>
      <c r="B15" s="29">
        <f t="shared" si="0"/>
        <v>3410</v>
      </c>
      <c r="C15" s="29" t="s">
        <v>361</v>
      </c>
      <c r="D15" s="29" t="str">
        <f t="shared" si="1"/>
        <v>AIXTRONWEB_0D52</v>
      </c>
      <c r="E15" s="29"/>
      <c r="F15" s="92" t="s">
        <v>0</v>
      </c>
      <c r="G15" s="24" t="str">
        <f>IF(ISTEXT(A15),"raidcom add device_grp -device_grp_name "&amp;C15&amp; " "&amp;IF(ISTEXT(D15), D15," ")&amp;"  -ldev_id "&amp;B15&amp;" "&amp;IF(ISNUMBER(E15),"-cnt "&amp;E15,"")&amp;" -s "&amp;Instructions!B$11&amp;" -IH"&amp;Instructions!B$10,"")</f>
        <v>raidcom add device_grp -device_grp_name AIXTRONWEB AIXTRONWEB_0D52  -ldev_id 3410  -s 53958 -IH99</v>
      </c>
      <c r="H15" s="99" t="str">
        <f>IF(ISTEXT(A15),"raidcom delete device_grp -device_grp_name "&amp;C15&amp;"   -ldev_id "&amp;B15&amp;" "&amp;IF(ISNUMBER(E15),"-cnt "&amp;E15,"")&amp;" -s "&amp;Instructions!B$11&amp;" -IH"&amp;Instructions!B$10,"")</f>
        <v>raidcom delete device_grp -device_grp_name AIXTRONWEB   -ldev_id 3410  -s 53958 -IH99</v>
      </c>
    </row>
    <row r="16" spans="1:8" ht="15">
      <c r="A16" s="30" t="s">
        <v>1176</v>
      </c>
      <c r="B16" s="29">
        <f t="shared" si="0"/>
        <v>3411</v>
      </c>
      <c r="C16" s="29" t="s">
        <v>361</v>
      </c>
      <c r="D16" s="29" t="str">
        <f t="shared" si="1"/>
        <v>AIXTRONWEB_0D53</v>
      </c>
      <c r="E16" s="29"/>
      <c r="F16" s="92" t="s">
        <v>0</v>
      </c>
      <c r="G16" s="24" t="str">
        <f>IF(ISTEXT(A16),"raidcom add device_grp -device_grp_name "&amp;C16&amp; " "&amp;IF(ISTEXT(D16), D16," ")&amp;"  -ldev_id "&amp;B16&amp;" "&amp;IF(ISNUMBER(E16),"-cnt "&amp;E16,"")&amp;" -s "&amp;Instructions!B$11&amp;" -IH"&amp;Instructions!B$10,"")</f>
        <v>raidcom add device_grp -device_grp_name AIXTRONWEB AIXTRONWEB_0D53  -ldev_id 3411  -s 53958 -IH99</v>
      </c>
      <c r="H16" s="99" t="str">
        <f>IF(ISTEXT(A16),"raidcom delete device_grp -device_grp_name "&amp;C16&amp;"   -ldev_id "&amp;B16&amp;" "&amp;IF(ISNUMBER(E16),"-cnt "&amp;E16,"")&amp;" -s "&amp;Instructions!B$11&amp;" -IH"&amp;Instructions!B$10,"")</f>
        <v>raidcom delete device_grp -device_grp_name AIXTRONWEB   -ldev_id 3411  -s 53958 -IH99</v>
      </c>
    </row>
    <row r="17" spans="1:8" ht="15">
      <c r="A17" s="30" t="s">
        <v>1177</v>
      </c>
      <c r="B17" s="29">
        <f t="shared" si="0"/>
        <v>3412</v>
      </c>
      <c r="C17" s="29" t="s">
        <v>361</v>
      </c>
      <c r="D17" s="29" t="str">
        <f t="shared" si="1"/>
        <v>AIXTRONWEB_0D54</v>
      </c>
      <c r="E17" s="29"/>
      <c r="F17" s="92" t="s">
        <v>0</v>
      </c>
      <c r="G17" s="24" t="str">
        <f>IF(ISTEXT(A17),"raidcom add device_grp -device_grp_name "&amp;C17&amp; " "&amp;IF(ISTEXT(D17), D17," ")&amp;"  -ldev_id "&amp;B17&amp;" "&amp;IF(ISNUMBER(E17),"-cnt "&amp;E17,"")&amp;" -s "&amp;Instructions!B$11&amp;" -IH"&amp;Instructions!B$10,"")</f>
        <v>raidcom add device_grp -device_grp_name AIXTRONWEB AIXTRONWEB_0D54  -ldev_id 3412  -s 53958 -IH99</v>
      </c>
      <c r="H17" s="99" t="str">
        <f>IF(ISTEXT(A17),"raidcom delete device_grp -device_grp_name "&amp;C17&amp;"   -ldev_id "&amp;B17&amp;" "&amp;IF(ISNUMBER(E17),"-cnt "&amp;E17,"")&amp;" -s "&amp;Instructions!B$11&amp;" -IH"&amp;Instructions!B$10,"")</f>
        <v>raidcom delete device_grp -device_grp_name AIXTRONWEB   -ldev_id 3412  -s 53958 -IH99</v>
      </c>
    </row>
    <row r="18" spans="1:8" ht="15">
      <c r="A18" s="30" t="s">
        <v>1178</v>
      </c>
      <c r="B18" s="29">
        <f t="shared" si="0"/>
        <v>3413</v>
      </c>
      <c r="C18" s="29" t="s">
        <v>361</v>
      </c>
      <c r="D18" s="29" t="str">
        <f t="shared" si="1"/>
        <v>AIXTRONWEB_0D55</v>
      </c>
      <c r="E18" s="29"/>
      <c r="F18" s="92" t="s">
        <v>0</v>
      </c>
      <c r="G18" s="24" t="str">
        <f>IF(ISTEXT(A18),"raidcom add device_grp -device_grp_name "&amp;C18&amp; " "&amp;IF(ISTEXT(D18), D18," ")&amp;"  -ldev_id "&amp;B18&amp;" "&amp;IF(ISNUMBER(E18),"-cnt "&amp;E18,"")&amp;" -s "&amp;Instructions!B$11&amp;" -IH"&amp;Instructions!B$10,"")</f>
        <v>raidcom add device_grp -device_grp_name AIXTRONWEB AIXTRONWEB_0D55  -ldev_id 3413  -s 53958 -IH99</v>
      </c>
      <c r="H18" s="99" t="str">
        <f>IF(ISTEXT(A18),"raidcom delete device_grp -device_grp_name "&amp;C18&amp;"   -ldev_id "&amp;B18&amp;" "&amp;IF(ISNUMBER(E18),"-cnt "&amp;E18,"")&amp;" -s "&amp;Instructions!B$11&amp;" -IH"&amp;Instructions!B$10,"")</f>
        <v>raidcom delete device_grp -device_grp_name AIXTRONWEB   -ldev_id 3413  -s 53958 -IH99</v>
      </c>
    </row>
    <row r="19" spans="1:8" ht="15">
      <c r="A19" s="30" t="s">
        <v>1179</v>
      </c>
      <c r="B19" s="29">
        <f t="shared" si="0"/>
        <v>3414</v>
      </c>
      <c r="C19" s="29" t="s">
        <v>361</v>
      </c>
      <c r="D19" s="29" t="str">
        <f t="shared" si="1"/>
        <v>AIXTRONWEB_0D56</v>
      </c>
      <c r="E19" s="29"/>
      <c r="F19" s="92" t="s">
        <v>0</v>
      </c>
      <c r="G19" s="24" t="str">
        <f>IF(ISTEXT(A19),"raidcom add device_grp -device_grp_name "&amp;C19&amp; " "&amp;IF(ISTEXT(D19), D19," ")&amp;"  -ldev_id "&amp;B19&amp;" "&amp;IF(ISNUMBER(E19),"-cnt "&amp;E19,"")&amp;" -s "&amp;Instructions!B$11&amp;" -IH"&amp;Instructions!B$10,"")</f>
        <v>raidcom add device_grp -device_grp_name AIXTRONWEB AIXTRONWEB_0D56  -ldev_id 3414  -s 53958 -IH99</v>
      </c>
      <c r="H19" s="99" t="str">
        <f>IF(ISTEXT(A19),"raidcom delete device_grp -device_grp_name "&amp;C19&amp;"   -ldev_id "&amp;B19&amp;" "&amp;IF(ISNUMBER(E19),"-cnt "&amp;E19,"")&amp;" -s "&amp;Instructions!B$11&amp;" -IH"&amp;Instructions!B$10,"")</f>
        <v>raidcom delete device_grp -device_grp_name AIXTRONWEB   -ldev_id 3414  -s 53958 -IH99</v>
      </c>
    </row>
    <row r="20" spans="1:8" ht="15">
      <c r="A20" s="30" t="s">
        <v>1180</v>
      </c>
      <c r="B20" s="29">
        <f t="shared" si="0"/>
        <v>3415</v>
      </c>
      <c r="C20" s="29" t="s">
        <v>361</v>
      </c>
      <c r="D20" s="29" t="str">
        <f t="shared" si="1"/>
        <v>AIXTRONWEB_0D57</v>
      </c>
      <c r="E20" s="29"/>
      <c r="F20" s="92" t="s">
        <v>0</v>
      </c>
      <c r="G20" s="24" t="str">
        <f>IF(ISTEXT(A20),"raidcom add device_grp -device_grp_name "&amp;C20&amp; " "&amp;IF(ISTEXT(D20), D20," ")&amp;"  -ldev_id "&amp;B20&amp;" "&amp;IF(ISNUMBER(E20),"-cnt "&amp;E20,"")&amp;" -s "&amp;Instructions!B$11&amp;" -IH"&amp;Instructions!B$10,"")</f>
        <v>raidcom add device_grp -device_grp_name AIXTRONWEB AIXTRONWEB_0D57  -ldev_id 3415  -s 53958 -IH99</v>
      </c>
      <c r="H20" s="99" t="str">
        <f>IF(ISTEXT(A20),"raidcom delete device_grp -device_grp_name "&amp;C20&amp;"   -ldev_id "&amp;B20&amp;" "&amp;IF(ISNUMBER(E20),"-cnt "&amp;E20,"")&amp;" -s "&amp;Instructions!B$11&amp;" -IH"&amp;Instructions!B$10,"")</f>
        <v>raidcom delete device_grp -device_grp_name AIXTRONWEB   -ldev_id 3415  -s 53958 -IH99</v>
      </c>
    </row>
    <row r="21" spans="1:8" ht="15">
      <c r="A21" s="30" t="s">
        <v>1181</v>
      </c>
      <c r="B21" s="29">
        <f t="shared" si="0"/>
        <v>3416</v>
      </c>
      <c r="C21" s="29" t="s">
        <v>361</v>
      </c>
      <c r="D21" s="29" t="str">
        <f t="shared" si="1"/>
        <v>AIXTRONWEB_0D58</v>
      </c>
      <c r="E21" s="29"/>
      <c r="F21" s="92" t="s">
        <v>0</v>
      </c>
      <c r="G21" s="24" t="str">
        <f>IF(ISTEXT(A21),"raidcom add device_grp -device_grp_name "&amp;C21&amp; " "&amp;IF(ISTEXT(D21), D21," ")&amp;"  -ldev_id "&amp;B21&amp;" "&amp;IF(ISNUMBER(E21),"-cnt "&amp;E21,"")&amp;" -s "&amp;Instructions!B$11&amp;" -IH"&amp;Instructions!B$10,"")</f>
        <v>raidcom add device_grp -device_grp_name AIXTRONWEB AIXTRONWEB_0D58  -ldev_id 3416  -s 53958 -IH99</v>
      </c>
      <c r="H21" s="99" t="str">
        <f>IF(ISTEXT(A21),"raidcom delete device_grp -device_grp_name "&amp;C21&amp;"   -ldev_id "&amp;B21&amp;" "&amp;IF(ISNUMBER(E21),"-cnt "&amp;E21,"")&amp;" -s "&amp;Instructions!B$11&amp;" -IH"&amp;Instructions!B$10,"")</f>
        <v>raidcom delete device_grp -device_grp_name AIXTRONWEB   -ldev_id 3416  -s 53958 -IH99</v>
      </c>
    </row>
    <row r="22" spans="1:8" ht="15">
      <c r="A22" s="30" t="s">
        <v>1182</v>
      </c>
      <c r="B22" s="29">
        <f t="shared" si="0"/>
        <v>3417</v>
      </c>
      <c r="C22" s="29" t="s">
        <v>361</v>
      </c>
      <c r="D22" s="29" t="str">
        <f t="shared" si="1"/>
        <v>AIXTRONWEB_0D59</v>
      </c>
      <c r="E22" s="29"/>
      <c r="F22" s="92" t="s">
        <v>0</v>
      </c>
      <c r="G22" s="24" t="str">
        <f>IF(ISTEXT(A22),"raidcom add device_grp -device_grp_name "&amp;C22&amp; " "&amp;IF(ISTEXT(D22), D22," ")&amp;"  -ldev_id "&amp;B22&amp;" "&amp;IF(ISNUMBER(E22),"-cnt "&amp;E22,"")&amp;" -s "&amp;Instructions!B$11&amp;" -IH"&amp;Instructions!B$10,"")</f>
        <v>raidcom add device_grp -device_grp_name AIXTRONWEB AIXTRONWEB_0D59  -ldev_id 3417  -s 53958 -IH99</v>
      </c>
      <c r="H22" s="99" t="str">
        <f>IF(ISTEXT(A22),"raidcom delete device_grp -device_grp_name "&amp;C22&amp;"   -ldev_id "&amp;B22&amp;" "&amp;IF(ISNUMBER(E22),"-cnt "&amp;E22,"")&amp;" -s "&amp;Instructions!B$11&amp;" -IH"&amp;Instructions!B$10,"")</f>
        <v>raidcom delete device_grp -device_grp_name AIXTRONWEB   -ldev_id 3417  -s 53958 -IH99</v>
      </c>
    </row>
    <row r="23" spans="1:8" ht="15">
      <c r="A23" s="30" t="s">
        <v>1183</v>
      </c>
      <c r="B23" s="29">
        <f t="shared" si="0"/>
        <v>3424</v>
      </c>
      <c r="C23" s="29" t="s">
        <v>361</v>
      </c>
      <c r="D23" s="29" t="str">
        <f t="shared" si="1"/>
        <v>AIXTRONWEB_0D60</v>
      </c>
      <c r="E23" s="29"/>
      <c r="F23" s="92" t="s">
        <v>0</v>
      </c>
      <c r="G23" s="24" t="str">
        <f>IF(ISTEXT(A23),"raidcom add device_grp -device_grp_name "&amp;C23&amp; " "&amp;IF(ISTEXT(D23), D23," ")&amp;"  -ldev_id "&amp;B23&amp;" "&amp;IF(ISNUMBER(E23),"-cnt "&amp;E23,"")&amp;" -s "&amp;Instructions!B$11&amp;" -IH"&amp;Instructions!B$10,"")</f>
        <v>raidcom add device_grp -device_grp_name AIXTRONWEB AIXTRONWEB_0D60  -ldev_id 3424  -s 53958 -IH99</v>
      </c>
      <c r="H23" s="99" t="str">
        <f>IF(ISTEXT(A23),"raidcom delete device_grp -device_grp_name "&amp;C23&amp;"   -ldev_id "&amp;B23&amp;" "&amp;IF(ISNUMBER(E23),"-cnt "&amp;E23,"")&amp;" -s "&amp;Instructions!B$11&amp;" -IH"&amp;Instructions!B$10,"")</f>
        <v>raidcom delete device_grp -device_grp_name AIXTRONWEB   -ldev_id 3424  -s 53958 -IH99</v>
      </c>
    </row>
    <row r="24" spans="1:8" ht="15">
      <c r="A24" s="30" t="s">
        <v>1184</v>
      </c>
      <c r="B24" s="29">
        <f t="shared" si="0"/>
        <v>3425</v>
      </c>
      <c r="C24" s="29" t="s">
        <v>361</v>
      </c>
      <c r="D24" s="29" t="str">
        <f t="shared" si="1"/>
        <v>AIXTRONWEB_0D61</v>
      </c>
      <c r="E24" s="29"/>
      <c r="F24" s="92" t="s">
        <v>0</v>
      </c>
      <c r="G24" s="24" t="str">
        <f>IF(ISTEXT(A24),"raidcom add device_grp -device_grp_name "&amp;C24&amp; " "&amp;IF(ISTEXT(D24), D24," ")&amp;"  -ldev_id "&amp;B24&amp;" "&amp;IF(ISNUMBER(E24),"-cnt "&amp;E24,"")&amp;" -s "&amp;Instructions!B$11&amp;" -IH"&amp;Instructions!B$10,"")</f>
        <v>raidcom add device_grp -device_grp_name AIXTRONWEB AIXTRONWEB_0D61  -ldev_id 3425  -s 53958 -IH99</v>
      </c>
      <c r="H24" s="99" t="str">
        <f>IF(ISTEXT(A24),"raidcom delete device_grp -device_grp_name "&amp;C24&amp;"   -ldev_id "&amp;B24&amp;" "&amp;IF(ISNUMBER(E24),"-cnt "&amp;E24,"")&amp;" -s "&amp;Instructions!B$11&amp;" -IH"&amp;Instructions!B$10,"")</f>
        <v>raidcom delete device_grp -device_grp_name AIXTRONWEB   -ldev_id 3425  -s 53958 -IH99</v>
      </c>
    </row>
    <row r="25" spans="1:8" ht="15">
      <c r="A25" s="30" t="s">
        <v>1185</v>
      </c>
      <c r="B25" s="29">
        <f t="shared" si="0"/>
        <v>3402</v>
      </c>
      <c r="C25" s="29" t="s">
        <v>361</v>
      </c>
      <c r="D25" s="29" t="str">
        <f t="shared" si="1"/>
        <v>AIXTRONWEB_0D4A</v>
      </c>
      <c r="E25" s="29"/>
      <c r="F25" s="92" t="s">
        <v>0</v>
      </c>
      <c r="G25" s="24" t="str">
        <f>IF(ISTEXT(A25),"raidcom add device_grp -device_grp_name "&amp;C25&amp; " "&amp;IF(ISTEXT(D25), D25," ")&amp;"  -ldev_id "&amp;B25&amp;" "&amp;IF(ISNUMBER(E25),"-cnt "&amp;E25,"")&amp;" -s "&amp;Instructions!B$11&amp;" -IH"&amp;Instructions!B$10,"")</f>
        <v>raidcom add device_grp -device_grp_name AIXTRONWEB AIXTRONWEB_0D4A  -ldev_id 3402  -s 53958 -IH99</v>
      </c>
      <c r="H25" s="99" t="str">
        <f>IF(ISTEXT(A25),"raidcom delete device_grp -device_grp_name "&amp;C25&amp;"   -ldev_id "&amp;B25&amp;" "&amp;IF(ISNUMBER(E25),"-cnt "&amp;E25,"")&amp;" -s "&amp;Instructions!B$11&amp;" -IH"&amp;Instructions!B$10,"")</f>
        <v>raidcom delete device_grp -device_grp_name AIXTRONWEB   -ldev_id 3402  -s 53958 -IH99</v>
      </c>
    </row>
    <row r="26" spans="1:8" ht="15">
      <c r="A26" s="30" t="s">
        <v>1186</v>
      </c>
      <c r="B26" s="29">
        <f t="shared" si="0"/>
        <v>3403</v>
      </c>
      <c r="C26" s="29" t="s">
        <v>361</v>
      </c>
      <c r="D26" s="29" t="str">
        <f t="shared" si="1"/>
        <v>AIXTRONWEB_0D4B</v>
      </c>
      <c r="E26" s="29"/>
      <c r="F26" s="92" t="s">
        <v>0</v>
      </c>
      <c r="G26" s="24" t="str">
        <f>IF(ISTEXT(A26),"raidcom add device_grp -device_grp_name "&amp;C26&amp; " "&amp;IF(ISTEXT(D26), D26," ")&amp;"  -ldev_id "&amp;B26&amp;" "&amp;IF(ISNUMBER(E26),"-cnt "&amp;E26,"")&amp;" -s "&amp;Instructions!B$11&amp;" -IH"&amp;Instructions!B$10,"")</f>
        <v>raidcom add device_grp -device_grp_name AIXTRONWEB AIXTRONWEB_0D4B  -ldev_id 3403  -s 53958 -IH99</v>
      </c>
      <c r="H26" s="99" t="str">
        <f>IF(ISTEXT(A26),"raidcom delete device_grp -device_grp_name "&amp;C26&amp;"   -ldev_id "&amp;B26&amp;" "&amp;IF(ISNUMBER(E26),"-cnt "&amp;E26,"")&amp;" -s "&amp;Instructions!B$11&amp;" -IH"&amp;Instructions!B$10,"")</f>
        <v>raidcom delete device_grp -device_grp_name AIXTRONWEB   -ldev_id 3403  -s 53958 -IH99</v>
      </c>
    </row>
    <row r="27" spans="1:8" ht="15">
      <c r="A27" s="30" t="s">
        <v>1187</v>
      </c>
      <c r="B27" s="29">
        <f t="shared" si="0"/>
        <v>3404</v>
      </c>
      <c r="C27" s="29" t="s">
        <v>361</v>
      </c>
      <c r="D27" s="29" t="str">
        <f t="shared" si="1"/>
        <v>AIXTRONWEB_0D4C</v>
      </c>
      <c r="E27" s="29"/>
      <c r="F27" s="92" t="s">
        <v>0</v>
      </c>
      <c r="G27" s="24" t="str">
        <f>IF(ISTEXT(A27),"raidcom add device_grp -device_grp_name "&amp;C27&amp; " "&amp;IF(ISTEXT(D27), D27," ")&amp;"  -ldev_id "&amp;B27&amp;" "&amp;IF(ISNUMBER(E27),"-cnt "&amp;E27,"")&amp;" -s "&amp;Instructions!B$11&amp;" -IH"&amp;Instructions!B$10,"")</f>
        <v>raidcom add device_grp -device_grp_name AIXTRONWEB AIXTRONWEB_0D4C  -ldev_id 3404  -s 53958 -IH99</v>
      </c>
      <c r="H27" s="99" t="str">
        <f>IF(ISTEXT(A27),"raidcom delete device_grp -device_grp_name "&amp;C27&amp;"   -ldev_id "&amp;B27&amp;" "&amp;IF(ISNUMBER(E27),"-cnt "&amp;E27,"")&amp;" -s "&amp;Instructions!B$11&amp;" -IH"&amp;Instructions!B$10,"")</f>
        <v>raidcom delete device_grp -device_grp_name AIXTRONWEB   -ldev_id 3404  -s 53958 -IH99</v>
      </c>
    </row>
    <row r="28" spans="1:8" ht="15">
      <c r="A28" s="30" t="s">
        <v>1188</v>
      </c>
      <c r="B28" s="29">
        <f t="shared" si="0"/>
        <v>3405</v>
      </c>
      <c r="C28" s="29" t="s">
        <v>361</v>
      </c>
      <c r="D28" s="29" t="str">
        <f t="shared" si="1"/>
        <v>AIXTRONWEB_0D4D</v>
      </c>
      <c r="E28" s="29"/>
      <c r="F28" s="92" t="s">
        <v>0</v>
      </c>
      <c r="G28" s="24" t="str">
        <f>IF(ISTEXT(A28),"raidcom add device_grp -device_grp_name "&amp;C28&amp; " "&amp;IF(ISTEXT(D28), D28," ")&amp;"  -ldev_id "&amp;B28&amp;" "&amp;IF(ISNUMBER(E28),"-cnt "&amp;E28,"")&amp;" -s "&amp;Instructions!B$11&amp;" -IH"&amp;Instructions!B$10,"")</f>
        <v>raidcom add device_grp -device_grp_name AIXTRONWEB AIXTRONWEB_0D4D  -ldev_id 3405  -s 53958 -IH99</v>
      </c>
      <c r="H28" s="99" t="str">
        <f>IF(ISTEXT(A28),"raidcom delete device_grp -device_grp_name "&amp;C28&amp;"   -ldev_id "&amp;B28&amp;" "&amp;IF(ISNUMBER(E28),"-cnt "&amp;E28,"")&amp;" -s "&amp;Instructions!B$11&amp;" -IH"&amp;Instructions!B$10,"")</f>
        <v>raidcom delete device_grp -device_grp_name AIXTRONWEB   -ldev_id 3405  -s 53958 -IH99</v>
      </c>
    </row>
    <row r="29" spans="1:8" ht="15">
      <c r="A29" s="30" t="s">
        <v>1189</v>
      </c>
      <c r="B29" s="29">
        <f t="shared" si="0"/>
        <v>3406</v>
      </c>
      <c r="C29" s="29" t="s">
        <v>361</v>
      </c>
      <c r="D29" s="29" t="str">
        <f t="shared" si="1"/>
        <v>AIXTRONWEB_0D4E</v>
      </c>
      <c r="E29" s="29"/>
      <c r="F29" s="92" t="s">
        <v>0</v>
      </c>
      <c r="G29" s="24" t="str">
        <f>IF(ISTEXT(A29),"raidcom add device_grp -device_grp_name "&amp;C29&amp; " "&amp;IF(ISTEXT(D29), D29," ")&amp;"  -ldev_id "&amp;B29&amp;" "&amp;IF(ISNUMBER(E29),"-cnt "&amp;E29,"")&amp;" -s "&amp;Instructions!B$11&amp;" -IH"&amp;Instructions!B$10,"")</f>
        <v>raidcom add device_grp -device_grp_name AIXTRONWEB AIXTRONWEB_0D4E  -ldev_id 3406  -s 53958 -IH99</v>
      </c>
      <c r="H29" s="99" t="str">
        <f>IF(ISTEXT(A29),"raidcom delete device_grp -device_grp_name "&amp;C29&amp;"   -ldev_id "&amp;B29&amp;" "&amp;IF(ISNUMBER(E29),"-cnt "&amp;E29,"")&amp;" -s "&amp;Instructions!B$11&amp;" -IH"&amp;Instructions!B$10,"")</f>
        <v>raidcom delete device_grp -device_grp_name AIXTRONWEB   -ldev_id 3406  -s 53958 -IH99</v>
      </c>
    </row>
    <row r="30" spans="1:8" ht="15">
      <c r="A30" s="30" t="s">
        <v>1190</v>
      </c>
      <c r="B30" s="29">
        <f t="shared" si="0"/>
        <v>3407</v>
      </c>
      <c r="C30" s="29" t="s">
        <v>361</v>
      </c>
      <c r="D30" s="29" t="str">
        <f t="shared" si="1"/>
        <v>AIXTRONWEB_0D4F</v>
      </c>
      <c r="E30" s="29"/>
      <c r="F30" s="92" t="s">
        <v>0</v>
      </c>
      <c r="G30" s="24" t="str">
        <f>IF(ISTEXT(A30),"raidcom add device_grp -device_grp_name "&amp;C30&amp; " "&amp;IF(ISTEXT(D30), D30," ")&amp;"  -ldev_id "&amp;B30&amp;" "&amp;IF(ISNUMBER(E30),"-cnt "&amp;E30,"")&amp;" -s "&amp;Instructions!B$11&amp;" -IH"&amp;Instructions!B$10,"")</f>
        <v>raidcom add device_grp -device_grp_name AIXTRONWEB AIXTRONWEB_0D4F  -ldev_id 3407  -s 53958 -IH99</v>
      </c>
      <c r="H30" s="99" t="str">
        <f>IF(ISTEXT(A30),"raidcom delete device_grp -device_grp_name "&amp;C30&amp;"   -ldev_id "&amp;B30&amp;" "&amp;IF(ISNUMBER(E30),"-cnt "&amp;E30,"")&amp;" -s "&amp;Instructions!B$11&amp;" -IH"&amp;Instructions!B$10,"")</f>
        <v>raidcom delete device_grp -device_grp_name AIXTRONWEB   -ldev_id 3407  -s 53958 -IH99</v>
      </c>
    </row>
    <row r="31" spans="1:8" ht="15">
      <c r="A31" s="30" t="s">
        <v>1191</v>
      </c>
      <c r="B31" s="29">
        <f t="shared" si="0"/>
        <v>3418</v>
      </c>
      <c r="C31" s="29" t="s">
        <v>361</v>
      </c>
      <c r="D31" s="29" t="str">
        <f t="shared" si="1"/>
        <v>AIXTRONWEB_0D5A</v>
      </c>
      <c r="E31" s="29"/>
      <c r="F31" s="92" t="s">
        <v>0</v>
      </c>
      <c r="G31" s="24" t="str">
        <f>IF(ISTEXT(A31),"raidcom add device_grp -device_grp_name "&amp;C31&amp; " "&amp;IF(ISTEXT(D31), D31," ")&amp;"  -ldev_id "&amp;B31&amp;" "&amp;IF(ISNUMBER(E31),"-cnt "&amp;E31,"")&amp;" -s "&amp;Instructions!B$11&amp;" -IH"&amp;Instructions!B$10,"")</f>
        <v>raidcom add device_grp -device_grp_name AIXTRONWEB AIXTRONWEB_0D5A  -ldev_id 3418  -s 53958 -IH99</v>
      </c>
      <c r="H31" s="99" t="str">
        <f>IF(ISTEXT(A31),"raidcom delete device_grp -device_grp_name "&amp;C31&amp;"   -ldev_id "&amp;B31&amp;" "&amp;IF(ISNUMBER(E31),"-cnt "&amp;E31,"")&amp;" -s "&amp;Instructions!B$11&amp;" -IH"&amp;Instructions!B$10,"")</f>
        <v>raidcom delete device_grp -device_grp_name AIXTRONWEB   -ldev_id 3418  -s 53958 -IH99</v>
      </c>
    </row>
    <row r="32" spans="1:8" ht="15">
      <c r="A32" s="30" t="s">
        <v>1192</v>
      </c>
      <c r="B32" s="29">
        <f t="shared" si="0"/>
        <v>3419</v>
      </c>
      <c r="C32" s="29" t="s">
        <v>361</v>
      </c>
      <c r="D32" s="29" t="str">
        <f t="shared" si="1"/>
        <v>AIXTRONWEB_0D5B</v>
      </c>
      <c r="E32" s="29"/>
      <c r="F32" s="92" t="s">
        <v>0</v>
      </c>
      <c r="G32" s="24" t="str">
        <f>IF(ISTEXT(A32),"raidcom add device_grp -device_grp_name "&amp;C32&amp; " "&amp;IF(ISTEXT(D32), D32," ")&amp;"  -ldev_id "&amp;B32&amp;" "&amp;IF(ISNUMBER(E32),"-cnt "&amp;E32,"")&amp;" -s "&amp;Instructions!B$11&amp;" -IH"&amp;Instructions!B$10,"")</f>
        <v>raidcom add device_grp -device_grp_name AIXTRONWEB AIXTRONWEB_0D5B  -ldev_id 3419  -s 53958 -IH99</v>
      </c>
      <c r="H32" s="99" t="str">
        <f>IF(ISTEXT(A32),"raidcom delete device_grp -device_grp_name "&amp;C32&amp;"   -ldev_id "&amp;B32&amp;" "&amp;IF(ISNUMBER(E32),"-cnt "&amp;E32,"")&amp;" -s "&amp;Instructions!B$11&amp;" -IH"&amp;Instructions!B$10,"")</f>
        <v>raidcom delete device_grp -device_grp_name AIXTRONWEB   -ldev_id 3419  -s 53958 -IH99</v>
      </c>
    </row>
    <row r="33" spans="1:8" ht="15">
      <c r="A33" s="30" t="s">
        <v>1193</v>
      </c>
      <c r="B33" s="29">
        <f t="shared" si="0"/>
        <v>3420</v>
      </c>
      <c r="C33" s="29" t="s">
        <v>361</v>
      </c>
      <c r="D33" s="29" t="str">
        <f t="shared" si="1"/>
        <v>AIXTRONWEB_0D5C</v>
      </c>
      <c r="E33" s="29"/>
      <c r="F33" s="92" t="s">
        <v>0</v>
      </c>
      <c r="G33" s="24" t="str">
        <f>IF(ISTEXT(A33),"raidcom add device_grp -device_grp_name "&amp;C33&amp; " "&amp;IF(ISTEXT(D33), D33," ")&amp;"  -ldev_id "&amp;B33&amp;" "&amp;IF(ISNUMBER(E33),"-cnt "&amp;E33,"")&amp;" -s "&amp;Instructions!B$11&amp;" -IH"&amp;Instructions!B$10,"")</f>
        <v>raidcom add device_grp -device_grp_name AIXTRONWEB AIXTRONWEB_0D5C  -ldev_id 3420  -s 53958 -IH99</v>
      </c>
      <c r="H33" s="99" t="str">
        <f>IF(ISTEXT(A33),"raidcom delete device_grp -device_grp_name "&amp;C33&amp;"   -ldev_id "&amp;B33&amp;" "&amp;IF(ISNUMBER(E33),"-cnt "&amp;E33,"")&amp;" -s "&amp;Instructions!B$11&amp;" -IH"&amp;Instructions!B$10,"")</f>
        <v>raidcom delete device_grp -device_grp_name AIXTRONWEB   -ldev_id 3420  -s 53958 -IH99</v>
      </c>
    </row>
    <row r="34" spans="1:8" ht="15">
      <c r="A34" s="30" t="s">
        <v>1194</v>
      </c>
      <c r="B34" s="29">
        <f t="shared" si="0"/>
        <v>3421</v>
      </c>
      <c r="C34" s="29" t="s">
        <v>361</v>
      </c>
      <c r="D34" s="29" t="str">
        <f t="shared" si="1"/>
        <v>AIXTRONWEB_0D5D</v>
      </c>
      <c r="E34" s="29"/>
      <c r="F34" s="92" t="s">
        <v>0</v>
      </c>
      <c r="G34" s="24" t="str">
        <f>IF(ISTEXT(A34),"raidcom add device_grp -device_grp_name "&amp;C34&amp; " "&amp;IF(ISTEXT(D34), D34," ")&amp;"  -ldev_id "&amp;B34&amp;" "&amp;IF(ISNUMBER(E34),"-cnt "&amp;E34,"")&amp;" -s "&amp;Instructions!B$11&amp;" -IH"&amp;Instructions!B$10,"")</f>
        <v>raidcom add device_grp -device_grp_name AIXTRONWEB AIXTRONWEB_0D5D  -ldev_id 3421  -s 53958 -IH99</v>
      </c>
      <c r="H34" s="99" t="str">
        <f>IF(ISTEXT(A34),"raidcom delete device_grp -device_grp_name "&amp;C34&amp;"   -ldev_id "&amp;B34&amp;" "&amp;IF(ISNUMBER(E34),"-cnt "&amp;E34,"")&amp;" -s "&amp;Instructions!B$11&amp;" -IH"&amp;Instructions!B$10,"")</f>
        <v>raidcom delete device_grp -device_grp_name AIXTRONWEB   -ldev_id 3421  -s 53958 -IH99</v>
      </c>
    </row>
    <row r="35" spans="1:8" ht="15">
      <c r="A35" s="30" t="s">
        <v>1195</v>
      </c>
      <c r="B35" s="29">
        <f t="shared" si="0"/>
        <v>3422</v>
      </c>
      <c r="C35" s="29" t="s">
        <v>361</v>
      </c>
      <c r="D35" s="29" t="str">
        <f t="shared" si="1"/>
        <v>AIXTRONWEB_0D5E</v>
      </c>
      <c r="E35" s="29"/>
      <c r="F35" s="92" t="s">
        <v>0</v>
      </c>
      <c r="G35" s="24" t="str">
        <f>IF(ISTEXT(A35),"raidcom add device_grp -device_grp_name "&amp;C35&amp; " "&amp;IF(ISTEXT(D35), D35," ")&amp;"  -ldev_id "&amp;B35&amp;" "&amp;IF(ISNUMBER(E35),"-cnt "&amp;E35,"")&amp;" -s "&amp;Instructions!B$11&amp;" -IH"&amp;Instructions!B$10,"")</f>
        <v>raidcom add device_grp -device_grp_name AIXTRONWEB AIXTRONWEB_0D5E  -ldev_id 3422  -s 53958 -IH99</v>
      </c>
      <c r="H35" s="99" t="str">
        <f>IF(ISTEXT(A35),"raidcom delete device_grp -device_grp_name "&amp;C35&amp;"   -ldev_id "&amp;B35&amp;" "&amp;IF(ISNUMBER(E35),"-cnt "&amp;E35,"")&amp;" -s "&amp;Instructions!B$11&amp;" -IH"&amp;Instructions!B$10,"")</f>
        <v>raidcom delete device_grp -device_grp_name AIXTRONWEB   -ldev_id 3422  -s 53958 -IH99</v>
      </c>
    </row>
    <row r="36" spans="1:8" ht="15">
      <c r="A36" s="30" t="s">
        <v>1196</v>
      </c>
      <c r="B36" s="29">
        <f t="shared" si="0"/>
        <v>3423</v>
      </c>
      <c r="C36" s="29" t="s">
        <v>361</v>
      </c>
      <c r="D36" s="29" t="str">
        <f t="shared" si="1"/>
        <v>AIXTRONWEB_0D5F</v>
      </c>
      <c r="E36" s="29"/>
      <c r="F36" s="92" t="s">
        <v>0</v>
      </c>
      <c r="G36" s="24" t="str">
        <f>IF(ISTEXT(A36),"raidcom add device_grp -device_grp_name "&amp;C36&amp; " "&amp;IF(ISTEXT(D36), D36," ")&amp;"  -ldev_id "&amp;B36&amp;" "&amp;IF(ISNUMBER(E36),"-cnt "&amp;E36,"")&amp;" -s "&amp;Instructions!B$11&amp;" -IH"&amp;Instructions!B$10,"")</f>
        <v>raidcom add device_grp -device_grp_name AIXTRONWEB AIXTRONWEB_0D5F  -ldev_id 3423  -s 53958 -IH99</v>
      </c>
      <c r="H36" s="99" t="str">
        <f>IF(ISTEXT(A36),"raidcom delete device_grp -device_grp_name "&amp;C36&amp;"   -ldev_id "&amp;B36&amp;" "&amp;IF(ISNUMBER(E36),"-cnt "&amp;E36,"")&amp;" -s "&amp;Instructions!B$11&amp;" -IH"&amp;Instructions!B$10,"")</f>
        <v>raidcom delete device_grp -device_grp_name AIXTRONWEB   -ldev_id 3423  -s 53958 -IH99</v>
      </c>
    </row>
    <row r="37" spans="1:8" ht="15">
      <c r="A37" s="30" t="s">
        <v>1197</v>
      </c>
      <c r="B37" s="29">
        <f t="shared" si="0"/>
        <v>3523</v>
      </c>
      <c r="C37" s="29" t="s">
        <v>361</v>
      </c>
      <c r="D37" s="29" t="str">
        <f t="shared" si="1"/>
        <v>AIXTRONWEB_0DC3</v>
      </c>
      <c r="E37" s="29"/>
      <c r="F37" s="92" t="s">
        <v>0</v>
      </c>
      <c r="G37" s="24" t="str">
        <f>IF(ISTEXT(A37),"raidcom add device_grp -device_grp_name "&amp;C37&amp; " "&amp;IF(ISTEXT(D37), D37," ")&amp;"  -ldev_id "&amp;B37&amp;" "&amp;IF(ISNUMBER(E37),"-cnt "&amp;E37,"")&amp;" -s "&amp;Instructions!B$11&amp;" -IH"&amp;Instructions!B$10,"")</f>
        <v>raidcom add device_grp -device_grp_name AIXTRONWEB AIXTRONWEB_0DC3  -ldev_id 3523  -s 53958 -IH99</v>
      </c>
      <c r="H37" s="99" t="str">
        <f>IF(ISTEXT(A37),"raidcom delete device_grp -device_grp_name "&amp;C37&amp;"   -ldev_id "&amp;B37&amp;" "&amp;IF(ISNUMBER(E37),"-cnt "&amp;E37,"")&amp;" -s "&amp;Instructions!B$11&amp;" -IH"&amp;Instructions!B$10,"")</f>
        <v>raidcom delete device_grp -device_grp_name AIXTRONWEB   -ldev_id 3523  -s 53958 -IH99</v>
      </c>
    </row>
    <row r="38" spans="1:8" ht="15">
      <c r="A38" s="30" t="s">
        <v>1198</v>
      </c>
      <c r="B38" s="29">
        <f t="shared" si="0"/>
        <v>3524</v>
      </c>
      <c r="C38" s="29" t="s">
        <v>361</v>
      </c>
      <c r="D38" s="29" t="str">
        <f t="shared" si="1"/>
        <v>AIXTRONWEB_0DC4</v>
      </c>
      <c r="E38" s="29"/>
      <c r="F38" s="92" t="s">
        <v>0</v>
      </c>
      <c r="G38" s="24" t="str">
        <f>IF(ISTEXT(A38),"raidcom add device_grp -device_grp_name "&amp;C38&amp; " "&amp;IF(ISTEXT(D38), D38," ")&amp;"  -ldev_id "&amp;B38&amp;" "&amp;IF(ISNUMBER(E38),"-cnt "&amp;E38,"")&amp;" -s "&amp;Instructions!B$11&amp;" -IH"&amp;Instructions!B$10,"")</f>
        <v>raidcom add device_grp -device_grp_name AIXTRONWEB AIXTRONWEB_0DC4  -ldev_id 3524  -s 53958 -IH99</v>
      </c>
      <c r="H38" s="99" t="str">
        <f>IF(ISTEXT(A38),"raidcom delete device_grp -device_grp_name "&amp;C38&amp;"   -ldev_id "&amp;B38&amp;" "&amp;IF(ISNUMBER(E38),"-cnt "&amp;E38,"")&amp;" -s "&amp;Instructions!B$11&amp;" -IH"&amp;Instructions!B$10,"")</f>
        <v>raidcom delete device_grp -device_grp_name AIXTRONWEB   -ldev_id 3524  -s 53958 -IH99</v>
      </c>
    </row>
    <row r="39" spans="1:8" ht="15">
      <c r="A39" s="30" t="s">
        <v>1199</v>
      </c>
      <c r="B39" s="29">
        <f t="shared" si="0"/>
        <v>3525</v>
      </c>
      <c r="C39" s="29" t="s">
        <v>361</v>
      </c>
      <c r="D39" s="29" t="str">
        <f t="shared" si="1"/>
        <v>AIXTRONWEB_0DC5</v>
      </c>
      <c r="E39" s="29"/>
      <c r="F39" s="92" t="s">
        <v>0</v>
      </c>
      <c r="G39" s="24" t="str">
        <f>IF(ISTEXT(A39),"raidcom add device_grp -device_grp_name "&amp;C39&amp; " "&amp;IF(ISTEXT(D39), D39," ")&amp;"  -ldev_id "&amp;B39&amp;" "&amp;IF(ISNUMBER(E39),"-cnt "&amp;E39,"")&amp;" -s "&amp;Instructions!B$11&amp;" -IH"&amp;Instructions!B$10,"")</f>
        <v>raidcom add device_grp -device_grp_name AIXTRONWEB AIXTRONWEB_0DC5  -ldev_id 3525  -s 53958 -IH99</v>
      </c>
      <c r="H39" s="99" t="str">
        <f>IF(ISTEXT(A39),"raidcom delete device_grp -device_grp_name "&amp;C39&amp;"   -ldev_id "&amp;B39&amp;" "&amp;IF(ISNUMBER(E39),"-cnt "&amp;E39,"")&amp;" -s "&amp;Instructions!B$11&amp;" -IH"&amp;Instructions!B$10,"")</f>
        <v>raidcom delete device_grp -device_grp_name AIXTRONWEB   -ldev_id 3525  -s 53958 -IH99</v>
      </c>
    </row>
    <row r="40" spans="1:8" ht="15">
      <c r="A40" s="30" t="s">
        <v>1200</v>
      </c>
      <c r="B40" s="29">
        <f t="shared" si="0"/>
        <v>3426</v>
      </c>
      <c r="C40" s="29" t="s">
        <v>362</v>
      </c>
      <c r="D40" s="29" t="str">
        <f t="shared" si="1"/>
        <v>AIXMAPFRE_0D62</v>
      </c>
      <c r="E40" s="29"/>
      <c r="F40" s="92" t="s">
        <v>0</v>
      </c>
      <c r="G40" s="24" t="str">
        <f>IF(ISTEXT(A40),"raidcom add device_grp -device_grp_name "&amp;C40&amp; " "&amp;IF(ISTEXT(D40), D40," ")&amp;"  -ldev_id "&amp;B40&amp;" "&amp;IF(ISNUMBER(E40),"-cnt "&amp;E40,"")&amp;" -s "&amp;Instructions!B$11&amp;" -IH"&amp;Instructions!B$10,"")</f>
        <v>raidcom add device_grp -device_grp_name AIXMAPFRE AIXMAPFRE_0D62  -ldev_id 3426  -s 53958 -IH99</v>
      </c>
      <c r="H40" s="99" t="str">
        <f>IF(ISTEXT(A40),"raidcom delete device_grp -device_grp_name "&amp;C40&amp;"   -ldev_id "&amp;B40&amp;" "&amp;IF(ISNUMBER(E40),"-cnt "&amp;E40,"")&amp;" -s "&amp;Instructions!B$11&amp;" -IH"&amp;Instructions!B$10,"")</f>
        <v>raidcom delete device_grp -device_grp_name AIXMAPFRE   -ldev_id 3426  -s 53958 -IH99</v>
      </c>
    </row>
    <row r="41" spans="1:8" ht="15">
      <c r="A41" s="30" t="s">
        <v>1201</v>
      </c>
      <c r="B41" s="29">
        <f t="shared" si="0"/>
        <v>3427</v>
      </c>
      <c r="C41" s="29" t="s">
        <v>362</v>
      </c>
      <c r="D41" s="29" t="str">
        <f t="shared" si="1"/>
        <v>AIXMAPFRE_0D63</v>
      </c>
      <c r="E41" s="29"/>
      <c r="F41" s="92" t="s">
        <v>0</v>
      </c>
      <c r="G41" s="24" t="str">
        <f>IF(ISTEXT(A41),"raidcom add device_grp -device_grp_name "&amp;C41&amp; " "&amp;IF(ISTEXT(D41), D41," ")&amp;"  -ldev_id "&amp;B41&amp;" "&amp;IF(ISNUMBER(E41),"-cnt "&amp;E41,"")&amp;" -s "&amp;Instructions!B$11&amp;" -IH"&amp;Instructions!B$10,"")</f>
        <v>raidcom add device_grp -device_grp_name AIXMAPFRE AIXMAPFRE_0D63  -ldev_id 3427  -s 53958 -IH99</v>
      </c>
      <c r="H41" s="99" t="str">
        <f>IF(ISTEXT(A41),"raidcom delete device_grp -device_grp_name "&amp;C41&amp;"   -ldev_id "&amp;B41&amp;" "&amp;IF(ISNUMBER(E41),"-cnt "&amp;E41,"")&amp;" -s "&amp;Instructions!B$11&amp;" -IH"&amp;Instructions!B$10,"")</f>
        <v>raidcom delete device_grp -device_grp_name AIXMAPFRE   -ldev_id 3427  -s 53958 -IH99</v>
      </c>
    </row>
    <row r="42" spans="1:8" ht="15">
      <c r="A42" s="30" t="s">
        <v>1202</v>
      </c>
      <c r="B42" s="29">
        <f t="shared" si="0"/>
        <v>3428</v>
      </c>
      <c r="C42" s="29" t="s">
        <v>362</v>
      </c>
      <c r="D42" s="29" t="str">
        <f t="shared" si="1"/>
        <v>AIXMAPFRE_0D64</v>
      </c>
      <c r="E42" s="29"/>
      <c r="F42" s="92" t="s">
        <v>0</v>
      </c>
      <c r="G42" s="24" t="str">
        <f>IF(ISTEXT(A42),"raidcom add device_grp -device_grp_name "&amp;C42&amp; " "&amp;IF(ISTEXT(D42), D42," ")&amp;"  -ldev_id "&amp;B42&amp;" "&amp;IF(ISNUMBER(E42),"-cnt "&amp;E42,"")&amp;" -s "&amp;Instructions!B$11&amp;" -IH"&amp;Instructions!B$10,"")</f>
        <v>raidcom add device_grp -device_grp_name AIXMAPFRE AIXMAPFRE_0D64  -ldev_id 3428  -s 53958 -IH99</v>
      </c>
      <c r="H42" s="99" t="str">
        <f>IF(ISTEXT(A42),"raidcom delete device_grp -device_grp_name "&amp;C42&amp;"   -ldev_id "&amp;B42&amp;" "&amp;IF(ISNUMBER(E42),"-cnt "&amp;E42,"")&amp;" -s "&amp;Instructions!B$11&amp;" -IH"&amp;Instructions!B$10,"")</f>
        <v>raidcom delete device_grp -device_grp_name AIXMAPFRE   -ldev_id 3428  -s 53958 -IH99</v>
      </c>
    </row>
    <row r="43" spans="1:8" ht="15">
      <c r="A43" s="30" t="s">
        <v>1203</v>
      </c>
      <c r="B43" s="29">
        <f t="shared" si="0"/>
        <v>3429</v>
      </c>
      <c r="C43" s="29" t="s">
        <v>362</v>
      </c>
      <c r="D43" s="29" t="str">
        <f t="shared" si="1"/>
        <v>AIXMAPFRE_0D65</v>
      </c>
      <c r="E43" s="29"/>
      <c r="F43" s="92" t="s">
        <v>0</v>
      </c>
      <c r="G43" s="24" t="str">
        <f>IF(ISTEXT(A43),"raidcom add device_grp -device_grp_name "&amp;C43&amp; " "&amp;IF(ISTEXT(D43), D43," ")&amp;"  -ldev_id "&amp;B43&amp;" "&amp;IF(ISNUMBER(E43),"-cnt "&amp;E43,"")&amp;" -s "&amp;Instructions!B$11&amp;" -IH"&amp;Instructions!B$10,"")</f>
        <v>raidcom add device_grp -device_grp_name AIXMAPFRE AIXMAPFRE_0D65  -ldev_id 3429  -s 53958 -IH99</v>
      </c>
      <c r="H43" s="99" t="str">
        <f>IF(ISTEXT(A43),"raidcom delete device_grp -device_grp_name "&amp;C43&amp;"   -ldev_id "&amp;B43&amp;" "&amp;IF(ISNUMBER(E43),"-cnt "&amp;E43,"")&amp;" -s "&amp;Instructions!B$11&amp;" -IH"&amp;Instructions!B$10,"")</f>
        <v>raidcom delete device_grp -device_grp_name AIXMAPFRE   -ldev_id 3429  -s 53958 -IH99</v>
      </c>
    </row>
    <row r="44" spans="1:8" ht="15">
      <c r="A44" s="30" t="s">
        <v>1204</v>
      </c>
      <c r="B44" s="29">
        <f t="shared" si="0"/>
        <v>3430</v>
      </c>
      <c r="C44" s="29" t="s">
        <v>362</v>
      </c>
      <c r="D44" s="29" t="str">
        <f t="shared" si="1"/>
        <v>AIXMAPFRE_0D66</v>
      </c>
      <c r="E44" s="29"/>
      <c r="F44" s="92" t="s">
        <v>0</v>
      </c>
      <c r="G44" s="24" t="str">
        <f>IF(ISTEXT(A44),"raidcom add device_grp -device_grp_name "&amp;C44&amp; " "&amp;IF(ISTEXT(D44), D44," ")&amp;"  -ldev_id "&amp;B44&amp;" "&amp;IF(ISNUMBER(E44),"-cnt "&amp;E44,"")&amp;" -s "&amp;Instructions!B$11&amp;" -IH"&amp;Instructions!B$10,"")</f>
        <v>raidcom add device_grp -device_grp_name AIXMAPFRE AIXMAPFRE_0D66  -ldev_id 3430  -s 53958 -IH99</v>
      </c>
      <c r="H44" s="99" t="str">
        <f>IF(ISTEXT(A44),"raidcom delete device_grp -device_grp_name "&amp;C44&amp;"   -ldev_id "&amp;B44&amp;" "&amp;IF(ISNUMBER(E44),"-cnt "&amp;E44,"")&amp;" -s "&amp;Instructions!B$11&amp;" -IH"&amp;Instructions!B$10,"")</f>
        <v>raidcom delete device_grp -device_grp_name AIXMAPFRE   -ldev_id 3430  -s 53958 -IH99</v>
      </c>
    </row>
    <row r="45" spans="1:8" ht="15">
      <c r="A45" s="30" t="s">
        <v>1205</v>
      </c>
      <c r="B45" s="29">
        <f t="shared" si="0"/>
        <v>3431</v>
      </c>
      <c r="C45" s="29" t="s">
        <v>362</v>
      </c>
      <c r="D45" s="29" t="str">
        <f t="shared" si="1"/>
        <v>AIXMAPFRE_0D67</v>
      </c>
      <c r="E45" s="29"/>
      <c r="F45" s="92" t="s">
        <v>0</v>
      </c>
      <c r="G45" s="24" t="str">
        <f>IF(ISTEXT(A45),"raidcom add device_grp -device_grp_name "&amp;C45&amp; " "&amp;IF(ISTEXT(D45), D45," ")&amp;"  -ldev_id "&amp;B45&amp;" "&amp;IF(ISNUMBER(E45),"-cnt "&amp;E45,"")&amp;" -s "&amp;Instructions!B$11&amp;" -IH"&amp;Instructions!B$10,"")</f>
        <v>raidcom add device_grp -device_grp_name AIXMAPFRE AIXMAPFRE_0D67  -ldev_id 3431  -s 53958 -IH99</v>
      </c>
      <c r="H45" s="99" t="str">
        <f>IF(ISTEXT(A45),"raidcom delete device_grp -device_grp_name "&amp;C45&amp;"   -ldev_id "&amp;B45&amp;" "&amp;IF(ISNUMBER(E45),"-cnt "&amp;E45,"")&amp;" -s "&amp;Instructions!B$11&amp;" -IH"&amp;Instructions!B$10,"")</f>
        <v>raidcom delete device_grp -device_grp_name AIXMAPFRE   -ldev_id 3431  -s 53958 -IH99</v>
      </c>
    </row>
    <row r="46" spans="1:8" ht="15">
      <c r="A46" s="30" t="s">
        <v>1206</v>
      </c>
      <c r="B46" s="29">
        <f t="shared" si="0"/>
        <v>3432</v>
      </c>
      <c r="C46" s="29" t="s">
        <v>362</v>
      </c>
      <c r="D46" s="29" t="str">
        <f t="shared" si="1"/>
        <v>AIXMAPFRE_0D68</v>
      </c>
      <c r="E46" s="29"/>
      <c r="F46" s="92" t="s">
        <v>0</v>
      </c>
      <c r="G46" s="24" t="str">
        <f>IF(ISTEXT(A46),"raidcom add device_grp -device_grp_name "&amp;C46&amp; " "&amp;IF(ISTEXT(D46), D46," ")&amp;"  -ldev_id "&amp;B46&amp;" "&amp;IF(ISNUMBER(E46),"-cnt "&amp;E46,"")&amp;" -s "&amp;Instructions!B$11&amp;" -IH"&amp;Instructions!B$10,"")</f>
        <v>raidcom add device_grp -device_grp_name AIXMAPFRE AIXMAPFRE_0D68  -ldev_id 3432  -s 53958 -IH99</v>
      </c>
      <c r="H46" s="99" t="str">
        <f>IF(ISTEXT(A46),"raidcom delete device_grp -device_grp_name "&amp;C46&amp;"   -ldev_id "&amp;B46&amp;" "&amp;IF(ISNUMBER(E46),"-cnt "&amp;E46,"")&amp;" -s "&amp;Instructions!B$11&amp;" -IH"&amp;Instructions!B$10,"")</f>
        <v>raidcom delete device_grp -device_grp_name AIXMAPFRE   -ldev_id 3432  -s 53958 -IH99</v>
      </c>
    </row>
    <row r="47" spans="1:8" ht="15">
      <c r="A47" s="30" t="s">
        <v>1207</v>
      </c>
      <c r="B47" s="29">
        <f t="shared" si="0"/>
        <v>3433</v>
      </c>
      <c r="C47" s="29" t="s">
        <v>362</v>
      </c>
      <c r="D47" s="29" t="str">
        <f t="shared" si="1"/>
        <v>AIXMAPFRE_0D69</v>
      </c>
      <c r="E47" s="29"/>
      <c r="F47" s="92" t="s">
        <v>0</v>
      </c>
      <c r="G47" s="24" t="str">
        <f>IF(ISTEXT(A47),"raidcom add device_grp -device_grp_name "&amp;C47&amp; " "&amp;IF(ISTEXT(D47), D47," ")&amp;"  -ldev_id "&amp;B47&amp;" "&amp;IF(ISNUMBER(E47),"-cnt "&amp;E47,"")&amp;" -s "&amp;Instructions!B$11&amp;" -IH"&amp;Instructions!B$10,"")</f>
        <v>raidcom add device_grp -device_grp_name AIXMAPFRE AIXMAPFRE_0D69  -ldev_id 3433  -s 53958 -IH99</v>
      </c>
      <c r="H47" s="99" t="str">
        <f>IF(ISTEXT(A47),"raidcom delete device_grp -device_grp_name "&amp;C47&amp;"   -ldev_id "&amp;B47&amp;" "&amp;IF(ISNUMBER(E47),"-cnt "&amp;E47,"")&amp;" -s "&amp;Instructions!B$11&amp;" -IH"&amp;Instructions!B$10,"")</f>
        <v>raidcom delete device_grp -device_grp_name AIXMAPFRE   -ldev_id 3433  -s 53958 -IH99</v>
      </c>
    </row>
    <row r="48" spans="1:8" ht="15">
      <c r="A48" s="30" t="s">
        <v>1208</v>
      </c>
      <c r="B48" s="29">
        <f t="shared" si="0"/>
        <v>3440</v>
      </c>
      <c r="C48" s="29" t="s">
        <v>362</v>
      </c>
      <c r="D48" s="29" t="str">
        <f t="shared" si="1"/>
        <v>AIXMAPFRE_0D70</v>
      </c>
      <c r="E48" s="29"/>
      <c r="F48" s="92" t="s">
        <v>0</v>
      </c>
      <c r="G48" s="24" t="str">
        <f>IF(ISTEXT(A48),"raidcom add device_grp -device_grp_name "&amp;C48&amp; " "&amp;IF(ISTEXT(D48), D48," ")&amp;"  -ldev_id "&amp;B48&amp;" "&amp;IF(ISNUMBER(E48),"-cnt "&amp;E48,"")&amp;" -s "&amp;Instructions!B$11&amp;" -IH"&amp;Instructions!B$10,"")</f>
        <v>raidcom add device_grp -device_grp_name AIXMAPFRE AIXMAPFRE_0D70  -ldev_id 3440  -s 53958 -IH99</v>
      </c>
      <c r="H48" s="99" t="str">
        <f>IF(ISTEXT(A48),"raidcom delete device_grp -device_grp_name "&amp;C48&amp;"   -ldev_id "&amp;B48&amp;" "&amp;IF(ISNUMBER(E48),"-cnt "&amp;E48,"")&amp;" -s "&amp;Instructions!B$11&amp;" -IH"&amp;Instructions!B$10,"")</f>
        <v>raidcom delete device_grp -device_grp_name AIXMAPFRE   -ldev_id 3440  -s 53958 -IH99</v>
      </c>
    </row>
    <row r="49" spans="1:8" ht="15">
      <c r="A49" s="30" t="s">
        <v>1209</v>
      </c>
      <c r="B49" s="29">
        <f t="shared" si="0"/>
        <v>3441</v>
      </c>
      <c r="C49" s="29" t="s">
        <v>362</v>
      </c>
      <c r="D49" s="29" t="str">
        <f t="shared" si="1"/>
        <v>AIXMAPFRE_0D71</v>
      </c>
      <c r="E49" s="29"/>
      <c r="F49" s="92" t="s">
        <v>0</v>
      </c>
      <c r="G49" s="24" t="str">
        <f>IF(ISTEXT(A49),"raidcom add device_grp -device_grp_name "&amp;C49&amp; " "&amp;IF(ISTEXT(D49), D49," ")&amp;"  -ldev_id "&amp;B49&amp;" "&amp;IF(ISNUMBER(E49),"-cnt "&amp;E49,"")&amp;" -s "&amp;Instructions!B$11&amp;" -IH"&amp;Instructions!B$10,"")</f>
        <v>raidcom add device_grp -device_grp_name AIXMAPFRE AIXMAPFRE_0D71  -ldev_id 3441  -s 53958 -IH99</v>
      </c>
      <c r="H49" s="99" t="str">
        <f>IF(ISTEXT(A49),"raidcom delete device_grp -device_grp_name "&amp;C49&amp;"   -ldev_id "&amp;B49&amp;" "&amp;IF(ISNUMBER(E49),"-cnt "&amp;E49,"")&amp;" -s "&amp;Instructions!B$11&amp;" -IH"&amp;Instructions!B$10,"")</f>
        <v>raidcom delete device_grp -device_grp_name AIXMAPFRE   -ldev_id 3441  -s 53958 -IH99</v>
      </c>
    </row>
    <row r="50" spans="1:8" ht="15">
      <c r="A50" s="30" t="s">
        <v>1210</v>
      </c>
      <c r="B50" s="29">
        <f t="shared" si="0"/>
        <v>3442</v>
      </c>
      <c r="C50" s="29" t="s">
        <v>362</v>
      </c>
      <c r="D50" s="29" t="str">
        <f t="shared" si="1"/>
        <v>AIXMAPFRE_0D72</v>
      </c>
      <c r="E50" s="29"/>
      <c r="F50" s="92" t="s">
        <v>0</v>
      </c>
      <c r="G50" s="24" t="str">
        <f>IF(ISTEXT(A50),"raidcom add device_grp -device_grp_name "&amp;C50&amp; " "&amp;IF(ISTEXT(D50), D50," ")&amp;"  -ldev_id "&amp;B50&amp;" "&amp;IF(ISNUMBER(E50),"-cnt "&amp;E50,"")&amp;" -s "&amp;Instructions!B$11&amp;" -IH"&amp;Instructions!B$10,"")</f>
        <v>raidcom add device_grp -device_grp_name AIXMAPFRE AIXMAPFRE_0D72  -ldev_id 3442  -s 53958 -IH99</v>
      </c>
      <c r="H50" s="99" t="str">
        <f>IF(ISTEXT(A50),"raidcom delete device_grp -device_grp_name "&amp;C50&amp;"   -ldev_id "&amp;B50&amp;" "&amp;IF(ISNUMBER(E50),"-cnt "&amp;E50,"")&amp;" -s "&amp;Instructions!B$11&amp;" -IH"&amp;Instructions!B$10,"")</f>
        <v>raidcom delete device_grp -device_grp_name AIXMAPFRE   -ldev_id 3442  -s 53958 -IH99</v>
      </c>
    </row>
    <row r="51" spans="1:8" ht="15">
      <c r="A51" s="30" t="s">
        <v>1211</v>
      </c>
      <c r="B51" s="29">
        <f t="shared" si="0"/>
        <v>3443</v>
      </c>
      <c r="C51" s="29" t="s">
        <v>362</v>
      </c>
      <c r="D51" s="29" t="str">
        <f t="shared" si="1"/>
        <v>AIXMAPFRE_0D73</v>
      </c>
      <c r="E51" s="29"/>
      <c r="F51" s="92" t="s">
        <v>0</v>
      </c>
      <c r="G51" s="24" t="str">
        <f>IF(ISTEXT(A51),"raidcom add device_grp -device_grp_name "&amp;C51&amp; " "&amp;IF(ISTEXT(D51), D51," ")&amp;"  -ldev_id "&amp;B51&amp;" "&amp;IF(ISNUMBER(E51),"-cnt "&amp;E51,"")&amp;" -s "&amp;Instructions!B$11&amp;" -IH"&amp;Instructions!B$10,"")</f>
        <v>raidcom add device_grp -device_grp_name AIXMAPFRE AIXMAPFRE_0D73  -ldev_id 3443  -s 53958 -IH99</v>
      </c>
      <c r="H51" s="99" t="str">
        <f>IF(ISTEXT(A51),"raidcom delete device_grp -device_grp_name "&amp;C51&amp;"   -ldev_id "&amp;B51&amp;" "&amp;IF(ISNUMBER(E51),"-cnt "&amp;E51,"")&amp;" -s "&amp;Instructions!B$11&amp;" -IH"&amp;Instructions!B$10,"")</f>
        <v>raidcom delete device_grp -device_grp_name AIXMAPFRE   -ldev_id 3443  -s 53958 -IH99</v>
      </c>
    </row>
    <row r="52" spans="1:8" ht="15">
      <c r="A52" s="30" t="s">
        <v>1212</v>
      </c>
      <c r="B52" s="29">
        <f t="shared" si="0"/>
        <v>3444</v>
      </c>
      <c r="C52" s="29" t="s">
        <v>362</v>
      </c>
      <c r="D52" s="29" t="str">
        <f t="shared" si="1"/>
        <v>AIXMAPFRE_0D74</v>
      </c>
      <c r="E52" s="29"/>
      <c r="F52" s="92" t="s">
        <v>0</v>
      </c>
      <c r="G52" s="24" t="str">
        <f>IF(ISTEXT(A52),"raidcom add device_grp -device_grp_name "&amp;C52&amp; " "&amp;IF(ISTEXT(D52), D52," ")&amp;"  -ldev_id "&amp;B52&amp;" "&amp;IF(ISNUMBER(E52),"-cnt "&amp;E52,"")&amp;" -s "&amp;Instructions!B$11&amp;" -IH"&amp;Instructions!B$10,"")</f>
        <v>raidcom add device_grp -device_grp_name AIXMAPFRE AIXMAPFRE_0D74  -ldev_id 3444  -s 53958 -IH99</v>
      </c>
      <c r="H52" s="99" t="str">
        <f>IF(ISTEXT(A52),"raidcom delete device_grp -device_grp_name "&amp;C52&amp;"   -ldev_id "&amp;B52&amp;" "&amp;IF(ISNUMBER(E52),"-cnt "&amp;E52,"")&amp;" -s "&amp;Instructions!B$11&amp;" -IH"&amp;Instructions!B$10,"")</f>
        <v>raidcom delete device_grp -device_grp_name AIXMAPFRE   -ldev_id 3444  -s 53958 -IH99</v>
      </c>
    </row>
    <row r="53" spans="1:8" ht="15">
      <c r="A53" s="30" t="s">
        <v>1213</v>
      </c>
      <c r="B53" s="29">
        <f t="shared" si="0"/>
        <v>3445</v>
      </c>
      <c r="C53" s="29" t="s">
        <v>362</v>
      </c>
      <c r="D53" s="29" t="str">
        <f t="shared" si="1"/>
        <v>AIXMAPFRE_0D75</v>
      </c>
      <c r="E53" s="29"/>
      <c r="F53" s="92" t="s">
        <v>0</v>
      </c>
      <c r="G53" s="24" t="str">
        <f>IF(ISTEXT(A53),"raidcom add device_grp -device_grp_name "&amp;C53&amp; " "&amp;IF(ISTEXT(D53), D53," ")&amp;"  -ldev_id "&amp;B53&amp;" "&amp;IF(ISNUMBER(E53),"-cnt "&amp;E53,"")&amp;" -s "&amp;Instructions!B$11&amp;" -IH"&amp;Instructions!B$10,"")</f>
        <v>raidcom add device_grp -device_grp_name AIXMAPFRE AIXMAPFRE_0D75  -ldev_id 3445  -s 53958 -IH99</v>
      </c>
      <c r="H53" s="99" t="str">
        <f>IF(ISTEXT(A53),"raidcom delete device_grp -device_grp_name "&amp;C53&amp;"   -ldev_id "&amp;B53&amp;" "&amp;IF(ISNUMBER(E53),"-cnt "&amp;E53,"")&amp;" -s "&amp;Instructions!B$11&amp;" -IH"&amp;Instructions!B$10,"")</f>
        <v>raidcom delete device_grp -device_grp_name AIXMAPFRE   -ldev_id 3445  -s 53958 -IH99</v>
      </c>
    </row>
    <row r="54" spans="1:8" ht="15">
      <c r="A54" s="30" t="s">
        <v>1214</v>
      </c>
      <c r="B54" s="29">
        <f t="shared" si="0"/>
        <v>3446</v>
      </c>
      <c r="C54" s="29" t="s">
        <v>362</v>
      </c>
      <c r="D54" s="29" t="str">
        <f t="shared" si="1"/>
        <v>AIXMAPFRE_0D76</v>
      </c>
      <c r="E54" s="29"/>
      <c r="F54" s="92" t="s">
        <v>0</v>
      </c>
      <c r="G54" s="24" t="str">
        <f>IF(ISTEXT(A54),"raidcom add device_grp -device_grp_name "&amp;C54&amp; " "&amp;IF(ISTEXT(D54), D54," ")&amp;"  -ldev_id "&amp;B54&amp;" "&amp;IF(ISNUMBER(E54),"-cnt "&amp;E54,"")&amp;" -s "&amp;Instructions!B$11&amp;" -IH"&amp;Instructions!B$10,"")</f>
        <v>raidcom add device_grp -device_grp_name AIXMAPFRE AIXMAPFRE_0D76  -ldev_id 3446  -s 53958 -IH99</v>
      </c>
      <c r="H54" s="99" t="str">
        <f>IF(ISTEXT(A54),"raidcom delete device_grp -device_grp_name "&amp;C54&amp;"   -ldev_id "&amp;B54&amp;" "&amp;IF(ISNUMBER(E54),"-cnt "&amp;E54,"")&amp;" -s "&amp;Instructions!B$11&amp;" -IH"&amp;Instructions!B$10,"")</f>
        <v>raidcom delete device_grp -device_grp_name AIXMAPFRE   -ldev_id 3446  -s 53958 -IH99</v>
      </c>
    </row>
    <row r="55" spans="1:8" ht="15">
      <c r="A55" s="30" t="s">
        <v>1215</v>
      </c>
      <c r="B55" s="29">
        <f t="shared" si="0"/>
        <v>3447</v>
      </c>
      <c r="C55" s="29" t="s">
        <v>362</v>
      </c>
      <c r="D55" s="29" t="str">
        <f t="shared" si="1"/>
        <v>AIXMAPFRE_0D77</v>
      </c>
      <c r="E55" s="29"/>
      <c r="F55" s="92" t="s">
        <v>0</v>
      </c>
      <c r="G55" s="24" t="str">
        <f>IF(ISTEXT(A55),"raidcom add device_grp -device_grp_name "&amp;C55&amp; " "&amp;IF(ISTEXT(D55), D55," ")&amp;"  -ldev_id "&amp;B55&amp;" "&amp;IF(ISNUMBER(E55),"-cnt "&amp;E55,"")&amp;" -s "&amp;Instructions!B$11&amp;" -IH"&amp;Instructions!B$10,"")</f>
        <v>raidcom add device_grp -device_grp_name AIXMAPFRE AIXMAPFRE_0D77  -ldev_id 3447  -s 53958 -IH99</v>
      </c>
      <c r="H55" s="99" t="str">
        <f>IF(ISTEXT(A55),"raidcom delete device_grp -device_grp_name "&amp;C55&amp;"   -ldev_id "&amp;B55&amp;" "&amp;IF(ISNUMBER(E55),"-cnt "&amp;E55,"")&amp;" -s "&amp;Instructions!B$11&amp;" -IH"&amp;Instructions!B$10,"")</f>
        <v>raidcom delete device_grp -device_grp_name AIXMAPFRE   -ldev_id 3447  -s 53958 -IH99</v>
      </c>
    </row>
    <row r="56" spans="1:8" ht="15">
      <c r="A56" s="30" t="s">
        <v>1216</v>
      </c>
      <c r="B56" s="29">
        <f t="shared" si="0"/>
        <v>3448</v>
      </c>
      <c r="C56" s="29" t="s">
        <v>362</v>
      </c>
      <c r="D56" s="29" t="str">
        <f t="shared" si="1"/>
        <v>AIXMAPFRE_0D78</v>
      </c>
      <c r="E56" s="29"/>
      <c r="F56" s="92" t="s">
        <v>0</v>
      </c>
      <c r="G56" s="24" t="str">
        <f>IF(ISTEXT(A56),"raidcom add device_grp -device_grp_name "&amp;C56&amp; " "&amp;IF(ISTEXT(D56), D56," ")&amp;"  -ldev_id "&amp;B56&amp;" "&amp;IF(ISNUMBER(E56),"-cnt "&amp;E56,"")&amp;" -s "&amp;Instructions!B$11&amp;" -IH"&amp;Instructions!B$10,"")</f>
        <v>raidcom add device_grp -device_grp_name AIXMAPFRE AIXMAPFRE_0D78  -ldev_id 3448  -s 53958 -IH99</v>
      </c>
      <c r="H56" s="99" t="str">
        <f>IF(ISTEXT(A56),"raidcom delete device_grp -device_grp_name "&amp;C56&amp;"   -ldev_id "&amp;B56&amp;" "&amp;IF(ISNUMBER(E56),"-cnt "&amp;E56,"")&amp;" -s "&amp;Instructions!B$11&amp;" -IH"&amp;Instructions!B$10,"")</f>
        <v>raidcom delete device_grp -device_grp_name AIXMAPFRE   -ldev_id 3448  -s 53958 -IH99</v>
      </c>
    </row>
    <row r="57" spans="1:8" ht="15">
      <c r="A57" s="30" t="s">
        <v>1217</v>
      </c>
      <c r="B57" s="29">
        <f t="shared" si="0"/>
        <v>3449</v>
      </c>
      <c r="C57" s="29" t="s">
        <v>362</v>
      </c>
      <c r="D57" s="29" t="str">
        <f t="shared" si="1"/>
        <v>AIXMAPFRE_0D79</v>
      </c>
      <c r="E57" s="29"/>
      <c r="F57" s="92" t="s">
        <v>0</v>
      </c>
      <c r="G57" s="24" t="str">
        <f>IF(ISTEXT(A57),"raidcom add device_grp -device_grp_name "&amp;C57&amp; " "&amp;IF(ISTEXT(D57), D57," ")&amp;"  -ldev_id "&amp;B57&amp;" "&amp;IF(ISNUMBER(E57),"-cnt "&amp;E57,"")&amp;" -s "&amp;Instructions!B$11&amp;" -IH"&amp;Instructions!B$10,"")</f>
        <v>raidcom add device_grp -device_grp_name AIXMAPFRE AIXMAPFRE_0D79  -ldev_id 3449  -s 53958 -IH99</v>
      </c>
      <c r="H57" s="99" t="str">
        <f>IF(ISTEXT(A57),"raidcom delete device_grp -device_grp_name "&amp;C57&amp;"   -ldev_id "&amp;B57&amp;" "&amp;IF(ISNUMBER(E57),"-cnt "&amp;E57,"")&amp;" -s "&amp;Instructions!B$11&amp;" -IH"&amp;Instructions!B$10,"")</f>
        <v>raidcom delete device_grp -device_grp_name AIXMAPFRE   -ldev_id 3449  -s 53958 -IH99</v>
      </c>
    </row>
    <row r="58" spans="1:8" ht="15">
      <c r="A58" s="30" t="s">
        <v>1218</v>
      </c>
      <c r="B58" s="29">
        <f t="shared" si="0"/>
        <v>3456</v>
      </c>
      <c r="C58" s="29" t="s">
        <v>362</v>
      </c>
      <c r="D58" s="29" t="str">
        <f t="shared" si="1"/>
        <v>AIXMAPFRE_0D80</v>
      </c>
      <c r="E58" s="29"/>
      <c r="F58" s="92" t="s">
        <v>0</v>
      </c>
      <c r="G58" s="24" t="str">
        <f>IF(ISTEXT(A58),"raidcom add device_grp -device_grp_name "&amp;C58&amp; " "&amp;IF(ISTEXT(D58), D58," ")&amp;"  -ldev_id "&amp;B58&amp;" "&amp;IF(ISNUMBER(E58),"-cnt "&amp;E58,"")&amp;" -s "&amp;Instructions!B$11&amp;" -IH"&amp;Instructions!B$10,"")</f>
        <v>raidcom add device_grp -device_grp_name AIXMAPFRE AIXMAPFRE_0D80  -ldev_id 3456  -s 53958 -IH99</v>
      </c>
      <c r="H58" s="99" t="str">
        <f>IF(ISTEXT(A58),"raidcom delete device_grp -device_grp_name "&amp;C58&amp;"   -ldev_id "&amp;B58&amp;" "&amp;IF(ISNUMBER(E58),"-cnt "&amp;E58,"")&amp;" -s "&amp;Instructions!B$11&amp;" -IH"&amp;Instructions!B$10,"")</f>
        <v>raidcom delete device_grp -device_grp_name AIXMAPFRE   -ldev_id 3456  -s 53958 -IH99</v>
      </c>
    </row>
    <row r="59" spans="1:8" ht="15">
      <c r="A59" s="30" t="s">
        <v>1219</v>
      </c>
      <c r="B59" s="29">
        <f t="shared" si="0"/>
        <v>3457</v>
      </c>
      <c r="C59" s="29" t="s">
        <v>362</v>
      </c>
      <c r="D59" s="29" t="str">
        <f t="shared" si="1"/>
        <v>AIXMAPFRE_0D81</v>
      </c>
      <c r="E59" s="29"/>
      <c r="F59" s="92" t="s">
        <v>0</v>
      </c>
      <c r="G59" s="24" t="str">
        <f>IF(ISTEXT(A59),"raidcom add device_grp -device_grp_name "&amp;C59&amp; " "&amp;IF(ISTEXT(D59), D59," ")&amp;"  -ldev_id "&amp;B59&amp;" "&amp;IF(ISNUMBER(E59),"-cnt "&amp;E59,"")&amp;" -s "&amp;Instructions!B$11&amp;" -IH"&amp;Instructions!B$10,"")</f>
        <v>raidcom add device_grp -device_grp_name AIXMAPFRE AIXMAPFRE_0D81  -ldev_id 3457  -s 53958 -IH99</v>
      </c>
      <c r="H59" s="99" t="str">
        <f>IF(ISTEXT(A59),"raidcom delete device_grp -device_grp_name "&amp;C59&amp;"   -ldev_id "&amp;B59&amp;" "&amp;IF(ISNUMBER(E59),"-cnt "&amp;E59,"")&amp;" -s "&amp;Instructions!B$11&amp;" -IH"&amp;Instructions!B$10,"")</f>
        <v>raidcom delete device_grp -device_grp_name AIXMAPFRE   -ldev_id 3457  -s 53958 -IH99</v>
      </c>
    </row>
    <row r="60" spans="1:8" ht="15">
      <c r="A60" s="30" t="s">
        <v>1220</v>
      </c>
      <c r="B60" s="29">
        <f t="shared" si="0"/>
        <v>3458</v>
      </c>
      <c r="C60" s="29" t="s">
        <v>362</v>
      </c>
      <c r="D60" s="29" t="str">
        <f t="shared" si="1"/>
        <v>AIXMAPFRE_0D82</v>
      </c>
      <c r="E60" s="29"/>
      <c r="F60" s="92" t="s">
        <v>0</v>
      </c>
      <c r="G60" s="24" t="str">
        <f>IF(ISTEXT(A60),"raidcom add device_grp -device_grp_name "&amp;C60&amp; " "&amp;IF(ISTEXT(D60), D60," ")&amp;"  -ldev_id "&amp;B60&amp;" "&amp;IF(ISNUMBER(E60),"-cnt "&amp;E60,"")&amp;" -s "&amp;Instructions!B$11&amp;" -IH"&amp;Instructions!B$10,"")</f>
        <v>raidcom add device_grp -device_grp_name AIXMAPFRE AIXMAPFRE_0D82  -ldev_id 3458  -s 53958 -IH99</v>
      </c>
      <c r="H60" s="99" t="str">
        <f>IF(ISTEXT(A60),"raidcom delete device_grp -device_grp_name "&amp;C60&amp;"   -ldev_id "&amp;B60&amp;" "&amp;IF(ISNUMBER(E60),"-cnt "&amp;E60,"")&amp;" -s "&amp;Instructions!B$11&amp;" -IH"&amp;Instructions!B$10,"")</f>
        <v>raidcom delete device_grp -device_grp_name AIXMAPFRE   -ldev_id 3458  -s 53958 -IH99</v>
      </c>
    </row>
    <row r="61" spans="1:8" ht="15">
      <c r="A61" s="30" t="s">
        <v>1221</v>
      </c>
      <c r="B61" s="29">
        <f t="shared" si="0"/>
        <v>3459</v>
      </c>
      <c r="C61" s="29" t="s">
        <v>362</v>
      </c>
      <c r="D61" s="29" t="str">
        <f t="shared" si="1"/>
        <v>AIXMAPFRE_0D83</v>
      </c>
      <c r="E61" s="29"/>
      <c r="F61" s="92" t="s">
        <v>0</v>
      </c>
      <c r="G61" s="24" t="str">
        <f>IF(ISTEXT(A61),"raidcom add device_grp -device_grp_name "&amp;C61&amp; " "&amp;IF(ISTEXT(D61), D61," ")&amp;"  -ldev_id "&amp;B61&amp;" "&amp;IF(ISNUMBER(E61),"-cnt "&amp;E61,"")&amp;" -s "&amp;Instructions!B$11&amp;" -IH"&amp;Instructions!B$10,"")</f>
        <v>raidcom add device_grp -device_grp_name AIXMAPFRE AIXMAPFRE_0D83  -ldev_id 3459  -s 53958 -IH99</v>
      </c>
      <c r="H61" s="99" t="str">
        <f>IF(ISTEXT(A61),"raidcom delete device_grp -device_grp_name "&amp;C61&amp;"   -ldev_id "&amp;B61&amp;" "&amp;IF(ISNUMBER(E61),"-cnt "&amp;E61,"")&amp;" -s "&amp;Instructions!B$11&amp;" -IH"&amp;Instructions!B$10,"")</f>
        <v>raidcom delete device_grp -device_grp_name AIXMAPFRE   -ldev_id 3459  -s 53958 -IH99</v>
      </c>
    </row>
    <row r="62" spans="1:8" ht="15">
      <c r="A62" s="30" t="s">
        <v>1222</v>
      </c>
      <c r="B62" s="29">
        <f t="shared" si="0"/>
        <v>3460</v>
      </c>
      <c r="C62" s="29" t="s">
        <v>362</v>
      </c>
      <c r="D62" s="29" t="str">
        <f t="shared" si="1"/>
        <v>AIXMAPFRE_0D84</v>
      </c>
      <c r="E62" s="29"/>
      <c r="F62" s="92" t="s">
        <v>0</v>
      </c>
      <c r="G62" s="24" t="str">
        <f>IF(ISTEXT(A62),"raidcom add device_grp -device_grp_name "&amp;C62&amp; " "&amp;IF(ISTEXT(D62), D62," ")&amp;"  -ldev_id "&amp;B62&amp;" "&amp;IF(ISNUMBER(E62),"-cnt "&amp;E62,"")&amp;" -s "&amp;Instructions!B$11&amp;" -IH"&amp;Instructions!B$10,"")</f>
        <v>raidcom add device_grp -device_grp_name AIXMAPFRE AIXMAPFRE_0D84  -ldev_id 3460  -s 53958 -IH99</v>
      </c>
      <c r="H62" s="99" t="str">
        <f>IF(ISTEXT(A62),"raidcom delete device_grp -device_grp_name "&amp;C62&amp;"   -ldev_id "&amp;B62&amp;" "&amp;IF(ISNUMBER(E62),"-cnt "&amp;E62,"")&amp;" -s "&amp;Instructions!B$11&amp;" -IH"&amp;Instructions!B$10,"")</f>
        <v>raidcom delete device_grp -device_grp_name AIXMAPFRE   -ldev_id 3460  -s 53958 -IH99</v>
      </c>
    </row>
    <row r="63" spans="1:8" ht="15">
      <c r="A63" s="30" t="s">
        <v>1223</v>
      </c>
      <c r="B63" s="29">
        <f t="shared" si="0"/>
        <v>3461</v>
      </c>
      <c r="C63" s="29" t="s">
        <v>362</v>
      </c>
      <c r="D63" s="29" t="str">
        <f t="shared" si="1"/>
        <v>AIXMAPFRE_0D85</v>
      </c>
      <c r="E63" s="29"/>
      <c r="F63" s="92" t="s">
        <v>0</v>
      </c>
      <c r="G63" s="24" t="str">
        <f>IF(ISTEXT(A63),"raidcom add device_grp -device_grp_name "&amp;C63&amp; " "&amp;IF(ISTEXT(D63), D63," ")&amp;"  -ldev_id "&amp;B63&amp;" "&amp;IF(ISNUMBER(E63),"-cnt "&amp;E63,"")&amp;" -s "&amp;Instructions!B$11&amp;" -IH"&amp;Instructions!B$10,"")</f>
        <v>raidcom add device_grp -device_grp_name AIXMAPFRE AIXMAPFRE_0D85  -ldev_id 3461  -s 53958 -IH99</v>
      </c>
      <c r="H63" s="99" t="str">
        <f>IF(ISTEXT(A63),"raidcom delete device_grp -device_grp_name "&amp;C63&amp;"   -ldev_id "&amp;B63&amp;" "&amp;IF(ISNUMBER(E63),"-cnt "&amp;E63,"")&amp;" -s "&amp;Instructions!B$11&amp;" -IH"&amp;Instructions!B$10,"")</f>
        <v>raidcom delete device_grp -device_grp_name AIXMAPFRE   -ldev_id 3461  -s 53958 -IH99</v>
      </c>
    </row>
    <row r="64" spans="1:8" ht="15">
      <c r="A64" s="30" t="s">
        <v>1224</v>
      </c>
      <c r="B64" s="29">
        <f t="shared" si="0"/>
        <v>3462</v>
      </c>
      <c r="C64" s="29" t="s">
        <v>362</v>
      </c>
      <c r="D64" s="29" t="str">
        <f t="shared" si="1"/>
        <v>AIXMAPFRE_0D86</v>
      </c>
      <c r="E64" s="29"/>
      <c r="F64" s="92" t="s">
        <v>0</v>
      </c>
      <c r="G64" s="24" t="str">
        <f>IF(ISTEXT(A64),"raidcom add device_grp -device_grp_name "&amp;C64&amp; " "&amp;IF(ISTEXT(D64), D64," ")&amp;"  -ldev_id "&amp;B64&amp;" "&amp;IF(ISNUMBER(E64),"-cnt "&amp;E64,"")&amp;" -s "&amp;Instructions!B$11&amp;" -IH"&amp;Instructions!B$10,"")</f>
        <v>raidcom add device_grp -device_grp_name AIXMAPFRE AIXMAPFRE_0D86  -ldev_id 3462  -s 53958 -IH99</v>
      </c>
      <c r="H64" s="99" t="str">
        <f>IF(ISTEXT(A64),"raidcom delete device_grp -device_grp_name "&amp;C64&amp;"   -ldev_id "&amp;B64&amp;" "&amp;IF(ISNUMBER(E64),"-cnt "&amp;E64,"")&amp;" -s "&amp;Instructions!B$11&amp;" -IH"&amp;Instructions!B$10,"")</f>
        <v>raidcom delete device_grp -device_grp_name AIXMAPFRE   -ldev_id 3462  -s 53958 -IH99</v>
      </c>
    </row>
    <row r="65" spans="1:8" ht="15">
      <c r="A65" s="30" t="s">
        <v>1225</v>
      </c>
      <c r="B65" s="29">
        <f t="shared" si="0"/>
        <v>3463</v>
      </c>
      <c r="C65" s="29" t="s">
        <v>362</v>
      </c>
      <c r="D65" s="29" t="str">
        <f t="shared" si="1"/>
        <v>AIXMAPFRE_0D87</v>
      </c>
      <c r="E65" s="29"/>
      <c r="F65" s="92" t="s">
        <v>0</v>
      </c>
      <c r="G65" s="24" t="str">
        <f>IF(ISTEXT(A65),"raidcom add device_grp -device_grp_name "&amp;C65&amp; " "&amp;IF(ISTEXT(D65), D65," ")&amp;"  -ldev_id "&amp;B65&amp;" "&amp;IF(ISNUMBER(E65),"-cnt "&amp;E65,"")&amp;" -s "&amp;Instructions!B$11&amp;" -IH"&amp;Instructions!B$10,"")</f>
        <v>raidcom add device_grp -device_grp_name AIXMAPFRE AIXMAPFRE_0D87  -ldev_id 3463  -s 53958 -IH99</v>
      </c>
      <c r="H65" s="99" t="str">
        <f>IF(ISTEXT(A65),"raidcom delete device_grp -device_grp_name "&amp;C65&amp;"   -ldev_id "&amp;B65&amp;" "&amp;IF(ISNUMBER(E65),"-cnt "&amp;E65,"")&amp;" -s "&amp;Instructions!B$11&amp;" -IH"&amp;Instructions!B$10,"")</f>
        <v>raidcom delete device_grp -device_grp_name AIXMAPFRE   -ldev_id 3463  -s 53958 -IH99</v>
      </c>
    </row>
    <row r="66" spans="1:8" ht="15">
      <c r="A66" s="30" t="s">
        <v>1226</v>
      </c>
      <c r="B66" s="29">
        <f t="shared" si="0"/>
        <v>3434</v>
      </c>
      <c r="C66" s="29" t="s">
        <v>362</v>
      </c>
      <c r="D66" s="29" t="str">
        <f t="shared" si="1"/>
        <v>AIXMAPFRE_0D6A</v>
      </c>
      <c r="E66" s="29"/>
      <c r="F66" s="92" t="s">
        <v>0</v>
      </c>
      <c r="G66" s="24" t="str">
        <f>IF(ISTEXT(A66),"raidcom add device_grp -device_grp_name "&amp;C66&amp; " "&amp;IF(ISTEXT(D66), D66," ")&amp;"  -ldev_id "&amp;B66&amp;" "&amp;IF(ISNUMBER(E66),"-cnt "&amp;E66,"")&amp;" -s "&amp;Instructions!B$11&amp;" -IH"&amp;Instructions!B$10,"")</f>
        <v>raidcom add device_grp -device_grp_name AIXMAPFRE AIXMAPFRE_0D6A  -ldev_id 3434  -s 53958 -IH99</v>
      </c>
      <c r="H66" s="99" t="str">
        <f>IF(ISTEXT(A66),"raidcom delete device_grp -device_grp_name "&amp;C66&amp;"   -ldev_id "&amp;B66&amp;" "&amp;IF(ISNUMBER(E66),"-cnt "&amp;E66,"")&amp;" -s "&amp;Instructions!B$11&amp;" -IH"&amp;Instructions!B$10,"")</f>
        <v>raidcom delete device_grp -device_grp_name AIXMAPFRE   -ldev_id 3434  -s 53958 -IH99</v>
      </c>
    </row>
    <row r="67" spans="1:8" ht="15">
      <c r="A67" s="30" t="s">
        <v>1227</v>
      </c>
      <c r="B67" s="29">
        <f t="shared" si="0"/>
        <v>3435</v>
      </c>
      <c r="C67" s="29" t="s">
        <v>362</v>
      </c>
      <c r="D67" s="29" t="str">
        <f t="shared" si="1"/>
        <v>AIXMAPFRE_0D6B</v>
      </c>
      <c r="E67" s="29"/>
      <c r="F67" s="92" t="s">
        <v>0</v>
      </c>
      <c r="G67" s="24" t="str">
        <f>IF(ISTEXT(A67),"raidcom add device_grp -device_grp_name "&amp;C67&amp; " "&amp;IF(ISTEXT(D67), D67," ")&amp;"  -ldev_id "&amp;B67&amp;" "&amp;IF(ISNUMBER(E67),"-cnt "&amp;E67,"")&amp;" -s "&amp;Instructions!B$11&amp;" -IH"&amp;Instructions!B$10,"")</f>
        <v>raidcom add device_grp -device_grp_name AIXMAPFRE AIXMAPFRE_0D6B  -ldev_id 3435  -s 53958 -IH99</v>
      </c>
      <c r="H67" s="99" t="str">
        <f>IF(ISTEXT(A67),"raidcom delete device_grp -device_grp_name "&amp;C67&amp;"   -ldev_id "&amp;B67&amp;" "&amp;IF(ISNUMBER(E67),"-cnt "&amp;E67,"")&amp;" -s "&amp;Instructions!B$11&amp;" -IH"&amp;Instructions!B$10,"")</f>
        <v>raidcom delete device_grp -device_grp_name AIXMAPFRE   -ldev_id 3435  -s 53958 -IH99</v>
      </c>
    </row>
    <row r="68" spans="1:8" ht="15">
      <c r="A68" s="30" t="s">
        <v>1228</v>
      </c>
      <c r="B68" s="29">
        <f t="shared" ref="B68:B131" si="2">IF(ISTEXT(A68),HEX2DEC(A68),"")</f>
        <v>3436</v>
      </c>
      <c r="C68" s="29" t="s">
        <v>362</v>
      </c>
      <c r="D68" s="29" t="str">
        <f t="shared" ref="D68:D131" si="3">IF(ISTEXT(A68),C68&amp;"_"&amp;A68,"")</f>
        <v>AIXMAPFRE_0D6C</v>
      </c>
      <c r="E68" s="29"/>
      <c r="F68" s="92" t="s">
        <v>0</v>
      </c>
      <c r="G68" s="24" t="str">
        <f>IF(ISTEXT(A68),"raidcom add device_grp -device_grp_name "&amp;C68&amp; " "&amp;IF(ISTEXT(D68), D68," ")&amp;"  -ldev_id "&amp;B68&amp;" "&amp;IF(ISNUMBER(E68),"-cnt "&amp;E68,"")&amp;" -s "&amp;Instructions!B$11&amp;" -IH"&amp;Instructions!B$10,"")</f>
        <v>raidcom add device_grp -device_grp_name AIXMAPFRE AIXMAPFRE_0D6C  -ldev_id 3436  -s 53958 -IH99</v>
      </c>
      <c r="H68" s="99" t="str">
        <f>IF(ISTEXT(A68),"raidcom delete device_grp -device_grp_name "&amp;C68&amp;"   -ldev_id "&amp;B68&amp;" "&amp;IF(ISNUMBER(E68),"-cnt "&amp;E68,"")&amp;" -s "&amp;Instructions!B$11&amp;" -IH"&amp;Instructions!B$10,"")</f>
        <v>raidcom delete device_grp -device_grp_name AIXMAPFRE   -ldev_id 3436  -s 53958 -IH99</v>
      </c>
    </row>
    <row r="69" spans="1:8" ht="15">
      <c r="A69" s="30" t="s">
        <v>1229</v>
      </c>
      <c r="B69" s="29">
        <f t="shared" si="2"/>
        <v>3437</v>
      </c>
      <c r="C69" s="29" t="s">
        <v>362</v>
      </c>
      <c r="D69" s="29" t="str">
        <f t="shared" si="3"/>
        <v>AIXMAPFRE_0D6D</v>
      </c>
      <c r="E69" s="29"/>
      <c r="F69" s="92" t="s">
        <v>0</v>
      </c>
      <c r="G69" s="24" t="str">
        <f>IF(ISTEXT(A69),"raidcom add device_grp -device_grp_name "&amp;C69&amp; " "&amp;IF(ISTEXT(D69), D69," ")&amp;"  -ldev_id "&amp;B69&amp;" "&amp;IF(ISNUMBER(E69),"-cnt "&amp;E69,"")&amp;" -s "&amp;Instructions!B$11&amp;" -IH"&amp;Instructions!B$10,"")</f>
        <v>raidcom add device_grp -device_grp_name AIXMAPFRE AIXMAPFRE_0D6D  -ldev_id 3437  -s 53958 -IH99</v>
      </c>
      <c r="H69" s="99" t="str">
        <f>IF(ISTEXT(A69),"raidcom delete device_grp -device_grp_name "&amp;C69&amp;"   -ldev_id "&amp;B69&amp;" "&amp;IF(ISNUMBER(E69),"-cnt "&amp;E69,"")&amp;" -s "&amp;Instructions!B$11&amp;" -IH"&amp;Instructions!B$10,"")</f>
        <v>raidcom delete device_grp -device_grp_name AIXMAPFRE   -ldev_id 3437  -s 53958 -IH99</v>
      </c>
    </row>
    <row r="70" spans="1:8" ht="15">
      <c r="A70" s="30" t="s">
        <v>1230</v>
      </c>
      <c r="B70" s="29">
        <f t="shared" si="2"/>
        <v>3438</v>
      </c>
      <c r="C70" s="29" t="s">
        <v>362</v>
      </c>
      <c r="D70" s="29" t="str">
        <f t="shared" si="3"/>
        <v>AIXMAPFRE_0D6E</v>
      </c>
      <c r="E70" s="29"/>
      <c r="F70" s="92" t="s">
        <v>0</v>
      </c>
      <c r="G70" s="24" t="str">
        <f>IF(ISTEXT(A70),"raidcom add device_grp -device_grp_name "&amp;C70&amp; " "&amp;IF(ISTEXT(D70), D70," ")&amp;"  -ldev_id "&amp;B70&amp;" "&amp;IF(ISNUMBER(E70),"-cnt "&amp;E70,"")&amp;" -s "&amp;Instructions!B$11&amp;" -IH"&amp;Instructions!B$10,"")</f>
        <v>raidcom add device_grp -device_grp_name AIXMAPFRE AIXMAPFRE_0D6E  -ldev_id 3438  -s 53958 -IH99</v>
      </c>
      <c r="H70" s="99" t="str">
        <f>IF(ISTEXT(A70),"raidcom delete device_grp -device_grp_name "&amp;C70&amp;"   -ldev_id "&amp;B70&amp;" "&amp;IF(ISNUMBER(E70),"-cnt "&amp;E70,"")&amp;" -s "&amp;Instructions!B$11&amp;" -IH"&amp;Instructions!B$10,"")</f>
        <v>raidcom delete device_grp -device_grp_name AIXMAPFRE   -ldev_id 3438  -s 53958 -IH99</v>
      </c>
    </row>
    <row r="71" spans="1:8" ht="15">
      <c r="A71" s="30" t="s">
        <v>1231</v>
      </c>
      <c r="B71" s="29">
        <f t="shared" si="2"/>
        <v>3439</v>
      </c>
      <c r="C71" s="29" t="s">
        <v>362</v>
      </c>
      <c r="D71" s="29" t="str">
        <f t="shared" si="3"/>
        <v>AIXMAPFRE_0D6F</v>
      </c>
      <c r="E71" s="29"/>
      <c r="F71" s="92" t="s">
        <v>0</v>
      </c>
      <c r="G71" s="24" t="str">
        <f>IF(ISTEXT(A71),"raidcom add device_grp -device_grp_name "&amp;C71&amp; " "&amp;IF(ISTEXT(D71), D71," ")&amp;"  -ldev_id "&amp;B71&amp;" "&amp;IF(ISNUMBER(E71),"-cnt "&amp;E71,"")&amp;" -s "&amp;Instructions!B$11&amp;" -IH"&amp;Instructions!B$10,"")</f>
        <v>raidcom add device_grp -device_grp_name AIXMAPFRE AIXMAPFRE_0D6F  -ldev_id 3439  -s 53958 -IH99</v>
      </c>
      <c r="H71" s="99" t="str">
        <f>IF(ISTEXT(A71),"raidcom delete device_grp -device_grp_name "&amp;C71&amp;"   -ldev_id "&amp;B71&amp;" "&amp;IF(ISNUMBER(E71),"-cnt "&amp;E71,"")&amp;" -s "&amp;Instructions!B$11&amp;" -IH"&amp;Instructions!B$10,"")</f>
        <v>raidcom delete device_grp -device_grp_name AIXMAPFRE   -ldev_id 3439  -s 53958 -IH99</v>
      </c>
    </row>
    <row r="72" spans="1:8" ht="15">
      <c r="A72" s="30" t="s">
        <v>1232</v>
      </c>
      <c r="B72" s="29">
        <f t="shared" si="2"/>
        <v>3450</v>
      </c>
      <c r="C72" s="29" t="s">
        <v>362</v>
      </c>
      <c r="D72" s="29" t="str">
        <f t="shared" si="3"/>
        <v>AIXMAPFRE_0D7A</v>
      </c>
      <c r="E72" s="29"/>
      <c r="F72" s="92" t="s">
        <v>0</v>
      </c>
      <c r="G72" s="24" t="str">
        <f>IF(ISTEXT(A72),"raidcom add device_grp -device_grp_name "&amp;C72&amp; " "&amp;IF(ISTEXT(D72), D72," ")&amp;"  -ldev_id "&amp;B72&amp;" "&amp;IF(ISNUMBER(E72),"-cnt "&amp;E72,"")&amp;" -s "&amp;Instructions!B$11&amp;" -IH"&amp;Instructions!B$10,"")</f>
        <v>raidcom add device_grp -device_grp_name AIXMAPFRE AIXMAPFRE_0D7A  -ldev_id 3450  -s 53958 -IH99</v>
      </c>
      <c r="H72" s="99" t="str">
        <f>IF(ISTEXT(A72),"raidcom delete device_grp -device_grp_name "&amp;C72&amp;"   -ldev_id "&amp;B72&amp;" "&amp;IF(ISNUMBER(E72),"-cnt "&amp;E72,"")&amp;" -s "&amp;Instructions!B$11&amp;" -IH"&amp;Instructions!B$10,"")</f>
        <v>raidcom delete device_grp -device_grp_name AIXMAPFRE   -ldev_id 3450  -s 53958 -IH99</v>
      </c>
    </row>
    <row r="73" spans="1:8" ht="15">
      <c r="A73" s="30" t="s">
        <v>1233</v>
      </c>
      <c r="B73" s="29">
        <f t="shared" si="2"/>
        <v>3451</v>
      </c>
      <c r="C73" s="29" t="s">
        <v>362</v>
      </c>
      <c r="D73" s="29" t="str">
        <f t="shared" si="3"/>
        <v>AIXMAPFRE_0D7B</v>
      </c>
      <c r="E73" s="29"/>
      <c r="F73" s="92" t="s">
        <v>0</v>
      </c>
      <c r="G73" s="24" t="str">
        <f>IF(ISTEXT(A73),"raidcom add device_grp -device_grp_name "&amp;C73&amp; " "&amp;IF(ISTEXT(D73), D73," ")&amp;"  -ldev_id "&amp;B73&amp;" "&amp;IF(ISNUMBER(E73),"-cnt "&amp;E73,"")&amp;" -s "&amp;Instructions!B$11&amp;" -IH"&amp;Instructions!B$10,"")</f>
        <v>raidcom add device_grp -device_grp_name AIXMAPFRE AIXMAPFRE_0D7B  -ldev_id 3451  -s 53958 -IH99</v>
      </c>
      <c r="H73" s="99" t="str">
        <f>IF(ISTEXT(A73),"raidcom delete device_grp -device_grp_name "&amp;C73&amp;"   -ldev_id "&amp;B73&amp;" "&amp;IF(ISNUMBER(E73),"-cnt "&amp;E73,"")&amp;" -s "&amp;Instructions!B$11&amp;" -IH"&amp;Instructions!B$10,"")</f>
        <v>raidcom delete device_grp -device_grp_name AIXMAPFRE   -ldev_id 3451  -s 53958 -IH99</v>
      </c>
    </row>
    <row r="74" spans="1:8" ht="15">
      <c r="A74" s="30" t="s">
        <v>1234</v>
      </c>
      <c r="B74" s="29">
        <f t="shared" si="2"/>
        <v>3452</v>
      </c>
      <c r="C74" s="29" t="s">
        <v>362</v>
      </c>
      <c r="D74" s="29" t="str">
        <f t="shared" si="3"/>
        <v>AIXMAPFRE_0D7C</v>
      </c>
      <c r="E74" s="29"/>
      <c r="F74" s="92" t="s">
        <v>0</v>
      </c>
      <c r="G74" s="24" t="str">
        <f>IF(ISTEXT(A74),"raidcom add device_grp -device_grp_name "&amp;C74&amp; " "&amp;IF(ISTEXT(D74), D74," ")&amp;"  -ldev_id "&amp;B74&amp;" "&amp;IF(ISNUMBER(E74),"-cnt "&amp;E74,"")&amp;" -s "&amp;Instructions!B$11&amp;" -IH"&amp;Instructions!B$10,"")</f>
        <v>raidcom add device_grp -device_grp_name AIXMAPFRE AIXMAPFRE_0D7C  -ldev_id 3452  -s 53958 -IH99</v>
      </c>
      <c r="H74" s="99" t="str">
        <f>IF(ISTEXT(A74),"raidcom delete device_grp -device_grp_name "&amp;C74&amp;"   -ldev_id "&amp;B74&amp;" "&amp;IF(ISNUMBER(E74),"-cnt "&amp;E74,"")&amp;" -s "&amp;Instructions!B$11&amp;" -IH"&amp;Instructions!B$10,"")</f>
        <v>raidcom delete device_grp -device_grp_name AIXMAPFRE   -ldev_id 3452  -s 53958 -IH99</v>
      </c>
    </row>
    <row r="75" spans="1:8" ht="15">
      <c r="A75" s="30" t="s">
        <v>1235</v>
      </c>
      <c r="B75" s="29">
        <f t="shared" si="2"/>
        <v>3453</v>
      </c>
      <c r="C75" s="29" t="s">
        <v>362</v>
      </c>
      <c r="D75" s="29" t="str">
        <f t="shared" si="3"/>
        <v>AIXMAPFRE_0D7D</v>
      </c>
      <c r="E75" s="29"/>
      <c r="F75" s="92" t="s">
        <v>0</v>
      </c>
      <c r="G75" s="24" t="str">
        <f>IF(ISTEXT(A75),"raidcom add device_grp -device_grp_name "&amp;C75&amp; " "&amp;IF(ISTEXT(D75), D75," ")&amp;"  -ldev_id "&amp;B75&amp;" "&amp;IF(ISNUMBER(E75),"-cnt "&amp;E75,"")&amp;" -s "&amp;Instructions!B$11&amp;" -IH"&amp;Instructions!B$10,"")</f>
        <v>raidcom add device_grp -device_grp_name AIXMAPFRE AIXMAPFRE_0D7D  -ldev_id 3453  -s 53958 -IH99</v>
      </c>
      <c r="H75" s="99" t="str">
        <f>IF(ISTEXT(A75),"raidcom delete device_grp -device_grp_name "&amp;C75&amp;"   -ldev_id "&amp;B75&amp;" "&amp;IF(ISNUMBER(E75),"-cnt "&amp;E75,"")&amp;" -s "&amp;Instructions!B$11&amp;" -IH"&amp;Instructions!B$10,"")</f>
        <v>raidcom delete device_grp -device_grp_name AIXMAPFRE   -ldev_id 3453  -s 53958 -IH99</v>
      </c>
    </row>
    <row r="76" spans="1:8" ht="15">
      <c r="A76" s="30" t="s">
        <v>1236</v>
      </c>
      <c r="B76" s="29">
        <f t="shared" si="2"/>
        <v>3454</v>
      </c>
      <c r="C76" s="29" t="s">
        <v>362</v>
      </c>
      <c r="D76" s="29" t="str">
        <f t="shared" si="3"/>
        <v>AIXMAPFRE_0D7E</v>
      </c>
      <c r="E76" s="29"/>
      <c r="F76" s="92" t="s">
        <v>0</v>
      </c>
      <c r="G76" s="24" t="str">
        <f>IF(ISTEXT(A76),"raidcom add device_grp -device_grp_name "&amp;C76&amp; " "&amp;IF(ISTEXT(D76), D76," ")&amp;"  -ldev_id "&amp;B76&amp;" "&amp;IF(ISNUMBER(E76),"-cnt "&amp;E76,"")&amp;" -s "&amp;Instructions!B$11&amp;" -IH"&amp;Instructions!B$10,"")</f>
        <v>raidcom add device_grp -device_grp_name AIXMAPFRE AIXMAPFRE_0D7E  -ldev_id 3454  -s 53958 -IH99</v>
      </c>
      <c r="H76" s="99" t="str">
        <f>IF(ISTEXT(A76),"raidcom delete device_grp -device_grp_name "&amp;C76&amp;"   -ldev_id "&amp;B76&amp;" "&amp;IF(ISNUMBER(E76),"-cnt "&amp;E76,"")&amp;" -s "&amp;Instructions!B$11&amp;" -IH"&amp;Instructions!B$10,"")</f>
        <v>raidcom delete device_grp -device_grp_name AIXMAPFRE   -ldev_id 3454  -s 53958 -IH99</v>
      </c>
    </row>
    <row r="77" spans="1:8" ht="15">
      <c r="A77" s="30" t="s">
        <v>1237</v>
      </c>
      <c r="B77" s="29">
        <f t="shared" si="2"/>
        <v>3455</v>
      </c>
      <c r="C77" s="29" t="s">
        <v>362</v>
      </c>
      <c r="D77" s="29" t="str">
        <f t="shared" si="3"/>
        <v>AIXMAPFRE_0D7F</v>
      </c>
      <c r="E77" s="29"/>
      <c r="F77" s="92" t="s">
        <v>0</v>
      </c>
      <c r="G77" s="24" t="str">
        <f>IF(ISTEXT(A77),"raidcom add device_grp -device_grp_name "&amp;C77&amp; " "&amp;IF(ISTEXT(D77), D77," ")&amp;"  -ldev_id "&amp;B77&amp;" "&amp;IF(ISNUMBER(E77),"-cnt "&amp;E77,"")&amp;" -s "&amp;Instructions!B$11&amp;" -IH"&amp;Instructions!B$10,"")</f>
        <v>raidcom add device_grp -device_grp_name AIXMAPFRE AIXMAPFRE_0D7F  -ldev_id 3455  -s 53958 -IH99</v>
      </c>
      <c r="H77" s="99" t="str">
        <f>IF(ISTEXT(A77),"raidcom delete device_grp -device_grp_name "&amp;C77&amp;"   -ldev_id "&amp;B77&amp;" "&amp;IF(ISNUMBER(E77),"-cnt "&amp;E77,"")&amp;" -s "&amp;Instructions!B$11&amp;" -IH"&amp;Instructions!B$10,"")</f>
        <v>raidcom delete device_grp -device_grp_name AIXMAPFRE   -ldev_id 3455  -s 53958 -IH99</v>
      </c>
    </row>
    <row r="78" spans="1:8" ht="15">
      <c r="A78" s="30" t="s">
        <v>1238</v>
      </c>
      <c r="B78" s="29">
        <f t="shared" si="2"/>
        <v>3526</v>
      </c>
      <c r="C78" s="29" t="s">
        <v>362</v>
      </c>
      <c r="D78" s="29" t="str">
        <f t="shared" si="3"/>
        <v>AIXMAPFRE_0DC6</v>
      </c>
      <c r="E78" s="29"/>
      <c r="F78" s="92" t="s">
        <v>0</v>
      </c>
      <c r="G78" s="24" t="str">
        <f>IF(ISTEXT(A78),"raidcom add device_grp -device_grp_name "&amp;C78&amp; " "&amp;IF(ISTEXT(D78), D78," ")&amp;"  -ldev_id "&amp;B78&amp;" "&amp;IF(ISNUMBER(E78),"-cnt "&amp;E78,"")&amp;" -s "&amp;Instructions!B$11&amp;" -IH"&amp;Instructions!B$10,"")</f>
        <v>raidcom add device_grp -device_grp_name AIXMAPFRE AIXMAPFRE_0DC6  -ldev_id 3526  -s 53958 -IH99</v>
      </c>
      <c r="H78" s="99" t="str">
        <f>IF(ISTEXT(A78),"raidcom delete device_grp -device_grp_name "&amp;C78&amp;"   -ldev_id "&amp;B78&amp;" "&amp;IF(ISNUMBER(E78),"-cnt "&amp;E78,"")&amp;" -s "&amp;Instructions!B$11&amp;" -IH"&amp;Instructions!B$10,"")</f>
        <v>raidcom delete device_grp -device_grp_name AIXMAPFRE   -ldev_id 3526  -s 53958 -IH99</v>
      </c>
    </row>
    <row r="79" spans="1:8" ht="15">
      <c r="A79" s="30" t="s">
        <v>1239</v>
      </c>
      <c r="B79" s="29">
        <f t="shared" si="2"/>
        <v>3527</v>
      </c>
      <c r="C79" s="29" t="s">
        <v>362</v>
      </c>
      <c r="D79" s="29" t="str">
        <f t="shared" si="3"/>
        <v>AIXMAPFRE_0DC7</v>
      </c>
      <c r="E79" s="29"/>
      <c r="F79" s="92" t="s">
        <v>0</v>
      </c>
      <c r="G79" s="24" t="str">
        <f>IF(ISTEXT(A79),"raidcom add device_grp -device_grp_name "&amp;C79&amp; " "&amp;IF(ISTEXT(D79), D79," ")&amp;"  -ldev_id "&amp;B79&amp;" "&amp;IF(ISNUMBER(E79),"-cnt "&amp;E79,"")&amp;" -s "&amp;Instructions!B$11&amp;" -IH"&amp;Instructions!B$10,"")</f>
        <v>raidcom add device_grp -device_grp_name AIXMAPFRE AIXMAPFRE_0DC7  -ldev_id 3527  -s 53958 -IH99</v>
      </c>
      <c r="H79" s="99" t="str">
        <f>IF(ISTEXT(A79),"raidcom delete device_grp -device_grp_name "&amp;C79&amp;"   -ldev_id "&amp;B79&amp;" "&amp;IF(ISNUMBER(E79),"-cnt "&amp;E79,"")&amp;" -s "&amp;Instructions!B$11&amp;" -IH"&amp;Instructions!B$10,"")</f>
        <v>raidcom delete device_grp -device_grp_name AIXMAPFRE   -ldev_id 3527  -s 53958 -IH99</v>
      </c>
    </row>
    <row r="80" spans="1:8" ht="15">
      <c r="A80" s="30" t="s">
        <v>1240</v>
      </c>
      <c r="B80" s="29">
        <f t="shared" si="2"/>
        <v>3528</v>
      </c>
      <c r="C80" s="29" t="s">
        <v>362</v>
      </c>
      <c r="D80" s="29" t="str">
        <f t="shared" si="3"/>
        <v>AIXMAPFRE_0DC8</v>
      </c>
      <c r="E80" s="29"/>
      <c r="F80" s="92" t="s">
        <v>0</v>
      </c>
      <c r="G80" s="24" t="str">
        <f>IF(ISTEXT(A80),"raidcom add device_grp -device_grp_name "&amp;C80&amp; " "&amp;IF(ISTEXT(D80), D80," ")&amp;"  -ldev_id "&amp;B80&amp;" "&amp;IF(ISNUMBER(E80),"-cnt "&amp;E80,"")&amp;" -s "&amp;Instructions!B$11&amp;" -IH"&amp;Instructions!B$10,"")</f>
        <v>raidcom add device_grp -device_grp_name AIXMAPFRE AIXMAPFRE_0DC8  -ldev_id 3528  -s 53958 -IH99</v>
      </c>
      <c r="H80" s="99" t="str">
        <f>IF(ISTEXT(A80),"raidcom delete device_grp -device_grp_name "&amp;C80&amp;"   -ldev_id "&amp;B80&amp;" "&amp;IF(ISNUMBER(E80),"-cnt "&amp;E80,"")&amp;" -s "&amp;Instructions!B$11&amp;" -IH"&amp;Instructions!B$10,"")</f>
        <v>raidcom delete device_grp -device_grp_name AIXMAPFRE   -ldev_id 3528  -s 53958 -IH99</v>
      </c>
    </row>
    <row r="81" spans="1:8" ht="15">
      <c r="A81" s="30" t="s">
        <v>1241</v>
      </c>
      <c r="B81" s="29">
        <f t="shared" si="2"/>
        <v>3529</v>
      </c>
      <c r="C81" s="29" t="s">
        <v>362</v>
      </c>
      <c r="D81" s="29" t="str">
        <f t="shared" si="3"/>
        <v>AIXMAPFRE_0DC9</v>
      </c>
      <c r="E81" s="29"/>
      <c r="F81" s="92" t="s">
        <v>0</v>
      </c>
      <c r="G81" s="24" t="str">
        <f>IF(ISTEXT(A81),"raidcom add device_grp -device_grp_name "&amp;C81&amp; " "&amp;IF(ISTEXT(D81), D81," ")&amp;"  -ldev_id "&amp;B81&amp;" "&amp;IF(ISNUMBER(E81),"-cnt "&amp;E81,"")&amp;" -s "&amp;Instructions!B$11&amp;" -IH"&amp;Instructions!B$10,"")</f>
        <v>raidcom add device_grp -device_grp_name AIXMAPFRE AIXMAPFRE_0DC9  -ldev_id 3529  -s 53958 -IH99</v>
      </c>
      <c r="H81" s="99" t="str">
        <f>IF(ISTEXT(A81),"raidcom delete device_grp -device_grp_name "&amp;C81&amp;"   -ldev_id "&amp;B81&amp;" "&amp;IF(ISNUMBER(E81),"-cnt "&amp;E81,"")&amp;" -s "&amp;Instructions!B$11&amp;" -IH"&amp;Instructions!B$10,"")</f>
        <v>raidcom delete device_grp -device_grp_name AIXMAPFRE   -ldev_id 3529  -s 53958 -IH99</v>
      </c>
    </row>
    <row r="82" spans="1:8" ht="15">
      <c r="A82" s="30" t="s">
        <v>1242</v>
      </c>
      <c r="B82" s="29">
        <f t="shared" si="2"/>
        <v>3530</v>
      </c>
      <c r="C82" s="29" t="s">
        <v>362</v>
      </c>
      <c r="D82" s="29" t="str">
        <f t="shared" si="3"/>
        <v>AIXMAPFRE_0DCA</v>
      </c>
      <c r="E82" s="29"/>
      <c r="F82" s="92" t="s">
        <v>0</v>
      </c>
      <c r="G82" s="24" t="str">
        <f>IF(ISTEXT(A82),"raidcom add device_grp -device_grp_name "&amp;C82&amp; " "&amp;IF(ISTEXT(D82), D82," ")&amp;"  -ldev_id "&amp;B82&amp;" "&amp;IF(ISNUMBER(E82),"-cnt "&amp;E82,"")&amp;" -s "&amp;Instructions!B$11&amp;" -IH"&amp;Instructions!B$10,"")</f>
        <v>raidcom add device_grp -device_grp_name AIXMAPFRE AIXMAPFRE_0DCA  -ldev_id 3530  -s 53958 -IH99</v>
      </c>
      <c r="H82" s="99" t="str">
        <f>IF(ISTEXT(A82),"raidcom delete device_grp -device_grp_name "&amp;C82&amp;"   -ldev_id "&amp;B82&amp;" "&amp;IF(ISNUMBER(E82),"-cnt "&amp;E82,"")&amp;" -s "&amp;Instructions!B$11&amp;" -IH"&amp;Instructions!B$10,"")</f>
        <v>raidcom delete device_grp -device_grp_name AIXMAPFRE   -ldev_id 3530  -s 53958 -IH99</v>
      </c>
    </row>
    <row r="83" spans="1:8" ht="15">
      <c r="A83" s="30" t="s">
        <v>1243</v>
      </c>
      <c r="B83" s="29">
        <f t="shared" si="2"/>
        <v>3482</v>
      </c>
      <c r="C83" s="29" t="s">
        <v>364</v>
      </c>
      <c r="D83" s="29" t="str">
        <f t="shared" si="3"/>
        <v>AIXNEXT_0D9A</v>
      </c>
      <c r="E83" s="29"/>
      <c r="F83" s="92" t="s">
        <v>0</v>
      </c>
      <c r="G83" s="24" t="str">
        <f>IF(ISTEXT(A83),"raidcom add device_grp -device_grp_name "&amp;C83&amp; " "&amp;IF(ISTEXT(D83), D83," ")&amp;"  -ldev_id "&amp;B83&amp;" "&amp;IF(ISNUMBER(E83),"-cnt "&amp;E83,"")&amp;" -s "&amp;Instructions!B$11&amp;" -IH"&amp;Instructions!B$10,"")</f>
        <v>raidcom add device_grp -device_grp_name AIXNEXT AIXNEXT_0D9A  -ldev_id 3482  -s 53958 -IH99</v>
      </c>
      <c r="H83" s="99" t="str">
        <f>IF(ISTEXT(A83),"raidcom delete device_grp -device_grp_name "&amp;C83&amp;"   -ldev_id "&amp;B83&amp;" "&amp;IF(ISNUMBER(E83),"-cnt "&amp;E83,"")&amp;" -s "&amp;Instructions!B$11&amp;" -IH"&amp;Instructions!B$10,"")</f>
        <v>raidcom delete device_grp -device_grp_name AIXNEXT   -ldev_id 3482  -s 53958 -IH99</v>
      </c>
    </row>
    <row r="84" spans="1:8" ht="15">
      <c r="A84" s="30" t="s">
        <v>1244</v>
      </c>
      <c r="B84" s="29">
        <f t="shared" si="2"/>
        <v>3483</v>
      </c>
      <c r="C84" s="29" t="s">
        <v>364</v>
      </c>
      <c r="D84" s="29" t="str">
        <f t="shared" si="3"/>
        <v>AIXNEXT_0D9B</v>
      </c>
      <c r="E84" s="29"/>
      <c r="F84" s="92" t="s">
        <v>0</v>
      </c>
      <c r="G84" s="24" t="str">
        <f>IF(ISTEXT(A84),"raidcom add device_grp -device_grp_name "&amp;C84&amp; " "&amp;IF(ISTEXT(D84), D84," ")&amp;"  -ldev_id "&amp;B84&amp;" "&amp;IF(ISNUMBER(E84),"-cnt "&amp;E84,"")&amp;" -s "&amp;Instructions!B$11&amp;" -IH"&amp;Instructions!B$10,"")</f>
        <v>raidcom add device_grp -device_grp_name AIXNEXT AIXNEXT_0D9B  -ldev_id 3483  -s 53958 -IH99</v>
      </c>
      <c r="H84" s="99" t="str">
        <f>IF(ISTEXT(A84),"raidcom delete device_grp -device_grp_name "&amp;C84&amp;"   -ldev_id "&amp;B84&amp;" "&amp;IF(ISNUMBER(E84),"-cnt "&amp;E84,"")&amp;" -s "&amp;Instructions!B$11&amp;" -IH"&amp;Instructions!B$10,"")</f>
        <v>raidcom delete device_grp -device_grp_name AIXNEXT   -ldev_id 3483  -s 53958 -IH99</v>
      </c>
    </row>
    <row r="85" spans="1:8" ht="15">
      <c r="A85" s="30" t="s">
        <v>1245</v>
      </c>
      <c r="B85" s="29">
        <f t="shared" si="2"/>
        <v>3484</v>
      </c>
      <c r="C85" s="29" t="s">
        <v>364</v>
      </c>
      <c r="D85" s="29" t="str">
        <f t="shared" si="3"/>
        <v>AIXNEXT_0D9C</v>
      </c>
      <c r="E85" s="29"/>
      <c r="F85" s="92" t="s">
        <v>0</v>
      </c>
      <c r="G85" s="24" t="str">
        <f>IF(ISTEXT(A85),"raidcom add device_grp -device_grp_name "&amp;C85&amp; " "&amp;IF(ISTEXT(D85), D85," ")&amp;"  -ldev_id "&amp;B85&amp;" "&amp;IF(ISNUMBER(E85),"-cnt "&amp;E85,"")&amp;" -s "&amp;Instructions!B$11&amp;" -IH"&amp;Instructions!B$10,"")</f>
        <v>raidcom add device_grp -device_grp_name AIXNEXT AIXNEXT_0D9C  -ldev_id 3484  -s 53958 -IH99</v>
      </c>
      <c r="H85" s="99" t="str">
        <f>IF(ISTEXT(A85),"raidcom delete device_grp -device_grp_name "&amp;C85&amp;"   -ldev_id "&amp;B85&amp;" "&amp;IF(ISNUMBER(E85),"-cnt "&amp;E85,"")&amp;" -s "&amp;Instructions!B$11&amp;" -IH"&amp;Instructions!B$10,"")</f>
        <v>raidcom delete device_grp -device_grp_name AIXNEXT   -ldev_id 3484  -s 53958 -IH99</v>
      </c>
    </row>
    <row r="86" spans="1:8" ht="15">
      <c r="A86" s="30" t="s">
        <v>1246</v>
      </c>
      <c r="B86" s="29">
        <f t="shared" si="2"/>
        <v>3485</v>
      </c>
      <c r="C86" s="29" t="s">
        <v>364</v>
      </c>
      <c r="D86" s="29" t="str">
        <f t="shared" si="3"/>
        <v>AIXNEXT_0D9D</v>
      </c>
      <c r="E86" s="29"/>
      <c r="F86" s="92" t="s">
        <v>0</v>
      </c>
      <c r="G86" s="24" t="str">
        <f>IF(ISTEXT(A86),"raidcom add device_grp -device_grp_name "&amp;C86&amp; " "&amp;IF(ISTEXT(D86), D86," ")&amp;"  -ldev_id "&amp;B86&amp;" "&amp;IF(ISNUMBER(E86),"-cnt "&amp;E86,"")&amp;" -s "&amp;Instructions!B$11&amp;" -IH"&amp;Instructions!B$10,"")</f>
        <v>raidcom add device_grp -device_grp_name AIXNEXT AIXNEXT_0D9D  -ldev_id 3485  -s 53958 -IH99</v>
      </c>
      <c r="H86" s="99" t="str">
        <f>IF(ISTEXT(A86),"raidcom delete device_grp -device_grp_name "&amp;C86&amp;"   -ldev_id "&amp;B86&amp;" "&amp;IF(ISNUMBER(E86),"-cnt "&amp;E86,"")&amp;" -s "&amp;Instructions!B$11&amp;" -IH"&amp;Instructions!B$10,"")</f>
        <v>raidcom delete device_grp -device_grp_name AIXNEXT   -ldev_id 3485  -s 53958 -IH99</v>
      </c>
    </row>
    <row r="87" spans="1:8" ht="15">
      <c r="A87" s="30" t="s">
        <v>1247</v>
      </c>
      <c r="B87" s="29">
        <f t="shared" si="2"/>
        <v>3486</v>
      </c>
      <c r="C87" s="29" t="s">
        <v>364</v>
      </c>
      <c r="D87" s="29" t="str">
        <f t="shared" si="3"/>
        <v>AIXNEXT_0D9E</v>
      </c>
      <c r="E87" s="29"/>
      <c r="F87" s="92" t="s">
        <v>0</v>
      </c>
      <c r="G87" s="24" t="str">
        <f>IF(ISTEXT(A87),"raidcom add device_grp -device_grp_name "&amp;C87&amp; " "&amp;IF(ISTEXT(D87), D87," ")&amp;"  -ldev_id "&amp;B87&amp;" "&amp;IF(ISNUMBER(E87),"-cnt "&amp;E87,"")&amp;" -s "&amp;Instructions!B$11&amp;" -IH"&amp;Instructions!B$10,"")</f>
        <v>raidcom add device_grp -device_grp_name AIXNEXT AIXNEXT_0D9E  -ldev_id 3486  -s 53958 -IH99</v>
      </c>
      <c r="H87" s="99" t="str">
        <f>IF(ISTEXT(A87),"raidcom delete device_grp -device_grp_name "&amp;C87&amp;"   -ldev_id "&amp;B87&amp;" "&amp;IF(ISNUMBER(E87),"-cnt "&amp;E87,"")&amp;" -s "&amp;Instructions!B$11&amp;" -IH"&amp;Instructions!B$10,"")</f>
        <v>raidcom delete device_grp -device_grp_name AIXNEXT   -ldev_id 3486  -s 53958 -IH99</v>
      </c>
    </row>
    <row r="88" spans="1:8" ht="15">
      <c r="A88" s="30" t="s">
        <v>1248</v>
      </c>
      <c r="B88" s="29">
        <f t="shared" si="2"/>
        <v>3487</v>
      </c>
      <c r="C88" s="29" t="s">
        <v>364</v>
      </c>
      <c r="D88" s="29" t="str">
        <f t="shared" si="3"/>
        <v>AIXNEXT_0D9F</v>
      </c>
      <c r="E88" s="29"/>
      <c r="F88" s="92" t="s">
        <v>0</v>
      </c>
      <c r="G88" s="24" t="str">
        <f>IF(ISTEXT(A88),"raidcom add device_grp -device_grp_name "&amp;C88&amp; " "&amp;IF(ISTEXT(D88), D88," ")&amp;"  -ldev_id "&amp;B88&amp;" "&amp;IF(ISNUMBER(E88),"-cnt "&amp;E88,"")&amp;" -s "&amp;Instructions!B$11&amp;" -IH"&amp;Instructions!B$10,"")</f>
        <v>raidcom add device_grp -device_grp_name AIXNEXT AIXNEXT_0D9F  -ldev_id 3487  -s 53958 -IH99</v>
      </c>
      <c r="H88" s="99" t="str">
        <f>IF(ISTEXT(A88),"raidcom delete device_grp -device_grp_name "&amp;C88&amp;"   -ldev_id "&amp;B88&amp;" "&amp;IF(ISNUMBER(E88),"-cnt "&amp;E88,"")&amp;" -s "&amp;Instructions!B$11&amp;" -IH"&amp;Instructions!B$10,"")</f>
        <v>raidcom delete device_grp -device_grp_name AIXNEXT   -ldev_id 3487  -s 53958 -IH99</v>
      </c>
    </row>
    <row r="89" spans="1:8" ht="15">
      <c r="A89" s="30" t="s">
        <v>1249</v>
      </c>
      <c r="B89" s="29">
        <f t="shared" si="2"/>
        <v>3488</v>
      </c>
      <c r="C89" s="29" t="s">
        <v>364</v>
      </c>
      <c r="D89" s="29" t="str">
        <f t="shared" si="3"/>
        <v>AIXNEXT_0DA0</v>
      </c>
      <c r="E89" s="29"/>
      <c r="F89" s="92" t="s">
        <v>0</v>
      </c>
      <c r="G89" s="24" t="str">
        <f>IF(ISTEXT(A89),"raidcom add device_grp -device_grp_name "&amp;C89&amp; " "&amp;IF(ISTEXT(D89), D89," ")&amp;"  -ldev_id "&amp;B89&amp;" "&amp;IF(ISNUMBER(E89),"-cnt "&amp;E89,"")&amp;" -s "&amp;Instructions!B$11&amp;" -IH"&amp;Instructions!B$10,"")</f>
        <v>raidcom add device_grp -device_grp_name AIXNEXT AIXNEXT_0DA0  -ldev_id 3488  -s 53958 -IH99</v>
      </c>
      <c r="H89" s="99" t="str">
        <f>IF(ISTEXT(A89),"raidcom delete device_grp -device_grp_name "&amp;C89&amp;"   -ldev_id "&amp;B89&amp;" "&amp;IF(ISNUMBER(E89),"-cnt "&amp;E89,"")&amp;" -s "&amp;Instructions!B$11&amp;" -IH"&amp;Instructions!B$10,"")</f>
        <v>raidcom delete device_grp -device_grp_name AIXNEXT   -ldev_id 3488  -s 53958 -IH99</v>
      </c>
    </row>
    <row r="90" spans="1:8" ht="15">
      <c r="A90" s="30" t="s">
        <v>1250</v>
      </c>
      <c r="B90" s="29">
        <f t="shared" si="2"/>
        <v>3489</v>
      </c>
      <c r="C90" s="29" t="s">
        <v>364</v>
      </c>
      <c r="D90" s="29" t="str">
        <f t="shared" si="3"/>
        <v>AIXNEXT_0DA1</v>
      </c>
      <c r="E90" s="29"/>
      <c r="F90" s="92" t="s">
        <v>0</v>
      </c>
      <c r="G90" s="24" t="str">
        <f>IF(ISTEXT(A90),"raidcom add device_grp -device_grp_name "&amp;C90&amp; " "&amp;IF(ISTEXT(D90), D90," ")&amp;"  -ldev_id "&amp;B90&amp;" "&amp;IF(ISNUMBER(E90),"-cnt "&amp;E90,"")&amp;" -s "&amp;Instructions!B$11&amp;" -IH"&amp;Instructions!B$10,"")</f>
        <v>raidcom add device_grp -device_grp_name AIXNEXT AIXNEXT_0DA1  -ldev_id 3489  -s 53958 -IH99</v>
      </c>
      <c r="H90" s="99" t="str">
        <f>IF(ISTEXT(A90),"raidcom delete device_grp -device_grp_name "&amp;C90&amp;"   -ldev_id "&amp;B90&amp;" "&amp;IF(ISNUMBER(E90),"-cnt "&amp;E90,"")&amp;" -s "&amp;Instructions!B$11&amp;" -IH"&amp;Instructions!B$10,"")</f>
        <v>raidcom delete device_grp -device_grp_name AIXNEXT   -ldev_id 3489  -s 53958 -IH99</v>
      </c>
    </row>
    <row r="91" spans="1:8" ht="15">
      <c r="A91" s="30" t="s">
        <v>1251</v>
      </c>
      <c r="B91" s="29">
        <f t="shared" si="2"/>
        <v>3490</v>
      </c>
      <c r="C91" s="29" t="s">
        <v>364</v>
      </c>
      <c r="D91" s="29" t="str">
        <f t="shared" si="3"/>
        <v>AIXNEXT_0DA2</v>
      </c>
      <c r="E91" s="29"/>
      <c r="F91" s="92" t="s">
        <v>0</v>
      </c>
      <c r="G91" s="24" t="str">
        <f>IF(ISTEXT(A91),"raidcom add device_grp -device_grp_name "&amp;C91&amp; " "&amp;IF(ISTEXT(D91), D91," ")&amp;"  -ldev_id "&amp;B91&amp;" "&amp;IF(ISNUMBER(E91),"-cnt "&amp;E91,"")&amp;" -s "&amp;Instructions!B$11&amp;" -IH"&amp;Instructions!B$10,"")</f>
        <v>raidcom add device_grp -device_grp_name AIXNEXT AIXNEXT_0DA2  -ldev_id 3490  -s 53958 -IH99</v>
      </c>
      <c r="H91" s="99" t="str">
        <f>IF(ISTEXT(A91),"raidcom delete device_grp -device_grp_name "&amp;C91&amp;"   -ldev_id "&amp;B91&amp;" "&amp;IF(ISNUMBER(E91),"-cnt "&amp;E91,"")&amp;" -s "&amp;Instructions!B$11&amp;" -IH"&amp;Instructions!B$10,"")</f>
        <v>raidcom delete device_grp -device_grp_name AIXNEXT   -ldev_id 3490  -s 53958 -IH99</v>
      </c>
    </row>
    <row r="92" spans="1:8" ht="15">
      <c r="A92" s="30" t="s">
        <v>1252</v>
      </c>
      <c r="B92" s="29">
        <f t="shared" si="2"/>
        <v>3464</v>
      </c>
      <c r="C92" s="29" t="s">
        <v>363</v>
      </c>
      <c r="D92" s="29" t="str">
        <f t="shared" si="3"/>
        <v>AIXTRON_0D88</v>
      </c>
      <c r="E92" s="29"/>
      <c r="F92" s="92" t="s">
        <v>0</v>
      </c>
      <c r="G92" s="24" t="str">
        <f>IF(ISTEXT(A92),"raidcom add device_grp -device_grp_name "&amp;C92&amp; " "&amp;IF(ISTEXT(D92), D92," ")&amp;"  -ldev_id "&amp;B92&amp;" "&amp;IF(ISNUMBER(E92),"-cnt "&amp;E92,"")&amp;" -s "&amp;Instructions!B$11&amp;" -IH"&amp;Instructions!B$10,"")</f>
        <v>raidcom add device_grp -device_grp_name AIXTRON AIXTRON_0D88  -ldev_id 3464  -s 53958 -IH99</v>
      </c>
      <c r="H92" s="99" t="str">
        <f>IF(ISTEXT(A92),"raidcom delete device_grp -device_grp_name "&amp;C92&amp;"   -ldev_id "&amp;B92&amp;" "&amp;IF(ISNUMBER(E92),"-cnt "&amp;E92,"")&amp;" -s "&amp;Instructions!B$11&amp;" -IH"&amp;Instructions!B$10,"")</f>
        <v>raidcom delete device_grp -device_grp_name AIXTRON   -ldev_id 3464  -s 53958 -IH99</v>
      </c>
    </row>
    <row r="93" spans="1:8" ht="15">
      <c r="A93" s="30" t="s">
        <v>1253</v>
      </c>
      <c r="B93" s="29">
        <f t="shared" si="2"/>
        <v>3465</v>
      </c>
      <c r="C93" s="29" t="s">
        <v>363</v>
      </c>
      <c r="D93" s="29" t="str">
        <f t="shared" si="3"/>
        <v>AIXTRON_0D89</v>
      </c>
      <c r="E93" s="29"/>
      <c r="F93" s="92" t="s">
        <v>0</v>
      </c>
      <c r="G93" s="24" t="str">
        <f>IF(ISTEXT(A93),"raidcom add device_grp -device_grp_name "&amp;C93&amp; " "&amp;IF(ISTEXT(D93), D93," ")&amp;"  -ldev_id "&amp;B93&amp;" "&amp;IF(ISNUMBER(E93),"-cnt "&amp;E93,"")&amp;" -s "&amp;Instructions!B$11&amp;" -IH"&amp;Instructions!B$10,"")</f>
        <v>raidcom add device_grp -device_grp_name AIXTRON AIXTRON_0D89  -ldev_id 3465  -s 53958 -IH99</v>
      </c>
      <c r="H93" s="99" t="str">
        <f>IF(ISTEXT(A93),"raidcom delete device_grp -device_grp_name "&amp;C93&amp;"   -ldev_id "&amp;B93&amp;" "&amp;IF(ISNUMBER(E93),"-cnt "&amp;E93,"")&amp;" -s "&amp;Instructions!B$11&amp;" -IH"&amp;Instructions!B$10,"")</f>
        <v>raidcom delete device_grp -device_grp_name AIXTRON   -ldev_id 3465  -s 53958 -IH99</v>
      </c>
    </row>
    <row r="94" spans="1:8" ht="15">
      <c r="A94" s="30" t="s">
        <v>1254</v>
      </c>
      <c r="B94" s="29">
        <f t="shared" si="2"/>
        <v>3472</v>
      </c>
      <c r="C94" s="29" t="s">
        <v>363</v>
      </c>
      <c r="D94" s="29" t="str">
        <f t="shared" si="3"/>
        <v>AIXTRON_0D90</v>
      </c>
      <c r="E94" s="29"/>
      <c r="F94" s="92" t="s">
        <v>0</v>
      </c>
      <c r="G94" s="24" t="str">
        <f>IF(ISTEXT(A94),"raidcom add device_grp -device_grp_name "&amp;C94&amp; " "&amp;IF(ISTEXT(D94), D94," ")&amp;"  -ldev_id "&amp;B94&amp;" "&amp;IF(ISNUMBER(E94),"-cnt "&amp;E94,"")&amp;" -s "&amp;Instructions!B$11&amp;" -IH"&amp;Instructions!B$10,"")</f>
        <v>raidcom add device_grp -device_grp_name AIXTRON AIXTRON_0D90  -ldev_id 3472  -s 53958 -IH99</v>
      </c>
      <c r="H94" s="99" t="str">
        <f>IF(ISTEXT(A94),"raidcom delete device_grp -device_grp_name "&amp;C94&amp;"   -ldev_id "&amp;B94&amp;" "&amp;IF(ISNUMBER(E94),"-cnt "&amp;E94,"")&amp;" -s "&amp;Instructions!B$11&amp;" -IH"&amp;Instructions!B$10,"")</f>
        <v>raidcom delete device_grp -device_grp_name AIXTRON   -ldev_id 3472  -s 53958 -IH99</v>
      </c>
    </row>
    <row r="95" spans="1:8" ht="15">
      <c r="A95" s="30" t="s">
        <v>1255</v>
      </c>
      <c r="B95" s="29">
        <f t="shared" si="2"/>
        <v>3473</v>
      </c>
      <c r="C95" s="29" t="s">
        <v>363</v>
      </c>
      <c r="D95" s="29" t="str">
        <f t="shared" si="3"/>
        <v>AIXTRON_0D91</v>
      </c>
      <c r="E95" s="29"/>
      <c r="F95" s="92" t="s">
        <v>0</v>
      </c>
      <c r="G95" s="24" t="str">
        <f>IF(ISTEXT(A95),"raidcom add device_grp -device_grp_name "&amp;C95&amp; " "&amp;IF(ISTEXT(D95), D95," ")&amp;"  -ldev_id "&amp;B95&amp;" "&amp;IF(ISNUMBER(E95),"-cnt "&amp;E95,"")&amp;" -s "&amp;Instructions!B$11&amp;" -IH"&amp;Instructions!B$10,"")</f>
        <v>raidcom add device_grp -device_grp_name AIXTRON AIXTRON_0D91  -ldev_id 3473  -s 53958 -IH99</v>
      </c>
      <c r="H95" s="99" t="str">
        <f>IF(ISTEXT(A95),"raidcom delete device_grp -device_grp_name "&amp;C95&amp;"   -ldev_id "&amp;B95&amp;" "&amp;IF(ISNUMBER(E95),"-cnt "&amp;E95,"")&amp;" -s "&amp;Instructions!B$11&amp;" -IH"&amp;Instructions!B$10,"")</f>
        <v>raidcom delete device_grp -device_grp_name AIXTRON   -ldev_id 3473  -s 53958 -IH99</v>
      </c>
    </row>
    <row r="96" spans="1:8" ht="15">
      <c r="A96" s="30" t="s">
        <v>1256</v>
      </c>
      <c r="B96" s="29">
        <f t="shared" si="2"/>
        <v>3474</v>
      </c>
      <c r="C96" s="29" t="s">
        <v>363</v>
      </c>
      <c r="D96" s="29" t="str">
        <f t="shared" si="3"/>
        <v>AIXTRON_0D92</v>
      </c>
      <c r="E96" s="29"/>
      <c r="F96" s="92" t="s">
        <v>0</v>
      </c>
      <c r="G96" s="24" t="str">
        <f>IF(ISTEXT(A96),"raidcom add device_grp -device_grp_name "&amp;C96&amp; " "&amp;IF(ISTEXT(D96), D96," ")&amp;"  -ldev_id "&amp;B96&amp;" "&amp;IF(ISNUMBER(E96),"-cnt "&amp;E96,"")&amp;" -s "&amp;Instructions!B$11&amp;" -IH"&amp;Instructions!B$10,"")</f>
        <v>raidcom add device_grp -device_grp_name AIXTRON AIXTRON_0D92  -ldev_id 3474  -s 53958 -IH99</v>
      </c>
      <c r="H96" s="99" t="str">
        <f>IF(ISTEXT(A96),"raidcom delete device_grp -device_grp_name "&amp;C96&amp;"   -ldev_id "&amp;B96&amp;" "&amp;IF(ISNUMBER(E96),"-cnt "&amp;E96,"")&amp;" -s "&amp;Instructions!B$11&amp;" -IH"&amp;Instructions!B$10,"")</f>
        <v>raidcom delete device_grp -device_grp_name AIXTRON   -ldev_id 3474  -s 53958 -IH99</v>
      </c>
    </row>
    <row r="97" spans="1:8" ht="15">
      <c r="A97" s="30" t="s">
        <v>1257</v>
      </c>
      <c r="B97" s="29">
        <f t="shared" si="2"/>
        <v>3475</v>
      </c>
      <c r="C97" s="29" t="s">
        <v>363</v>
      </c>
      <c r="D97" s="29" t="str">
        <f t="shared" si="3"/>
        <v>AIXTRON_0D93</v>
      </c>
      <c r="E97" s="29"/>
      <c r="F97" s="92" t="s">
        <v>0</v>
      </c>
      <c r="G97" s="24" t="str">
        <f>IF(ISTEXT(A97),"raidcom add device_grp -device_grp_name "&amp;C97&amp; " "&amp;IF(ISTEXT(D97), D97," ")&amp;"  -ldev_id "&amp;B97&amp;" "&amp;IF(ISNUMBER(E97),"-cnt "&amp;E97,"")&amp;" -s "&amp;Instructions!B$11&amp;" -IH"&amp;Instructions!B$10,"")</f>
        <v>raidcom add device_grp -device_grp_name AIXTRON AIXTRON_0D93  -ldev_id 3475  -s 53958 -IH99</v>
      </c>
      <c r="H97" s="99" t="str">
        <f>IF(ISTEXT(A97),"raidcom delete device_grp -device_grp_name "&amp;C97&amp;"   -ldev_id "&amp;B97&amp;" "&amp;IF(ISNUMBER(E97),"-cnt "&amp;E97,"")&amp;" -s "&amp;Instructions!B$11&amp;" -IH"&amp;Instructions!B$10,"")</f>
        <v>raidcom delete device_grp -device_grp_name AIXTRON   -ldev_id 3475  -s 53958 -IH99</v>
      </c>
    </row>
    <row r="98" spans="1:8" ht="15">
      <c r="A98" s="30" t="s">
        <v>1258</v>
      </c>
      <c r="B98" s="29">
        <f t="shared" si="2"/>
        <v>3476</v>
      </c>
      <c r="C98" s="29" t="s">
        <v>363</v>
      </c>
      <c r="D98" s="29" t="str">
        <f t="shared" si="3"/>
        <v>AIXTRON_0D94</v>
      </c>
      <c r="E98" s="29"/>
      <c r="F98" s="92" t="s">
        <v>0</v>
      </c>
      <c r="G98" s="24" t="str">
        <f>IF(ISTEXT(A98),"raidcom add device_grp -device_grp_name "&amp;C98&amp; " "&amp;IF(ISTEXT(D98), D98," ")&amp;"  -ldev_id "&amp;B98&amp;" "&amp;IF(ISNUMBER(E98),"-cnt "&amp;E98,"")&amp;" -s "&amp;Instructions!B$11&amp;" -IH"&amp;Instructions!B$10,"")</f>
        <v>raidcom add device_grp -device_grp_name AIXTRON AIXTRON_0D94  -ldev_id 3476  -s 53958 -IH99</v>
      </c>
      <c r="H98" s="99" t="str">
        <f>IF(ISTEXT(A98),"raidcom delete device_grp -device_grp_name "&amp;C98&amp;"   -ldev_id "&amp;B98&amp;" "&amp;IF(ISNUMBER(E98),"-cnt "&amp;E98,"")&amp;" -s "&amp;Instructions!B$11&amp;" -IH"&amp;Instructions!B$10,"")</f>
        <v>raidcom delete device_grp -device_grp_name AIXTRON   -ldev_id 3476  -s 53958 -IH99</v>
      </c>
    </row>
    <row r="99" spans="1:8" ht="15">
      <c r="A99" s="30" t="s">
        <v>1259</v>
      </c>
      <c r="B99" s="29">
        <f t="shared" si="2"/>
        <v>3477</v>
      </c>
      <c r="C99" s="29" t="s">
        <v>363</v>
      </c>
      <c r="D99" s="29" t="str">
        <f t="shared" si="3"/>
        <v>AIXTRON_0D95</v>
      </c>
      <c r="E99" s="29"/>
      <c r="F99" s="92" t="s">
        <v>0</v>
      </c>
      <c r="G99" s="24" t="str">
        <f>IF(ISTEXT(A99),"raidcom add device_grp -device_grp_name "&amp;C99&amp; " "&amp;IF(ISTEXT(D99), D99," ")&amp;"  -ldev_id "&amp;B99&amp;" "&amp;IF(ISNUMBER(E99),"-cnt "&amp;E99,"")&amp;" -s "&amp;Instructions!B$11&amp;" -IH"&amp;Instructions!B$10,"")</f>
        <v>raidcom add device_grp -device_grp_name AIXTRON AIXTRON_0D95  -ldev_id 3477  -s 53958 -IH99</v>
      </c>
      <c r="H99" s="99" t="str">
        <f>IF(ISTEXT(A99),"raidcom delete device_grp -device_grp_name "&amp;C99&amp;"   -ldev_id "&amp;B99&amp;" "&amp;IF(ISNUMBER(E99),"-cnt "&amp;E99,"")&amp;" -s "&amp;Instructions!B$11&amp;" -IH"&amp;Instructions!B$10,"")</f>
        <v>raidcom delete device_grp -device_grp_name AIXTRON   -ldev_id 3477  -s 53958 -IH99</v>
      </c>
    </row>
    <row r="100" spans="1:8" ht="15">
      <c r="A100" s="30" t="s">
        <v>1260</v>
      </c>
      <c r="B100" s="29">
        <f t="shared" si="2"/>
        <v>3478</v>
      </c>
      <c r="C100" s="29" t="s">
        <v>363</v>
      </c>
      <c r="D100" s="29" t="str">
        <f t="shared" si="3"/>
        <v>AIXTRON_0D96</v>
      </c>
      <c r="E100" s="29"/>
      <c r="F100" s="92" t="s">
        <v>0</v>
      </c>
      <c r="G100" s="24" t="str">
        <f>IF(ISTEXT(A100),"raidcom add device_grp -device_grp_name "&amp;C100&amp; " "&amp;IF(ISTEXT(D100), D100," ")&amp;"  -ldev_id "&amp;B100&amp;" "&amp;IF(ISNUMBER(E100),"-cnt "&amp;E100,"")&amp;" -s "&amp;Instructions!B$11&amp;" -IH"&amp;Instructions!B$10,"")</f>
        <v>raidcom add device_grp -device_grp_name AIXTRON AIXTRON_0D96  -ldev_id 3478  -s 53958 -IH99</v>
      </c>
      <c r="H100" s="99" t="str">
        <f>IF(ISTEXT(A100),"raidcom delete device_grp -device_grp_name "&amp;C100&amp;"   -ldev_id "&amp;B100&amp;" "&amp;IF(ISNUMBER(E100),"-cnt "&amp;E100,"")&amp;" -s "&amp;Instructions!B$11&amp;" -IH"&amp;Instructions!B$10,"")</f>
        <v>raidcom delete device_grp -device_grp_name AIXTRON   -ldev_id 3478  -s 53958 -IH99</v>
      </c>
    </row>
    <row r="101" spans="1:8" ht="15">
      <c r="A101" s="30" t="s">
        <v>1261</v>
      </c>
      <c r="B101" s="29">
        <f t="shared" si="2"/>
        <v>3479</v>
      </c>
      <c r="C101" s="29" t="s">
        <v>363</v>
      </c>
      <c r="D101" s="29" t="str">
        <f t="shared" si="3"/>
        <v>AIXTRON_0D97</v>
      </c>
      <c r="E101" s="29"/>
      <c r="F101" s="92" t="s">
        <v>0</v>
      </c>
      <c r="G101" s="24" t="str">
        <f>IF(ISTEXT(A101),"raidcom add device_grp -device_grp_name "&amp;C101&amp; " "&amp;IF(ISTEXT(D101), D101," ")&amp;"  -ldev_id "&amp;B101&amp;" "&amp;IF(ISNUMBER(E101),"-cnt "&amp;E101,"")&amp;" -s "&amp;Instructions!B$11&amp;" -IH"&amp;Instructions!B$10,"")</f>
        <v>raidcom add device_grp -device_grp_name AIXTRON AIXTRON_0D97  -ldev_id 3479  -s 53958 -IH99</v>
      </c>
      <c r="H101" s="99" t="str">
        <f>IF(ISTEXT(A101),"raidcom delete device_grp -device_grp_name "&amp;C101&amp;"   -ldev_id "&amp;B101&amp;" "&amp;IF(ISNUMBER(E101),"-cnt "&amp;E101,"")&amp;" -s "&amp;Instructions!B$11&amp;" -IH"&amp;Instructions!B$10,"")</f>
        <v>raidcom delete device_grp -device_grp_name AIXTRON   -ldev_id 3479  -s 53958 -IH99</v>
      </c>
    </row>
    <row r="102" spans="1:8" ht="15">
      <c r="A102" s="30" t="s">
        <v>1262</v>
      </c>
      <c r="B102" s="29">
        <f t="shared" si="2"/>
        <v>3480</v>
      </c>
      <c r="C102" s="29" t="s">
        <v>363</v>
      </c>
      <c r="D102" s="29" t="str">
        <f t="shared" si="3"/>
        <v>AIXTRON_0D98</v>
      </c>
      <c r="E102" s="29"/>
      <c r="F102" s="92" t="s">
        <v>0</v>
      </c>
      <c r="G102" s="24" t="str">
        <f>IF(ISTEXT(A102),"raidcom add device_grp -device_grp_name "&amp;C102&amp; " "&amp;IF(ISTEXT(D102), D102," ")&amp;"  -ldev_id "&amp;B102&amp;" "&amp;IF(ISNUMBER(E102),"-cnt "&amp;E102,"")&amp;" -s "&amp;Instructions!B$11&amp;" -IH"&amp;Instructions!B$10,"")</f>
        <v>raidcom add device_grp -device_grp_name AIXTRON AIXTRON_0D98  -ldev_id 3480  -s 53958 -IH99</v>
      </c>
      <c r="H102" s="99" t="str">
        <f>IF(ISTEXT(A102),"raidcom delete device_grp -device_grp_name "&amp;C102&amp;"   -ldev_id "&amp;B102&amp;" "&amp;IF(ISNUMBER(E102),"-cnt "&amp;E102,"")&amp;" -s "&amp;Instructions!B$11&amp;" -IH"&amp;Instructions!B$10,"")</f>
        <v>raidcom delete device_grp -device_grp_name AIXTRON   -ldev_id 3480  -s 53958 -IH99</v>
      </c>
    </row>
    <row r="103" spans="1:8" ht="15">
      <c r="A103" s="30" t="s">
        <v>1263</v>
      </c>
      <c r="B103" s="29">
        <f t="shared" si="2"/>
        <v>3481</v>
      </c>
      <c r="C103" s="29" t="s">
        <v>363</v>
      </c>
      <c r="D103" s="29" t="str">
        <f t="shared" si="3"/>
        <v>AIXTRON_0D99</v>
      </c>
      <c r="E103" s="29"/>
      <c r="F103" s="92" t="s">
        <v>0</v>
      </c>
      <c r="G103" s="24" t="str">
        <f>IF(ISTEXT(A103),"raidcom add device_grp -device_grp_name "&amp;C103&amp; " "&amp;IF(ISTEXT(D103), D103," ")&amp;"  -ldev_id "&amp;B103&amp;" "&amp;IF(ISNUMBER(E103),"-cnt "&amp;E103,"")&amp;" -s "&amp;Instructions!B$11&amp;" -IH"&amp;Instructions!B$10,"")</f>
        <v>raidcom add device_grp -device_grp_name AIXTRON AIXTRON_0D99  -ldev_id 3481  -s 53958 -IH99</v>
      </c>
      <c r="H103" s="99" t="str">
        <f>IF(ISTEXT(A103),"raidcom delete device_grp -device_grp_name "&amp;C103&amp;"   -ldev_id "&amp;B103&amp;" "&amp;IF(ISNUMBER(E103),"-cnt "&amp;E103,"")&amp;" -s "&amp;Instructions!B$11&amp;" -IH"&amp;Instructions!B$10,"")</f>
        <v>raidcom delete device_grp -device_grp_name AIXTRON   -ldev_id 3481  -s 53958 -IH99</v>
      </c>
    </row>
    <row r="104" spans="1:8" ht="15">
      <c r="A104" s="30" t="s">
        <v>1264</v>
      </c>
      <c r="B104" s="29">
        <f t="shared" si="2"/>
        <v>3466</v>
      </c>
      <c r="C104" s="29" t="s">
        <v>363</v>
      </c>
      <c r="D104" s="29" t="str">
        <f t="shared" si="3"/>
        <v>AIXTRON_0D8A</v>
      </c>
      <c r="E104" s="29"/>
      <c r="F104" s="92" t="s">
        <v>0</v>
      </c>
      <c r="G104" s="24" t="str">
        <f>IF(ISTEXT(A104),"raidcom add device_grp -device_grp_name "&amp;C104&amp; " "&amp;IF(ISTEXT(D104), D104," ")&amp;"  -ldev_id "&amp;B104&amp;" "&amp;IF(ISNUMBER(E104),"-cnt "&amp;E104,"")&amp;" -s "&amp;Instructions!B$11&amp;" -IH"&amp;Instructions!B$10,"")</f>
        <v>raidcom add device_grp -device_grp_name AIXTRON AIXTRON_0D8A  -ldev_id 3466  -s 53958 -IH99</v>
      </c>
      <c r="H104" s="99" t="str">
        <f>IF(ISTEXT(A104),"raidcom delete device_grp -device_grp_name "&amp;C104&amp;"   -ldev_id "&amp;B104&amp;" "&amp;IF(ISNUMBER(E104),"-cnt "&amp;E104,"")&amp;" -s "&amp;Instructions!B$11&amp;" -IH"&amp;Instructions!B$10,"")</f>
        <v>raidcom delete device_grp -device_grp_name AIXTRON   -ldev_id 3466  -s 53958 -IH99</v>
      </c>
    </row>
    <row r="105" spans="1:8" ht="15">
      <c r="A105" s="30" t="s">
        <v>1265</v>
      </c>
      <c r="B105" s="29">
        <f t="shared" si="2"/>
        <v>3467</v>
      </c>
      <c r="C105" s="29" t="s">
        <v>363</v>
      </c>
      <c r="D105" s="29" t="str">
        <f t="shared" si="3"/>
        <v>AIXTRON_0D8B</v>
      </c>
      <c r="E105" s="29"/>
      <c r="F105" s="92" t="s">
        <v>0</v>
      </c>
      <c r="G105" s="24" t="str">
        <f>IF(ISTEXT(A105),"raidcom add device_grp -device_grp_name "&amp;C105&amp; " "&amp;IF(ISTEXT(D105), D105," ")&amp;"  -ldev_id "&amp;B105&amp;" "&amp;IF(ISNUMBER(E105),"-cnt "&amp;E105,"")&amp;" -s "&amp;Instructions!B$11&amp;" -IH"&amp;Instructions!B$10,"")</f>
        <v>raidcom add device_grp -device_grp_name AIXTRON AIXTRON_0D8B  -ldev_id 3467  -s 53958 -IH99</v>
      </c>
      <c r="H105" s="99" t="str">
        <f>IF(ISTEXT(A105),"raidcom delete device_grp -device_grp_name "&amp;C105&amp;"   -ldev_id "&amp;B105&amp;" "&amp;IF(ISNUMBER(E105),"-cnt "&amp;E105,"")&amp;" -s "&amp;Instructions!B$11&amp;" -IH"&amp;Instructions!B$10,"")</f>
        <v>raidcom delete device_grp -device_grp_name AIXTRON   -ldev_id 3467  -s 53958 -IH99</v>
      </c>
    </row>
    <row r="106" spans="1:8" ht="15">
      <c r="A106" s="30" t="s">
        <v>1266</v>
      </c>
      <c r="B106" s="29">
        <f t="shared" si="2"/>
        <v>3468</v>
      </c>
      <c r="C106" s="29" t="s">
        <v>363</v>
      </c>
      <c r="D106" s="29" t="str">
        <f t="shared" si="3"/>
        <v>AIXTRON_0D8C</v>
      </c>
      <c r="E106" s="29"/>
      <c r="F106" s="92" t="s">
        <v>0</v>
      </c>
      <c r="G106" s="24" t="str">
        <f>IF(ISTEXT(A106),"raidcom add device_grp -device_grp_name "&amp;C106&amp; " "&amp;IF(ISTEXT(D106), D106," ")&amp;"  -ldev_id "&amp;B106&amp;" "&amp;IF(ISNUMBER(E106),"-cnt "&amp;E106,"")&amp;" -s "&amp;Instructions!B$11&amp;" -IH"&amp;Instructions!B$10,"")</f>
        <v>raidcom add device_grp -device_grp_name AIXTRON AIXTRON_0D8C  -ldev_id 3468  -s 53958 -IH99</v>
      </c>
      <c r="H106" s="99" t="str">
        <f>IF(ISTEXT(A106),"raidcom delete device_grp -device_grp_name "&amp;C106&amp;"   -ldev_id "&amp;B106&amp;" "&amp;IF(ISNUMBER(E106),"-cnt "&amp;E106,"")&amp;" -s "&amp;Instructions!B$11&amp;" -IH"&amp;Instructions!B$10,"")</f>
        <v>raidcom delete device_grp -device_grp_name AIXTRON   -ldev_id 3468  -s 53958 -IH99</v>
      </c>
    </row>
    <row r="107" spans="1:8" ht="15">
      <c r="A107" s="30" t="s">
        <v>1267</v>
      </c>
      <c r="B107" s="29">
        <f t="shared" si="2"/>
        <v>3469</v>
      </c>
      <c r="C107" s="29" t="s">
        <v>363</v>
      </c>
      <c r="D107" s="29" t="str">
        <f t="shared" si="3"/>
        <v>AIXTRON_0D8D</v>
      </c>
      <c r="E107" s="29"/>
      <c r="F107" s="92" t="s">
        <v>0</v>
      </c>
      <c r="G107" s="24" t="str">
        <f>IF(ISTEXT(A107),"raidcom add device_grp -device_grp_name "&amp;C107&amp; " "&amp;IF(ISTEXT(D107), D107," ")&amp;"  -ldev_id "&amp;B107&amp;" "&amp;IF(ISNUMBER(E107),"-cnt "&amp;E107,"")&amp;" -s "&amp;Instructions!B$11&amp;" -IH"&amp;Instructions!B$10,"")</f>
        <v>raidcom add device_grp -device_grp_name AIXTRON AIXTRON_0D8D  -ldev_id 3469  -s 53958 -IH99</v>
      </c>
      <c r="H107" s="99" t="str">
        <f>IF(ISTEXT(A107),"raidcom delete device_grp -device_grp_name "&amp;C107&amp;"   -ldev_id "&amp;B107&amp;" "&amp;IF(ISNUMBER(E107),"-cnt "&amp;E107,"")&amp;" -s "&amp;Instructions!B$11&amp;" -IH"&amp;Instructions!B$10,"")</f>
        <v>raidcom delete device_grp -device_grp_name AIXTRON   -ldev_id 3469  -s 53958 -IH99</v>
      </c>
    </row>
    <row r="108" spans="1:8" ht="15">
      <c r="A108" s="30" t="s">
        <v>1268</v>
      </c>
      <c r="B108" s="29">
        <f t="shared" si="2"/>
        <v>3470</v>
      </c>
      <c r="C108" s="29" t="s">
        <v>363</v>
      </c>
      <c r="D108" s="29" t="str">
        <f t="shared" si="3"/>
        <v>AIXTRON_0D8E</v>
      </c>
      <c r="E108" s="29"/>
      <c r="F108" s="92" t="s">
        <v>0</v>
      </c>
      <c r="G108" s="24" t="str">
        <f>IF(ISTEXT(A108),"raidcom add device_grp -device_grp_name "&amp;C108&amp; " "&amp;IF(ISTEXT(D108), D108," ")&amp;"  -ldev_id "&amp;B108&amp;" "&amp;IF(ISNUMBER(E108),"-cnt "&amp;E108,"")&amp;" -s "&amp;Instructions!B$11&amp;" -IH"&amp;Instructions!B$10,"")</f>
        <v>raidcom add device_grp -device_grp_name AIXTRON AIXTRON_0D8E  -ldev_id 3470  -s 53958 -IH99</v>
      </c>
      <c r="H108" s="99" t="str">
        <f>IF(ISTEXT(A108),"raidcom delete device_grp -device_grp_name "&amp;C108&amp;"   -ldev_id "&amp;B108&amp;" "&amp;IF(ISNUMBER(E108),"-cnt "&amp;E108,"")&amp;" -s "&amp;Instructions!B$11&amp;" -IH"&amp;Instructions!B$10,"")</f>
        <v>raidcom delete device_grp -device_grp_name AIXTRON   -ldev_id 3470  -s 53958 -IH99</v>
      </c>
    </row>
    <row r="109" spans="1:8" ht="15">
      <c r="A109" s="30" t="s">
        <v>1269</v>
      </c>
      <c r="B109" s="29">
        <f t="shared" si="2"/>
        <v>3471</v>
      </c>
      <c r="C109" s="29" t="s">
        <v>363</v>
      </c>
      <c r="D109" s="29" t="str">
        <f t="shared" si="3"/>
        <v>AIXTRON_0D8F</v>
      </c>
      <c r="E109" s="29"/>
      <c r="F109" s="92" t="s">
        <v>0</v>
      </c>
      <c r="G109" s="24" t="str">
        <f>IF(ISTEXT(A109),"raidcom add device_grp -device_grp_name "&amp;C109&amp; " "&amp;IF(ISTEXT(D109), D109," ")&amp;"  -ldev_id "&amp;B109&amp;" "&amp;IF(ISNUMBER(E109),"-cnt "&amp;E109,"")&amp;" -s "&amp;Instructions!B$11&amp;" -IH"&amp;Instructions!B$10,"")</f>
        <v>raidcom add device_grp -device_grp_name AIXTRON AIXTRON_0D8F  -ldev_id 3471  -s 53958 -IH99</v>
      </c>
      <c r="H109" s="99" t="str">
        <f>IF(ISTEXT(A109),"raidcom delete device_grp -device_grp_name "&amp;C109&amp;"   -ldev_id "&amp;B109&amp;" "&amp;IF(ISNUMBER(E109),"-cnt "&amp;E109,"")&amp;" -s "&amp;Instructions!B$11&amp;" -IH"&amp;Instructions!B$10,"")</f>
        <v>raidcom delete device_grp -device_grp_name AIXTRON   -ldev_id 3471  -s 53958 -IH99</v>
      </c>
    </row>
    <row r="110" spans="1:8" ht="15">
      <c r="A110" s="30" t="s">
        <v>1270</v>
      </c>
      <c r="B110" s="29">
        <f t="shared" si="2"/>
        <v>3516</v>
      </c>
      <c r="C110" s="29" t="s">
        <v>363</v>
      </c>
      <c r="D110" s="29" t="str">
        <f t="shared" si="3"/>
        <v>AIXTRON_0DBC</v>
      </c>
      <c r="E110" s="29"/>
      <c r="F110" s="92" t="s">
        <v>0</v>
      </c>
      <c r="G110" s="24" t="str">
        <f>IF(ISTEXT(A110),"raidcom add device_grp -device_grp_name "&amp;C110&amp; " "&amp;IF(ISTEXT(D110), D110," ")&amp;"  -ldev_id "&amp;B110&amp;" "&amp;IF(ISNUMBER(E110),"-cnt "&amp;E110,"")&amp;" -s "&amp;Instructions!B$11&amp;" -IH"&amp;Instructions!B$10,"")</f>
        <v>raidcom add device_grp -device_grp_name AIXTRON AIXTRON_0DBC  -ldev_id 3516  -s 53958 -IH99</v>
      </c>
      <c r="H110" s="99" t="str">
        <f>IF(ISTEXT(A110),"raidcom delete device_grp -device_grp_name "&amp;C110&amp;"   -ldev_id "&amp;B110&amp;" "&amp;IF(ISNUMBER(E110),"-cnt "&amp;E110,"")&amp;" -s "&amp;Instructions!B$11&amp;" -IH"&amp;Instructions!B$10,"")</f>
        <v>raidcom delete device_grp -device_grp_name AIXTRON   -ldev_id 3516  -s 53958 -IH99</v>
      </c>
    </row>
    <row r="111" spans="1:8" ht="15">
      <c r="A111" s="30" t="s">
        <v>1271</v>
      </c>
      <c r="B111" s="29">
        <f t="shared" si="2"/>
        <v>3517</v>
      </c>
      <c r="C111" s="29" t="s">
        <v>363</v>
      </c>
      <c r="D111" s="29" t="str">
        <f t="shared" si="3"/>
        <v>AIXTRON_0DBD</v>
      </c>
      <c r="E111" s="29"/>
      <c r="F111" s="92" t="s">
        <v>0</v>
      </c>
      <c r="G111" s="24" t="str">
        <f>IF(ISTEXT(A111),"raidcom add device_grp -device_grp_name "&amp;C111&amp; " "&amp;IF(ISTEXT(D111), D111," ")&amp;"  -ldev_id "&amp;B111&amp;" "&amp;IF(ISNUMBER(E111),"-cnt "&amp;E111,"")&amp;" -s "&amp;Instructions!B$11&amp;" -IH"&amp;Instructions!B$10,"")</f>
        <v>raidcom add device_grp -device_grp_name AIXTRON AIXTRON_0DBD  -ldev_id 3517  -s 53958 -IH99</v>
      </c>
      <c r="H111" s="99" t="str">
        <f>IF(ISTEXT(A111),"raidcom delete device_grp -device_grp_name "&amp;C111&amp;"   -ldev_id "&amp;B111&amp;" "&amp;IF(ISNUMBER(E111),"-cnt "&amp;E111,"")&amp;" -s "&amp;Instructions!B$11&amp;" -IH"&amp;Instructions!B$10,"")</f>
        <v>raidcom delete device_grp -device_grp_name AIXTRON   -ldev_id 3517  -s 53958 -IH99</v>
      </c>
    </row>
    <row r="112" spans="1:8" ht="15">
      <c r="A112" s="30" t="s">
        <v>1280</v>
      </c>
      <c r="B112" s="29">
        <f t="shared" si="2"/>
        <v>3545</v>
      </c>
      <c r="C112" s="29" t="s">
        <v>572</v>
      </c>
      <c r="D112" s="29" t="str">
        <f t="shared" si="3"/>
        <v>AIXTWDES_0DD9</v>
      </c>
      <c r="E112" s="29"/>
      <c r="F112" s="92" t="s">
        <v>17</v>
      </c>
      <c r="G112" s="24" t="str">
        <f>IF(ISTEXT(A112),"raidcom add device_grp -device_grp_name "&amp;C112&amp; " "&amp;IF(ISTEXT(D112), D112," ")&amp;"  -ldev_id "&amp;B112&amp;" "&amp;IF(ISNUMBER(E112),"-cnt "&amp;E112,"")&amp;" -s "&amp;Instructions!B$11&amp;" -IH"&amp;Instructions!B$10,"")</f>
        <v>raidcom add device_grp -device_grp_name AIXTWDES AIXTWDES_0DD9  -ldev_id 3545  -s 53958 -IH99</v>
      </c>
      <c r="H112" s="99" t="str">
        <f>IF(ISTEXT(A112),"raidcom delete device_grp -device_grp_name "&amp;C112&amp;"   -ldev_id "&amp;B112&amp;" "&amp;IF(ISNUMBER(E112),"-cnt "&amp;E112,"")&amp;" -s "&amp;Instructions!B$11&amp;" -IH"&amp;Instructions!B$10,"")</f>
        <v>raidcom delete device_grp -device_grp_name AIXTWDES   -ldev_id 3545  -s 53958 -IH99</v>
      </c>
    </row>
    <row r="113" spans="1:8" ht="15">
      <c r="A113" s="30" t="s">
        <v>1281</v>
      </c>
      <c r="B113" s="29">
        <f t="shared" si="2"/>
        <v>3546</v>
      </c>
      <c r="C113" s="29" t="s">
        <v>572</v>
      </c>
      <c r="D113" s="29" t="str">
        <f t="shared" si="3"/>
        <v>AIXTWDES_0DDA</v>
      </c>
      <c r="E113" s="29"/>
      <c r="F113" s="92" t="s">
        <v>17</v>
      </c>
      <c r="G113" s="24" t="str">
        <f>IF(ISTEXT(A113),"raidcom add device_grp -device_grp_name "&amp;C113&amp; " "&amp;IF(ISTEXT(D113), D113," ")&amp;"  -ldev_id "&amp;B113&amp;" "&amp;IF(ISNUMBER(E113),"-cnt "&amp;E113,"")&amp;" -s "&amp;Instructions!B$11&amp;" -IH"&amp;Instructions!B$10,"")</f>
        <v>raidcom add device_grp -device_grp_name AIXTWDES AIXTWDES_0DDA  -ldev_id 3546  -s 53958 -IH99</v>
      </c>
      <c r="H113" s="99" t="str">
        <f>IF(ISTEXT(A113),"raidcom delete device_grp -device_grp_name "&amp;C113&amp;"   -ldev_id "&amp;B113&amp;" "&amp;IF(ISNUMBER(E113),"-cnt "&amp;E113,"")&amp;" -s "&amp;Instructions!B$11&amp;" -IH"&amp;Instructions!B$10,"")</f>
        <v>raidcom delete device_grp -device_grp_name AIXTWDES   -ldev_id 3546  -s 53958 -IH99</v>
      </c>
    </row>
    <row r="114" spans="1:8" ht="15">
      <c r="A114" s="30" t="s">
        <v>1282</v>
      </c>
      <c r="B114" s="29">
        <f t="shared" si="2"/>
        <v>3547</v>
      </c>
      <c r="C114" s="29" t="s">
        <v>572</v>
      </c>
      <c r="D114" s="29" t="str">
        <f t="shared" si="3"/>
        <v>AIXTWDES_0DDB</v>
      </c>
      <c r="E114" s="29"/>
      <c r="F114" s="92" t="s">
        <v>17</v>
      </c>
      <c r="G114" s="24" t="str">
        <f>IF(ISTEXT(A114),"raidcom add device_grp -device_grp_name "&amp;C114&amp; " "&amp;IF(ISTEXT(D114), D114," ")&amp;"  -ldev_id "&amp;B114&amp;" "&amp;IF(ISNUMBER(E114),"-cnt "&amp;E114,"")&amp;" -s "&amp;Instructions!B$11&amp;" -IH"&amp;Instructions!B$10,"")</f>
        <v>raidcom add device_grp -device_grp_name AIXTWDES AIXTWDES_0DDB  -ldev_id 3547  -s 53958 -IH99</v>
      </c>
      <c r="H114" s="99" t="str">
        <f>IF(ISTEXT(A114),"raidcom delete device_grp -device_grp_name "&amp;C114&amp;"   -ldev_id "&amp;B114&amp;" "&amp;IF(ISNUMBER(E114),"-cnt "&amp;E114,"")&amp;" -s "&amp;Instructions!B$11&amp;" -IH"&amp;Instructions!B$10,"")</f>
        <v>raidcom delete device_grp -device_grp_name AIXTWDES   -ldev_id 3547  -s 53958 -IH99</v>
      </c>
    </row>
    <row r="115" spans="1:8" ht="15">
      <c r="A115" s="30" t="s">
        <v>1283</v>
      </c>
      <c r="B115" s="29">
        <f t="shared" si="2"/>
        <v>3548</v>
      </c>
      <c r="C115" s="29" t="s">
        <v>572</v>
      </c>
      <c r="D115" s="29" t="str">
        <f t="shared" si="3"/>
        <v>AIXTWDES_0DDC</v>
      </c>
      <c r="E115" s="29"/>
      <c r="F115" s="92" t="s">
        <v>17</v>
      </c>
      <c r="G115" s="24" t="str">
        <f>IF(ISTEXT(A115),"raidcom add device_grp -device_grp_name "&amp;C115&amp; " "&amp;IF(ISTEXT(D115), D115," ")&amp;"  -ldev_id "&amp;B115&amp;" "&amp;IF(ISNUMBER(E115),"-cnt "&amp;E115,"")&amp;" -s "&amp;Instructions!B$11&amp;" -IH"&amp;Instructions!B$10,"")</f>
        <v>raidcom add device_grp -device_grp_name AIXTWDES AIXTWDES_0DDC  -ldev_id 3548  -s 53958 -IH99</v>
      </c>
      <c r="H115" s="99" t="str">
        <f>IF(ISTEXT(A115),"raidcom delete device_grp -device_grp_name "&amp;C115&amp;"   -ldev_id "&amp;B115&amp;" "&amp;IF(ISNUMBER(E115),"-cnt "&amp;E115,"")&amp;" -s "&amp;Instructions!B$11&amp;" -IH"&amp;Instructions!B$10,"")</f>
        <v>raidcom delete device_grp -device_grp_name AIXTWDES   -ldev_id 3548  -s 53958 -IH99</v>
      </c>
    </row>
    <row r="116" spans="1:8" ht="15">
      <c r="A116" s="30" t="s">
        <v>1284</v>
      </c>
      <c r="B116" s="29">
        <f t="shared" si="2"/>
        <v>3549</v>
      </c>
      <c r="C116" s="29" t="s">
        <v>572</v>
      </c>
      <c r="D116" s="29" t="str">
        <f t="shared" si="3"/>
        <v>AIXTWDES_0DDD</v>
      </c>
      <c r="E116" s="29"/>
      <c r="F116" s="92" t="s">
        <v>17</v>
      </c>
      <c r="G116" s="24" t="str">
        <f>IF(ISTEXT(A116),"raidcom add device_grp -device_grp_name "&amp;C116&amp; " "&amp;IF(ISTEXT(D116), D116," ")&amp;"  -ldev_id "&amp;B116&amp;" "&amp;IF(ISNUMBER(E116),"-cnt "&amp;E116,"")&amp;" -s "&amp;Instructions!B$11&amp;" -IH"&amp;Instructions!B$10,"")</f>
        <v>raidcom add device_grp -device_grp_name AIXTWDES AIXTWDES_0DDD  -ldev_id 3549  -s 53958 -IH99</v>
      </c>
      <c r="H116" s="99" t="str">
        <f>IF(ISTEXT(A116),"raidcom delete device_grp -device_grp_name "&amp;C116&amp;"   -ldev_id "&amp;B116&amp;" "&amp;IF(ISNUMBER(E116),"-cnt "&amp;E116,"")&amp;" -s "&amp;Instructions!B$11&amp;" -IH"&amp;Instructions!B$10,"")</f>
        <v>raidcom delete device_grp -device_grp_name AIXTWDES   -ldev_id 3549  -s 53958 -IH99</v>
      </c>
    </row>
    <row r="117" spans="1:8" ht="15">
      <c r="A117" s="30" t="s">
        <v>1285</v>
      </c>
      <c r="B117" s="29">
        <f t="shared" si="2"/>
        <v>3550</v>
      </c>
      <c r="C117" s="29" t="s">
        <v>572</v>
      </c>
      <c r="D117" s="29" t="str">
        <f t="shared" si="3"/>
        <v>AIXTWDES_0DDE</v>
      </c>
      <c r="E117" s="29"/>
      <c r="F117" s="92" t="s">
        <v>17</v>
      </c>
      <c r="G117" s="24" t="str">
        <f>IF(ISTEXT(A117),"raidcom add device_grp -device_grp_name "&amp;C117&amp; " "&amp;IF(ISTEXT(D117), D117," ")&amp;"  -ldev_id "&amp;B117&amp;" "&amp;IF(ISNUMBER(E117),"-cnt "&amp;E117,"")&amp;" -s "&amp;Instructions!B$11&amp;" -IH"&amp;Instructions!B$10,"")</f>
        <v>raidcom add device_grp -device_grp_name AIXTWDES AIXTWDES_0DDE  -ldev_id 3550  -s 53958 -IH99</v>
      </c>
      <c r="H117" s="99" t="str">
        <f>IF(ISTEXT(A117),"raidcom delete device_grp -device_grp_name "&amp;C117&amp;"   -ldev_id "&amp;B117&amp;" "&amp;IF(ISNUMBER(E117),"-cnt "&amp;E117,"")&amp;" -s "&amp;Instructions!B$11&amp;" -IH"&amp;Instructions!B$10,"")</f>
        <v>raidcom delete device_grp -device_grp_name AIXTWDES   -ldev_id 3550  -s 53958 -IH99</v>
      </c>
    </row>
    <row r="118" spans="1:8" ht="15">
      <c r="A118" s="30" t="s">
        <v>1286</v>
      </c>
      <c r="B118" s="29">
        <f t="shared" si="2"/>
        <v>3565</v>
      </c>
      <c r="C118" s="29" t="s">
        <v>572</v>
      </c>
      <c r="D118" s="29" t="str">
        <f t="shared" si="3"/>
        <v>AIXTWDES_0DED</v>
      </c>
      <c r="E118" s="29"/>
      <c r="F118" s="92" t="s">
        <v>17</v>
      </c>
      <c r="G118" s="24" t="str">
        <f>IF(ISTEXT(A118),"raidcom add device_grp -device_grp_name "&amp;C118&amp; " "&amp;IF(ISTEXT(D118), D118," ")&amp;"  -ldev_id "&amp;B118&amp;" "&amp;IF(ISNUMBER(E118),"-cnt "&amp;E118,"")&amp;" -s "&amp;Instructions!B$11&amp;" -IH"&amp;Instructions!B$10,"")</f>
        <v>raidcom add device_grp -device_grp_name AIXTWDES AIXTWDES_0DED  -ldev_id 3565  -s 53958 -IH99</v>
      </c>
      <c r="H118" s="99" t="str">
        <f>IF(ISTEXT(A118),"raidcom delete device_grp -device_grp_name "&amp;C118&amp;"   -ldev_id "&amp;B118&amp;" "&amp;IF(ISNUMBER(E118),"-cnt "&amp;E118,"")&amp;" -s "&amp;Instructions!B$11&amp;" -IH"&amp;Instructions!B$10,"")</f>
        <v>raidcom delete device_grp -device_grp_name AIXTWDES   -ldev_id 3565  -s 53958 -IH99</v>
      </c>
    </row>
    <row r="119" spans="1:8" ht="15">
      <c r="A119" s="30" t="s">
        <v>1287</v>
      </c>
      <c r="B119" s="29">
        <f t="shared" si="2"/>
        <v>3551</v>
      </c>
      <c r="C119" s="29" t="s">
        <v>572</v>
      </c>
      <c r="D119" s="29" t="str">
        <f t="shared" si="3"/>
        <v>AIXTWDES_0DDF</v>
      </c>
      <c r="E119" s="29"/>
      <c r="F119" s="92" t="s">
        <v>17</v>
      </c>
      <c r="G119" s="24" t="str">
        <f>IF(ISTEXT(A119),"raidcom add device_grp -device_grp_name "&amp;C119&amp; " "&amp;IF(ISTEXT(D119), D119," ")&amp;"  -ldev_id "&amp;B119&amp;" "&amp;IF(ISNUMBER(E119),"-cnt "&amp;E119,"")&amp;" -s "&amp;Instructions!B$11&amp;" -IH"&amp;Instructions!B$10,"")</f>
        <v>raidcom add device_grp -device_grp_name AIXTWDES AIXTWDES_0DDF  -ldev_id 3551  -s 53958 -IH99</v>
      </c>
      <c r="H119" s="99" t="str">
        <f>IF(ISTEXT(A119),"raidcom delete device_grp -device_grp_name "&amp;C119&amp;"   -ldev_id "&amp;B119&amp;" "&amp;IF(ISNUMBER(E119),"-cnt "&amp;E119,"")&amp;" -s "&amp;Instructions!B$11&amp;" -IH"&amp;Instructions!B$10,"")</f>
        <v>raidcom delete device_grp -device_grp_name AIXTWDES   -ldev_id 3551  -s 53958 -IH99</v>
      </c>
    </row>
    <row r="120" spans="1:8" ht="15">
      <c r="A120" s="30" t="s">
        <v>1274</v>
      </c>
      <c r="B120" s="29">
        <f t="shared" si="2"/>
        <v>3566</v>
      </c>
      <c r="C120" s="29" t="s">
        <v>365</v>
      </c>
      <c r="D120" s="29" t="str">
        <f t="shared" si="3"/>
        <v>AIXTWQA_0DEE</v>
      </c>
      <c r="E120" s="29"/>
      <c r="F120" s="92" t="s">
        <v>0</v>
      </c>
      <c r="G120" s="24" t="str">
        <f>IF(ISTEXT(A120),"raidcom add device_grp -device_grp_name "&amp;C120&amp; " "&amp;IF(ISTEXT(D120), D120," ")&amp;"  -ldev_id "&amp;B120&amp;" "&amp;IF(ISNUMBER(E120),"-cnt "&amp;E120,"")&amp;" -s "&amp;Instructions!B$11&amp;" -IH"&amp;Instructions!B$10,"")</f>
        <v>raidcom add device_grp -device_grp_name AIXTWQA AIXTWQA_0DEE  -ldev_id 3566  -s 53958 -IH99</v>
      </c>
      <c r="H120" s="99" t="str">
        <f>IF(ISTEXT(A120),"raidcom delete device_grp -device_grp_name "&amp;C120&amp;"   -ldev_id "&amp;B120&amp;" "&amp;IF(ISNUMBER(E120),"-cnt "&amp;E120,"")&amp;" -s "&amp;Instructions!B$11&amp;" -IH"&amp;Instructions!B$10,"")</f>
        <v>raidcom delete device_grp -device_grp_name AIXTWQA   -ldev_id 3566  -s 53958 -IH99</v>
      </c>
    </row>
    <row r="121" spans="1:8" ht="15">
      <c r="A121" s="30" t="s">
        <v>1275</v>
      </c>
      <c r="B121" s="29">
        <f t="shared" si="2"/>
        <v>3552</v>
      </c>
      <c r="C121" s="29" t="s">
        <v>365</v>
      </c>
      <c r="D121" s="29" t="str">
        <f t="shared" si="3"/>
        <v>AIXTWQA_0DE0</v>
      </c>
      <c r="E121" s="29"/>
      <c r="F121" s="92" t="s">
        <v>0</v>
      </c>
      <c r="G121" s="24" t="str">
        <f>IF(ISTEXT(A121),"raidcom add device_grp -device_grp_name "&amp;C121&amp; " "&amp;IF(ISTEXT(D121), D121," ")&amp;"  -ldev_id "&amp;B121&amp;" "&amp;IF(ISNUMBER(E121),"-cnt "&amp;E121,"")&amp;" -s "&amp;Instructions!B$11&amp;" -IH"&amp;Instructions!B$10,"")</f>
        <v>raidcom add device_grp -device_grp_name AIXTWQA AIXTWQA_0DE0  -ldev_id 3552  -s 53958 -IH99</v>
      </c>
      <c r="H121" s="99" t="str">
        <f>IF(ISTEXT(A121),"raidcom delete device_grp -device_grp_name "&amp;C121&amp;"   -ldev_id "&amp;B121&amp;" "&amp;IF(ISNUMBER(E121),"-cnt "&amp;E121,"")&amp;" -s "&amp;Instructions!B$11&amp;" -IH"&amp;Instructions!B$10,"")</f>
        <v>raidcom delete device_grp -device_grp_name AIXTWQA   -ldev_id 3552  -s 53958 -IH99</v>
      </c>
    </row>
    <row r="122" spans="1:8" ht="15">
      <c r="A122" s="30" t="s">
        <v>1276</v>
      </c>
      <c r="B122" s="29">
        <f t="shared" si="2"/>
        <v>3553</v>
      </c>
      <c r="C122" s="29" t="s">
        <v>365</v>
      </c>
      <c r="D122" s="29" t="str">
        <f t="shared" si="3"/>
        <v>AIXTWQA_0DE1</v>
      </c>
      <c r="E122" s="29"/>
      <c r="F122" s="92" t="s">
        <v>0</v>
      </c>
      <c r="G122" s="24" t="str">
        <f>IF(ISTEXT(A122),"raidcom add device_grp -device_grp_name "&amp;C122&amp; " "&amp;IF(ISTEXT(D122), D122," ")&amp;"  -ldev_id "&amp;B122&amp;" "&amp;IF(ISNUMBER(E122),"-cnt "&amp;E122,"")&amp;" -s "&amp;Instructions!B$11&amp;" -IH"&amp;Instructions!B$10,"")</f>
        <v>raidcom add device_grp -device_grp_name AIXTWQA AIXTWQA_0DE1  -ldev_id 3553  -s 53958 -IH99</v>
      </c>
      <c r="H122" s="99" t="str">
        <f>IF(ISTEXT(A122),"raidcom delete device_grp -device_grp_name "&amp;C122&amp;"   -ldev_id "&amp;B122&amp;" "&amp;IF(ISNUMBER(E122),"-cnt "&amp;E122,"")&amp;" -s "&amp;Instructions!B$11&amp;" -IH"&amp;Instructions!B$10,"")</f>
        <v>raidcom delete device_grp -device_grp_name AIXTWQA   -ldev_id 3553  -s 53958 -IH99</v>
      </c>
    </row>
    <row r="123" spans="1:8" ht="15">
      <c r="A123" s="30" t="s">
        <v>1277</v>
      </c>
      <c r="B123" s="29">
        <f t="shared" si="2"/>
        <v>3562</v>
      </c>
      <c r="C123" s="29" t="s">
        <v>365</v>
      </c>
      <c r="D123" s="29" t="str">
        <f t="shared" si="3"/>
        <v>AIXTWQA_0DEA</v>
      </c>
      <c r="E123" s="29"/>
      <c r="F123" s="92" t="s">
        <v>0</v>
      </c>
      <c r="G123" s="24" t="str">
        <f>IF(ISTEXT(A123),"raidcom add device_grp -device_grp_name "&amp;C123&amp; " "&amp;IF(ISTEXT(D123), D123," ")&amp;"  -ldev_id "&amp;B123&amp;" "&amp;IF(ISNUMBER(E123),"-cnt "&amp;E123,"")&amp;" -s "&amp;Instructions!B$11&amp;" -IH"&amp;Instructions!B$10,"")</f>
        <v>raidcom add device_grp -device_grp_name AIXTWQA AIXTWQA_0DEA  -ldev_id 3562  -s 53958 -IH99</v>
      </c>
      <c r="H123" s="99" t="str">
        <f>IF(ISTEXT(A123),"raidcom delete device_grp -device_grp_name "&amp;C123&amp;"   -ldev_id "&amp;B123&amp;" "&amp;IF(ISNUMBER(E123),"-cnt "&amp;E123,"")&amp;" -s "&amp;Instructions!B$11&amp;" -IH"&amp;Instructions!B$10,"")</f>
        <v>raidcom delete device_grp -device_grp_name AIXTWQA   -ldev_id 3562  -s 53958 -IH99</v>
      </c>
    </row>
    <row r="124" spans="1:8" ht="15">
      <c r="A124" s="30" t="s">
        <v>1278</v>
      </c>
      <c r="B124" s="29">
        <f t="shared" si="2"/>
        <v>3563</v>
      </c>
      <c r="C124" s="29" t="s">
        <v>365</v>
      </c>
      <c r="D124" s="29" t="str">
        <f t="shared" si="3"/>
        <v>AIXTWQA_0DEB</v>
      </c>
      <c r="E124" s="29"/>
      <c r="F124" s="92" t="s">
        <v>0</v>
      </c>
      <c r="G124" s="24" t="str">
        <f>IF(ISTEXT(A124),"raidcom add device_grp -device_grp_name "&amp;C124&amp; " "&amp;IF(ISTEXT(D124), D124," ")&amp;"  -ldev_id "&amp;B124&amp;" "&amp;IF(ISNUMBER(E124),"-cnt "&amp;E124,"")&amp;" -s "&amp;Instructions!B$11&amp;" -IH"&amp;Instructions!B$10,"")</f>
        <v>raidcom add device_grp -device_grp_name AIXTWQA AIXTWQA_0DEB  -ldev_id 3563  -s 53958 -IH99</v>
      </c>
      <c r="H124" s="99" t="str">
        <f>IF(ISTEXT(A124),"raidcom delete device_grp -device_grp_name "&amp;C124&amp;"   -ldev_id "&amp;B124&amp;" "&amp;IF(ISNUMBER(E124),"-cnt "&amp;E124,"")&amp;" -s "&amp;Instructions!B$11&amp;" -IH"&amp;Instructions!B$10,"")</f>
        <v>raidcom delete device_grp -device_grp_name AIXTWQA   -ldev_id 3563  -s 53958 -IH99</v>
      </c>
    </row>
    <row r="125" spans="1:8" ht="15">
      <c r="A125" s="30" t="s">
        <v>1279</v>
      </c>
      <c r="B125" s="29">
        <f t="shared" si="2"/>
        <v>3564</v>
      </c>
      <c r="C125" s="29" t="s">
        <v>365</v>
      </c>
      <c r="D125" s="29" t="str">
        <f t="shared" si="3"/>
        <v>AIXTWQA_0DEC</v>
      </c>
      <c r="E125" s="29"/>
      <c r="F125" s="92" t="s">
        <v>0</v>
      </c>
      <c r="G125" s="24" t="str">
        <f>IF(ISTEXT(A125),"raidcom add device_grp -device_grp_name "&amp;C125&amp; " "&amp;IF(ISTEXT(D125), D125," ")&amp;"  -ldev_id "&amp;B125&amp;" "&amp;IF(ISNUMBER(E125),"-cnt "&amp;E125,"")&amp;" -s "&amp;Instructions!B$11&amp;" -IH"&amp;Instructions!B$10,"")</f>
        <v>raidcom add device_grp -device_grp_name AIXTWQA AIXTWQA_0DEC  -ldev_id 3564  -s 53958 -IH99</v>
      </c>
      <c r="H125" s="99" t="str">
        <f>IF(ISTEXT(A125),"raidcom delete device_grp -device_grp_name "&amp;C125&amp;"   -ldev_id "&amp;B125&amp;" "&amp;IF(ISNUMBER(E125),"-cnt "&amp;E125,"")&amp;" -s "&amp;Instructions!B$11&amp;" -IH"&amp;Instructions!B$10,"")</f>
        <v>raidcom delete device_grp -device_grp_name AIXTWQA   -ldev_id 3564  -s 53958 -IH99</v>
      </c>
    </row>
    <row r="126" spans="1:8" ht="15">
      <c r="A126" s="30" t="s">
        <v>1272</v>
      </c>
      <c r="B126" s="29">
        <f t="shared" si="2"/>
        <v>3554</v>
      </c>
      <c r="C126" s="29" t="s">
        <v>365</v>
      </c>
      <c r="D126" s="29" t="str">
        <f t="shared" si="3"/>
        <v>AIXTWQA_0DE2</v>
      </c>
      <c r="E126" s="29"/>
      <c r="F126" s="92" t="s">
        <v>0</v>
      </c>
      <c r="G126" s="24" t="str">
        <f>IF(ISTEXT(A126),"raidcom add device_grp -device_grp_name "&amp;C126&amp; " "&amp;IF(ISTEXT(D126), D126," ")&amp;"  -ldev_id "&amp;B126&amp;" "&amp;IF(ISNUMBER(E126),"-cnt "&amp;E126,"")&amp;" -s "&amp;Instructions!B$11&amp;" -IH"&amp;Instructions!B$10,"")</f>
        <v>raidcom add device_grp -device_grp_name AIXTWQA AIXTWQA_0DE2  -ldev_id 3554  -s 53958 -IH99</v>
      </c>
      <c r="H126" s="99" t="str">
        <f>IF(ISTEXT(A126),"raidcom delete device_grp -device_grp_name "&amp;C126&amp;"   -ldev_id "&amp;B126&amp;" "&amp;IF(ISNUMBER(E126),"-cnt "&amp;E126,"")&amp;" -s "&amp;Instructions!B$11&amp;" -IH"&amp;Instructions!B$10,"")</f>
        <v>raidcom delete device_grp -device_grp_name AIXTWQA   -ldev_id 3554  -s 53958 -IH99</v>
      </c>
    </row>
    <row r="127" spans="1:8" ht="15">
      <c r="A127" s="30" t="s">
        <v>1273</v>
      </c>
      <c r="B127" s="29">
        <f t="shared" si="2"/>
        <v>3555</v>
      </c>
      <c r="C127" s="29" t="s">
        <v>365</v>
      </c>
      <c r="D127" s="29" t="str">
        <f t="shared" si="3"/>
        <v>AIXTWQA_0DE3</v>
      </c>
      <c r="E127" s="29"/>
      <c r="F127" s="92" t="s">
        <v>0</v>
      </c>
      <c r="G127" s="24" t="str">
        <f>IF(ISTEXT(A127),"raidcom add device_grp -device_grp_name "&amp;C127&amp; " "&amp;IF(ISTEXT(D127), D127," ")&amp;"  -ldev_id "&amp;B127&amp;" "&amp;IF(ISNUMBER(E127),"-cnt "&amp;E127,"")&amp;" -s "&amp;Instructions!B$11&amp;" -IH"&amp;Instructions!B$10,"")</f>
        <v>raidcom add device_grp -device_grp_name AIXTWQA AIXTWQA_0DE3  -ldev_id 3555  -s 53958 -IH99</v>
      </c>
      <c r="H127" s="99" t="str">
        <f>IF(ISTEXT(A127),"raidcom delete device_grp -device_grp_name "&amp;C127&amp;"   -ldev_id "&amp;B127&amp;" "&amp;IF(ISNUMBER(E127),"-cnt "&amp;E127,"")&amp;" -s "&amp;Instructions!B$11&amp;" -IH"&amp;Instructions!B$10,"")</f>
        <v>raidcom delete device_grp -device_grp_name AIXTWQA   -ldev_id 3555  -s 53958 -IH99</v>
      </c>
    </row>
    <row r="128" spans="1:8" ht="15">
      <c r="A128" s="30" t="s">
        <v>1288</v>
      </c>
      <c r="B128" s="29">
        <f t="shared" si="2"/>
        <v>3328</v>
      </c>
      <c r="C128" s="29" t="s">
        <v>359</v>
      </c>
      <c r="D128" s="29" t="str">
        <f t="shared" si="3"/>
        <v>BS101-102-201-202_0D00</v>
      </c>
      <c r="E128" s="29"/>
      <c r="F128" s="92" t="s">
        <v>0</v>
      </c>
      <c r="G128" s="24" t="str">
        <f>IF(ISTEXT(A128),"raidcom add device_grp -device_grp_name "&amp;C128&amp; " "&amp;IF(ISTEXT(D128), D128," ")&amp;"  -ldev_id "&amp;B128&amp;" "&amp;IF(ISNUMBER(E128),"-cnt "&amp;E128,"")&amp;" -s "&amp;Instructions!B$11&amp;" -IH"&amp;Instructions!B$10,"")</f>
        <v>raidcom add device_grp -device_grp_name BS101-102-201-202 BS101-102-201-202_0D00  -ldev_id 3328  -s 53958 -IH99</v>
      </c>
      <c r="H128" s="99" t="str">
        <f>IF(ISTEXT(A128),"raidcom delete device_grp -device_grp_name "&amp;C128&amp;"   -ldev_id "&amp;B128&amp;" "&amp;IF(ISNUMBER(E128),"-cnt "&amp;E128,"")&amp;" -s "&amp;Instructions!B$11&amp;" -IH"&amp;Instructions!B$10,"")</f>
        <v>raidcom delete device_grp -device_grp_name BS101-102-201-202   -ldev_id 3328  -s 53958 -IH99</v>
      </c>
    </row>
    <row r="129" spans="1:8" ht="15">
      <c r="A129" s="30" t="s">
        <v>1289</v>
      </c>
      <c r="B129" s="29">
        <f t="shared" si="2"/>
        <v>3329</v>
      </c>
      <c r="C129" s="29" t="s">
        <v>359</v>
      </c>
      <c r="D129" s="29" t="str">
        <f t="shared" si="3"/>
        <v>BS101-102-201-202_0D01</v>
      </c>
      <c r="E129" s="29"/>
      <c r="F129" s="92" t="s">
        <v>0</v>
      </c>
      <c r="G129" s="24" t="str">
        <f>IF(ISTEXT(A129),"raidcom add device_grp -device_grp_name "&amp;C129&amp; " "&amp;IF(ISTEXT(D129), D129," ")&amp;"  -ldev_id "&amp;B129&amp;" "&amp;IF(ISNUMBER(E129),"-cnt "&amp;E129,"")&amp;" -s "&amp;Instructions!B$11&amp;" -IH"&amp;Instructions!B$10,"")</f>
        <v>raidcom add device_grp -device_grp_name BS101-102-201-202 BS101-102-201-202_0D01  -ldev_id 3329  -s 53958 -IH99</v>
      </c>
      <c r="H129" s="99" t="str">
        <f>IF(ISTEXT(A129),"raidcom delete device_grp -device_grp_name "&amp;C129&amp;"   -ldev_id "&amp;B129&amp;" "&amp;IF(ISNUMBER(E129),"-cnt "&amp;E129,"")&amp;" -s "&amp;Instructions!B$11&amp;" -IH"&amp;Instructions!B$10,"")</f>
        <v>raidcom delete device_grp -device_grp_name BS101-102-201-202   -ldev_id 3329  -s 53958 -IH99</v>
      </c>
    </row>
    <row r="130" spans="1:8" ht="15">
      <c r="A130" s="30" t="s">
        <v>1290</v>
      </c>
      <c r="B130" s="29">
        <f t="shared" si="2"/>
        <v>3330</v>
      </c>
      <c r="C130" s="29" t="s">
        <v>359</v>
      </c>
      <c r="D130" s="29" t="str">
        <f t="shared" si="3"/>
        <v>BS101-102-201-202_0D02</v>
      </c>
      <c r="E130" s="29"/>
      <c r="F130" s="92" t="s">
        <v>0</v>
      </c>
      <c r="G130" s="24" t="str">
        <f>IF(ISTEXT(A130),"raidcom add device_grp -device_grp_name "&amp;C130&amp; " "&amp;IF(ISTEXT(D130), D130," ")&amp;"  -ldev_id "&amp;B130&amp;" "&amp;IF(ISNUMBER(E130),"-cnt "&amp;E130,"")&amp;" -s "&amp;Instructions!B$11&amp;" -IH"&amp;Instructions!B$10,"")</f>
        <v>raidcom add device_grp -device_grp_name BS101-102-201-202 BS101-102-201-202_0D02  -ldev_id 3330  -s 53958 -IH99</v>
      </c>
      <c r="H130" s="99" t="str">
        <f>IF(ISTEXT(A130),"raidcom delete device_grp -device_grp_name "&amp;C130&amp;"   -ldev_id "&amp;B130&amp;" "&amp;IF(ISNUMBER(E130),"-cnt "&amp;E130,"")&amp;" -s "&amp;Instructions!B$11&amp;" -IH"&amp;Instructions!B$10,"")</f>
        <v>raidcom delete device_grp -device_grp_name BS101-102-201-202   -ldev_id 3330  -s 53958 -IH99</v>
      </c>
    </row>
    <row r="131" spans="1:8" ht="15">
      <c r="A131" s="30" t="s">
        <v>1291</v>
      </c>
      <c r="B131" s="29">
        <f t="shared" si="2"/>
        <v>3331</v>
      </c>
      <c r="C131" s="29" t="s">
        <v>359</v>
      </c>
      <c r="D131" s="29" t="str">
        <f t="shared" si="3"/>
        <v>BS101-102-201-202_0D03</v>
      </c>
      <c r="E131" s="29"/>
      <c r="F131" s="92" t="s">
        <v>0</v>
      </c>
      <c r="G131" s="24" t="str">
        <f>IF(ISTEXT(A131),"raidcom add device_grp -device_grp_name "&amp;C131&amp; " "&amp;IF(ISTEXT(D131), D131," ")&amp;"  -ldev_id "&amp;B131&amp;" "&amp;IF(ISNUMBER(E131),"-cnt "&amp;E131,"")&amp;" -s "&amp;Instructions!B$11&amp;" -IH"&amp;Instructions!B$10,"")</f>
        <v>raidcom add device_grp -device_grp_name BS101-102-201-202 BS101-102-201-202_0D03  -ldev_id 3331  -s 53958 -IH99</v>
      </c>
      <c r="H131" s="99" t="str">
        <f>IF(ISTEXT(A131),"raidcom delete device_grp -device_grp_name "&amp;C131&amp;"   -ldev_id "&amp;B131&amp;" "&amp;IF(ISNUMBER(E131),"-cnt "&amp;E131,"")&amp;" -s "&amp;Instructions!B$11&amp;" -IH"&amp;Instructions!B$10,"")</f>
        <v>raidcom delete device_grp -device_grp_name BS101-102-201-202   -ldev_id 3331  -s 53958 -IH99</v>
      </c>
    </row>
    <row r="132" spans="1:8" ht="15">
      <c r="A132" s="30" t="s">
        <v>1292</v>
      </c>
      <c r="B132" s="29">
        <f t="shared" ref="B132:B195" si="4">IF(ISTEXT(A132),HEX2DEC(A132),"")</f>
        <v>3332</v>
      </c>
      <c r="C132" s="29" t="s">
        <v>359</v>
      </c>
      <c r="D132" s="29" t="str">
        <f t="shared" ref="D132:D195" si="5">IF(ISTEXT(A132),C132&amp;"_"&amp;A132,"")</f>
        <v>BS101-102-201-202_0D04</v>
      </c>
      <c r="E132" s="29"/>
      <c r="F132" s="92" t="s">
        <v>0</v>
      </c>
      <c r="G132" s="24" t="str">
        <f>IF(ISTEXT(A132),"raidcom add device_grp -device_grp_name "&amp;C132&amp; " "&amp;IF(ISTEXT(D132), D132," ")&amp;"  -ldev_id "&amp;B132&amp;" "&amp;IF(ISNUMBER(E132),"-cnt "&amp;E132,"")&amp;" -s "&amp;Instructions!B$11&amp;" -IH"&amp;Instructions!B$10,"")</f>
        <v>raidcom add device_grp -device_grp_name BS101-102-201-202 BS101-102-201-202_0D04  -ldev_id 3332  -s 53958 -IH99</v>
      </c>
      <c r="H132" s="99" t="str">
        <f>IF(ISTEXT(A132),"raidcom delete device_grp -device_grp_name "&amp;C132&amp;"   -ldev_id "&amp;B132&amp;" "&amp;IF(ISNUMBER(E132),"-cnt "&amp;E132,"")&amp;" -s "&amp;Instructions!B$11&amp;" -IH"&amp;Instructions!B$10,"")</f>
        <v>raidcom delete device_grp -device_grp_name BS101-102-201-202   -ldev_id 3332  -s 53958 -IH99</v>
      </c>
    </row>
    <row r="133" spans="1:8" ht="15">
      <c r="A133" s="30" t="s">
        <v>1293</v>
      </c>
      <c r="B133" s="29">
        <f t="shared" si="4"/>
        <v>3333</v>
      </c>
      <c r="C133" s="29" t="s">
        <v>359</v>
      </c>
      <c r="D133" s="29" t="str">
        <f t="shared" si="5"/>
        <v>BS101-102-201-202_0D05</v>
      </c>
      <c r="E133" s="29"/>
      <c r="F133" s="92" t="s">
        <v>0</v>
      </c>
      <c r="G133" s="24" t="str">
        <f>IF(ISTEXT(A133),"raidcom add device_grp -device_grp_name "&amp;C133&amp; " "&amp;IF(ISTEXT(D133), D133," ")&amp;"  -ldev_id "&amp;B133&amp;" "&amp;IF(ISNUMBER(E133),"-cnt "&amp;E133,"")&amp;" -s "&amp;Instructions!B$11&amp;" -IH"&amp;Instructions!B$10,"")</f>
        <v>raidcom add device_grp -device_grp_name BS101-102-201-202 BS101-102-201-202_0D05  -ldev_id 3333  -s 53958 -IH99</v>
      </c>
      <c r="H133" s="99" t="str">
        <f>IF(ISTEXT(A133),"raidcom delete device_grp -device_grp_name "&amp;C133&amp;"   -ldev_id "&amp;B133&amp;" "&amp;IF(ISNUMBER(E133),"-cnt "&amp;E133,"")&amp;" -s "&amp;Instructions!B$11&amp;" -IH"&amp;Instructions!B$10,"")</f>
        <v>raidcom delete device_grp -device_grp_name BS101-102-201-202   -ldev_id 3333  -s 53958 -IH99</v>
      </c>
    </row>
    <row r="134" spans="1:8" ht="15">
      <c r="A134" s="30" t="s">
        <v>1294</v>
      </c>
      <c r="B134" s="29">
        <f t="shared" si="4"/>
        <v>3334</v>
      </c>
      <c r="C134" s="29" t="s">
        <v>359</v>
      </c>
      <c r="D134" s="29" t="str">
        <f t="shared" si="5"/>
        <v>BS101-102-201-202_0D06</v>
      </c>
      <c r="E134" s="29"/>
      <c r="F134" s="92" t="s">
        <v>0</v>
      </c>
      <c r="G134" s="24" t="str">
        <f>IF(ISTEXT(A134),"raidcom add device_grp -device_grp_name "&amp;C134&amp; " "&amp;IF(ISTEXT(D134), D134," ")&amp;"  -ldev_id "&amp;B134&amp;" "&amp;IF(ISNUMBER(E134),"-cnt "&amp;E134,"")&amp;" -s "&amp;Instructions!B$11&amp;" -IH"&amp;Instructions!B$10,"")</f>
        <v>raidcom add device_grp -device_grp_name BS101-102-201-202 BS101-102-201-202_0D06  -ldev_id 3334  -s 53958 -IH99</v>
      </c>
      <c r="H134" s="99" t="str">
        <f>IF(ISTEXT(A134),"raidcom delete device_grp -device_grp_name "&amp;C134&amp;"   -ldev_id "&amp;B134&amp;" "&amp;IF(ISNUMBER(E134),"-cnt "&amp;E134,"")&amp;" -s "&amp;Instructions!B$11&amp;" -IH"&amp;Instructions!B$10,"")</f>
        <v>raidcom delete device_grp -device_grp_name BS101-102-201-202   -ldev_id 3334  -s 53958 -IH99</v>
      </c>
    </row>
    <row r="135" spans="1:8" ht="15">
      <c r="A135" s="30" t="s">
        <v>1295</v>
      </c>
      <c r="B135" s="29">
        <f t="shared" si="4"/>
        <v>3335</v>
      </c>
      <c r="C135" s="29" t="s">
        <v>359</v>
      </c>
      <c r="D135" s="29" t="str">
        <f t="shared" si="5"/>
        <v>BS101-102-201-202_0D07</v>
      </c>
      <c r="E135" s="29"/>
      <c r="F135" s="92" t="s">
        <v>0</v>
      </c>
      <c r="G135" s="24" t="str">
        <f>IF(ISTEXT(A135),"raidcom add device_grp -device_grp_name "&amp;C135&amp; " "&amp;IF(ISTEXT(D135), D135," ")&amp;"  -ldev_id "&amp;B135&amp;" "&amp;IF(ISNUMBER(E135),"-cnt "&amp;E135,"")&amp;" -s "&amp;Instructions!B$11&amp;" -IH"&amp;Instructions!B$10,"")</f>
        <v>raidcom add device_grp -device_grp_name BS101-102-201-202 BS101-102-201-202_0D07  -ldev_id 3335  -s 53958 -IH99</v>
      </c>
      <c r="H135" s="99" t="str">
        <f>IF(ISTEXT(A135),"raidcom delete device_grp -device_grp_name "&amp;C135&amp;"   -ldev_id "&amp;B135&amp;" "&amp;IF(ISNUMBER(E135),"-cnt "&amp;E135,"")&amp;" -s "&amp;Instructions!B$11&amp;" -IH"&amp;Instructions!B$10,"")</f>
        <v>raidcom delete device_grp -device_grp_name BS101-102-201-202   -ldev_id 3335  -s 53958 -IH99</v>
      </c>
    </row>
    <row r="136" spans="1:8" ht="15">
      <c r="A136" s="30" t="s">
        <v>1296</v>
      </c>
      <c r="B136" s="29">
        <f t="shared" si="4"/>
        <v>3336</v>
      </c>
      <c r="C136" s="29" t="s">
        <v>359</v>
      </c>
      <c r="D136" s="29" t="str">
        <f t="shared" si="5"/>
        <v>BS101-102-201-202_0D08</v>
      </c>
      <c r="E136" s="29"/>
      <c r="F136" s="92" t="s">
        <v>0</v>
      </c>
      <c r="G136" s="24" t="str">
        <f>IF(ISTEXT(A136),"raidcom add device_grp -device_grp_name "&amp;C136&amp; " "&amp;IF(ISTEXT(D136), D136," ")&amp;"  -ldev_id "&amp;B136&amp;" "&amp;IF(ISNUMBER(E136),"-cnt "&amp;E136,"")&amp;" -s "&amp;Instructions!B$11&amp;" -IH"&amp;Instructions!B$10,"")</f>
        <v>raidcom add device_grp -device_grp_name BS101-102-201-202 BS101-102-201-202_0D08  -ldev_id 3336  -s 53958 -IH99</v>
      </c>
      <c r="H136" s="99" t="str">
        <f>IF(ISTEXT(A136),"raidcom delete device_grp -device_grp_name "&amp;C136&amp;"   -ldev_id "&amp;B136&amp;" "&amp;IF(ISNUMBER(E136),"-cnt "&amp;E136,"")&amp;" -s "&amp;Instructions!B$11&amp;" -IH"&amp;Instructions!B$10,"")</f>
        <v>raidcom delete device_grp -device_grp_name BS101-102-201-202   -ldev_id 3336  -s 53958 -IH99</v>
      </c>
    </row>
    <row r="137" spans="1:8" ht="15">
      <c r="A137" s="30" t="s">
        <v>1297</v>
      </c>
      <c r="B137" s="29">
        <f t="shared" si="4"/>
        <v>3337</v>
      </c>
      <c r="C137" s="29" t="s">
        <v>359</v>
      </c>
      <c r="D137" s="29" t="str">
        <f t="shared" si="5"/>
        <v>BS101-102-201-202_0D09</v>
      </c>
      <c r="E137" s="29"/>
      <c r="F137" s="92" t="s">
        <v>0</v>
      </c>
      <c r="G137" s="24" t="str">
        <f>IF(ISTEXT(A137),"raidcom add device_grp -device_grp_name "&amp;C137&amp; " "&amp;IF(ISTEXT(D137), D137," ")&amp;"  -ldev_id "&amp;B137&amp;" "&amp;IF(ISNUMBER(E137),"-cnt "&amp;E137,"")&amp;" -s "&amp;Instructions!B$11&amp;" -IH"&amp;Instructions!B$10,"")</f>
        <v>raidcom add device_grp -device_grp_name BS101-102-201-202 BS101-102-201-202_0D09  -ldev_id 3337  -s 53958 -IH99</v>
      </c>
      <c r="H137" s="99" t="str">
        <f>IF(ISTEXT(A137),"raidcom delete device_grp -device_grp_name "&amp;C137&amp;"   -ldev_id "&amp;B137&amp;" "&amp;IF(ISNUMBER(E137),"-cnt "&amp;E137,"")&amp;" -s "&amp;Instructions!B$11&amp;" -IH"&amp;Instructions!B$10,"")</f>
        <v>raidcom delete device_grp -device_grp_name BS101-102-201-202   -ldev_id 3337  -s 53958 -IH99</v>
      </c>
    </row>
    <row r="138" spans="1:8" ht="15">
      <c r="A138" s="30" t="s">
        <v>1298</v>
      </c>
      <c r="B138" s="29">
        <f t="shared" si="4"/>
        <v>3338</v>
      </c>
      <c r="C138" s="29" t="s">
        <v>359</v>
      </c>
      <c r="D138" s="29" t="str">
        <f t="shared" si="5"/>
        <v>BS101-102-201-202_0D0A</v>
      </c>
      <c r="E138" s="29"/>
      <c r="F138" s="92" t="s">
        <v>0</v>
      </c>
      <c r="G138" s="24" t="str">
        <f>IF(ISTEXT(A138),"raidcom add device_grp -device_grp_name "&amp;C138&amp; " "&amp;IF(ISTEXT(D138), D138," ")&amp;"  -ldev_id "&amp;B138&amp;" "&amp;IF(ISNUMBER(E138),"-cnt "&amp;E138,"")&amp;" -s "&amp;Instructions!B$11&amp;" -IH"&amp;Instructions!B$10,"")</f>
        <v>raidcom add device_grp -device_grp_name BS101-102-201-202 BS101-102-201-202_0D0A  -ldev_id 3338  -s 53958 -IH99</v>
      </c>
      <c r="H138" s="99" t="str">
        <f>IF(ISTEXT(A138),"raidcom delete device_grp -device_grp_name "&amp;C138&amp;"   -ldev_id "&amp;B138&amp;" "&amp;IF(ISNUMBER(E138),"-cnt "&amp;E138,"")&amp;" -s "&amp;Instructions!B$11&amp;" -IH"&amp;Instructions!B$10,"")</f>
        <v>raidcom delete device_grp -device_grp_name BS101-102-201-202   -ldev_id 3338  -s 53958 -IH99</v>
      </c>
    </row>
    <row r="139" spans="1:8" ht="15">
      <c r="A139" s="30" t="s">
        <v>1299</v>
      </c>
      <c r="B139" s="29">
        <f t="shared" si="4"/>
        <v>3344</v>
      </c>
      <c r="C139" s="29" t="s">
        <v>360</v>
      </c>
      <c r="D139" s="29" t="str">
        <f t="shared" si="5"/>
        <v>BS103-114_0D10</v>
      </c>
      <c r="E139" s="29"/>
      <c r="F139" s="92" t="s">
        <v>0</v>
      </c>
      <c r="G139" s="24" t="str">
        <f>IF(ISTEXT(A139),"raidcom add device_grp -device_grp_name "&amp;C139&amp; " "&amp;IF(ISTEXT(D139), D139," ")&amp;"  -ldev_id "&amp;B139&amp;" "&amp;IF(ISNUMBER(E139),"-cnt "&amp;E139,"")&amp;" -s "&amp;Instructions!B$11&amp;" -IH"&amp;Instructions!B$10,"")</f>
        <v>raidcom add device_grp -device_grp_name BS103-114 BS103-114_0D10  -ldev_id 3344  -s 53958 -IH99</v>
      </c>
      <c r="H139" s="99" t="str">
        <f>IF(ISTEXT(A139),"raidcom delete device_grp -device_grp_name "&amp;C139&amp;"   -ldev_id "&amp;B139&amp;" "&amp;IF(ISNUMBER(E139),"-cnt "&amp;E139,"")&amp;" -s "&amp;Instructions!B$11&amp;" -IH"&amp;Instructions!B$10,"")</f>
        <v>raidcom delete device_grp -device_grp_name BS103-114   -ldev_id 3344  -s 53958 -IH99</v>
      </c>
    </row>
    <row r="140" spans="1:8" ht="15">
      <c r="A140" s="30" t="s">
        <v>1300</v>
      </c>
      <c r="B140" s="29">
        <f t="shared" si="4"/>
        <v>3345</v>
      </c>
      <c r="C140" s="29" t="s">
        <v>360</v>
      </c>
      <c r="D140" s="29" t="str">
        <f t="shared" si="5"/>
        <v>BS103-114_0D11</v>
      </c>
      <c r="E140" s="29"/>
      <c r="F140" s="92" t="s">
        <v>0</v>
      </c>
      <c r="G140" s="24" t="str">
        <f>IF(ISTEXT(A140),"raidcom add device_grp -device_grp_name "&amp;C140&amp; " "&amp;IF(ISTEXT(D140), D140," ")&amp;"  -ldev_id "&amp;B140&amp;" "&amp;IF(ISNUMBER(E140),"-cnt "&amp;E140,"")&amp;" -s "&amp;Instructions!B$11&amp;" -IH"&amp;Instructions!B$10,"")</f>
        <v>raidcom add device_grp -device_grp_name BS103-114 BS103-114_0D11  -ldev_id 3345  -s 53958 -IH99</v>
      </c>
      <c r="H140" s="99" t="str">
        <f>IF(ISTEXT(A140),"raidcom delete device_grp -device_grp_name "&amp;C140&amp;"   -ldev_id "&amp;B140&amp;" "&amp;IF(ISNUMBER(E140),"-cnt "&amp;E140,"")&amp;" -s "&amp;Instructions!B$11&amp;" -IH"&amp;Instructions!B$10,"")</f>
        <v>raidcom delete device_grp -device_grp_name BS103-114   -ldev_id 3345  -s 53958 -IH99</v>
      </c>
    </row>
    <row r="141" spans="1:8" ht="15">
      <c r="A141" s="30" t="s">
        <v>1301</v>
      </c>
      <c r="B141" s="29">
        <f t="shared" si="4"/>
        <v>3346</v>
      </c>
      <c r="C141" s="29" t="s">
        <v>360</v>
      </c>
      <c r="D141" s="29" t="str">
        <f t="shared" si="5"/>
        <v>BS103-114_0D12</v>
      </c>
      <c r="E141" s="29"/>
      <c r="F141" s="92" t="s">
        <v>0</v>
      </c>
      <c r="G141" s="24" t="str">
        <f>IF(ISTEXT(A141),"raidcom add device_grp -device_grp_name "&amp;C141&amp; " "&amp;IF(ISTEXT(D141), D141," ")&amp;"  -ldev_id "&amp;B141&amp;" "&amp;IF(ISNUMBER(E141),"-cnt "&amp;E141,"")&amp;" -s "&amp;Instructions!B$11&amp;" -IH"&amp;Instructions!B$10,"")</f>
        <v>raidcom add device_grp -device_grp_name BS103-114 BS103-114_0D12  -ldev_id 3346  -s 53958 -IH99</v>
      </c>
      <c r="H141" s="99" t="str">
        <f>IF(ISTEXT(A141),"raidcom delete device_grp -device_grp_name "&amp;C141&amp;"   -ldev_id "&amp;B141&amp;" "&amp;IF(ISNUMBER(E141),"-cnt "&amp;E141,"")&amp;" -s "&amp;Instructions!B$11&amp;" -IH"&amp;Instructions!B$10,"")</f>
        <v>raidcom delete device_grp -device_grp_name BS103-114   -ldev_id 3346  -s 53958 -IH99</v>
      </c>
    </row>
    <row r="142" spans="1:8" ht="15">
      <c r="A142" s="30" t="s">
        <v>1302</v>
      </c>
      <c r="B142" s="29">
        <f t="shared" si="4"/>
        <v>3347</v>
      </c>
      <c r="C142" s="29" t="s">
        <v>360</v>
      </c>
      <c r="D142" s="29" t="str">
        <f t="shared" si="5"/>
        <v>BS103-114_0D13</v>
      </c>
      <c r="E142" s="29"/>
      <c r="F142" s="92" t="s">
        <v>0</v>
      </c>
      <c r="G142" s="24" t="str">
        <f>IF(ISTEXT(A142),"raidcom add device_grp -device_grp_name "&amp;C142&amp; " "&amp;IF(ISTEXT(D142), D142," ")&amp;"  -ldev_id "&amp;B142&amp;" "&amp;IF(ISNUMBER(E142),"-cnt "&amp;E142,"")&amp;" -s "&amp;Instructions!B$11&amp;" -IH"&amp;Instructions!B$10,"")</f>
        <v>raidcom add device_grp -device_grp_name BS103-114 BS103-114_0D13  -ldev_id 3347  -s 53958 -IH99</v>
      </c>
      <c r="H142" s="99" t="str">
        <f>IF(ISTEXT(A142),"raidcom delete device_grp -device_grp_name "&amp;C142&amp;"   -ldev_id "&amp;B142&amp;" "&amp;IF(ISNUMBER(E142),"-cnt "&amp;E142,"")&amp;" -s "&amp;Instructions!B$11&amp;" -IH"&amp;Instructions!B$10,"")</f>
        <v>raidcom delete device_grp -device_grp_name BS103-114   -ldev_id 3347  -s 53958 -IH99</v>
      </c>
    </row>
    <row r="143" spans="1:8" ht="15">
      <c r="A143" s="30" t="s">
        <v>1303</v>
      </c>
      <c r="B143" s="29">
        <f t="shared" si="4"/>
        <v>3556</v>
      </c>
      <c r="C143" s="29" t="s">
        <v>360</v>
      </c>
      <c r="D143" s="29" t="str">
        <f t="shared" si="5"/>
        <v>BS103-114_0DE4</v>
      </c>
      <c r="E143" s="29"/>
      <c r="F143" s="92" t="s">
        <v>0</v>
      </c>
      <c r="G143" s="24" t="str">
        <f>IF(ISTEXT(A143),"raidcom add device_grp -device_grp_name "&amp;C143&amp; " "&amp;IF(ISTEXT(D143), D143," ")&amp;"  -ldev_id "&amp;B143&amp;" "&amp;IF(ISNUMBER(E143),"-cnt "&amp;E143,"")&amp;" -s "&amp;Instructions!B$11&amp;" -IH"&amp;Instructions!B$10,"")</f>
        <v>raidcom add device_grp -device_grp_name BS103-114 BS103-114_0DE4  -ldev_id 3556  -s 53958 -IH99</v>
      </c>
      <c r="H143" s="99" t="str">
        <f>IF(ISTEXT(A143),"raidcom delete device_grp -device_grp_name "&amp;C143&amp;"   -ldev_id "&amp;B143&amp;" "&amp;IF(ISNUMBER(E143),"-cnt "&amp;E143,"")&amp;" -s "&amp;Instructions!B$11&amp;" -IH"&amp;Instructions!B$10,"")</f>
        <v>raidcom delete device_grp -device_grp_name BS103-114   -ldev_id 3556  -s 53958 -IH99</v>
      </c>
    </row>
    <row r="144" spans="1:8" ht="15">
      <c r="A144" s="30" t="s">
        <v>1304</v>
      </c>
      <c r="B144" s="29">
        <f t="shared" si="4"/>
        <v>3557</v>
      </c>
      <c r="C144" s="29" t="s">
        <v>360</v>
      </c>
      <c r="D144" s="29" t="str">
        <f t="shared" si="5"/>
        <v>BS103-114_0DE5</v>
      </c>
      <c r="E144" s="29"/>
      <c r="F144" s="92" t="s">
        <v>0</v>
      </c>
      <c r="G144" s="24" t="str">
        <f>IF(ISTEXT(A144),"raidcom add device_grp -device_grp_name "&amp;C144&amp; " "&amp;IF(ISTEXT(D144), D144," ")&amp;"  -ldev_id "&amp;B144&amp;" "&amp;IF(ISNUMBER(E144),"-cnt "&amp;E144,"")&amp;" -s "&amp;Instructions!B$11&amp;" -IH"&amp;Instructions!B$10,"")</f>
        <v>raidcom add device_grp -device_grp_name BS103-114 BS103-114_0DE5  -ldev_id 3557  -s 53958 -IH99</v>
      </c>
      <c r="H144" s="99" t="str">
        <f>IF(ISTEXT(A144),"raidcom delete device_grp -device_grp_name "&amp;C144&amp;"   -ldev_id "&amp;B144&amp;" "&amp;IF(ISNUMBER(E144),"-cnt "&amp;E144,"")&amp;" -s "&amp;Instructions!B$11&amp;" -IH"&amp;Instructions!B$10,"")</f>
        <v>raidcom delete device_grp -device_grp_name BS103-114   -ldev_id 3557  -s 53958 -IH99</v>
      </c>
    </row>
    <row r="145" spans="1:8" ht="15">
      <c r="A145" s="30" t="s">
        <v>1305</v>
      </c>
      <c r="B145" s="29">
        <f t="shared" si="4"/>
        <v>3558</v>
      </c>
      <c r="C145" s="29" t="s">
        <v>360</v>
      </c>
      <c r="D145" s="29" t="str">
        <f t="shared" si="5"/>
        <v>BS103-114_0DE6</v>
      </c>
      <c r="E145" s="29"/>
      <c r="F145" s="92" t="s">
        <v>0</v>
      </c>
      <c r="G145" s="24" t="str">
        <f>IF(ISTEXT(A145),"raidcom add device_grp -device_grp_name "&amp;C145&amp; " "&amp;IF(ISTEXT(D145), D145," ")&amp;"  -ldev_id "&amp;B145&amp;" "&amp;IF(ISNUMBER(E145),"-cnt "&amp;E145,"")&amp;" -s "&amp;Instructions!B$11&amp;" -IH"&amp;Instructions!B$10,"")</f>
        <v>raidcom add device_grp -device_grp_name BS103-114 BS103-114_0DE6  -ldev_id 3558  -s 53958 -IH99</v>
      </c>
      <c r="H145" s="99" t="str">
        <f>IF(ISTEXT(A145),"raidcom delete device_grp -device_grp_name "&amp;C145&amp;"   -ldev_id "&amp;B145&amp;" "&amp;IF(ISNUMBER(E145),"-cnt "&amp;E145,"")&amp;" -s "&amp;Instructions!B$11&amp;" -IH"&amp;Instructions!B$10,"")</f>
        <v>raidcom delete device_grp -device_grp_name BS103-114   -ldev_id 3558  -s 53958 -IH99</v>
      </c>
    </row>
    <row r="146" spans="1:8" ht="15">
      <c r="A146" s="30" t="s">
        <v>1306</v>
      </c>
      <c r="B146" s="29">
        <f t="shared" si="4"/>
        <v>3559</v>
      </c>
      <c r="C146" s="29" t="s">
        <v>360</v>
      </c>
      <c r="D146" s="29" t="str">
        <f t="shared" si="5"/>
        <v>BS103-114_0DE7</v>
      </c>
      <c r="E146" s="29"/>
      <c r="F146" s="92" t="s">
        <v>0</v>
      </c>
      <c r="G146" s="24" t="str">
        <f>IF(ISTEXT(A146),"raidcom add device_grp -device_grp_name "&amp;C146&amp; " "&amp;IF(ISTEXT(D146), D146," ")&amp;"  -ldev_id "&amp;B146&amp;" "&amp;IF(ISNUMBER(E146),"-cnt "&amp;E146,"")&amp;" -s "&amp;Instructions!B$11&amp;" -IH"&amp;Instructions!B$10,"")</f>
        <v>raidcom add device_grp -device_grp_name BS103-114 BS103-114_0DE7  -ldev_id 3559  -s 53958 -IH99</v>
      </c>
      <c r="H146" s="99" t="str">
        <f>IF(ISTEXT(A146),"raidcom delete device_grp -device_grp_name "&amp;C146&amp;"   -ldev_id "&amp;B146&amp;" "&amp;IF(ISNUMBER(E146),"-cnt "&amp;E146,"")&amp;" -s "&amp;Instructions!B$11&amp;" -IH"&amp;Instructions!B$10,"")</f>
        <v>raidcom delete device_grp -device_grp_name BS103-114   -ldev_id 3559  -s 53958 -IH99</v>
      </c>
    </row>
    <row r="147" spans="1:8" ht="15">
      <c r="A147" s="30" t="s">
        <v>1307</v>
      </c>
      <c r="B147" s="29">
        <f t="shared" si="4"/>
        <v>3560</v>
      </c>
      <c r="C147" s="29" t="s">
        <v>360</v>
      </c>
      <c r="D147" s="29" t="str">
        <f t="shared" si="5"/>
        <v>BS103-114_0DE8</v>
      </c>
      <c r="E147" s="29"/>
      <c r="F147" s="92" t="s">
        <v>0</v>
      </c>
      <c r="G147" s="24" t="str">
        <f>IF(ISTEXT(A147),"raidcom add device_grp -device_grp_name "&amp;C147&amp; " "&amp;IF(ISTEXT(D147), D147," ")&amp;"  -ldev_id "&amp;B147&amp;" "&amp;IF(ISNUMBER(E147),"-cnt "&amp;E147,"")&amp;" -s "&amp;Instructions!B$11&amp;" -IH"&amp;Instructions!B$10,"")</f>
        <v>raidcom add device_grp -device_grp_name BS103-114 BS103-114_0DE8  -ldev_id 3560  -s 53958 -IH99</v>
      </c>
      <c r="H147" s="99" t="str">
        <f>IF(ISTEXT(A147),"raidcom delete device_grp -device_grp_name "&amp;C147&amp;"   -ldev_id "&amp;B147&amp;" "&amp;IF(ISNUMBER(E147),"-cnt "&amp;E147,"")&amp;" -s "&amp;Instructions!B$11&amp;" -IH"&amp;Instructions!B$10,"")</f>
        <v>raidcom delete device_grp -device_grp_name BS103-114   -ldev_id 3560  -s 53958 -IH99</v>
      </c>
    </row>
    <row r="148" spans="1:8" ht="15">
      <c r="A148" s="30" t="s">
        <v>1308</v>
      </c>
      <c r="B148" s="29">
        <f t="shared" si="4"/>
        <v>3561</v>
      </c>
      <c r="C148" s="29" t="s">
        <v>360</v>
      </c>
      <c r="D148" s="29" t="str">
        <f t="shared" si="5"/>
        <v>BS103-114_0DE9</v>
      </c>
      <c r="E148" s="29"/>
      <c r="F148" s="92" t="s">
        <v>0</v>
      </c>
      <c r="G148" s="24" t="str">
        <f>IF(ISTEXT(A148),"raidcom add device_grp -device_grp_name "&amp;C148&amp; " "&amp;IF(ISTEXT(D148), D148," ")&amp;"  -ldev_id "&amp;B148&amp;" "&amp;IF(ISNUMBER(E148),"-cnt "&amp;E148,"")&amp;" -s "&amp;Instructions!B$11&amp;" -IH"&amp;Instructions!B$10,"")</f>
        <v>raidcom add device_grp -device_grp_name BS103-114 BS103-114_0DE9  -ldev_id 3561  -s 53958 -IH99</v>
      </c>
      <c r="H148" s="99" t="str">
        <f>IF(ISTEXT(A148),"raidcom delete device_grp -device_grp_name "&amp;C148&amp;"   -ldev_id "&amp;B148&amp;" "&amp;IF(ISNUMBER(E148),"-cnt "&amp;E148,"")&amp;" -s "&amp;Instructions!B$11&amp;" -IH"&amp;Instructions!B$10,"")</f>
        <v>raidcom delete device_grp -device_grp_name BS103-114   -ldev_id 3561  -s 53958 -IH99</v>
      </c>
    </row>
    <row r="149" spans="1:8" ht="15">
      <c r="A149" s="30" t="s">
        <v>1309</v>
      </c>
      <c r="B149" s="29">
        <f t="shared" si="4"/>
        <v>3360</v>
      </c>
      <c r="C149" s="29" t="s">
        <v>360</v>
      </c>
      <c r="D149" s="29" t="str">
        <f t="shared" si="5"/>
        <v>BS103-114_0D20</v>
      </c>
      <c r="E149" s="29"/>
      <c r="F149" s="92" t="s">
        <v>0</v>
      </c>
      <c r="G149" s="24" t="str">
        <f>IF(ISTEXT(A149),"raidcom add device_grp -device_grp_name "&amp;C149&amp; " "&amp;IF(ISTEXT(D149), D149," ")&amp;"  -ldev_id "&amp;B149&amp;" "&amp;IF(ISNUMBER(E149),"-cnt "&amp;E149,"")&amp;" -s "&amp;Instructions!B$11&amp;" -IH"&amp;Instructions!B$10,"")</f>
        <v>raidcom add device_grp -device_grp_name BS103-114 BS103-114_0D20  -ldev_id 3360  -s 53958 -IH99</v>
      </c>
      <c r="H149" s="99" t="str">
        <f>IF(ISTEXT(A149),"raidcom delete device_grp -device_grp_name "&amp;C149&amp;"   -ldev_id "&amp;B149&amp;" "&amp;IF(ISNUMBER(E149),"-cnt "&amp;E149,"")&amp;" -s "&amp;Instructions!B$11&amp;" -IH"&amp;Instructions!B$10,"")</f>
        <v>raidcom delete device_grp -device_grp_name BS103-114   -ldev_id 3360  -s 53958 -IH99</v>
      </c>
    </row>
    <row r="150" spans="1:8" ht="15">
      <c r="A150" s="30" t="s">
        <v>1310</v>
      </c>
      <c r="B150" s="29">
        <f t="shared" si="4"/>
        <v>3361</v>
      </c>
      <c r="C150" s="29" t="s">
        <v>360</v>
      </c>
      <c r="D150" s="29" t="str">
        <f t="shared" si="5"/>
        <v>BS103-114_0D21</v>
      </c>
      <c r="E150" s="29"/>
      <c r="F150" s="92" t="s">
        <v>0</v>
      </c>
      <c r="G150" s="24" t="str">
        <f>IF(ISTEXT(A150),"raidcom add device_grp -device_grp_name "&amp;C150&amp; " "&amp;IF(ISTEXT(D150), D150," ")&amp;"  -ldev_id "&amp;B150&amp;" "&amp;IF(ISNUMBER(E150),"-cnt "&amp;E150,"")&amp;" -s "&amp;Instructions!B$11&amp;" -IH"&amp;Instructions!B$10,"")</f>
        <v>raidcom add device_grp -device_grp_name BS103-114 BS103-114_0D21  -ldev_id 3361  -s 53958 -IH99</v>
      </c>
      <c r="H150" s="99" t="str">
        <f>IF(ISTEXT(A150),"raidcom delete device_grp -device_grp_name "&amp;C150&amp;"   -ldev_id "&amp;B150&amp;" "&amp;IF(ISNUMBER(E150),"-cnt "&amp;E150,"")&amp;" -s "&amp;Instructions!B$11&amp;" -IH"&amp;Instructions!B$10,"")</f>
        <v>raidcom delete device_grp -device_grp_name BS103-114   -ldev_id 3361  -s 53958 -IH99</v>
      </c>
    </row>
    <row r="151" spans="1:8" ht="15">
      <c r="A151" s="30" t="s">
        <v>1311</v>
      </c>
      <c r="B151" s="29">
        <f t="shared" si="4"/>
        <v>3362</v>
      </c>
      <c r="C151" s="29" t="s">
        <v>360</v>
      </c>
      <c r="D151" s="29" t="str">
        <f t="shared" si="5"/>
        <v>BS103-114_0D22</v>
      </c>
      <c r="E151" s="29"/>
      <c r="F151" s="92" t="s">
        <v>0</v>
      </c>
      <c r="G151" s="24" t="str">
        <f>IF(ISTEXT(A151),"raidcom add device_grp -device_grp_name "&amp;C151&amp; " "&amp;IF(ISTEXT(D151), D151," ")&amp;"  -ldev_id "&amp;B151&amp;" "&amp;IF(ISNUMBER(E151),"-cnt "&amp;E151,"")&amp;" -s "&amp;Instructions!B$11&amp;" -IH"&amp;Instructions!B$10,"")</f>
        <v>raidcom add device_grp -device_grp_name BS103-114 BS103-114_0D22  -ldev_id 3362  -s 53958 -IH99</v>
      </c>
      <c r="H151" s="99" t="str">
        <f>IF(ISTEXT(A151),"raidcom delete device_grp -device_grp_name "&amp;C151&amp;"   -ldev_id "&amp;B151&amp;" "&amp;IF(ISNUMBER(E151),"-cnt "&amp;E151,"")&amp;" -s "&amp;Instructions!B$11&amp;" -IH"&amp;Instructions!B$10,"")</f>
        <v>raidcom delete device_grp -device_grp_name BS103-114   -ldev_id 3362  -s 53958 -IH99</v>
      </c>
    </row>
    <row r="152" spans="1:8" ht="15">
      <c r="A152" s="30" t="s">
        <v>1312</v>
      </c>
      <c r="B152" s="29">
        <f t="shared" si="4"/>
        <v>3363</v>
      </c>
      <c r="C152" s="29" t="s">
        <v>360</v>
      </c>
      <c r="D152" s="29" t="str">
        <f t="shared" si="5"/>
        <v>BS103-114_0D23</v>
      </c>
      <c r="E152" s="29"/>
      <c r="F152" s="92" t="s">
        <v>0</v>
      </c>
      <c r="G152" s="24" t="str">
        <f>IF(ISTEXT(A152),"raidcom add device_grp -device_grp_name "&amp;C152&amp; " "&amp;IF(ISTEXT(D152), D152," ")&amp;"  -ldev_id "&amp;B152&amp;" "&amp;IF(ISNUMBER(E152),"-cnt "&amp;E152,"")&amp;" -s "&amp;Instructions!B$11&amp;" -IH"&amp;Instructions!B$10,"")</f>
        <v>raidcom add device_grp -device_grp_name BS103-114 BS103-114_0D23  -ldev_id 3363  -s 53958 -IH99</v>
      </c>
      <c r="H152" s="99" t="str">
        <f>IF(ISTEXT(A152),"raidcom delete device_grp -device_grp_name "&amp;C152&amp;"   -ldev_id "&amp;B152&amp;" "&amp;IF(ISNUMBER(E152),"-cnt "&amp;E152,"")&amp;" -s "&amp;Instructions!B$11&amp;" -IH"&amp;Instructions!B$10,"")</f>
        <v>raidcom delete device_grp -device_grp_name BS103-114   -ldev_id 3363  -s 53958 -IH99</v>
      </c>
    </row>
    <row r="153" spans="1:8" ht="15">
      <c r="A153" s="30" t="s">
        <v>1313</v>
      </c>
      <c r="B153" s="29">
        <f t="shared" si="4"/>
        <v>3364</v>
      </c>
      <c r="C153" s="29" t="s">
        <v>360</v>
      </c>
      <c r="D153" s="29" t="str">
        <f t="shared" si="5"/>
        <v>BS103-114_0D24</v>
      </c>
      <c r="E153" s="29"/>
      <c r="F153" s="92" t="s">
        <v>0</v>
      </c>
      <c r="G153" s="24" t="str">
        <f>IF(ISTEXT(A153),"raidcom add device_grp -device_grp_name "&amp;C153&amp; " "&amp;IF(ISTEXT(D153), D153," ")&amp;"  -ldev_id "&amp;B153&amp;" "&amp;IF(ISNUMBER(E153),"-cnt "&amp;E153,"")&amp;" -s "&amp;Instructions!B$11&amp;" -IH"&amp;Instructions!B$10,"")</f>
        <v>raidcom add device_grp -device_grp_name BS103-114 BS103-114_0D24  -ldev_id 3364  -s 53958 -IH99</v>
      </c>
      <c r="H153" s="99" t="str">
        <f>IF(ISTEXT(A153),"raidcom delete device_grp -device_grp_name "&amp;C153&amp;"   -ldev_id "&amp;B153&amp;" "&amp;IF(ISNUMBER(E153),"-cnt "&amp;E153,"")&amp;" -s "&amp;Instructions!B$11&amp;" -IH"&amp;Instructions!B$10,"")</f>
        <v>raidcom delete device_grp -device_grp_name BS103-114   -ldev_id 3364  -s 53958 -IH99</v>
      </c>
    </row>
    <row r="154" spans="1:8" ht="15">
      <c r="A154" s="30" t="s">
        <v>1314</v>
      </c>
      <c r="B154" s="29">
        <f t="shared" si="4"/>
        <v>3365</v>
      </c>
      <c r="C154" s="29" t="s">
        <v>360</v>
      </c>
      <c r="D154" s="29" t="str">
        <f t="shared" si="5"/>
        <v>BS103-114_0D25</v>
      </c>
      <c r="E154" s="29"/>
      <c r="F154" s="92" t="s">
        <v>0</v>
      </c>
      <c r="G154" s="24" t="str">
        <f>IF(ISTEXT(A154),"raidcom add device_grp -device_grp_name "&amp;C154&amp; " "&amp;IF(ISTEXT(D154), D154," ")&amp;"  -ldev_id "&amp;B154&amp;" "&amp;IF(ISNUMBER(E154),"-cnt "&amp;E154,"")&amp;" -s "&amp;Instructions!B$11&amp;" -IH"&amp;Instructions!B$10,"")</f>
        <v>raidcom add device_grp -device_grp_name BS103-114 BS103-114_0D25  -ldev_id 3365  -s 53958 -IH99</v>
      </c>
      <c r="H154" s="99" t="str">
        <f>IF(ISTEXT(A154),"raidcom delete device_grp -device_grp_name "&amp;C154&amp;"   -ldev_id "&amp;B154&amp;" "&amp;IF(ISNUMBER(E154),"-cnt "&amp;E154,"")&amp;" -s "&amp;Instructions!B$11&amp;" -IH"&amp;Instructions!B$10,"")</f>
        <v>raidcom delete device_grp -device_grp_name BS103-114   -ldev_id 3365  -s 53958 -IH99</v>
      </c>
    </row>
    <row r="155" spans="1:8" ht="15">
      <c r="A155" s="30" t="s">
        <v>1315</v>
      </c>
      <c r="B155" s="29">
        <f t="shared" si="4"/>
        <v>3366</v>
      </c>
      <c r="C155" s="29" t="s">
        <v>360</v>
      </c>
      <c r="D155" s="29" t="str">
        <f t="shared" si="5"/>
        <v>BS103-114_0D26</v>
      </c>
      <c r="E155" s="29"/>
      <c r="F155" s="92" t="s">
        <v>0</v>
      </c>
      <c r="G155" s="24" t="str">
        <f>IF(ISTEXT(A155),"raidcom add device_grp -device_grp_name "&amp;C155&amp; " "&amp;IF(ISTEXT(D155), D155," ")&amp;"  -ldev_id "&amp;B155&amp;" "&amp;IF(ISNUMBER(E155),"-cnt "&amp;E155,"")&amp;" -s "&amp;Instructions!B$11&amp;" -IH"&amp;Instructions!B$10,"")</f>
        <v>raidcom add device_grp -device_grp_name BS103-114 BS103-114_0D26  -ldev_id 3366  -s 53958 -IH99</v>
      </c>
      <c r="H155" s="99" t="str">
        <f>IF(ISTEXT(A155),"raidcom delete device_grp -device_grp_name "&amp;C155&amp;"   -ldev_id "&amp;B155&amp;" "&amp;IF(ISNUMBER(E155),"-cnt "&amp;E155,"")&amp;" -s "&amp;Instructions!B$11&amp;" -IH"&amp;Instructions!B$10,"")</f>
        <v>raidcom delete device_grp -device_grp_name BS103-114   -ldev_id 3366  -s 53958 -IH99</v>
      </c>
    </row>
    <row r="156" spans="1:8" ht="15">
      <c r="A156" s="30" t="s">
        <v>1316</v>
      </c>
      <c r="B156" s="29">
        <f t="shared" si="4"/>
        <v>3367</v>
      </c>
      <c r="C156" s="29" t="s">
        <v>360</v>
      </c>
      <c r="D156" s="29" t="str">
        <f t="shared" si="5"/>
        <v>BS103-114_0D27</v>
      </c>
      <c r="E156" s="29"/>
      <c r="F156" s="92" t="s">
        <v>0</v>
      </c>
      <c r="G156" s="24" t="str">
        <f>IF(ISTEXT(A156),"raidcom add device_grp -device_grp_name "&amp;C156&amp; " "&amp;IF(ISTEXT(D156), D156," ")&amp;"  -ldev_id "&amp;B156&amp;" "&amp;IF(ISNUMBER(E156),"-cnt "&amp;E156,"")&amp;" -s "&amp;Instructions!B$11&amp;" -IH"&amp;Instructions!B$10,"")</f>
        <v>raidcom add device_grp -device_grp_name BS103-114 BS103-114_0D27  -ldev_id 3367  -s 53958 -IH99</v>
      </c>
      <c r="H156" s="99" t="str">
        <f>IF(ISTEXT(A156),"raidcom delete device_grp -device_grp_name "&amp;C156&amp;"   -ldev_id "&amp;B156&amp;" "&amp;IF(ISNUMBER(E156),"-cnt "&amp;E156,"")&amp;" -s "&amp;Instructions!B$11&amp;" -IH"&amp;Instructions!B$10,"")</f>
        <v>raidcom delete device_grp -device_grp_name BS103-114   -ldev_id 3367  -s 53958 -IH99</v>
      </c>
    </row>
    <row r="157" spans="1:8" ht="15">
      <c r="A157" s="30" t="s">
        <v>1317</v>
      </c>
      <c r="B157" s="29">
        <f t="shared" si="4"/>
        <v>3368</v>
      </c>
      <c r="C157" s="29" t="s">
        <v>360</v>
      </c>
      <c r="D157" s="29" t="str">
        <f t="shared" si="5"/>
        <v>BS103-114_0D28</v>
      </c>
      <c r="E157" s="29"/>
      <c r="F157" s="92" t="s">
        <v>0</v>
      </c>
      <c r="G157" s="24" t="str">
        <f>IF(ISTEXT(A157),"raidcom add device_grp -device_grp_name "&amp;C157&amp; " "&amp;IF(ISTEXT(D157), D157," ")&amp;"  -ldev_id "&amp;B157&amp;" "&amp;IF(ISNUMBER(E157),"-cnt "&amp;E157,"")&amp;" -s "&amp;Instructions!B$11&amp;" -IH"&amp;Instructions!B$10,"")</f>
        <v>raidcom add device_grp -device_grp_name BS103-114 BS103-114_0D28  -ldev_id 3368  -s 53958 -IH99</v>
      </c>
      <c r="H157" s="99" t="str">
        <f>IF(ISTEXT(A157),"raidcom delete device_grp -device_grp_name "&amp;C157&amp;"   -ldev_id "&amp;B157&amp;" "&amp;IF(ISNUMBER(E157),"-cnt "&amp;E157,"")&amp;" -s "&amp;Instructions!B$11&amp;" -IH"&amp;Instructions!B$10,"")</f>
        <v>raidcom delete device_grp -device_grp_name BS103-114   -ldev_id 3368  -s 53958 -IH99</v>
      </c>
    </row>
    <row r="158" spans="1:8" ht="15">
      <c r="A158" s="30" t="s">
        <v>1318</v>
      </c>
      <c r="B158" s="29">
        <f t="shared" si="4"/>
        <v>3369</v>
      </c>
      <c r="C158" s="29" t="s">
        <v>360</v>
      </c>
      <c r="D158" s="29" t="str">
        <f t="shared" si="5"/>
        <v>BS103-114_0D29</v>
      </c>
      <c r="E158" s="29"/>
      <c r="F158" s="92" t="s">
        <v>0</v>
      </c>
      <c r="G158" s="24" t="str">
        <f>IF(ISTEXT(A158),"raidcom add device_grp -device_grp_name "&amp;C158&amp; " "&amp;IF(ISTEXT(D158), D158," ")&amp;"  -ldev_id "&amp;B158&amp;" "&amp;IF(ISNUMBER(E158),"-cnt "&amp;E158,"")&amp;" -s "&amp;Instructions!B$11&amp;" -IH"&amp;Instructions!B$10,"")</f>
        <v>raidcom add device_grp -device_grp_name BS103-114 BS103-114_0D29  -ldev_id 3369  -s 53958 -IH99</v>
      </c>
      <c r="H158" s="99" t="str">
        <f>IF(ISTEXT(A158),"raidcom delete device_grp -device_grp_name "&amp;C158&amp;"   -ldev_id "&amp;B158&amp;" "&amp;IF(ISNUMBER(E158),"-cnt "&amp;E158,"")&amp;" -s "&amp;Instructions!B$11&amp;" -IH"&amp;Instructions!B$10,"")</f>
        <v>raidcom delete device_grp -device_grp_name BS103-114   -ldev_id 3369  -s 53958 -IH99</v>
      </c>
    </row>
    <row r="159" spans="1:8" ht="15">
      <c r="A159" s="30" t="s">
        <v>1319</v>
      </c>
      <c r="B159" s="29">
        <f t="shared" si="4"/>
        <v>3376</v>
      </c>
      <c r="C159" s="29" t="s">
        <v>360</v>
      </c>
      <c r="D159" s="29" t="str">
        <f t="shared" si="5"/>
        <v>BS103-114_0D30</v>
      </c>
      <c r="E159" s="29"/>
      <c r="F159" s="92" t="s">
        <v>0</v>
      </c>
      <c r="G159" s="24" t="str">
        <f>IF(ISTEXT(A159),"raidcom add device_grp -device_grp_name "&amp;C159&amp; " "&amp;IF(ISTEXT(D159), D159," ")&amp;"  -ldev_id "&amp;B159&amp;" "&amp;IF(ISNUMBER(E159),"-cnt "&amp;E159,"")&amp;" -s "&amp;Instructions!B$11&amp;" -IH"&amp;Instructions!B$10,"")</f>
        <v>raidcom add device_grp -device_grp_name BS103-114 BS103-114_0D30  -ldev_id 3376  -s 53958 -IH99</v>
      </c>
      <c r="H159" s="99" t="str">
        <f>IF(ISTEXT(A159),"raidcom delete device_grp -device_grp_name "&amp;C159&amp;"   -ldev_id "&amp;B159&amp;" "&amp;IF(ISNUMBER(E159),"-cnt "&amp;E159,"")&amp;" -s "&amp;Instructions!B$11&amp;" -IH"&amp;Instructions!B$10,"")</f>
        <v>raidcom delete device_grp -device_grp_name BS103-114   -ldev_id 3376  -s 53958 -IH99</v>
      </c>
    </row>
    <row r="160" spans="1:8" ht="15">
      <c r="A160" s="30" t="s">
        <v>1320</v>
      </c>
      <c r="B160" s="29">
        <f t="shared" si="4"/>
        <v>3377</v>
      </c>
      <c r="C160" s="29" t="s">
        <v>360</v>
      </c>
      <c r="D160" s="29" t="str">
        <f t="shared" si="5"/>
        <v>BS103-114_0D31</v>
      </c>
      <c r="E160" s="29"/>
      <c r="F160" s="92" t="s">
        <v>0</v>
      </c>
      <c r="G160" s="24" t="str">
        <f>IF(ISTEXT(A160),"raidcom add device_grp -device_grp_name "&amp;C160&amp; " "&amp;IF(ISTEXT(D160), D160," ")&amp;"  -ldev_id "&amp;B160&amp;" "&amp;IF(ISNUMBER(E160),"-cnt "&amp;E160,"")&amp;" -s "&amp;Instructions!B$11&amp;" -IH"&amp;Instructions!B$10,"")</f>
        <v>raidcom add device_grp -device_grp_name BS103-114 BS103-114_0D31  -ldev_id 3377  -s 53958 -IH99</v>
      </c>
      <c r="H160" s="99" t="str">
        <f>IF(ISTEXT(A160),"raidcom delete device_grp -device_grp_name "&amp;C160&amp;"   -ldev_id "&amp;B160&amp;" "&amp;IF(ISNUMBER(E160),"-cnt "&amp;E160,"")&amp;" -s "&amp;Instructions!B$11&amp;" -IH"&amp;Instructions!B$10,"")</f>
        <v>raidcom delete device_grp -device_grp_name BS103-114   -ldev_id 3377  -s 53958 -IH99</v>
      </c>
    </row>
    <row r="161" spans="1:8" ht="15">
      <c r="A161" s="30" t="s">
        <v>1321</v>
      </c>
      <c r="B161" s="29">
        <f t="shared" si="4"/>
        <v>3378</v>
      </c>
      <c r="C161" s="29" t="s">
        <v>360</v>
      </c>
      <c r="D161" s="29" t="str">
        <f t="shared" si="5"/>
        <v>BS103-114_0D32</v>
      </c>
      <c r="E161" s="29"/>
      <c r="F161" s="92" t="s">
        <v>0</v>
      </c>
      <c r="G161" s="24" t="str">
        <f>IF(ISTEXT(A161),"raidcom add device_grp -device_grp_name "&amp;C161&amp; " "&amp;IF(ISTEXT(D161), D161," ")&amp;"  -ldev_id "&amp;B161&amp;" "&amp;IF(ISNUMBER(E161),"-cnt "&amp;E161,"")&amp;" -s "&amp;Instructions!B$11&amp;" -IH"&amp;Instructions!B$10,"")</f>
        <v>raidcom add device_grp -device_grp_name BS103-114 BS103-114_0D32  -ldev_id 3378  -s 53958 -IH99</v>
      </c>
      <c r="H161" s="99" t="str">
        <f>IF(ISTEXT(A161),"raidcom delete device_grp -device_grp_name "&amp;C161&amp;"   -ldev_id "&amp;B161&amp;" "&amp;IF(ISNUMBER(E161),"-cnt "&amp;E161,"")&amp;" -s "&amp;Instructions!B$11&amp;" -IH"&amp;Instructions!B$10,"")</f>
        <v>raidcom delete device_grp -device_grp_name BS103-114   -ldev_id 3378  -s 53958 -IH99</v>
      </c>
    </row>
    <row r="162" spans="1:8" ht="15">
      <c r="A162" s="30" t="s">
        <v>1322</v>
      </c>
      <c r="B162" s="29">
        <f t="shared" si="4"/>
        <v>3379</v>
      </c>
      <c r="C162" s="29" t="s">
        <v>360</v>
      </c>
      <c r="D162" s="29" t="str">
        <f t="shared" si="5"/>
        <v>BS103-114_0D33</v>
      </c>
      <c r="E162" s="29"/>
      <c r="F162" s="92" t="s">
        <v>0</v>
      </c>
      <c r="G162" s="24" t="str">
        <f>IF(ISTEXT(A162),"raidcom add device_grp -device_grp_name "&amp;C162&amp; " "&amp;IF(ISTEXT(D162), D162," ")&amp;"  -ldev_id "&amp;B162&amp;" "&amp;IF(ISNUMBER(E162),"-cnt "&amp;E162,"")&amp;" -s "&amp;Instructions!B$11&amp;" -IH"&amp;Instructions!B$10,"")</f>
        <v>raidcom add device_grp -device_grp_name BS103-114 BS103-114_0D33  -ldev_id 3379  -s 53958 -IH99</v>
      </c>
      <c r="H162" s="99" t="str">
        <f>IF(ISTEXT(A162),"raidcom delete device_grp -device_grp_name "&amp;C162&amp;"   -ldev_id "&amp;B162&amp;" "&amp;IF(ISNUMBER(E162),"-cnt "&amp;E162,"")&amp;" -s "&amp;Instructions!B$11&amp;" -IH"&amp;Instructions!B$10,"")</f>
        <v>raidcom delete device_grp -device_grp_name BS103-114   -ldev_id 3379  -s 53958 -IH99</v>
      </c>
    </row>
    <row r="163" spans="1:8" ht="15">
      <c r="A163" s="30" t="s">
        <v>1323</v>
      </c>
      <c r="B163" s="29">
        <f t="shared" si="4"/>
        <v>3380</v>
      </c>
      <c r="C163" s="29" t="s">
        <v>360</v>
      </c>
      <c r="D163" s="29" t="str">
        <f t="shared" si="5"/>
        <v>BS103-114_0D34</v>
      </c>
      <c r="E163" s="29"/>
      <c r="F163" s="92" t="s">
        <v>0</v>
      </c>
      <c r="G163" s="24" t="str">
        <f>IF(ISTEXT(A163),"raidcom add device_grp -device_grp_name "&amp;C163&amp; " "&amp;IF(ISTEXT(D163), D163," ")&amp;"  -ldev_id "&amp;B163&amp;" "&amp;IF(ISNUMBER(E163),"-cnt "&amp;E163,"")&amp;" -s "&amp;Instructions!B$11&amp;" -IH"&amp;Instructions!B$10,"")</f>
        <v>raidcom add device_grp -device_grp_name BS103-114 BS103-114_0D34  -ldev_id 3380  -s 53958 -IH99</v>
      </c>
      <c r="H163" s="99" t="str">
        <f>IF(ISTEXT(A163),"raidcom delete device_grp -device_grp_name "&amp;C163&amp;"   -ldev_id "&amp;B163&amp;" "&amp;IF(ISNUMBER(E163),"-cnt "&amp;E163,"")&amp;" -s "&amp;Instructions!B$11&amp;" -IH"&amp;Instructions!B$10,"")</f>
        <v>raidcom delete device_grp -device_grp_name BS103-114   -ldev_id 3380  -s 53958 -IH99</v>
      </c>
    </row>
    <row r="164" spans="1:8" ht="15">
      <c r="A164" s="30" t="s">
        <v>1324</v>
      </c>
      <c r="B164" s="29">
        <f t="shared" si="4"/>
        <v>3381</v>
      </c>
      <c r="C164" s="29" t="s">
        <v>360</v>
      </c>
      <c r="D164" s="29" t="str">
        <f t="shared" si="5"/>
        <v>BS103-114_0D35</v>
      </c>
      <c r="E164" s="29"/>
      <c r="F164" s="92" t="s">
        <v>0</v>
      </c>
      <c r="G164" s="24" t="str">
        <f>IF(ISTEXT(A164),"raidcom add device_grp -device_grp_name "&amp;C164&amp; " "&amp;IF(ISTEXT(D164), D164," ")&amp;"  -ldev_id "&amp;B164&amp;" "&amp;IF(ISNUMBER(E164),"-cnt "&amp;E164,"")&amp;" -s "&amp;Instructions!B$11&amp;" -IH"&amp;Instructions!B$10,"")</f>
        <v>raidcom add device_grp -device_grp_name BS103-114 BS103-114_0D35  -ldev_id 3381  -s 53958 -IH99</v>
      </c>
      <c r="H164" s="99" t="str">
        <f>IF(ISTEXT(A164),"raidcom delete device_grp -device_grp_name "&amp;C164&amp;"   -ldev_id "&amp;B164&amp;" "&amp;IF(ISNUMBER(E164),"-cnt "&amp;E164,"")&amp;" -s "&amp;Instructions!B$11&amp;" -IH"&amp;Instructions!B$10,"")</f>
        <v>raidcom delete device_grp -device_grp_name BS103-114   -ldev_id 3381  -s 53958 -IH99</v>
      </c>
    </row>
    <row r="165" spans="1:8" ht="15">
      <c r="A165" s="30" t="s">
        <v>1325</v>
      </c>
      <c r="B165" s="29">
        <f t="shared" si="4"/>
        <v>3382</v>
      </c>
      <c r="C165" s="29" t="s">
        <v>360</v>
      </c>
      <c r="D165" s="29" t="str">
        <f t="shared" si="5"/>
        <v>BS103-114_0D36</v>
      </c>
      <c r="E165" s="29"/>
      <c r="F165" s="92" t="s">
        <v>0</v>
      </c>
      <c r="G165" s="24" t="str">
        <f>IF(ISTEXT(A165),"raidcom add device_grp -device_grp_name "&amp;C165&amp; " "&amp;IF(ISTEXT(D165), D165," ")&amp;"  -ldev_id "&amp;B165&amp;" "&amp;IF(ISNUMBER(E165),"-cnt "&amp;E165,"")&amp;" -s "&amp;Instructions!B$11&amp;" -IH"&amp;Instructions!B$10,"")</f>
        <v>raidcom add device_grp -device_grp_name BS103-114 BS103-114_0D36  -ldev_id 3382  -s 53958 -IH99</v>
      </c>
      <c r="H165" s="99" t="str">
        <f>IF(ISTEXT(A165),"raidcom delete device_grp -device_grp_name "&amp;C165&amp;"   -ldev_id "&amp;B165&amp;" "&amp;IF(ISNUMBER(E165),"-cnt "&amp;E165,"")&amp;" -s "&amp;Instructions!B$11&amp;" -IH"&amp;Instructions!B$10,"")</f>
        <v>raidcom delete device_grp -device_grp_name BS103-114   -ldev_id 3382  -s 53958 -IH99</v>
      </c>
    </row>
    <row r="166" spans="1:8" ht="15">
      <c r="A166" s="30" t="s">
        <v>1326</v>
      </c>
      <c r="B166" s="29">
        <f t="shared" si="4"/>
        <v>3383</v>
      </c>
      <c r="C166" s="29" t="s">
        <v>360</v>
      </c>
      <c r="D166" s="29" t="str">
        <f t="shared" si="5"/>
        <v>BS103-114_0D37</v>
      </c>
      <c r="E166" s="29"/>
      <c r="F166" s="92" t="s">
        <v>0</v>
      </c>
      <c r="G166" s="24" t="str">
        <f>IF(ISTEXT(A166),"raidcom add device_grp -device_grp_name "&amp;C166&amp; " "&amp;IF(ISTEXT(D166), D166," ")&amp;"  -ldev_id "&amp;B166&amp;" "&amp;IF(ISNUMBER(E166),"-cnt "&amp;E166,"")&amp;" -s "&amp;Instructions!B$11&amp;" -IH"&amp;Instructions!B$10,"")</f>
        <v>raidcom add device_grp -device_grp_name BS103-114 BS103-114_0D37  -ldev_id 3383  -s 53958 -IH99</v>
      </c>
      <c r="H166" s="99" t="str">
        <f>IF(ISTEXT(A166),"raidcom delete device_grp -device_grp_name "&amp;C166&amp;"   -ldev_id "&amp;B166&amp;" "&amp;IF(ISNUMBER(E166),"-cnt "&amp;E166,"")&amp;" -s "&amp;Instructions!B$11&amp;" -IH"&amp;Instructions!B$10,"")</f>
        <v>raidcom delete device_grp -device_grp_name BS103-114   -ldev_id 3383  -s 53958 -IH99</v>
      </c>
    </row>
    <row r="167" spans="1:8" ht="15">
      <c r="A167" s="30" t="s">
        <v>1327</v>
      </c>
      <c r="B167" s="29">
        <f t="shared" si="4"/>
        <v>3384</v>
      </c>
      <c r="C167" s="29" t="s">
        <v>360</v>
      </c>
      <c r="D167" s="29" t="str">
        <f t="shared" si="5"/>
        <v>BS103-114_0D38</v>
      </c>
      <c r="E167" s="29"/>
      <c r="F167" s="92" t="s">
        <v>0</v>
      </c>
      <c r="G167" s="24" t="str">
        <f>IF(ISTEXT(A167),"raidcom add device_grp -device_grp_name "&amp;C167&amp; " "&amp;IF(ISTEXT(D167), D167," ")&amp;"  -ldev_id "&amp;B167&amp;" "&amp;IF(ISNUMBER(E167),"-cnt "&amp;E167,"")&amp;" -s "&amp;Instructions!B$11&amp;" -IH"&amp;Instructions!B$10,"")</f>
        <v>raidcom add device_grp -device_grp_name BS103-114 BS103-114_0D38  -ldev_id 3384  -s 53958 -IH99</v>
      </c>
      <c r="H167" s="99" t="str">
        <f>IF(ISTEXT(A167),"raidcom delete device_grp -device_grp_name "&amp;C167&amp;"   -ldev_id "&amp;B167&amp;" "&amp;IF(ISNUMBER(E167),"-cnt "&amp;E167,"")&amp;" -s "&amp;Instructions!B$11&amp;" -IH"&amp;Instructions!B$10,"")</f>
        <v>raidcom delete device_grp -device_grp_name BS103-114   -ldev_id 3384  -s 53958 -IH99</v>
      </c>
    </row>
    <row r="168" spans="1:8" ht="15">
      <c r="A168" s="30" t="s">
        <v>1328</v>
      </c>
      <c r="B168" s="29">
        <f t="shared" si="4"/>
        <v>3385</v>
      </c>
      <c r="C168" s="29" t="s">
        <v>360</v>
      </c>
      <c r="D168" s="29" t="str">
        <f t="shared" si="5"/>
        <v>BS103-114_0D39</v>
      </c>
      <c r="E168" s="29"/>
      <c r="F168" s="92" t="s">
        <v>0</v>
      </c>
      <c r="G168" s="24" t="str">
        <f>IF(ISTEXT(A168),"raidcom add device_grp -device_grp_name "&amp;C168&amp; " "&amp;IF(ISTEXT(D168), D168," ")&amp;"  -ldev_id "&amp;B168&amp;" "&amp;IF(ISNUMBER(E168),"-cnt "&amp;E168,"")&amp;" -s "&amp;Instructions!B$11&amp;" -IH"&amp;Instructions!B$10,"")</f>
        <v>raidcom add device_grp -device_grp_name BS103-114 BS103-114_0D39  -ldev_id 3385  -s 53958 -IH99</v>
      </c>
      <c r="H168" s="99" t="str">
        <f>IF(ISTEXT(A168),"raidcom delete device_grp -device_grp_name "&amp;C168&amp;"   -ldev_id "&amp;B168&amp;" "&amp;IF(ISNUMBER(E168),"-cnt "&amp;E168,"")&amp;" -s "&amp;Instructions!B$11&amp;" -IH"&amp;Instructions!B$10,"")</f>
        <v>raidcom delete device_grp -device_grp_name BS103-114   -ldev_id 3385  -s 53958 -IH99</v>
      </c>
    </row>
    <row r="169" spans="1:8" ht="15">
      <c r="A169" s="30" t="s">
        <v>1329</v>
      </c>
      <c r="B169" s="29">
        <f t="shared" si="4"/>
        <v>3567</v>
      </c>
      <c r="C169" s="29" t="s">
        <v>360</v>
      </c>
      <c r="D169" s="29" t="str">
        <f t="shared" si="5"/>
        <v>BS103-114_0DEF</v>
      </c>
      <c r="E169" s="29"/>
      <c r="F169" s="92" t="s">
        <v>0</v>
      </c>
      <c r="G169" s="24" t="str">
        <f>IF(ISTEXT(A169),"raidcom add device_grp -device_grp_name "&amp;C169&amp; " "&amp;IF(ISTEXT(D169), D169," ")&amp;"  -ldev_id "&amp;B169&amp;" "&amp;IF(ISNUMBER(E169),"-cnt "&amp;E169,"")&amp;" -s "&amp;Instructions!B$11&amp;" -IH"&amp;Instructions!B$10,"")</f>
        <v>raidcom add device_grp -device_grp_name BS103-114 BS103-114_0DEF  -ldev_id 3567  -s 53958 -IH99</v>
      </c>
      <c r="H169" s="99" t="str">
        <f>IF(ISTEXT(A169),"raidcom delete device_grp -device_grp_name "&amp;C169&amp;"   -ldev_id "&amp;B169&amp;" "&amp;IF(ISNUMBER(E169),"-cnt "&amp;E169,"")&amp;" -s "&amp;Instructions!B$11&amp;" -IH"&amp;Instructions!B$10,"")</f>
        <v>raidcom delete device_grp -device_grp_name BS103-114   -ldev_id 3567  -s 53958 -IH99</v>
      </c>
    </row>
    <row r="170" spans="1:8" ht="15">
      <c r="A170" s="30" t="s">
        <v>1330</v>
      </c>
      <c r="B170" s="29">
        <f t="shared" si="4"/>
        <v>3569</v>
      </c>
      <c r="C170" s="29" t="s">
        <v>360</v>
      </c>
      <c r="D170" s="29" t="str">
        <f t="shared" si="5"/>
        <v>BS103-114_0DF1</v>
      </c>
      <c r="E170" s="29"/>
      <c r="F170" s="92" t="s">
        <v>0</v>
      </c>
      <c r="G170" s="24" t="str">
        <f>IF(ISTEXT(A170),"raidcom add device_grp -device_grp_name "&amp;C170&amp; " "&amp;IF(ISTEXT(D170), D170," ")&amp;"  -ldev_id "&amp;B170&amp;" "&amp;IF(ISNUMBER(E170),"-cnt "&amp;E170,"")&amp;" -s "&amp;Instructions!B$11&amp;" -IH"&amp;Instructions!B$10,"")</f>
        <v>raidcom add device_grp -device_grp_name BS103-114 BS103-114_0DF1  -ldev_id 3569  -s 53958 -IH99</v>
      </c>
      <c r="H170" s="99" t="str">
        <f>IF(ISTEXT(A170),"raidcom delete device_grp -device_grp_name "&amp;C170&amp;"   -ldev_id "&amp;B170&amp;" "&amp;IF(ISNUMBER(E170),"-cnt "&amp;E170,"")&amp;" -s "&amp;Instructions!B$11&amp;" -IH"&amp;Instructions!B$10,"")</f>
        <v>raidcom delete device_grp -device_grp_name BS103-114   -ldev_id 3569  -s 53958 -IH99</v>
      </c>
    </row>
    <row r="171" spans="1:8" ht="15">
      <c r="A171" s="30" t="s">
        <v>1331</v>
      </c>
      <c r="B171" s="29">
        <f t="shared" si="4"/>
        <v>3570</v>
      </c>
      <c r="C171" s="29" t="s">
        <v>360</v>
      </c>
      <c r="D171" s="29" t="str">
        <f t="shared" si="5"/>
        <v>BS103-114_0DF2</v>
      </c>
      <c r="E171" s="29"/>
      <c r="F171" s="92" t="s">
        <v>0</v>
      </c>
      <c r="G171" s="24" t="str">
        <f>IF(ISTEXT(A171),"raidcom add device_grp -device_grp_name "&amp;C171&amp; " "&amp;IF(ISTEXT(D171), D171," ")&amp;"  -ldev_id "&amp;B171&amp;" "&amp;IF(ISNUMBER(E171),"-cnt "&amp;E171,"")&amp;" -s "&amp;Instructions!B$11&amp;" -IH"&amp;Instructions!B$10,"")</f>
        <v>raidcom add device_grp -device_grp_name BS103-114 BS103-114_0DF2  -ldev_id 3570  -s 53958 -IH99</v>
      </c>
      <c r="H171" s="99" t="str">
        <f>IF(ISTEXT(A171),"raidcom delete device_grp -device_grp_name "&amp;C171&amp;"   -ldev_id "&amp;B171&amp;" "&amp;IF(ISNUMBER(E171),"-cnt "&amp;E171,"")&amp;" -s "&amp;Instructions!B$11&amp;" -IH"&amp;Instructions!B$10,"")</f>
        <v>raidcom delete device_grp -device_grp_name BS103-114   -ldev_id 3570  -s 53958 -IH99</v>
      </c>
    </row>
    <row r="172" spans="1:8" ht="15">
      <c r="A172" s="30" t="s">
        <v>1332</v>
      </c>
      <c r="B172" s="29">
        <f t="shared" si="4"/>
        <v>3571</v>
      </c>
      <c r="C172" s="29" t="s">
        <v>360</v>
      </c>
      <c r="D172" s="29" t="str">
        <f t="shared" si="5"/>
        <v>BS103-114_0DF3</v>
      </c>
      <c r="E172" s="29"/>
      <c r="F172" s="92" t="s">
        <v>0</v>
      </c>
      <c r="G172" s="24" t="str">
        <f>IF(ISTEXT(A172),"raidcom add device_grp -device_grp_name "&amp;C172&amp; " "&amp;IF(ISTEXT(D172), D172," ")&amp;"  -ldev_id "&amp;B172&amp;" "&amp;IF(ISNUMBER(E172),"-cnt "&amp;E172,"")&amp;" -s "&amp;Instructions!B$11&amp;" -IH"&amp;Instructions!B$10,"")</f>
        <v>raidcom add device_grp -device_grp_name BS103-114 BS103-114_0DF3  -ldev_id 3571  -s 53958 -IH99</v>
      </c>
      <c r="H172" s="99" t="str">
        <f>IF(ISTEXT(A172),"raidcom delete device_grp -device_grp_name "&amp;C172&amp;"   -ldev_id "&amp;B172&amp;" "&amp;IF(ISNUMBER(E172),"-cnt "&amp;E172,"")&amp;" -s "&amp;Instructions!B$11&amp;" -IH"&amp;Instructions!B$10,"")</f>
        <v>raidcom delete device_grp -device_grp_name BS103-114   -ldev_id 3571  -s 53958 -IH99</v>
      </c>
    </row>
    <row r="173" spans="1:8" ht="15">
      <c r="A173" s="30" t="s">
        <v>1333</v>
      </c>
      <c r="B173" s="29">
        <f t="shared" si="4"/>
        <v>3343</v>
      </c>
      <c r="C173" s="29" t="s">
        <v>360</v>
      </c>
      <c r="D173" s="29" t="str">
        <f t="shared" si="5"/>
        <v>BS103-114_0D0F</v>
      </c>
      <c r="E173" s="29"/>
      <c r="F173" s="92" t="s">
        <v>0</v>
      </c>
      <c r="G173" s="24" t="str">
        <f>IF(ISTEXT(A173),"raidcom add device_grp -device_grp_name "&amp;C173&amp; " "&amp;IF(ISTEXT(D173), D173," ")&amp;"  -ldev_id "&amp;B173&amp;" "&amp;IF(ISNUMBER(E173),"-cnt "&amp;E173,"")&amp;" -s "&amp;Instructions!B$11&amp;" -IH"&amp;Instructions!B$10,"")</f>
        <v>raidcom add device_grp -device_grp_name BS103-114 BS103-114_0D0F  -ldev_id 3343  -s 53958 -IH99</v>
      </c>
      <c r="H173" s="99" t="str">
        <f>IF(ISTEXT(A173),"raidcom delete device_grp -device_grp_name "&amp;C173&amp;"   -ldev_id "&amp;B173&amp;" "&amp;IF(ISNUMBER(E173),"-cnt "&amp;E173,"")&amp;" -s "&amp;Instructions!B$11&amp;" -IH"&amp;Instructions!B$10,"")</f>
        <v>raidcom delete device_grp -device_grp_name BS103-114   -ldev_id 3343  -s 53958 -IH99</v>
      </c>
    </row>
    <row r="174" spans="1:8" ht="15">
      <c r="A174" s="30" t="s">
        <v>1334</v>
      </c>
      <c r="B174" s="29">
        <f t="shared" si="4"/>
        <v>3354</v>
      </c>
      <c r="C174" s="29" t="s">
        <v>360</v>
      </c>
      <c r="D174" s="29" t="str">
        <f t="shared" si="5"/>
        <v>BS103-114_0D1A</v>
      </c>
      <c r="E174" s="29"/>
      <c r="F174" s="92" t="s">
        <v>0</v>
      </c>
      <c r="G174" s="24" t="str">
        <f>IF(ISTEXT(A174),"raidcom add device_grp -device_grp_name "&amp;C174&amp; " "&amp;IF(ISTEXT(D174), D174," ")&amp;"  -ldev_id "&amp;B174&amp;" "&amp;IF(ISNUMBER(E174),"-cnt "&amp;E174,"")&amp;" -s "&amp;Instructions!B$11&amp;" -IH"&amp;Instructions!B$10,"")</f>
        <v>raidcom add device_grp -device_grp_name BS103-114 BS103-114_0D1A  -ldev_id 3354  -s 53958 -IH99</v>
      </c>
      <c r="H174" s="99" t="str">
        <f>IF(ISTEXT(A174),"raidcom delete device_grp -device_grp_name "&amp;C174&amp;"   -ldev_id "&amp;B174&amp;" "&amp;IF(ISNUMBER(E174),"-cnt "&amp;E174,"")&amp;" -s "&amp;Instructions!B$11&amp;" -IH"&amp;Instructions!B$10,"")</f>
        <v>raidcom delete device_grp -device_grp_name BS103-114   -ldev_id 3354  -s 53958 -IH99</v>
      </c>
    </row>
    <row r="175" spans="1:8" ht="15">
      <c r="A175" s="30" t="s">
        <v>1335</v>
      </c>
      <c r="B175" s="29">
        <f t="shared" si="4"/>
        <v>3355</v>
      </c>
      <c r="C175" s="29" t="s">
        <v>360</v>
      </c>
      <c r="D175" s="29" t="str">
        <f t="shared" si="5"/>
        <v>BS103-114_0D1B</v>
      </c>
      <c r="E175" s="29"/>
      <c r="F175" s="92" t="s">
        <v>0</v>
      </c>
      <c r="G175" s="24" t="str">
        <f>IF(ISTEXT(A175),"raidcom add device_grp -device_grp_name "&amp;C175&amp; " "&amp;IF(ISTEXT(D175), D175," ")&amp;"  -ldev_id "&amp;B175&amp;" "&amp;IF(ISNUMBER(E175),"-cnt "&amp;E175,"")&amp;" -s "&amp;Instructions!B$11&amp;" -IH"&amp;Instructions!B$10,"")</f>
        <v>raidcom add device_grp -device_grp_name BS103-114 BS103-114_0D1B  -ldev_id 3355  -s 53958 -IH99</v>
      </c>
      <c r="H175" s="99" t="str">
        <f>IF(ISTEXT(A175),"raidcom delete device_grp -device_grp_name "&amp;C175&amp;"   -ldev_id "&amp;B175&amp;" "&amp;IF(ISNUMBER(E175),"-cnt "&amp;E175,"")&amp;" -s "&amp;Instructions!B$11&amp;" -IH"&amp;Instructions!B$10,"")</f>
        <v>raidcom delete device_grp -device_grp_name BS103-114   -ldev_id 3355  -s 53958 -IH99</v>
      </c>
    </row>
    <row r="176" spans="1:8" ht="15">
      <c r="A176" s="30" t="s">
        <v>1336</v>
      </c>
      <c r="B176" s="29">
        <f t="shared" si="4"/>
        <v>3356</v>
      </c>
      <c r="C176" s="29" t="s">
        <v>360</v>
      </c>
      <c r="D176" s="29" t="str">
        <f t="shared" si="5"/>
        <v>BS103-114_0D1C</v>
      </c>
      <c r="E176" s="29"/>
      <c r="F176" s="92" t="s">
        <v>0</v>
      </c>
      <c r="G176" s="24" t="str">
        <f>IF(ISTEXT(A176),"raidcom add device_grp -device_grp_name "&amp;C176&amp; " "&amp;IF(ISTEXT(D176), D176," ")&amp;"  -ldev_id "&amp;B176&amp;" "&amp;IF(ISNUMBER(E176),"-cnt "&amp;E176,"")&amp;" -s "&amp;Instructions!B$11&amp;" -IH"&amp;Instructions!B$10,"")</f>
        <v>raidcom add device_grp -device_grp_name BS103-114 BS103-114_0D1C  -ldev_id 3356  -s 53958 -IH99</v>
      </c>
      <c r="H176" s="99" t="str">
        <f>IF(ISTEXT(A176),"raidcom delete device_grp -device_grp_name "&amp;C176&amp;"   -ldev_id "&amp;B176&amp;" "&amp;IF(ISNUMBER(E176),"-cnt "&amp;E176,"")&amp;" -s "&amp;Instructions!B$11&amp;" -IH"&amp;Instructions!B$10,"")</f>
        <v>raidcom delete device_grp -device_grp_name BS103-114   -ldev_id 3356  -s 53958 -IH99</v>
      </c>
    </row>
    <row r="177" spans="1:8" ht="15">
      <c r="A177" s="30" t="s">
        <v>1337</v>
      </c>
      <c r="B177" s="29">
        <f t="shared" si="4"/>
        <v>3357</v>
      </c>
      <c r="C177" s="29" t="s">
        <v>360</v>
      </c>
      <c r="D177" s="29" t="str">
        <f t="shared" si="5"/>
        <v>BS103-114_0D1D</v>
      </c>
      <c r="E177" s="29"/>
      <c r="F177" s="92" t="s">
        <v>0</v>
      </c>
      <c r="G177" s="24" t="str">
        <f>IF(ISTEXT(A177),"raidcom add device_grp -device_grp_name "&amp;C177&amp; " "&amp;IF(ISTEXT(D177), D177," ")&amp;"  -ldev_id "&amp;B177&amp;" "&amp;IF(ISNUMBER(E177),"-cnt "&amp;E177,"")&amp;" -s "&amp;Instructions!B$11&amp;" -IH"&amp;Instructions!B$10,"")</f>
        <v>raidcom add device_grp -device_grp_name BS103-114 BS103-114_0D1D  -ldev_id 3357  -s 53958 -IH99</v>
      </c>
      <c r="H177" s="99" t="str">
        <f>IF(ISTEXT(A177),"raidcom delete device_grp -device_grp_name "&amp;C177&amp;"   -ldev_id "&amp;B177&amp;" "&amp;IF(ISNUMBER(E177),"-cnt "&amp;E177,"")&amp;" -s "&amp;Instructions!B$11&amp;" -IH"&amp;Instructions!B$10,"")</f>
        <v>raidcom delete device_grp -device_grp_name BS103-114   -ldev_id 3357  -s 53958 -IH99</v>
      </c>
    </row>
    <row r="178" spans="1:8" ht="15">
      <c r="A178" s="30" t="s">
        <v>1338</v>
      </c>
      <c r="B178" s="29">
        <f t="shared" si="4"/>
        <v>3358</v>
      </c>
      <c r="C178" s="29" t="s">
        <v>360</v>
      </c>
      <c r="D178" s="29" t="str">
        <f t="shared" si="5"/>
        <v>BS103-114_0D1E</v>
      </c>
      <c r="E178" s="29"/>
      <c r="F178" s="92" t="s">
        <v>0</v>
      </c>
      <c r="G178" s="24" t="str">
        <f>IF(ISTEXT(A178),"raidcom add device_grp -device_grp_name "&amp;C178&amp; " "&amp;IF(ISTEXT(D178), D178," ")&amp;"  -ldev_id "&amp;B178&amp;" "&amp;IF(ISNUMBER(E178),"-cnt "&amp;E178,"")&amp;" -s "&amp;Instructions!B$11&amp;" -IH"&amp;Instructions!B$10,"")</f>
        <v>raidcom add device_grp -device_grp_name BS103-114 BS103-114_0D1E  -ldev_id 3358  -s 53958 -IH99</v>
      </c>
      <c r="H178" s="99" t="str">
        <f>IF(ISTEXT(A178),"raidcom delete device_grp -device_grp_name "&amp;C178&amp;"   -ldev_id "&amp;B178&amp;" "&amp;IF(ISNUMBER(E178),"-cnt "&amp;E178,"")&amp;" -s "&amp;Instructions!B$11&amp;" -IH"&amp;Instructions!B$10,"")</f>
        <v>raidcom delete device_grp -device_grp_name BS103-114   -ldev_id 3358  -s 53958 -IH99</v>
      </c>
    </row>
    <row r="179" spans="1:8" ht="15">
      <c r="A179" s="30" t="s">
        <v>1339</v>
      </c>
      <c r="B179" s="29">
        <f t="shared" si="4"/>
        <v>3359</v>
      </c>
      <c r="C179" s="29" t="s">
        <v>360</v>
      </c>
      <c r="D179" s="29" t="str">
        <f t="shared" si="5"/>
        <v>BS103-114_0D1F</v>
      </c>
      <c r="E179" s="29"/>
      <c r="F179" s="92" t="s">
        <v>0</v>
      </c>
      <c r="G179" s="24" t="str">
        <f>IF(ISTEXT(A179),"raidcom add device_grp -device_grp_name "&amp;C179&amp; " "&amp;IF(ISTEXT(D179), D179," ")&amp;"  -ldev_id "&amp;B179&amp;" "&amp;IF(ISNUMBER(E179),"-cnt "&amp;E179,"")&amp;" -s "&amp;Instructions!B$11&amp;" -IH"&amp;Instructions!B$10,"")</f>
        <v>raidcom add device_grp -device_grp_name BS103-114 BS103-114_0D1F  -ldev_id 3359  -s 53958 -IH99</v>
      </c>
      <c r="H179" s="99" t="str">
        <f>IF(ISTEXT(A179),"raidcom delete device_grp -device_grp_name "&amp;C179&amp;"   -ldev_id "&amp;B179&amp;" "&amp;IF(ISNUMBER(E179),"-cnt "&amp;E179,"")&amp;" -s "&amp;Instructions!B$11&amp;" -IH"&amp;Instructions!B$10,"")</f>
        <v>raidcom delete device_grp -device_grp_name BS103-114   -ldev_id 3359  -s 53958 -IH99</v>
      </c>
    </row>
    <row r="180" spans="1:8" ht="15">
      <c r="A180" s="30" t="s">
        <v>1340</v>
      </c>
      <c r="B180" s="29">
        <f t="shared" si="4"/>
        <v>3370</v>
      </c>
      <c r="C180" s="29" t="s">
        <v>360</v>
      </c>
      <c r="D180" s="29" t="str">
        <f t="shared" si="5"/>
        <v>BS103-114_0D2A</v>
      </c>
      <c r="E180" s="29"/>
      <c r="F180" s="92" t="s">
        <v>0</v>
      </c>
      <c r="G180" s="24" t="str">
        <f>IF(ISTEXT(A180),"raidcom add device_grp -device_grp_name "&amp;C180&amp; " "&amp;IF(ISTEXT(D180), D180," ")&amp;"  -ldev_id "&amp;B180&amp;" "&amp;IF(ISNUMBER(E180),"-cnt "&amp;E180,"")&amp;" -s "&amp;Instructions!B$11&amp;" -IH"&amp;Instructions!B$10,"")</f>
        <v>raidcom add device_grp -device_grp_name BS103-114 BS103-114_0D2A  -ldev_id 3370  -s 53958 -IH99</v>
      </c>
      <c r="H180" s="99" t="str">
        <f>IF(ISTEXT(A180),"raidcom delete device_grp -device_grp_name "&amp;C180&amp;"   -ldev_id "&amp;B180&amp;" "&amp;IF(ISNUMBER(E180),"-cnt "&amp;E180,"")&amp;" -s "&amp;Instructions!B$11&amp;" -IH"&amp;Instructions!B$10,"")</f>
        <v>raidcom delete device_grp -device_grp_name BS103-114   -ldev_id 3370  -s 53958 -IH99</v>
      </c>
    </row>
    <row r="181" spans="1:8" ht="15">
      <c r="A181" s="30" t="s">
        <v>1341</v>
      </c>
      <c r="B181" s="29">
        <f t="shared" si="4"/>
        <v>3371</v>
      </c>
      <c r="C181" s="29" t="s">
        <v>360</v>
      </c>
      <c r="D181" s="29" t="str">
        <f t="shared" si="5"/>
        <v>BS103-114_0D2B</v>
      </c>
      <c r="E181" s="29"/>
      <c r="F181" s="92" t="s">
        <v>0</v>
      </c>
      <c r="G181" s="24" t="str">
        <f>IF(ISTEXT(A181),"raidcom add device_grp -device_grp_name "&amp;C181&amp; " "&amp;IF(ISTEXT(D181), D181," ")&amp;"  -ldev_id "&amp;B181&amp;" "&amp;IF(ISNUMBER(E181),"-cnt "&amp;E181,"")&amp;" -s "&amp;Instructions!B$11&amp;" -IH"&amp;Instructions!B$10,"")</f>
        <v>raidcom add device_grp -device_grp_name BS103-114 BS103-114_0D2B  -ldev_id 3371  -s 53958 -IH99</v>
      </c>
      <c r="H181" s="99" t="str">
        <f>IF(ISTEXT(A181),"raidcom delete device_grp -device_grp_name "&amp;C181&amp;"   -ldev_id "&amp;B181&amp;" "&amp;IF(ISNUMBER(E181),"-cnt "&amp;E181,"")&amp;" -s "&amp;Instructions!B$11&amp;" -IH"&amp;Instructions!B$10,"")</f>
        <v>raidcom delete device_grp -device_grp_name BS103-114   -ldev_id 3371  -s 53958 -IH99</v>
      </c>
    </row>
    <row r="182" spans="1:8" ht="15">
      <c r="A182" s="30" t="s">
        <v>1342</v>
      </c>
      <c r="B182" s="29">
        <f t="shared" si="4"/>
        <v>3372</v>
      </c>
      <c r="C182" s="29" t="s">
        <v>360</v>
      </c>
      <c r="D182" s="29" t="str">
        <f t="shared" si="5"/>
        <v>BS103-114_0D2C</v>
      </c>
      <c r="E182" s="29"/>
      <c r="F182" s="92" t="s">
        <v>0</v>
      </c>
      <c r="G182" s="24" t="str">
        <f>IF(ISTEXT(A182),"raidcom add device_grp -device_grp_name "&amp;C182&amp; " "&amp;IF(ISTEXT(D182), D182," ")&amp;"  -ldev_id "&amp;B182&amp;" "&amp;IF(ISNUMBER(E182),"-cnt "&amp;E182,"")&amp;" -s "&amp;Instructions!B$11&amp;" -IH"&amp;Instructions!B$10,"")</f>
        <v>raidcom add device_grp -device_grp_name BS103-114 BS103-114_0D2C  -ldev_id 3372  -s 53958 -IH99</v>
      </c>
      <c r="H182" s="99" t="str">
        <f>IF(ISTEXT(A182),"raidcom delete device_grp -device_grp_name "&amp;C182&amp;"   -ldev_id "&amp;B182&amp;" "&amp;IF(ISNUMBER(E182),"-cnt "&amp;E182,"")&amp;" -s "&amp;Instructions!B$11&amp;" -IH"&amp;Instructions!B$10,"")</f>
        <v>raidcom delete device_grp -device_grp_name BS103-114   -ldev_id 3372  -s 53958 -IH99</v>
      </c>
    </row>
    <row r="183" spans="1:8" ht="15">
      <c r="A183" s="30" t="s">
        <v>1343</v>
      </c>
      <c r="B183" s="29">
        <f t="shared" si="4"/>
        <v>3373</v>
      </c>
      <c r="C183" s="29" t="s">
        <v>360</v>
      </c>
      <c r="D183" s="29" t="str">
        <f t="shared" si="5"/>
        <v>BS103-114_0D2D</v>
      </c>
      <c r="E183" s="29"/>
      <c r="F183" s="92" t="s">
        <v>0</v>
      </c>
      <c r="G183" s="24" t="str">
        <f>IF(ISTEXT(A183),"raidcom add device_grp -device_grp_name "&amp;C183&amp; " "&amp;IF(ISTEXT(D183), D183," ")&amp;"  -ldev_id "&amp;B183&amp;" "&amp;IF(ISNUMBER(E183),"-cnt "&amp;E183,"")&amp;" -s "&amp;Instructions!B$11&amp;" -IH"&amp;Instructions!B$10,"")</f>
        <v>raidcom add device_grp -device_grp_name BS103-114 BS103-114_0D2D  -ldev_id 3373  -s 53958 -IH99</v>
      </c>
      <c r="H183" s="99" t="str">
        <f>IF(ISTEXT(A183),"raidcom delete device_grp -device_grp_name "&amp;C183&amp;"   -ldev_id "&amp;B183&amp;" "&amp;IF(ISNUMBER(E183),"-cnt "&amp;E183,"")&amp;" -s "&amp;Instructions!B$11&amp;" -IH"&amp;Instructions!B$10,"")</f>
        <v>raidcom delete device_grp -device_grp_name BS103-114   -ldev_id 3373  -s 53958 -IH99</v>
      </c>
    </row>
    <row r="184" spans="1:8" ht="15">
      <c r="A184" s="30" t="s">
        <v>1344</v>
      </c>
      <c r="B184" s="29">
        <f t="shared" si="4"/>
        <v>3374</v>
      </c>
      <c r="C184" s="29" t="s">
        <v>360</v>
      </c>
      <c r="D184" s="29" t="str">
        <f t="shared" si="5"/>
        <v>BS103-114_0D2E</v>
      </c>
      <c r="E184" s="29"/>
      <c r="F184" s="92" t="s">
        <v>0</v>
      </c>
      <c r="G184" s="24" t="str">
        <f>IF(ISTEXT(A184),"raidcom add device_grp -device_grp_name "&amp;C184&amp; " "&amp;IF(ISTEXT(D184), D184," ")&amp;"  -ldev_id "&amp;B184&amp;" "&amp;IF(ISNUMBER(E184),"-cnt "&amp;E184,"")&amp;" -s "&amp;Instructions!B$11&amp;" -IH"&amp;Instructions!B$10,"")</f>
        <v>raidcom add device_grp -device_grp_name BS103-114 BS103-114_0D2E  -ldev_id 3374  -s 53958 -IH99</v>
      </c>
      <c r="H184" s="99" t="str">
        <f>IF(ISTEXT(A184),"raidcom delete device_grp -device_grp_name "&amp;C184&amp;"   -ldev_id "&amp;B184&amp;" "&amp;IF(ISNUMBER(E184),"-cnt "&amp;E184,"")&amp;" -s "&amp;Instructions!B$11&amp;" -IH"&amp;Instructions!B$10,"")</f>
        <v>raidcom delete device_grp -device_grp_name BS103-114   -ldev_id 3374  -s 53958 -IH99</v>
      </c>
    </row>
    <row r="185" spans="1:8" ht="15">
      <c r="A185" s="30" t="s">
        <v>1345</v>
      </c>
      <c r="B185" s="29">
        <f t="shared" si="4"/>
        <v>3375</v>
      </c>
      <c r="C185" s="29" t="s">
        <v>360</v>
      </c>
      <c r="D185" s="29" t="str">
        <f t="shared" si="5"/>
        <v>BS103-114_0D2F</v>
      </c>
      <c r="E185" s="29"/>
      <c r="F185" s="92" t="s">
        <v>0</v>
      </c>
      <c r="G185" s="24" t="str">
        <f>IF(ISTEXT(A185),"raidcom add device_grp -device_grp_name "&amp;C185&amp; " "&amp;IF(ISTEXT(D185), D185," ")&amp;"  -ldev_id "&amp;B185&amp;" "&amp;IF(ISNUMBER(E185),"-cnt "&amp;E185,"")&amp;" -s "&amp;Instructions!B$11&amp;" -IH"&amp;Instructions!B$10,"")</f>
        <v>raidcom add device_grp -device_grp_name BS103-114 BS103-114_0D2F  -ldev_id 3375  -s 53958 -IH99</v>
      </c>
      <c r="H185" s="99" t="str">
        <f>IF(ISTEXT(A185),"raidcom delete device_grp -device_grp_name "&amp;C185&amp;"   -ldev_id "&amp;B185&amp;" "&amp;IF(ISNUMBER(E185),"-cnt "&amp;E185,"")&amp;" -s "&amp;Instructions!B$11&amp;" -IH"&amp;Instructions!B$10,"")</f>
        <v>raidcom delete device_grp -device_grp_name BS103-114   -ldev_id 3375  -s 53958 -IH99</v>
      </c>
    </row>
    <row r="186" spans="1:8" ht="15">
      <c r="A186" s="30" t="s">
        <v>1346</v>
      </c>
      <c r="B186" s="29">
        <f t="shared" si="4"/>
        <v>3386</v>
      </c>
      <c r="C186" s="29" t="s">
        <v>360</v>
      </c>
      <c r="D186" s="29" t="str">
        <f t="shared" si="5"/>
        <v>BS103-114_0D3A</v>
      </c>
      <c r="E186" s="29"/>
      <c r="F186" s="92" t="s">
        <v>0</v>
      </c>
      <c r="G186" s="24" t="str">
        <f>IF(ISTEXT(A186),"raidcom add device_grp -device_grp_name "&amp;C186&amp; " "&amp;IF(ISTEXT(D186), D186," ")&amp;"  -ldev_id "&amp;B186&amp;" "&amp;IF(ISNUMBER(E186),"-cnt "&amp;E186,"")&amp;" -s "&amp;Instructions!B$11&amp;" -IH"&amp;Instructions!B$10,"")</f>
        <v>raidcom add device_grp -device_grp_name BS103-114 BS103-114_0D3A  -ldev_id 3386  -s 53958 -IH99</v>
      </c>
      <c r="H186" s="99" t="str">
        <f>IF(ISTEXT(A186),"raidcom delete device_grp -device_grp_name "&amp;C186&amp;"   -ldev_id "&amp;B186&amp;" "&amp;IF(ISNUMBER(E186),"-cnt "&amp;E186,"")&amp;" -s "&amp;Instructions!B$11&amp;" -IH"&amp;Instructions!B$10,"")</f>
        <v>raidcom delete device_grp -device_grp_name BS103-114   -ldev_id 3386  -s 53958 -IH99</v>
      </c>
    </row>
    <row r="187" spans="1:8" ht="15">
      <c r="A187" s="30" t="s">
        <v>1347</v>
      </c>
      <c r="B187" s="29">
        <f t="shared" si="4"/>
        <v>3387</v>
      </c>
      <c r="C187" s="29" t="s">
        <v>360</v>
      </c>
      <c r="D187" s="29" t="str">
        <f t="shared" si="5"/>
        <v>BS103-114_0D3B</v>
      </c>
      <c r="E187" s="29"/>
      <c r="F187" s="92" t="s">
        <v>0</v>
      </c>
      <c r="G187" s="24" t="str">
        <f>IF(ISTEXT(A187),"raidcom add device_grp -device_grp_name "&amp;C187&amp; " "&amp;IF(ISTEXT(D187), D187," ")&amp;"  -ldev_id "&amp;B187&amp;" "&amp;IF(ISNUMBER(E187),"-cnt "&amp;E187,"")&amp;" -s "&amp;Instructions!B$11&amp;" -IH"&amp;Instructions!B$10,"")</f>
        <v>raidcom add device_grp -device_grp_name BS103-114 BS103-114_0D3B  -ldev_id 3387  -s 53958 -IH99</v>
      </c>
      <c r="H187" s="99" t="str">
        <f>IF(ISTEXT(A187),"raidcom delete device_grp -device_grp_name "&amp;C187&amp;"   -ldev_id "&amp;B187&amp;" "&amp;IF(ISNUMBER(E187),"-cnt "&amp;E187,"")&amp;" -s "&amp;Instructions!B$11&amp;" -IH"&amp;Instructions!B$10,"")</f>
        <v>raidcom delete device_grp -device_grp_name BS103-114   -ldev_id 3387  -s 53958 -IH99</v>
      </c>
    </row>
    <row r="188" spans="1:8" ht="15">
      <c r="A188" s="30" t="s">
        <v>1348</v>
      </c>
      <c r="B188" s="29">
        <f t="shared" si="4"/>
        <v>3388</v>
      </c>
      <c r="C188" s="29" t="s">
        <v>360</v>
      </c>
      <c r="D188" s="29" t="str">
        <f t="shared" si="5"/>
        <v>BS103-114_0D3C</v>
      </c>
      <c r="E188" s="29"/>
      <c r="F188" s="92" t="s">
        <v>0</v>
      </c>
      <c r="G188" s="24" t="str">
        <f>IF(ISTEXT(A188),"raidcom add device_grp -device_grp_name "&amp;C188&amp; " "&amp;IF(ISTEXT(D188), D188," ")&amp;"  -ldev_id "&amp;B188&amp;" "&amp;IF(ISNUMBER(E188),"-cnt "&amp;E188,"")&amp;" -s "&amp;Instructions!B$11&amp;" -IH"&amp;Instructions!B$10,"")</f>
        <v>raidcom add device_grp -device_grp_name BS103-114 BS103-114_0D3C  -ldev_id 3388  -s 53958 -IH99</v>
      </c>
      <c r="H188" s="99" t="str">
        <f>IF(ISTEXT(A188),"raidcom delete device_grp -device_grp_name "&amp;C188&amp;"   -ldev_id "&amp;B188&amp;" "&amp;IF(ISNUMBER(E188),"-cnt "&amp;E188,"")&amp;" -s "&amp;Instructions!B$11&amp;" -IH"&amp;Instructions!B$10,"")</f>
        <v>raidcom delete device_grp -device_grp_name BS103-114   -ldev_id 3388  -s 53958 -IH99</v>
      </c>
    </row>
    <row r="189" spans="1:8" ht="15">
      <c r="A189" s="30" t="s">
        <v>1349</v>
      </c>
      <c r="B189" s="29">
        <f t="shared" si="4"/>
        <v>3389</v>
      </c>
      <c r="C189" s="29" t="s">
        <v>360</v>
      </c>
      <c r="D189" s="29" t="str">
        <f t="shared" si="5"/>
        <v>BS103-114_0D3D</v>
      </c>
      <c r="E189" s="29"/>
      <c r="F189" s="92" t="s">
        <v>0</v>
      </c>
      <c r="G189" s="24" t="str">
        <f>IF(ISTEXT(A189),"raidcom add device_grp -device_grp_name "&amp;C189&amp; " "&amp;IF(ISTEXT(D189), D189," ")&amp;"  -ldev_id "&amp;B189&amp;" "&amp;IF(ISNUMBER(E189),"-cnt "&amp;E189,"")&amp;" -s "&amp;Instructions!B$11&amp;" -IH"&amp;Instructions!B$10,"")</f>
        <v>raidcom add device_grp -device_grp_name BS103-114 BS103-114_0D3D  -ldev_id 3389  -s 53958 -IH99</v>
      </c>
      <c r="H189" s="99" t="str">
        <f>IF(ISTEXT(A189),"raidcom delete device_grp -device_grp_name "&amp;C189&amp;"   -ldev_id "&amp;B189&amp;" "&amp;IF(ISNUMBER(E189),"-cnt "&amp;E189,"")&amp;" -s "&amp;Instructions!B$11&amp;" -IH"&amp;Instructions!B$10,"")</f>
        <v>raidcom delete device_grp -device_grp_name BS103-114   -ldev_id 3389  -s 53958 -IH99</v>
      </c>
    </row>
    <row r="190" spans="1:8" ht="15">
      <c r="A190" s="30" t="s">
        <v>1350</v>
      </c>
      <c r="B190" s="29">
        <f t="shared" si="4"/>
        <v>3390</v>
      </c>
      <c r="C190" s="29" t="s">
        <v>360</v>
      </c>
      <c r="D190" s="29" t="str">
        <f t="shared" si="5"/>
        <v>BS103-114_0D3E</v>
      </c>
      <c r="E190" s="29"/>
      <c r="F190" s="92" t="s">
        <v>0</v>
      </c>
      <c r="G190" s="24" t="str">
        <f>IF(ISTEXT(A190),"raidcom add device_grp -device_grp_name "&amp;C190&amp; " "&amp;IF(ISTEXT(D190), D190," ")&amp;"  -ldev_id "&amp;B190&amp;" "&amp;IF(ISNUMBER(E190),"-cnt "&amp;E190,"")&amp;" -s "&amp;Instructions!B$11&amp;" -IH"&amp;Instructions!B$10,"")</f>
        <v>raidcom add device_grp -device_grp_name BS103-114 BS103-114_0D3E  -ldev_id 3390  -s 53958 -IH99</v>
      </c>
      <c r="H190" s="99" t="str">
        <f>IF(ISTEXT(A190),"raidcom delete device_grp -device_grp_name "&amp;C190&amp;"   -ldev_id "&amp;B190&amp;" "&amp;IF(ISNUMBER(E190),"-cnt "&amp;E190,"")&amp;" -s "&amp;Instructions!B$11&amp;" -IH"&amp;Instructions!B$10,"")</f>
        <v>raidcom delete device_grp -device_grp_name BS103-114   -ldev_id 3390  -s 53958 -IH99</v>
      </c>
    </row>
    <row r="191" spans="1:8" ht="15">
      <c r="A191" s="30" t="s">
        <v>1351</v>
      </c>
      <c r="B191" s="29">
        <f t="shared" si="4"/>
        <v>3391</v>
      </c>
      <c r="C191" s="29" t="s">
        <v>360</v>
      </c>
      <c r="D191" s="29" t="str">
        <f t="shared" si="5"/>
        <v>BS103-114_0D3F</v>
      </c>
      <c r="E191" s="29"/>
      <c r="F191" s="92" t="s">
        <v>0</v>
      </c>
      <c r="G191" s="24" t="str">
        <f>IF(ISTEXT(A191),"raidcom add device_grp -device_grp_name "&amp;C191&amp; " "&amp;IF(ISTEXT(D191), D191," ")&amp;"  -ldev_id "&amp;B191&amp;" "&amp;IF(ISNUMBER(E191),"-cnt "&amp;E191,"")&amp;" -s "&amp;Instructions!B$11&amp;" -IH"&amp;Instructions!B$10,"")</f>
        <v>raidcom add device_grp -device_grp_name BS103-114 BS103-114_0D3F  -ldev_id 3391  -s 53958 -IH99</v>
      </c>
      <c r="H191" s="99" t="str">
        <f>IF(ISTEXT(A191),"raidcom delete device_grp -device_grp_name "&amp;C191&amp;"   -ldev_id "&amp;B191&amp;" "&amp;IF(ISNUMBER(E191),"-cnt "&amp;E191,"")&amp;" -s "&amp;Instructions!B$11&amp;" -IH"&amp;Instructions!B$10,"")</f>
        <v>raidcom delete device_grp -device_grp_name BS103-114   -ldev_id 3391  -s 53958 -IH99</v>
      </c>
    </row>
    <row r="192" spans="1:8" ht="15">
      <c r="A192" s="30" t="s">
        <v>1352</v>
      </c>
      <c r="B192" s="29">
        <f t="shared" si="4"/>
        <v>3500</v>
      </c>
      <c r="C192" s="29" t="s">
        <v>360</v>
      </c>
      <c r="D192" s="29" t="str">
        <f t="shared" si="5"/>
        <v>BS103-114_0DAC</v>
      </c>
      <c r="E192" s="29"/>
      <c r="F192" s="92" t="s">
        <v>0</v>
      </c>
      <c r="G192" s="24" t="str">
        <f>IF(ISTEXT(A192),"raidcom add device_grp -device_grp_name "&amp;C192&amp; " "&amp;IF(ISTEXT(D192), D192," ")&amp;"  -ldev_id "&amp;B192&amp;" "&amp;IF(ISNUMBER(E192),"-cnt "&amp;E192,"")&amp;" -s "&amp;Instructions!B$11&amp;" -IH"&amp;Instructions!B$10,"")</f>
        <v>raidcom add device_grp -device_grp_name BS103-114 BS103-114_0DAC  -ldev_id 3500  -s 53958 -IH99</v>
      </c>
      <c r="H192" s="99" t="str">
        <f>IF(ISTEXT(A192),"raidcom delete device_grp -device_grp_name "&amp;C192&amp;"   -ldev_id "&amp;B192&amp;" "&amp;IF(ISNUMBER(E192),"-cnt "&amp;E192,"")&amp;" -s "&amp;Instructions!B$11&amp;" -IH"&amp;Instructions!B$10,"")</f>
        <v>raidcom delete device_grp -device_grp_name BS103-114   -ldev_id 3500  -s 53958 -IH99</v>
      </c>
    </row>
    <row r="193" spans="1:8" ht="15">
      <c r="A193" s="30" t="s">
        <v>1353</v>
      </c>
      <c r="B193" s="29">
        <f t="shared" si="4"/>
        <v>3501</v>
      </c>
      <c r="C193" s="29" t="s">
        <v>360</v>
      </c>
      <c r="D193" s="29" t="str">
        <f t="shared" si="5"/>
        <v>BS103-114_0DAD</v>
      </c>
      <c r="E193" s="29"/>
      <c r="F193" s="92" t="s">
        <v>0</v>
      </c>
      <c r="G193" s="24" t="str">
        <f>IF(ISTEXT(A193),"raidcom add device_grp -device_grp_name "&amp;C193&amp; " "&amp;IF(ISTEXT(D193), D193," ")&amp;"  -ldev_id "&amp;B193&amp;" "&amp;IF(ISNUMBER(E193),"-cnt "&amp;E193,"")&amp;" -s "&amp;Instructions!B$11&amp;" -IH"&amp;Instructions!B$10,"")</f>
        <v>raidcom add device_grp -device_grp_name BS103-114 BS103-114_0DAD  -ldev_id 3501  -s 53958 -IH99</v>
      </c>
      <c r="H193" s="99" t="str">
        <f>IF(ISTEXT(A193),"raidcom delete device_grp -device_grp_name "&amp;C193&amp;"   -ldev_id "&amp;B193&amp;" "&amp;IF(ISNUMBER(E193),"-cnt "&amp;E193,"")&amp;" -s "&amp;Instructions!B$11&amp;" -IH"&amp;Instructions!B$10,"")</f>
        <v>raidcom delete device_grp -device_grp_name BS103-114   -ldev_id 3501  -s 53958 -IH99</v>
      </c>
    </row>
    <row r="194" spans="1:8" ht="15">
      <c r="A194" s="30" t="s">
        <v>1354</v>
      </c>
      <c r="B194" s="29">
        <f t="shared" si="4"/>
        <v>3502</v>
      </c>
      <c r="C194" s="29" t="s">
        <v>360</v>
      </c>
      <c r="D194" s="29" t="str">
        <f t="shared" si="5"/>
        <v>BS103-114_0DAE</v>
      </c>
      <c r="E194" s="29"/>
      <c r="F194" s="92" t="s">
        <v>0</v>
      </c>
      <c r="G194" s="24" t="str">
        <f>IF(ISTEXT(A194),"raidcom add device_grp -device_grp_name "&amp;C194&amp; " "&amp;IF(ISTEXT(D194), D194," ")&amp;"  -ldev_id "&amp;B194&amp;" "&amp;IF(ISNUMBER(E194),"-cnt "&amp;E194,"")&amp;" -s "&amp;Instructions!B$11&amp;" -IH"&amp;Instructions!B$10,"")</f>
        <v>raidcom add device_grp -device_grp_name BS103-114 BS103-114_0DAE  -ldev_id 3502  -s 53958 -IH99</v>
      </c>
      <c r="H194" s="99" t="str">
        <f>IF(ISTEXT(A194),"raidcom delete device_grp -device_grp_name "&amp;C194&amp;"   -ldev_id "&amp;B194&amp;" "&amp;IF(ISNUMBER(E194),"-cnt "&amp;E194,"")&amp;" -s "&amp;Instructions!B$11&amp;" -IH"&amp;Instructions!B$10,"")</f>
        <v>raidcom delete device_grp -device_grp_name BS103-114   -ldev_id 3502  -s 53958 -IH99</v>
      </c>
    </row>
    <row r="195" spans="1:8" ht="15">
      <c r="A195" s="30" t="s">
        <v>1355</v>
      </c>
      <c r="B195" s="29">
        <f t="shared" si="4"/>
        <v>3503</v>
      </c>
      <c r="C195" s="29" t="s">
        <v>360</v>
      </c>
      <c r="D195" s="29" t="str">
        <f t="shared" si="5"/>
        <v>BS103-114_0DAF</v>
      </c>
      <c r="E195" s="29"/>
      <c r="F195" s="92" t="s">
        <v>0</v>
      </c>
      <c r="G195" s="24" t="str">
        <f>IF(ISTEXT(A195),"raidcom add device_grp -device_grp_name "&amp;C195&amp; " "&amp;IF(ISTEXT(D195), D195," ")&amp;"  -ldev_id "&amp;B195&amp;" "&amp;IF(ISNUMBER(E195),"-cnt "&amp;E195,"")&amp;" -s "&amp;Instructions!B$11&amp;" -IH"&amp;Instructions!B$10,"")</f>
        <v>raidcom add device_grp -device_grp_name BS103-114 BS103-114_0DAF  -ldev_id 3503  -s 53958 -IH99</v>
      </c>
      <c r="H195" s="99" t="str">
        <f>IF(ISTEXT(A195),"raidcom delete device_grp -device_grp_name "&amp;C195&amp;"   -ldev_id "&amp;B195&amp;" "&amp;IF(ISNUMBER(E195),"-cnt "&amp;E195,"")&amp;" -s "&amp;Instructions!B$11&amp;" -IH"&amp;Instructions!B$10,"")</f>
        <v>raidcom delete device_grp -device_grp_name BS103-114   -ldev_id 3503  -s 53958 -IH99</v>
      </c>
    </row>
    <row r="196" spans="1:8" ht="15">
      <c r="A196" s="30" t="s">
        <v>1356</v>
      </c>
      <c r="B196" s="29">
        <f t="shared" ref="B196:B259" si="6">IF(ISTEXT(A196),HEX2DEC(A196),"")</f>
        <v>3504</v>
      </c>
      <c r="C196" s="29" t="s">
        <v>360</v>
      </c>
      <c r="D196" s="29" t="str">
        <f t="shared" ref="D196:D259" si="7">IF(ISTEXT(A196),C196&amp;"_"&amp;A196,"")</f>
        <v>BS103-114_0DB0</v>
      </c>
      <c r="E196" s="29"/>
      <c r="F196" s="92" t="s">
        <v>0</v>
      </c>
      <c r="G196" s="24" t="str">
        <f>IF(ISTEXT(A196),"raidcom add device_grp -device_grp_name "&amp;C196&amp; " "&amp;IF(ISTEXT(D196), D196," ")&amp;"  -ldev_id "&amp;B196&amp;" "&amp;IF(ISNUMBER(E196),"-cnt "&amp;E196,"")&amp;" -s "&amp;Instructions!B$11&amp;" -IH"&amp;Instructions!B$10,"")</f>
        <v>raidcom add device_grp -device_grp_name BS103-114 BS103-114_0DB0  -ldev_id 3504  -s 53958 -IH99</v>
      </c>
      <c r="H196" s="99" t="str">
        <f>IF(ISTEXT(A196),"raidcom delete device_grp -device_grp_name "&amp;C196&amp;"   -ldev_id "&amp;B196&amp;" "&amp;IF(ISNUMBER(E196),"-cnt "&amp;E196,"")&amp;" -s "&amp;Instructions!B$11&amp;" -IH"&amp;Instructions!B$10,"")</f>
        <v>raidcom delete device_grp -device_grp_name BS103-114   -ldev_id 3504  -s 53958 -IH99</v>
      </c>
    </row>
    <row r="197" spans="1:8" ht="15">
      <c r="A197" s="30" t="s">
        <v>1357</v>
      </c>
      <c r="B197" s="29">
        <f t="shared" si="6"/>
        <v>3505</v>
      </c>
      <c r="C197" s="29" t="s">
        <v>360</v>
      </c>
      <c r="D197" s="29" t="str">
        <f t="shared" si="7"/>
        <v>BS103-114_0DB1</v>
      </c>
      <c r="E197" s="29"/>
      <c r="F197" s="92" t="s">
        <v>0</v>
      </c>
      <c r="G197" s="24" t="str">
        <f>IF(ISTEXT(A197),"raidcom add device_grp -device_grp_name "&amp;C197&amp; " "&amp;IF(ISTEXT(D197), D197," ")&amp;"  -ldev_id "&amp;B197&amp;" "&amp;IF(ISNUMBER(E197),"-cnt "&amp;E197,"")&amp;" -s "&amp;Instructions!B$11&amp;" -IH"&amp;Instructions!B$10,"")</f>
        <v>raidcom add device_grp -device_grp_name BS103-114 BS103-114_0DB1  -ldev_id 3505  -s 53958 -IH99</v>
      </c>
      <c r="H197" s="99" t="str">
        <f>IF(ISTEXT(A197),"raidcom delete device_grp -device_grp_name "&amp;C197&amp;"   -ldev_id "&amp;B197&amp;" "&amp;IF(ISNUMBER(E197),"-cnt "&amp;E197,"")&amp;" -s "&amp;Instructions!B$11&amp;" -IH"&amp;Instructions!B$10,"")</f>
        <v>raidcom delete device_grp -device_grp_name BS103-114   -ldev_id 3505  -s 53958 -IH99</v>
      </c>
    </row>
    <row r="198" spans="1:8" ht="15">
      <c r="A198" s="30" t="s">
        <v>1358</v>
      </c>
      <c r="B198" s="29">
        <f t="shared" si="6"/>
        <v>3506</v>
      </c>
      <c r="C198" s="29" t="s">
        <v>360</v>
      </c>
      <c r="D198" s="29" t="str">
        <f t="shared" si="7"/>
        <v>BS103-114_0DB2</v>
      </c>
      <c r="E198" s="29"/>
      <c r="F198" s="92" t="s">
        <v>0</v>
      </c>
      <c r="G198" s="24" t="str">
        <f>IF(ISTEXT(A198),"raidcom add device_grp -device_grp_name "&amp;C198&amp; " "&amp;IF(ISTEXT(D198), D198," ")&amp;"  -ldev_id "&amp;B198&amp;" "&amp;IF(ISNUMBER(E198),"-cnt "&amp;E198,"")&amp;" -s "&amp;Instructions!B$11&amp;" -IH"&amp;Instructions!B$10,"")</f>
        <v>raidcom add device_grp -device_grp_name BS103-114 BS103-114_0DB2  -ldev_id 3506  -s 53958 -IH99</v>
      </c>
      <c r="H198" s="99" t="str">
        <f>IF(ISTEXT(A198),"raidcom delete device_grp -device_grp_name "&amp;C198&amp;"   -ldev_id "&amp;B198&amp;" "&amp;IF(ISNUMBER(E198),"-cnt "&amp;E198,"")&amp;" -s "&amp;Instructions!B$11&amp;" -IH"&amp;Instructions!B$10,"")</f>
        <v>raidcom delete device_grp -device_grp_name BS103-114   -ldev_id 3506  -s 53958 -IH99</v>
      </c>
    </row>
    <row r="199" spans="1:8" ht="15">
      <c r="A199" s="30" t="s">
        <v>1359</v>
      </c>
      <c r="B199" s="29">
        <f t="shared" si="6"/>
        <v>3507</v>
      </c>
      <c r="C199" s="29" t="s">
        <v>360</v>
      </c>
      <c r="D199" s="29" t="str">
        <f t="shared" si="7"/>
        <v>BS103-114_0DB3</v>
      </c>
      <c r="E199" s="29"/>
      <c r="F199" s="92" t="s">
        <v>0</v>
      </c>
      <c r="G199" s="24" t="str">
        <f>IF(ISTEXT(A199),"raidcom add device_grp -device_grp_name "&amp;C199&amp; " "&amp;IF(ISTEXT(D199), D199," ")&amp;"  -ldev_id "&amp;B199&amp;" "&amp;IF(ISNUMBER(E199),"-cnt "&amp;E199,"")&amp;" -s "&amp;Instructions!B$11&amp;" -IH"&amp;Instructions!B$10,"")</f>
        <v>raidcom add device_grp -device_grp_name BS103-114 BS103-114_0DB3  -ldev_id 3507  -s 53958 -IH99</v>
      </c>
      <c r="H199" s="99" t="str">
        <f>IF(ISTEXT(A199),"raidcom delete device_grp -device_grp_name "&amp;C199&amp;"   -ldev_id "&amp;B199&amp;" "&amp;IF(ISNUMBER(E199),"-cnt "&amp;E199,"")&amp;" -s "&amp;Instructions!B$11&amp;" -IH"&amp;Instructions!B$10,"")</f>
        <v>raidcom delete device_grp -device_grp_name BS103-114   -ldev_id 3507  -s 53958 -IH99</v>
      </c>
    </row>
    <row r="200" spans="1:8" ht="15">
      <c r="A200" s="30" t="s">
        <v>1360</v>
      </c>
      <c r="B200" s="29">
        <f t="shared" si="6"/>
        <v>3508</v>
      </c>
      <c r="C200" s="29" t="s">
        <v>360</v>
      </c>
      <c r="D200" s="29" t="str">
        <f t="shared" si="7"/>
        <v>BS103-114_0DB4</v>
      </c>
      <c r="E200" s="29"/>
      <c r="F200" s="92" t="s">
        <v>0</v>
      </c>
      <c r="G200" s="24" t="str">
        <f>IF(ISTEXT(A200),"raidcom add device_grp -device_grp_name "&amp;C200&amp; " "&amp;IF(ISTEXT(D200), D200," ")&amp;"  -ldev_id "&amp;B200&amp;" "&amp;IF(ISNUMBER(E200),"-cnt "&amp;E200,"")&amp;" -s "&amp;Instructions!B$11&amp;" -IH"&amp;Instructions!B$10,"")</f>
        <v>raidcom add device_grp -device_grp_name BS103-114 BS103-114_0DB4  -ldev_id 3508  -s 53958 -IH99</v>
      </c>
      <c r="H200" s="99" t="str">
        <f>IF(ISTEXT(A200),"raidcom delete device_grp -device_grp_name "&amp;C200&amp;"   -ldev_id "&amp;B200&amp;" "&amp;IF(ISNUMBER(E200),"-cnt "&amp;E200,"")&amp;" -s "&amp;Instructions!B$11&amp;" -IH"&amp;Instructions!B$10,"")</f>
        <v>raidcom delete device_grp -device_grp_name BS103-114   -ldev_id 3508  -s 53958 -IH99</v>
      </c>
    </row>
    <row r="201" spans="1:8" ht="15">
      <c r="A201" s="30" t="s">
        <v>1361</v>
      </c>
      <c r="B201" s="29">
        <f t="shared" si="6"/>
        <v>3509</v>
      </c>
      <c r="C201" s="29" t="s">
        <v>360</v>
      </c>
      <c r="D201" s="29" t="str">
        <f t="shared" si="7"/>
        <v>BS103-114_0DB5</v>
      </c>
      <c r="E201" s="29"/>
      <c r="F201" s="92" t="s">
        <v>0</v>
      </c>
      <c r="G201" s="24" t="str">
        <f>IF(ISTEXT(A201),"raidcom add device_grp -device_grp_name "&amp;C201&amp; " "&amp;IF(ISTEXT(D201), D201," ")&amp;"  -ldev_id "&amp;B201&amp;" "&amp;IF(ISNUMBER(E201),"-cnt "&amp;E201,"")&amp;" -s "&amp;Instructions!B$11&amp;" -IH"&amp;Instructions!B$10,"")</f>
        <v>raidcom add device_grp -device_grp_name BS103-114 BS103-114_0DB5  -ldev_id 3509  -s 53958 -IH99</v>
      </c>
      <c r="H201" s="99" t="str">
        <f>IF(ISTEXT(A201),"raidcom delete device_grp -device_grp_name "&amp;C201&amp;"   -ldev_id "&amp;B201&amp;" "&amp;IF(ISNUMBER(E201),"-cnt "&amp;E201,"")&amp;" -s "&amp;Instructions!B$11&amp;" -IH"&amp;Instructions!B$10,"")</f>
        <v>raidcom delete device_grp -device_grp_name BS103-114   -ldev_id 3509  -s 53958 -IH99</v>
      </c>
    </row>
    <row r="202" spans="1:8" ht="15">
      <c r="A202" s="30" t="s">
        <v>1362</v>
      </c>
      <c r="B202" s="29">
        <f t="shared" si="6"/>
        <v>3510</v>
      </c>
      <c r="C202" s="29" t="s">
        <v>360</v>
      </c>
      <c r="D202" s="29" t="str">
        <f t="shared" si="7"/>
        <v>BS103-114_0DB6</v>
      </c>
      <c r="E202" s="29"/>
      <c r="F202" s="92" t="s">
        <v>0</v>
      </c>
      <c r="G202" s="24" t="str">
        <f>IF(ISTEXT(A202),"raidcom add device_grp -device_grp_name "&amp;C202&amp; " "&amp;IF(ISTEXT(D202), D202," ")&amp;"  -ldev_id "&amp;B202&amp;" "&amp;IF(ISNUMBER(E202),"-cnt "&amp;E202,"")&amp;" -s "&amp;Instructions!B$11&amp;" -IH"&amp;Instructions!B$10,"")</f>
        <v>raidcom add device_grp -device_grp_name BS103-114 BS103-114_0DB6  -ldev_id 3510  -s 53958 -IH99</v>
      </c>
      <c r="H202" s="99" t="str">
        <f>IF(ISTEXT(A202),"raidcom delete device_grp -device_grp_name "&amp;C202&amp;"   -ldev_id "&amp;B202&amp;" "&amp;IF(ISNUMBER(E202),"-cnt "&amp;E202,"")&amp;" -s "&amp;Instructions!B$11&amp;" -IH"&amp;Instructions!B$10,"")</f>
        <v>raidcom delete device_grp -device_grp_name BS103-114   -ldev_id 3510  -s 53958 -IH99</v>
      </c>
    </row>
    <row r="203" spans="1:8" ht="15">
      <c r="A203" s="30" t="s">
        <v>1363</v>
      </c>
      <c r="B203" s="29">
        <f t="shared" si="6"/>
        <v>3518</v>
      </c>
      <c r="C203" s="29" t="s">
        <v>360</v>
      </c>
      <c r="D203" s="29" t="str">
        <f t="shared" si="7"/>
        <v>BS103-114_0DBE</v>
      </c>
      <c r="E203" s="29"/>
      <c r="F203" s="92" t="s">
        <v>0</v>
      </c>
      <c r="G203" s="24" t="str">
        <f>IF(ISTEXT(A203),"raidcom add device_grp -device_grp_name "&amp;C203&amp; " "&amp;IF(ISTEXT(D203), D203," ")&amp;"  -ldev_id "&amp;B203&amp;" "&amp;IF(ISNUMBER(E203),"-cnt "&amp;E203,"")&amp;" -s "&amp;Instructions!B$11&amp;" -IH"&amp;Instructions!B$10,"")</f>
        <v>raidcom add device_grp -device_grp_name BS103-114 BS103-114_0DBE  -ldev_id 3518  -s 53958 -IH99</v>
      </c>
      <c r="H203" s="99" t="str">
        <f>IF(ISTEXT(A203),"raidcom delete device_grp -device_grp_name "&amp;C203&amp;"   -ldev_id "&amp;B203&amp;" "&amp;IF(ISNUMBER(E203),"-cnt "&amp;E203,"")&amp;" -s "&amp;Instructions!B$11&amp;" -IH"&amp;Instructions!B$10,"")</f>
        <v>raidcom delete device_grp -device_grp_name BS103-114   -ldev_id 3518  -s 53958 -IH99</v>
      </c>
    </row>
    <row r="204" spans="1:8" ht="15">
      <c r="A204" s="30" t="s">
        <v>1364</v>
      </c>
      <c r="B204" s="29">
        <f t="shared" si="6"/>
        <v>3519</v>
      </c>
      <c r="C204" s="29" t="s">
        <v>360</v>
      </c>
      <c r="D204" s="29" t="str">
        <f t="shared" si="7"/>
        <v>BS103-114_0DBF</v>
      </c>
      <c r="E204" s="29"/>
      <c r="F204" s="92" t="s">
        <v>0</v>
      </c>
      <c r="G204" s="24" t="str">
        <f>IF(ISTEXT(A204),"raidcom add device_grp -device_grp_name "&amp;C204&amp; " "&amp;IF(ISTEXT(D204), D204," ")&amp;"  -ldev_id "&amp;B204&amp;" "&amp;IF(ISNUMBER(E204),"-cnt "&amp;E204,"")&amp;" -s "&amp;Instructions!B$11&amp;" -IH"&amp;Instructions!B$10,"")</f>
        <v>raidcom add device_grp -device_grp_name BS103-114 BS103-114_0DBF  -ldev_id 3519  -s 53958 -IH99</v>
      </c>
      <c r="H204" s="99" t="str">
        <f>IF(ISTEXT(A204),"raidcom delete device_grp -device_grp_name "&amp;C204&amp;"   -ldev_id "&amp;B204&amp;" "&amp;IF(ISNUMBER(E204),"-cnt "&amp;E204,"")&amp;" -s "&amp;Instructions!B$11&amp;" -IH"&amp;Instructions!B$10,"")</f>
        <v>raidcom delete device_grp -device_grp_name BS103-114   -ldev_id 3519  -s 53958 -IH99</v>
      </c>
    </row>
    <row r="205" spans="1:8" ht="15">
      <c r="A205" s="30" t="s">
        <v>1365</v>
      </c>
      <c r="B205" s="29">
        <f t="shared" si="6"/>
        <v>3520</v>
      </c>
      <c r="C205" s="29" t="s">
        <v>360</v>
      </c>
      <c r="D205" s="29" t="str">
        <f t="shared" si="7"/>
        <v>BS103-114_0DC0</v>
      </c>
      <c r="E205" s="29"/>
      <c r="F205" s="92" t="s">
        <v>0</v>
      </c>
      <c r="G205" s="24" t="str">
        <f>IF(ISTEXT(A205),"raidcom add device_grp -device_grp_name "&amp;C205&amp; " "&amp;IF(ISTEXT(D205), D205," ")&amp;"  -ldev_id "&amp;B205&amp;" "&amp;IF(ISNUMBER(E205),"-cnt "&amp;E205,"")&amp;" -s "&amp;Instructions!B$11&amp;" -IH"&amp;Instructions!B$10,"")</f>
        <v>raidcom add device_grp -device_grp_name BS103-114 BS103-114_0DC0  -ldev_id 3520  -s 53958 -IH99</v>
      </c>
      <c r="H205" s="99" t="str">
        <f>IF(ISTEXT(A205),"raidcom delete device_grp -device_grp_name "&amp;C205&amp;"   -ldev_id "&amp;B205&amp;" "&amp;IF(ISNUMBER(E205),"-cnt "&amp;E205,"")&amp;" -s "&amp;Instructions!B$11&amp;" -IH"&amp;Instructions!B$10,"")</f>
        <v>raidcom delete device_grp -device_grp_name BS103-114   -ldev_id 3520  -s 53958 -IH99</v>
      </c>
    </row>
    <row r="206" spans="1:8" ht="15">
      <c r="A206" s="30" t="s">
        <v>1366</v>
      </c>
      <c r="B206" s="29">
        <f t="shared" si="6"/>
        <v>3521</v>
      </c>
      <c r="C206" s="29" t="s">
        <v>360</v>
      </c>
      <c r="D206" s="29" t="str">
        <f t="shared" si="7"/>
        <v>BS103-114_0DC1</v>
      </c>
      <c r="E206" s="29"/>
      <c r="F206" s="92" t="s">
        <v>0</v>
      </c>
      <c r="G206" s="24" t="str">
        <f>IF(ISTEXT(A206),"raidcom add device_grp -device_grp_name "&amp;C206&amp; " "&amp;IF(ISTEXT(D206), D206," ")&amp;"  -ldev_id "&amp;B206&amp;" "&amp;IF(ISNUMBER(E206),"-cnt "&amp;E206,"")&amp;" -s "&amp;Instructions!B$11&amp;" -IH"&amp;Instructions!B$10,"")</f>
        <v>raidcom add device_grp -device_grp_name BS103-114 BS103-114_0DC1  -ldev_id 3521  -s 53958 -IH99</v>
      </c>
      <c r="H206" s="99" t="str">
        <f>IF(ISTEXT(A206),"raidcom delete device_grp -device_grp_name "&amp;C206&amp;"   -ldev_id "&amp;B206&amp;" "&amp;IF(ISNUMBER(E206),"-cnt "&amp;E206,"")&amp;" -s "&amp;Instructions!B$11&amp;" -IH"&amp;Instructions!B$10,"")</f>
        <v>raidcom delete device_grp -device_grp_name BS103-114   -ldev_id 3521  -s 53958 -IH99</v>
      </c>
    </row>
    <row r="207" spans="1:8" ht="15">
      <c r="A207" s="30" t="s">
        <v>1367</v>
      </c>
      <c r="B207" s="29">
        <f t="shared" si="6"/>
        <v>3522</v>
      </c>
      <c r="C207" s="29" t="s">
        <v>360</v>
      </c>
      <c r="D207" s="29" t="str">
        <f t="shared" si="7"/>
        <v>BS103-114_0DC2</v>
      </c>
      <c r="E207" s="29"/>
      <c r="F207" s="92" t="s">
        <v>0</v>
      </c>
      <c r="G207" s="24" t="str">
        <f>IF(ISTEXT(A207),"raidcom add device_grp -device_grp_name "&amp;C207&amp; " "&amp;IF(ISTEXT(D207), D207," ")&amp;"  -ldev_id "&amp;B207&amp;" "&amp;IF(ISNUMBER(E207),"-cnt "&amp;E207,"")&amp;" -s "&amp;Instructions!B$11&amp;" -IH"&amp;Instructions!B$10,"")</f>
        <v>raidcom add device_grp -device_grp_name BS103-114 BS103-114_0DC2  -ldev_id 3522  -s 53958 -IH99</v>
      </c>
      <c r="H207" s="99" t="str">
        <f>IF(ISTEXT(A207),"raidcom delete device_grp -device_grp_name "&amp;C207&amp;"   -ldev_id "&amp;B207&amp;" "&amp;IF(ISNUMBER(E207),"-cnt "&amp;E207,"")&amp;" -s "&amp;Instructions!B$11&amp;" -IH"&amp;Instructions!B$10,"")</f>
        <v>raidcom delete device_grp -device_grp_name BS103-114   -ldev_id 3522  -s 53958 -IH99</v>
      </c>
    </row>
    <row r="208" spans="1:8" ht="15">
      <c r="A208" s="30" t="s">
        <v>1368</v>
      </c>
      <c r="B208" s="29">
        <f t="shared" si="6"/>
        <v>3533</v>
      </c>
      <c r="C208" s="29" t="s">
        <v>360</v>
      </c>
      <c r="D208" s="29" t="str">
        <f t="shared" si="7"/>
        <v>BS103-114_0DCD</v>
      </c>
      <c r="E208" s="29"/>
      <c r="F208" s="92" t="s">
        <v>0</v>
      </c>
      <c r="G208" s="24" t="str">
        <f>IF(ISTEXT(A208),"raidcom add device_grp -device_grp_name "&amp;C208&amp; " "&amp;IF(ISTEXT(D208), D208," ")&amp;"  -ldev_id "&amp;B208&amp;" "&amp;IF(ISNUMBER(E208),"-cnt "&amp;E208,"")&amp;" -s "&amp;Instructions!B$11&amp;" -IH"&amp;Instructions!B$10,"")</f>
        <v>raidcom add device_grp -device_grp_name BS103-114 BS103-114_0DCD  -ldev_id 3533  -s 53958 -IH99</v>
      </c>
      <c r="H208" s="99" t="str">
        <f>IF(ISTEXT(A208),"raidcom delete device_grp -device_grp_name "&amp;C208&amp;"   -ldev_id "&amp;B208&amp;" "&amp;IF(ISNUMBER(E208),"-cnt "&amp;E208,"")&amp;" -s "&amp;Instructions!B$11&amp;" -IH"&amp;Instructions!B$10,"")</f>
        <v>raidcom delete device_grp -device_grp_name BS103-114   -ldev_id 3533  -s 53958 -IH99</v>
      </c>
    </row>
    <row r="209" spans="1:8" ht="15">
      <c r="A209" s="30" t="s">
        <v>1369</v>
      </c>
      <c r="B209" s="29">
        <f t="shared" si="6"/>
        <v>3534</v>
      </c>
      <c r="C209" s="29" t="s">
        <v>360</v>
      </c>
      <c r="D209" s="29" t="str">
        <f t="shared" si="7"/>
        <v>BS103-114_0DCE</v>
      </c>
      <c r="E209" s="29"/>
      <c r="F209" s="92" t="s">
        <v>0</v>
      </c>
      <c r="G209" s="24" t="str">
        <f>IF(ISTEXT(A209),"raidcom add device_grp -device_grp_name "&amp;C209&amp; " "&amp;IF(ISTEXT(D209), D209," ")&amp;"  -ldev_id "&amp;B209&amp;" "&amp;IF(ISNUMBER(E209),"-cnt "&amp;E209,"")&amp;" -s "&amp;Instructions!B$11&amp;" -IH"&amp;Instructions!B$10,"")</f>
        <v>raidcom add device_grp -device_grp_name BS103-114 BS103-114_0DCE  -ldev_id 3534  -s 53958 -IH99</v>
      </c>
      <c r="H209" s="99" t="str">
        <f>IF(ISTEXT(A209),"raidcom delete device_grp -device_grp_name "&amp;C209&amp;"   -ldev_id "&amp;B209&amp;" "&amp;IF(ISNUMBER(E209),"-cnt "&amp;E209,"")&amp;" -s "&amp;Instructions!B$11&amp;" -IH"&amp;Instructions!B$10,"")</f>
        <v>raidcom delete device_grp -device_grp_name BS103-114   -ldev_id 3534  -s 53958 -IH99</v>
      </c>
    </row>
    <row r="210" spans="1:8" ht="15">
      <c r="A210" s="30" t="s">
        <v>1370</v>
      </c>
      <c r="B210" s="29">
        <f t="shared" si="6"/>
        <v>3568</v>
      </c>
      <c r="C210" s="29" t="s">
        <v>360</v>
      </c>
      <c r="D210" s="29" t="str">
        <f t="shared" si="7"/>
        <v>BS103-114_0DF0</v>
      </c>
      <c r="E210" s="29"/>
      <c r="F210" s="92" t="s">
        <v>0</v>
      </c>
      <c r="G210" s="24" t="str">
        <f>IF(ISTEXT(A210),"raidcom add device_grp -device_grp_name "&amp;C210&amp; " "&amp;IF(ISTEXT(D210), D210," ")&amp;"  -ldev_id "&amp;B210&amp;" "&amp;IF(ISNUMBER(E210),"-cnt "&amp;E210,"")&amp;" -s "&amp;Instructions!B$11&amp;" -IH"&amp;Instructions!B$10,"")</f>
        <v>raidcom add device_grp -device_grp_name BS103-114 BS103-114_0DF0  -ldev_id 3568  -s 53958 -IH99</v>
      </c>
      <c r="H210" s="99" t="str">
        <f>IF(ISTEXT(A210),"raidcom delete device_grp -device_grp_name "&amp;C210&amp;"   -ldev_id "&amp;B210&amp;" "&amp;IF(ISNUMBER(E210),"-cnt "&amp;E210,"")&amp;" -s "&amp;Instructions!B$11&amp;" -IH"&amp;Instructions!B$10,"")</f>
        <v>raidcom delete device_grp -device_grp_name BS103-114   -ldev_id 3568  -s 53958 -IH99</v>
      </c>
    </row>
    <row r="211" spans="1:8" ht="15">
      <c r="A211" s="30" t="s">
        <v>1371</v>
      </c>
      <c r="B211" s="29">
        <f t="shared" si="6"/>
        <v>3536</v>
      </c>
      <c r="C211" s="29" t="s">
        <v>360</v>
      </c>
      <c r="D211" s="29" t="str">
        <f t="shared" si="7"/>
        <v>BS103-114_0DD0</v>
      </c>
      <c r="E211" s="29"/>
      <c r="F211" s="92" t="s">
        <v>0</v>
      </c>
      <c r="G211" s="24" t="str">
        <f>IF(ISTEXT(A211),"raidcom add device_grp -device_grp_name "&amp;C211&amp; " "&amp;IF(ISTEXT(D211), D211," ")&amp;"  -ldev_id "&amp;B211&amp;" "&amp;IF(ISNUMBER(E211),"-cnt "&amp;E211,"")&amp;" -s "&amp;Instructions!B$11&amp;" -IH"&amp;Instructions!B$10,"")</f>
        <v>raidcom add device_grp -device_grp_name BS103-114 BS103-114_0DD0  -ldev_id 3536  -s 53958 -IH99</v>
      </c>
      <c r="H211" s="99" t="str">
        <f>IF(ISTEXT(A211),"raidcom delete device_grp -device_grp_name "&amp;C211&amp;"   -ldev_id "&amp;B211&amp;" "&amp;IF(ISNUMBER(E211),"-cnt "&amp;E211,"")&amp;" -s "&amp;Instructions!B$11&amp;" -IH"&amp;Instructions!B$10,"")</f>
        <v>raidcom delete device_grp -device_grp_name BS103-114   -ldev_id 3536  -s 53958 -IH99</v>
      </c>
    </row>
    <row r="212" spans="1:8" ht="15">
      <c r="A212" s="30" t="s">
        <v>1372</v>
      </c>
      <c r="B212" s="29">
        <f t="shared" si="6"/>
        <v>3537</v>
      </c>
      <c r="C212" s="29" t="s">
        <v>360</v>
      </c>
      <c r="D212" s="29" t="str">
        <f t="shared" si="7"/>
        <v>BS103-114_0DD1</v>
      </c>
      <c r="E212" s="29"/>
      <c r="F212" s="92" t="s">
        <v>0</v>
      </c>
      <c r="G212" s="24" t="str">
        <f>IF(ISTEXT(A212),"raidcom add device_grp -device_grp_name "&amp;C212&amp; " "&amp;IF(ISTEXT(D212), D212," ")&amp;"  -ldev_id "&amp;B212&amp;" "&amp;IF(ISNUMBER(E212),"-cnt "&amp;E212,"")&amp;" -s "&amp;Instructions!B$11&amp;" -IH"&amp;Instructions!B$10,"")</f>
        <v>raidcom add device_grp -device_grp_name BS103-114 BS103-114_0DD1  -ldev_id 3537  -s 53958 -IH99</v>
      </c>
      <c r="H212" s="99" t="str">
        <f>IF(ISTEXT(A212),"raidcom delete device_grp -device_grp_name "&amp;C212&amp;"   -ldev_id "&amp;B212&amp;" "&amp;IF(ISNUMBER(E212),"-cnt "&amp;E212,"")&amp;" -s "&amp;Instructions!B$11&amp;" -IH"&amp;Instructions!B$10,"")</f>
        <v>raidcom delete device_grp -device_grp_name BS103-114   -ldev_id 3537  -s 53958 -IH99</v>
      </c>
    </row>
    <row r="213" spans="1:8" ht="15">
      <c r="A213" s="30" t="s">
        <v>1373</v>
      </c>
      <c r="B213" s="29">
        <f t="shared" si="6"/>
        <v>3538</v>
      </c>
      <c r="C213" s="29" t="s">
        <v>360</v>
      </c>
      <c r="D213" s="29" t="str">
        <f t="shared" si="7"/>
        <v>BS103-114_0DD2</v>
      </c>
      <c r="E213" s="29"/>
      <c r="F213" s="92" t="s">
        <v>0</v>
      </c>
      <c r="G213" s="24" t="str">
        <f>IF(ISTEXT(A213),"raidcom add device_grp -device_grp_name "&amp;C213&amp; " "&amp;IF(ISTEXT(D213), D213," ")&amp;"  -ldev_id "&amp;B213&amp;" "&amp;IF(ISNUMBER(E213),"-cnt "&amp;E213,"")&amp;" -s "&amp;Instructions!B$11&amp;" -IH"&amp;Instructions!B$10,"")</f>
        <v>raidcom add device_grp -device_grp_name BS103-114 BS103-114_0DD2  -ldev_id 3538  -s 53958 -IH99</v>
      </c>
      <c r="H213" s="99" t="str">
        <f>IF(ISTEXT(A213),"raidcom delete device_grp -device_grp_name "&amp;C213&amp;"   -ldev_id "&amp;B213&amp;" "&amp;IF(ISNUMBER(E213),"-cnt "&amp;E213,"")&amp;" -s "&amp;Instructions!B$11&amp;" -IH"&amp;Instructions!B$10,"")</f>
        <v>raidcom delete device_grp -device_grp_name BS103-114   -ldev_id 3538  -s 53958 -IH99</v>
      </c>
    </row>
    <row r="214" spans="1:8" ht="15">
      <c r="A214" s="30" t="s">
        <v>1374</v>
      </c>
      <c r="B214" s="29">
        <f t="shared" si="6"/>
        <v>3539</v>
      </c>
      <c r="C214" s="29" t="s">
        <v>360</v>
      </c>
      <c r="D214" s="29" t="str">
        <f t="shared" si="7"/>
        <v>BS103-114_0DD3</v>
      </c>
      <c r="E214" s="29"/>
      <c r="F214" s="92" t="s">
        <v>0</v>
      </c>
      <c r="G214" s="24" t="str">
        <f>IF(ISTEXT(A214),"raidcom add device_grp -device_grp_name "&amp;C214&amp; " "&amp;IF(ISTEXT(D214), D214," ")&amp;"  -ldev_id "&amp;B214&amp;" "&amp;IF(ISNUMBER(E214),"-cnt "&amp;E214,"")&amp;" -s "&amp;Instructions!B$11&amp;" -IH"&amp;Instructions!B$10,"")</f>
        <v>raidcom add device_grp -device_grp_name BS103-114 BS103-114_0DD3  -ldev_id 3539  -s 53958 -IH99</v>
      </c>
      <c r="H214" s="99" t="str">
        <f>IF(ISTEXT(A214),"raidcom delete device_grp -device_grp_name "&amp;C214&amp;"   -ldev_id "&amp;B214&amp;" "&amp;IF(ISNUMBER(E214),"-cnt "&amp;E214,"")&amp;" -s "&amp;Instructions!B$11&amp;" -IH"&amp;Instructions!B$10,"")</f>
        <v>raidcom delete device_grp -device_grp_name BS103-114   -ldev_id 3539  -s 53958 -IH99</v>
      </c>
    </row>
    <row r="215" spans="1:8" ht="15">
      <c r="A215" s="30" t="s">
        <v>1375</v>
      </c>
      <c r="B215" s="29">
        <f t="shared" si="6"/>
        <v>3540</v>
      </c>
      <c r="C215" s="29" t="s">
        <v>360</v>
      </c>
      <c r="D215" s="29" t="str">
        <f t="shared" si="7"/>
        <v>BS103-114_0DD4</v>
      </c>
      <c r="E215" s="29"/>
      <c r="F215" s="92" t="s">
        <v>0</v>
      </c>
      <c r="G215" s="24" t="str">
        <f>IF(ISTEXT(A215),"raidcom add device_grp -device_grp_name "&amp;C215&amp; " "&amp;IF(ISTEXT(D215), D215," ")&amp;"  -ldev_id "&amp;B215&amp;" "&amp;IF(ISNUMBER(E215),"-cnt "&amp;E215,"")&amp;" -s "&amp;Instructions!B$11&amp;" -IH"&amp;Instructions!B$10,"")</f>
        <v>raidcom add device_grp -device_grp_name BS103-114 BS103-114_0DD4  -ldev_id 3540  -s 53958 -IH99</v>
      </c>
      <c r="H215" s="99" t="str">
        <f>IF(ISTEXT(A215),"raidcom delete device_grp -device_grp_name "&amp;C215&amp;"   -ldev_id "&amp;B215&amp;" "&amp;IF(ISNUMBER(E215),"-cnt "&amp;E215,"")&amp;" -s "&amp;Instructions!B$11&amp;" -IH"&amp;Instructions!B$10,"")</f>
        <v>raidcom delete device_grp -device_grp_name BS103-114   -ldev_id 3540  -s 53958 -IH99</v>
      </c>
    </row>
    <row r="216" spans="1:8" ht="15">
      <c r="A216" s="30" t="s">
        <v>1376</v>
      </c>
      <c r="B216" s="29">
        <f t="shared" si="6"/>
        <v>3541</v>
      </c>
      <c r="C216" s="29" t="s">
        <v>360</v>
      </c>
      <c r="D216" s="29" t="str">
        <f t="shared" si="7"/>
        <v>BS103-114_0DD5</v>
      </c>
      <c r="E216" s="29"/>
      <c r="F216" s="92" t="s">
        <v>0</v>
      </c>
      <c r="G216" s="24" t="str">
        <f>IF(ISTEXT(A216),"raidcom add device_grp -device_grp_name "&amp;C216&amp; " "&amp;IF(ISTEXT(D216), D216," ")&amp;"  -ldev_id "&amp;B216&amp;" "&amp;IF(ISNUMBER(E216),"-cnt "&amp;E216,"")&amp;" -s "&amp;Instructions!B$11&amp;" -IH"&amp;Instructions!B$10,"")</f>
        <v>raidcom add device_grp -device_grp_name BS103-114 BS103-114_0DD5  -ldev_id 3541  -s 53958 -IH99</v>
      </c>
      <c r="H216" s="99" t="str">
        <f>IF(ISTEXT(A216),"raidcom delete device_grp -device_grp_name "&amp;C216&amp;"   -ldev_id "&amp;B216&amp;" "&amp;IF(ISNUMBER(E216),"-cnt "&amp;E216,"")&amp;" -s "&amp;Instructions!B$11&amp;" -IH"&amp;Instructions!B$10,"")</f>
        <v>raidcom delete device_grp -device_grp_name BS103-114   -ldev_id 3541  -s 53958 -IH99</v>
      </c>
    </row>
    <row r="217" spans="1:8" ht="15">
      <c r="A217" s="30" t="s">
        <v>1377</v>
      </c>
      <c r="B217" s="29">
        <f t="shared" si="6"/>
        <v>3542</v>
      </c>
      <c r="C217" s="29" t="s">
        <v>360</v>
      </c>
      <c r="D217" s="29" t="str">
        <f t="shared" si="7"/>
        <v>BS103-114_0DD6</v>
      </c>
      <c r="E217" s="29"/>
      <c r="F217" s="92" t="s">
        <v>0</v>
      </c>
      <c r="G217" s="24" t="str">
        <f>IF(ISTEXT(A217),"raidcom add device_grp -device_grp_name "&amp;C217&amp; " "&amp;IF(ISTEXT(D217), D217," ")&amp;"  -ldev_id "&amp;B217&amp;" "&amp;IF(ISNUMBER(E217),"-cnt "&amp;E217,"")&amp;" -s "&amp;Instructions!B$11&amp;" -IH"&amp;Instructions!B$10,"")</f>
        <v>raidcom add device_grp -device_grp_name BS103-114 BS103-114_0DD6  -ldev_id 3542  -s 53958 -IH99</v>
      </c>
      <c r="H217" s="99" t="str">
        <f>IF(ISTEXT(A217),"raidcom delete device_grp -device_grp_name "&amp;C217&amp;"   -ldev_id "&amp;B217&amp;" "&amp;IF(ISNUMBER(E217),"-cnt "&amp;E217,"")&amp;" -s "&amp;Instructions!B$11&amp;" -IH"&amp;Instructions!B$10,"")</f>
        <v>raidcom delete device_grp -device_grp_name BS103-114   -ldev_id 3542  -s 53958 -IH99</v>
      </c>
    </row>
    <row r="218" spans="1:8" ht="15">
      <c r="A218" s="30" t="s">
        <v>1378</v>
      </c>
      <c r="B218" s="29">
        <f t="shared" si="6"/>
        <v>3543</v>
      </c>
      <c r="C218" s="29" t="s">
        <v>360</v>
      </c>
      <c r="D218" s="29" t="str">
        <f t="shared" si="7"/>
        <v>BS103-114_0DD7</v>
      </c>
      <c r="E218" s="29"/>
      <c r="F218" s="92" t="s">
        <v>0</v>
      </c>
      <c r="G218" s="24" t="str">
        <f>IF(ISTEXT(A218),"raidcom add device_grp -device_grp_name "&amp;C218&amp; " "&amp;IF(ISTEXT(D218), D218," ")&amp;"  -ldev_id "&amp;B218&amp;" "&amp;IF(ISNUMBER(E218),"-cnt "&amp;E218,"")&amp;" -s "&amp;Instructions!B$11&amp;" -IH"&amp;Instructions!B$10,"")</f>
        <v>raidcom add device_grp -device_grp_name BS103-114 BS103-114_0DD7  -ldev_id 3543  -s 53958 -IH99</v>
      </c>
      <c r="H218" s="99" t="str">
        <f>IF(ISTEXT(A218),"raidcom delete device_grp -device_grp_name "&amp;C218&amp;"   -ldev_id "&amp;B218&amp;" "&amp;IF(ISNUMBER(E218),"-cnt "&amp;E218,"")&amp;" -s "&amp;Instructions!B$11&amp;" -IH"&amp;Instructions!B$10,"")</f>
        <v>raidcom delete device_grp -device_grp_name BS103-114   -ldev_id 3543  -s 53958 -IH99</v>
      </c>
    </row>
    <row r="219" spans="1:8" ht="15">
      <c r="A219" s="30" t="s">
        <v>1379</v>
      </c>
      <c r="B219" s="29">
        <f t="shared" si="6"/>
        <v>3544</v>
      </c>
      <c r="C219" s="29" t="s">
        <v>360</v>
      </c>
      <c r="D219" s="29" t="str">
        <f t="shared" si="7"/>
        <v>BS103-114_0DD8</v>
      </c>
      <c r="E219" s="29"/>
      <c r="F219" s="92" t="s">
        <v>0</v>
      </c>
      <c r="G219" s="24" t="str">
        <f>IF(ISTEXT(A219),"raidcom add device_grp -device_grp_name "&amp;C219&amp; " "&amp;IF(ISTEXT(D219), D219," ")&amp;"  -ldev_id "&amp;B219&amp;" "&amp;IF(ISNUMBER(E219),"-cnt "&amp;E219,"")&amp;" -s "&amp;Instructions!B$11&amp;" -IH"&amp;Instructions!B$10,"")</f>
        <v>raidcom add device_grp -device_grp_name BS103-114 BS103-114_0DD8  -ldev_id 3544  -s 53958 -IH99</v>
      </c>
      <c r="H219" s="99" t="str">
        <f>IF(ISTEXT(A219),"raidcom delete device_grp -device_grp_name "&amp;C219&amp;"   -ldev_id "&amp;B219&amp;" "&amp;IF(ISNUMBER(E219),"-cnt "&amp;E219,"")&amp;" -s "&amp;Instructions!B$11&amp;" -IH"&amp;Instructions!B$10,"")</f>
        <v>raidcom delete device_grp -device_grp_name BS103-114   -ldev_id 3544  -s 53958 -IH99</v>
      </c>
    </row>
    <row r="220" spans="1:8" ht="15">
      <c r="A220" s="30"/>
      <c r="B220" s="29" t="str">
        <f t="shared" si="6"/>
        <v/>
      </c>
      <c r="C220" s="29"/>
      <c r="D220" s="29" t="str">
        <f t="shared" si="7"/>
        <v/>
      </c>
      <c r="E220" s="29"/>
      <c r="F220" s="92" t="s">
        <v>17</v>
      </c>
      <c r="G220" s="24" t="str">
        <f>IF(ISTEXT(A220),"raidcom add device_grp -device_grp_name "&amp;C220&amp; " "&amp;IF(ISTEXT(D220), D220," ")&amp;"  -ldev_id "&amp;B220&amp;" "&amp;IF(ISNUMBER(E220),"-cnt "&amp;E220,"")&amp;" -s "&amp;Instructions!B$11&amp;" -IH"&amp;Instructions!B$10,"")</f>
        <v/>
      </c>
      <c r="H220" s="99" t="str">
        <f>IF(ISTEXT(A220),"raidcom delete device_grp -device_grp_name "&amp;C220&amp;"   -ldev_id "&amp;B220&amp;" "&amp;IF(ISNUMBER(E220),"-cnt "&amp;E220,"")&amp;" -s "&amp;Instructions!B$11&amp;" -IH"&amp;Instructions!B$10,"")</f>
        <v/>
      </c>
    </row>
    <row r="221" spans="1:8" ht="15">
      <c r="A221" s="30"/>
      <c r="B221" s="29" t="str">
        <f t="shared" si="6"/>
        <v/>
      </c>
      <c r="C221" s="29"/>
      <c r="D221" s="29" t="str">
        <f t="shared" si="7"/>
        <v/>
      </c>
      <c r="E221" s="29"/>
      <c r="F221" s="92" t="s">
        <v>17</v>
      </c>
      <c r="G221" s="24" t="str">
        <f>IF(ISTEXT(A221),"raidcom add device_grp -device_grp_name "&amp;C221&amp; " "&amp;IF(ISTEXT(D221), D221," ")&amp;"  -ldev_id "&amp;B221&amp;" "&amp;IF(ISNUMBER(E221),"-cnt "&amp;E221,"")&amp;" -s "&amp;Instructions!B$11&amp;" -IH"&amp;Instructions!B$10,"")</f>
        <v/>
      </c>
      <c r="H221" s="99" t="str">
        <f>IF(ISTEXT(A221),"raidcom delete device_grp -device_grp_name "&amp;C221&amp;"   -ldev_id "&amp;B221&amp;" "&amp;IF(ISNUMBER(E221),"-cnt "&amp;E221,"")&amp;" -s "&amp;Instructions!B$11&amp;" -IH"&amp;Instructions!B$10,"")</f>
        <v/>
      </c>
    </row>
    <row r="222" spans="1:8" ht="15">
      <c r="A222" s="30"/>
      <c r="B222" s="29" t="str">
        <f t="shared" si="6"/>
        <v/>
      </c>
      <c r="C222" s="29"/>
      <c r="D222" s="29" t="str">
        <f t="shared" si="7"/>
        <v/>
      </c>
      <c r="E222" s="29"/>
      <c r="F222" s="92" t="s">
        <v>17</v>
      </c>
      <c r="G222" s="24" t="str">
        <f>IF(ISTEXT(A222),"raidcom add device_grp -device_grp_name "&amp;C222&amp; " "&amp;IF(ISTEXT(D222), D222," ")&amp;"  -ldev_id "&amp;B222&amp;" "&amp;IF(ISNUMBER(E222),"-cnt "&amp;E222,"")&amp;" -s "&amp;Instructions!B$11&amp;" -IH"&amp;Instructions!B$10,"")</f>
        <v/>
      </c>
      <c r="H222" s="99" t="str">
        <f>IF(ISTEXT(A222),"raidcom delete device_grp -device_grp_name "&amp;C222&amp;"   -ldev_id "&amp;B222&amp;" "&amp;IF(ISNUMBER(E222),"-cnt "&amp;E222,"")&amp;" -s "&amp;Instructions!B$11&amp;" -IH"&amp;Instructions!B$10,"")</f>
        <v/>
      </c>
    </row>
    <row r="223" spans="1:8" ht="15">
      <c r="A223" s="30"/>
      <c r="B223" s="29" t="str">
        <f t="shared" si="6"/>
        <v/>
      </c>
      <c r="C223" s="29"/>
      <c r="D223" s="29" t="str">
        <f t="shared" si="7"/>
        <v/>
      </c>
      <c r="E223" s="29"/>
      <c r="F223" s="92" t="s">
        <v>17</v>
      </c>
      <c r="G223" s="24" t="str">
        <f>IF(ISTEXT(A223),"raidcom add device_grp -device_grp_name "&amp;C223&amp; " "&amp;IF(ISTEXT(D223), D223," ")&amp;"  -ldev_id "&amp;B223&amp;" "&amp;IF(ISNUMBER(E223),"-cnt "&amp;E223,"")&amp;" -s "&amp;Instructions!B$11&amp;" -IH"&amp;Instructions!B$10,"")</f>
        <v/>
      </c>
      <c r="H223" s="99" t="str">
        <f>IF(ISTEXT(A223),"raidcom delete device_grp -device_grp_name "&amp;C223&amp;"   -ldev_id "&amp;B223&amp;" "&amp;IF(ISNUMBER(E223),"-cnt "&amp;E223,"")&amp;" -s "&amp;Instructions!B$11&amp;" -IH"&amp;Instructions!B$10,"")</f>
        <v/>
      </c>
    </row>
    <row r="224" spans="1:8" ht="15">
      <c r="A224" s="30"/>
      <c r="B224" s="29" t="str">
        <f t="shared" si="6"/>
        <v/>
      </c>
      <c r="C224" s="29"/>
      <c r="D224" s="29" t="str">
        <f t="shared" si="7"/>
        <v/>
      </c>
      <c r="E224" s="29"/>
      <c r="F224" s="92" t="s">
        <v>17</v>
      </c>
      <c r="G224" s="24" t="str">
        <f>IF(ISTEXT(A224),"raidcom add device_grp -device_grp_name "&amp;C224&amp; " "&amp;IF(ISTEXT(D224), D224," ")&amp;"  -ldev_id "&amp;B224&amp;" "&amp;IF(ISNUMBER(E224),"-cnt "&amp;E224,"")&amp;" -s "&amp;Instructions!B$11&amp;" -IH"&amp;Instructions!B$10,"")</f>
        <v/>
      </c>
      <c r="H224" s="99" t="str">
        <f>IF(ISTEXT(A224),"raidcom delete device_grp -device_grp_name "&amp;C224&amp;"   -ldev_id "&amp;B224&amp;" "&amp;IF(ISNUMBER(E224),"-cnt "&amp;E224,"")&amp;" -s "&amp;Instructions!B$11&amp;" -IH"&amp;Instructions!B$10,"")</f>
        <v/>
      </c>
    </row>
    <row r="225" spans="1:8" ht="15">
      <c r="A225" s="30"/>
      <c r="B225" s="29" t="str">
        <f t="shared" si="6"/>
        <v/>
      </c>
      <c r="C225" s="29"/>
      <c r="D225" s="29" t="str">
        <f t="shared" si="7"/>
        <v/>
      </c>
      <c r="E225" s="29"/>
      <c r="F225" s="92" t="s">
        <v>17</v>
      </c>
      <c r="G225" s="24" t="str">
        <f>IF(ISTEXT(A225),"raidcom add device_grp -device_grp_name "&amp;C225&amp; " "&amp;IF(ISTEXT(D225), D225," ")&amp;"  -ldev_id "&amp;B225&amp;" "&amp;IF(ISNUMBER(E225),"-cnt "&amp;E225,"")&amp;" -s "&amp;Instructions!B$11&amp;" -IH"&amp;Instructions!B$10,"")</f>
        <v/>
      </c>
      <c r="H225" s="99" t="str">
        <f>IF(ISTEXT(A225),"raidcom delete device_grp -device_grp_name "&amp;C225&amp;"   -ldev_id "&amp;B225&amp;" "&amp;IF(ISNUMBER(E225),"-cnt "&amp;E225,"")&amp;" -s "&amp;Instructions!B$11&amp;" -IH"&amp;Instructions!B$10,"")</f>
        <v/>
      </c>
    </row>
    <row r="226" spans="1:8" ht="15">
      <c r="A226" s="30"/>
      <c r="B226" s="29" t="str">
        <f t="shared" si="6"/>
        <v/>
      </c>
      <c r="C226" s="29"/>
      <c r="D226" s="29" t="str">
        <f t="shared" si="7"/>
        <v/>
      </c>
      <c r="E226" s="29"/>
      <c r="F226" s="92" t="s">
        <v>17</v>
      </c>
      <c r="G226" s="24" t="str">
        <f>IF(ISTEXT(A226),"raidcom add device_grp -device_grp_name "&amp;C226&amp; " "&amp;IF(ISTEXT(D226), D226," ")&amp;"  -ldev_id "&amp;B226&amp;" "&amp;IF(ISNUMBER(E226),"-cnt "&amp;E226,"")&amp;" -s "&amp;Instructions!B$11&amp;" -IH"&amp;Instructions!B$10,"")</f>
        <v/>
      </c>
      <c r="H226" s="99" t="str">
        <f>IF(ISTEXT(A226),"raidcom delete device_grp -device_grp_name "&amp;C226&amp;"   -ldev_id "&amp;B226&amp;" "&amp;IF(ISNUMBER(E226),"-cnt "&amp;E226,"")&amp;" -s "&amp;Instructions!B$11&amp;" -IH"&amp;Instructions!B$10,"")</f>
        <v/>
      </c>
    </row>
    <row r="227" spans="1:8" ht="15">
      <c r="A227" s="30"/>
      <c r="B227" s="29" t="str">
        <f t="shared" si="6"/>
        <v/>
      </c>
      <c r="C227" s="29"/>
      <c r="D227" s="29" t="str">
        <f t="shared" si="7"/>
        <v/>
      </c>
      <c r="E227" s="29"/>
      <c r="F227" s="92" t="s">
        <v>17</v>
      </c>
      <c r="G227" s="24" t="str">
        <f>IF(ISTEXT(A227),"raidcom add device_grp -device_grp_name "&amp;C227&amp; " "&amp;IF(ISTEXT(D227), D227," ")&amp;"  -ldev_id "&amp;B227&amp;" "&amp;IF(ISNUMBER(E227),"-cnt "&amp;E227,"")&amp;" -s "&amp;Instructions!B$11&amp;" -IH"&amp;Instructions!B$10,"")</f>
        <v/>
      </c>
      <c r="H227" s="99" t="str">
        <f>IF(ISTEXT(A227),"raidcom delete device_grp -device_grp_name "&amp;C227&amp;"   -ldev_id "&amp;B227&amp;" "&amp;IF(ISNUMBER(E227),"-cnt "&amp;E227,"")&amp;" -s "&amp;Instructions!B$11&amp;" -IH"&amp;Instructions!B$10,"")</f>
        <v/>
      </c>
    </row>
    <row r="228" spans="1:8" ht="15">
      <c r="A228" s="30"/>
      <c r="B228" s="29" t="str">
        <f t="shared" si="6"/>
        <v/>
      </c>
      <c r="C228" s="29"/>
      <c r="D228" s="29" t="str">
        <f t="shared" si="7"/>
        <v/>
      </c>
      <c r="E228" s="29"/>
      <c r="F228" s="92" t="s">
        <v>17</v>
      </c>
      <c r="G228" s="24" t="str">
        <f>IF(ISTEXT(A228),"raidcom add device_grp -device_grp_name "&amp;C228&amp; " "&amp;IF(ISTEXT(D228), D228," ")&amp;"  -ldev_id "&amp;B228&amp;" "&amp;IF(ISNUMBER(E228),"-cnt "&amp;E228,"")&amp;" -s "&amp;Instructions!B$11&amp;" -IH"&amp;Instructions!B$10,"")</f>
        <v/>
      </c>
      <c r="H228" s="99" t="str">
        <f>IF(ISTEXT(A228),"raidcom delete device_grp -device_grp_name "&amp;C228&amp;"   -ldev_id "&amp;B228&amp;" "&amp;IF(ISNUMBER(E228),"-cnt "&amp;E228,"")&amp;" -s "&amp;Instructions!B$11&amp;" -IH"&amp;Instructions!B$10,"")</f>
        <v/>
      </c>
    </row>
    <row r="229" spans="1:8" ht="15">
      <c r="A229" s="30"/>
      <c r="B229" s="29" t="str">
        <f t="shared" si="6"/>
        <v/>
      </c>
      <c r="C229" s="29"/>
      <c r="D229" s="29" t="str">
        <f t="shared" si="7"/>
        <v/>
      </c>
      <c r="E229" s="29"/>
      <c r="F229" s="92" t="s">
        <v>17</v>
      </c>
      <c r="G229" s="24" t="str">
        <f>IF(ISTEXT(A229),"raidcom add device_grp -device_grp_name "&amp;C229&amp; " "&amp;IF(ISTEXT(D229), D229," ")&amp;"  -ldev_id "&amp;B229&amp;" "&amp;IF(ISNUMBER(E229),"-cnt "&amp;E229,"")&amp;" -s "&amp;Instructions!B$11&amp;" -IH"&amp;Instructions!B$10,"")</f>
        <v/>
      </c>
      <c r="H229" s="99" t="str">
        <f>IF(ISTEXT(A229),"raidcom delete device_grp -device_grp_name "&amp;C229&amp;"   -ldev_id "&amp;B229&amp;" "&amp;IF(ISNUMBER(E229),"-cnt "&amp;E229,"")&amp;" -s "&amp;Instructions!B$11&amp;" -IH"&amp;Instructions!B$10,"")</f>
        <v/>
      </c>
    </row>
    <row r="230" spans="1:8" ht="15">
      <c r="A230" s="30"/>
      <c r="B230" s="29" t="str">
        <f t="shared" si="6"/>
        <v/>
      </c>
      <c r="C230" s="29"/>
      <c r="D230" s="29" t="str">
        <f t="shared" si="7"/>
        <v/>
      </c>
      <c r="E230" s="29"/>
      <c r="F230" s="92" t="s">
        <v>17</v>
      </c>
      <c r="G230" s="24" t="str">
        <f>IF(ISTEXT(A230),"raidcom add device_grp -device_grp_name "&amp;C230&amp; " "&amp;IF(ISTEXT(D230), D230," ")&amp;"  -ldev_id "&amp;B230&amp;" "&amp;IF(ISNUMBER(E230),"-cnt "&amp;E230,"")&amp;" -s "&amp;Instructions!B$11&amp;" -IH"&amp;Instructions!B$10,"")</f>
        <v/>
      </c>
      <c r="H230" s="99" t="str">
        <f>IF(ISTEXT(A230),"raidcom delete device_grp -device_grp_name "&amp;C230&amp;"   -ldev_id "&amp;B230&amp;" "&amp;IF(ISNUMBER(E230),"-cnt "&amp;E230,"")&amp;" -s "&amp;Instructions!B$11&amp;" -IH"&amp;Instructions!B$10,"")</f>
        <v/>
      </c>
    </row>
    <row r="231" spans="1:8" ht="15">
      <c r="A231" s="30"/>
      <c r="B231" s="29" t="str">
        <f t="shared" si="6"/>
        <v/>
      </c>
      <c r="C231" s="29"/>
      <c r="D231" s="29" t="str">
        <f t="shared" si="7"/>
        <v/>
      </c>
      <c r="E231" s="29"/>
      <c r="F231" s="92" t="s">
        <v>17</v>
      </c>
      <c r="G231" s="24" t="str">
        <f>IF(ISTEXT(A231),"raidcom add device_grp -device_grp_name "&amp;C231&amp; " "&amp;IF(ISTEXT(D231), D231," ")&amp;"  -ldev_id "&amp;B231&amp;" "&amp;IF(ISNUMBER(E231),"-cnt "&amp;E231,"")&amp;" -s "&amp;Instructions!B$11&amp;" -IH"&amp;Instructions!B$10,"")</f>
        <v/>
      </c>
      <c r="H231" s="99" t="str">
        <f>IF(ISTEXT(A231),"raidcom delete device_grp -device_grp_name "&amp;C231&amp;"   -ldev_id "&amp;B231&amp;" "&amp;IF(ISNUMBER(E231),"-cnt "&amp;E231,"")&amp;" -s "&amp;Instructions!B$11&amp;" -IH"&amp;Instructions!B$10,"")</f>
        <v/>
      </c>
    </row>
    <row r="232" spans="1:8" ht="15">
      <c r="A232" s="30"/>
      <c r="B232" s="29" t="str">
        <f t="shared" si="6"/>
        <v/>
      </c>
      <c r="C232" s="29"/>
      <c r="D232" s="29" t="str">
        <f t="shared" si="7"/>
        <v/>
      </c>
      <c r="E232" s="29"/>
      <c r="F232" s="92" t="s">
        <v>17</v>
      </c>
      <c r="G232" s="24" t="str">
        <f>IF(ISTEXT(A232),"raidcom add device_grp -device_grp_name "&amp;C232&amp; " "&amp;IF(ISTEXT(D232), D232," ")&amp;"  -ldev_id "&amp;B232&amp;" "&amp;IF(ISNUMBER(E232),"-cnt "&amp;E232,"")&amp;" -s "&amp;Instructions!B$11&amp;" -IH"&amp;Instructions!B$10,"")</f>
        <v/>
      </c>
      <c r="H232" s="99" t="str">
        <f>IF(ISTEXT(A232),"raidcom delete device_grp -device_grp_name "&amp;C232&amp;"   -ldev_id "&amp;B232&amp;" "&amp;IF(ISNUMBER(E232),"-cnt "&amp;E232,"")&amp;" -s "&amp;Instructions!B$11&amp;" -IH"&amp;Instructions!B$10,"")</f>
        <v/>
      </c>
    </row>
    <row r="233" spans="1:8" ht="15">
      <c r="A233" s="30"/>
      <c r="B233" s="29" t="str">
        <f t="shared" si="6"/>
        <v/>
      </c>
      <c r="C233" s="29"/>
      <c r="D233" s="29" t="str">
        <f t="shared" si="7"/>
        <v/>
      </c>
      <c r="E233" s="29"/>
      <c r="F233" s="92" t="s">
        <v>17</v>
      </c>
      <c r="G233" s="24" t="str">
        <f>IF(ISTEXT(A233),"raidcom add device_grp -device_grp_name "&amp;C233&amp; " "&amp;IF(ISTEXT(D233), D233," ")&amp;"  -ldev_id "&amp;B233&amp;" "&amp;IF(ISNUMBER(E233),"-cnt "&amp;E233,"")&amp;" -s "&amp;Instructions!B$11&amp;" -IH"&amp;Instructions!B$10,"")</f>
        <v/>
      </c>
      <c r="H233" s="99" t="str">
        <f>IF(ISTEXT(A233),"raidcom delete device_grp -device_grp_name "&amp;C233&amp;"   -ldev_id "&amp;B233&amp;" "&amp;IF(ISNUMBER(E233),"-cnt "&amp;E233,"")&amp;" -s "&amp;Instructions!B$11&amp;" -IH"&amp;Instructions!B$10,"")</f>
        <v/>
      </c>
    </row>
    <row r="234" spans="1:8" ht="15">
      <c r="A234" s="30"/>
      <c r="B234" s="29" t="str">
        <f t="shared" si="6"/>
        <v/>
      </c>
      <c r="C234" s="29"/>
      <c r="D234" s="29" t="str">
        <f t="shared" si="7"/>
        <v/>
      </c>
      <c r="E234" s="29"/>
      <c r="F234" s="92" t="s">
        <v>17</v>
      </c>
      <c r="G234" s="24" t="str">
        <f>IF(ISTEXT(A234),"raidcom add device_grp -device_grp_name "&amp;C234&amp; " "&amp;IF(ISTEXT(D234), D234," ")&amp;"  -ldev_id "&amp;B234&amp;" "&amp;IF(ISNUMBER(E234),"-cnt "&amp;E234,"")&amp;" -s "&amp;Instructions!B$11&amp;" -IH"&amp;Instructions!B$10,"")</f>
        <v/>
      </c>
      <c r="H234" s="99" t="str">
        <f>IF(ISTEXT(A234),"raidcom delete device_grp -device_grp_name "&amp;C234&amp;"   -ldev_id "&amp;B234&amp;" "&amp;IF(ISNUMBER(E234),"-cnt "&amp;E234,"")&amp;" -s "&amp;Instructions!B$11&amp;" -IH"&amp;Instructions!B$10,"")</f>
        <v/>
      </c>
    </row>
    <row r="235" spans="1:8" ht="15">
      <c r="A235" s="30"/>
      <c r="B235" s="29" t="str">
        <f t="shared" si="6"/>
        <v/>
      </c>
      <c r="C235" s="29"/>
      <c r="D235" s="29" t="str">
        <f t="shared" si="7"/>
        <v/>
      </c>
      <c r="E235" s="29"/>
      <c r="F235" s="92" t="s">
        <v>17</v>
      </c>
      <c r="G235" s="24" t="str">
        <f>IF(ISTEXT(A235),"raidcom add device_grp -device_grp_name "&amp;C235&amp; " "&amp;IF(ISTEXT(D235), D235," ")&amp;"  -ldev_id "&amp;B235&amp;" "&amp;IF(ISNUMBER(E235),"-cnt "&amp;E235,"")&amp;" -s "&amp;Instructions!B$11&amp;" -IH"&amp;Instructions!B$10,"")</f>
        <v/>
      </c>
      <c r="H235" s="99" t="str">
        <f>IF(ISTEXT(A235),"raidcom delete device_grp -device_grp_name "&amp;C235&amp;"   -ldev_id "&amp;B235&amp;" "&amp;IF(ISNUMBER(E235),"-cnt "&amp;E235,"")&amp;" -s "&amp;Instructions!B$11&amp;" -IH"&amp;Instructions!B$10,"")</f>
        <v/>
      </c>
    </row>
    <row r="236" spans="1:8" ht="15">
      <c r="A236" s="30"/>
      <c r="B236" s="29" t="str">
        <f t="shared" si="6"/>
        <v/>
      </c>
      <c r="C236" s="29"/>
      <c r="D236" s="29" t="str">
        <f t="shared" si="7"/>
        <v/>
      </c>
      <c r="E236" s="29"/>
      <c r="F236" s="92" t="s">
        <v>17</v>
      </c>
      <c r="G236" s="24" t="str">
        <f>IF(ISTEXT(A236),"raidcom add device_grp -device_grp_name "&amp;C236&amp; " "&amp;IF(ISTEXT(D236), D236," ")&amp;"  -ldev_id "&amp;B236&amp;" "&amp;IF(ISNUMBER(E236),"-cnt "&amp;E236,"")&amp;" -s "&amp;Instructions!B$11&amp;" -IH"&amp;Instructions!B$10,"")</f>
        <v/>
      </c>
      <c r="H236" s="99" t="str">
        <f>IF(ISTEXT(A236),"raidcom delete device_grp -device_grp_name "&amp;C236&amp;"   -ldev_id "&amp;B236&amp;" "&amp;IF(ISNUMBER(E236),"-cnt "&amp;E236,"")&amp;" -s "&amp;Instructions!B$11&amp;" -IH"&amp;Instructions!B$10,"")</f>
        <v/>
      </c>
    </row>
    <row r="237" spans="1:8" ht="15">
      <c r="A237" s="30"/>
      <c r="B237" s="29" t="str">
        <f t="shared" si="6"/>
        <v/>
      </c>
      <c r="C237" s="29"/>
      <c r="D237" s="29" t="str">
        <f t="shared" si="7"/>
        <v/>
      </c>
      <c r="E237" s="29"/>
      <c r="F237" s="92" t="s">
        <v>17</v>
      </c>
      <c r="G237" s="24" t="str">
        <f>IF(ISTEXT(A237),"raidcom add device_grp -device_grp_name "&amp;C237&amp; " "&amp;IF(ISTEXT(D237), D237," ")&amp;"  -ldev_id "&amp;B237&amp;" "&amp;IF(ISNUMBER(E237),"-cnt "&amp;E237,"")&amp;" -s "&amp;Instructions!B$11&amp;" -IH"&amp;Instructions!B$10,"")</f>
        <v/>
      </c>
      <c r="H237" s="99" t="str">
        <f>IF(ISTEXT(A237),"raidcom delete device_grp -device_grp_name "&amp;C237&amp;"   -ldev_id "&amp;B237&amp;" "&amp;IF(ISNUMBER(E237),"-cnt "&amp;E237,"")&amp;" -s "&amp;Instructions!B$11&amp;" -IH"&amp;Instructions!B$10,"")</f>
        <v/>
      </c>
    </row>
    <row r="238" spans="1:8" ht="15">
      <c r="A238" s="30"/>
      <c r="B238" s="29" t="str">
        <f t="shared" si="6"/>
        <v/>
      </c>
      <c r="C238" s="29"/>
      <c r="D238" s="29" t="str">
        <f t="shared" si="7"/>
        <v/>
      </c>
      <c r="E238" s="29"/>
      <c r="F238" s="92" t="s">
        <v>17</v>
      </c>
      <c r="G238" s="24" t="str">
        <f>IF(ISTEXT(A238),"raidcom add device_grp -device_grp_name "&amp;C238&amp; " "&amp;IF(ISTEXT(D238), D238," ")&amp;"  -ldev_id "&amp;B238&amp;" "&amp;IF(ISNUMBER(E238),"-cnt "&amp;E238,"")&amp;" -s "&amp;Instructions!B$11&amp;" -IH"&amp;Instructions!B$10,"")</f>
        <v/>
      </c>
      <c r="H238" s="99" t="str">
        <f>IF(ISTEXT(A238),"raidcom delete device_grp -device_grp_name "&amp;C238&amp;"   -ldev_id "&amp;B238&amp;" "&amp;IF(ISNUMBER(E238),"-cnt "&amp;E238,"")&amp;" -s "&amp;Instructions!B$11&amp;" -IH"&amp;Instructions!B$10,"")</f>
        <v/>
      </c>
    </row>
    <row r="239" spans="1:8" ht="15">
      <c r="A239" s="30"/>
      <c r="B239" s="29" t="str">
        <f t="shared" si="6"/>
        <v/>
      </c>
      <c r="C239" s="29"/>
      <c r="D239" s="29" t="str">
        <f t="shared" si="7"/>
        <v/>
      </c>
      <c r="E239" s="29"/>
      <c r="F239" s="92" t="s">
        <v>17</v>
      </c>
      <c r="G239" s="24" t="str">
        <f>IF(ISTEXT(A239),"raidcom add device_grp -device_grp_name "&amp;C239&amp; " "&amp;IF(ISTEXT(D239), D239," ")&amp;"  -ldev_id "&amp;B239&amp;" "&amp;IF(ISNUMBER(E239),"-cnt "&amp;E239,"")&amp;" -s "&amp;Instructions!B$11&amp;" -IH"&amp;Instructions!B$10,"")</f>
        <v/>
      </c>
      <c r="H239" s="99" t="str">
        <f>IF(ISTEXT(A239),"raidcom delete device_grp -device_grp_name "&amp;C239&amp;"   -ldev_id "&amp;B239&amp;" "&amp;IF(ISNUMBER(E239),"-cnt "&amp;E239,"")&amp;" -s "&amp;Instructions!B$11&amp;" -IH"&amp;Instructions!B$10,"")</f>
        <v/>
      </c>
    </row>
    <row r="240" spans="1:8" ht="15">
      <c r="A240" s="30"/>
      <c r="B240" s="29" t="str">
        <f t="shared" si="6"/>
        <v/>
      </c>
      <c r="C240" s="29"/>
      <c r="D240" s="29" t="str">
        <f t="shared" si="7"/>
        <v/>
      </c>
      <c r="E240" s="29"/>
      <c r="F240" s="92" t="s">
        <v>17</v>
      </c>
      <c r="G240" s="24" t="str">
        <f>IF(ISTEXT(A240),"raidcom add device_grp -device_grp_name "&amp;C240&amp; " "&amp;IF(ISTEXT(D240), D240," ")&amp;"  -ldev_id "&amp;B240&amp;" "&amp;IF(ISNUMBER(E240),"-cnt "&amp;E240,"")&amp;" -s "&amp;Instructions!B$11&amp;" -IH"&amp;Instructions!B$10,"")</f>
        <v/>
      </c>
      <c r="H240" s="99" t="str">
        <f>IF(ISTEXT(A240),"raidcom delete device_grp -device_grp_name "&amp;C240&amp;"   -ldev_id "&amp;B240&amp;" "&amp;IF(ISNUMBER(E240),"-cnt "&amp;E240,"")&amp;" -s "&amp;Instructions!B$11&amp;" -IH"&amp;Instructions!B$10,"")</f>
        <v/>
      </c>
    </row>
    <row r="241" spans="1:8" ht="15">
      <c r="A241" s="30"/>
      <c r="B241" s="29" t="str">
        <f t="shared" si="6"/>
        <v/>
      </c>
      <c r="C241" s="29"/>
      <c r="D241" s="29" t="str">
        <f t="shared" si="7"/>
        <v/>
      </c>
      <c r="E241" s="29"/>
      <c r="F241" s="92" t="s">
        <v>17</v>
      </c>
      <c r="G241" s="24" t="str">
        <f>IF(ISTEXT(A241),"raidcom add device_grp -device_grp_name "&amp;C241&amp; " "&amp;IF(ISTEXT(D241), D241," ")&amp;"  -ldev_id "&amp;B241&amp;" "&amp;IF(ISNUMBER(E241),"-cnt "&amp;E241,"")&amp;" -s "&amp;Instructions!B$11&amp;" -IH"&amp;Instructions!B$10,"")</f>
        <v/>
      </c>
      <c r="H241" s="99" t="str">
        <f>IF(ISTEXT(A241),"raidcom delete device_grp -device_grp_name "&amp;C241&amp;"   -ldev_id "&amp;B241&amp;" "&amp;IF(ISNUMBER(E241),"-cnt "&amp;E241,"")&amp;" -s "&amp;Instructions!B$11&amp;" -IH"&amp;Instructions!B$10,"")</f>
        <v/>
      </c>
    </row>
    <row r="242" spans="1:8" ht="15">
      <c r="A242" s="30"/>
      <c r="B242" s="29" t="str">
        <f t="shared" si="6"/>
        <v/>
      </c>
      <c r="C242" s="29"/>
      <c r="D242" s="29" t="str">
        <f t="shared" si="7"/>
        <v/>
      </c>
      <c r="E242" s="29"/>
      <c r="F242" s="92" t="s">
        <v>17</v>
      </c>
      <c r="G242" s="24" t="str">
        <f>IF(ISTEXT(A242),"raidcom add device_grp -device_grp_name "&amp;C242&amp; " "&amp;IF(ISTEXT(D242), D242," ")&amp;"  -ldev_id "&amp;B242&amp;" "&amp;IF(ISNUMBER(E242),"-cnt "&amp;E242,"")&amp;" -s "&amp;Instructions!B$11&amp;" -IH"&amp;Instructions!B$10,"")</f>
        <v/>
      </c>
      <c r="H242" s="99" t="str">
        <f>IF(ISTEXT(A242),"raidcom delete device_grp -device_grp_name "&amp;C242&amp;"   -ldev_id "&amp;B242&amp;" "&amp;IF(ISNUMBER(E242),"-cnt "&amp;E242,"")&amp;" -s "&amp;Instructions!B$11&amp;" -IH"&amp;Instructions!B$10,"")</f>
        <v/>
      </c>
    </row>
    <row r="243" spans="1:8" ht="15">
      <c r="A243" s="30"/>
      <c r="B243" s="29" t="str">
        <f t="shared" si="6"/>
        <v/>
      </c>
      <c r="C243" s="29"/>
      <c r="D243" s="29" t="str">
        <f t="shared" si="7"/>
        <v/>
      </c>
      <c r="E243" s="29"/>
      <c r="F243" s="92" t="s">
        <v>17</v>
      </c>
      <c r="G243" s="24" t="str">
        <f>IF(ISTEXT(A243),"raidcom add device_grp -device_grp_name "&amp;C243&amp; " "&amp;IF(ISTEXT(D243), D243," ")&amp;"  -ldev_id "&amp;B243&amp;" "&amp;IF(ISNUMBER(E243),"-cnt "&amp;E243,"")&amp;" -s "&amp;Instructions!B$11&amp;" -IH"&amp;Instructions!B$10,"")</f>
        <v/>
      </c>
      <c r="H243" s="99" t="str">
        <f>IF(ISTEXT(A243),"raidcom delete device_grp -device_grp_name "&amp;C243&amp;"   -ldev_id "&amp;B243&amp;" "&amp;IF(ISNUMBER(E243),"-cnt "&amp;E243,"")&amp;" -s "&amp;Instructions!B$11&amp;" -IH"&amp;Instructions!B$10,"")</f>
        <v/>
      </c>
    </row>
    <row r="244" spans="1:8" ht="15">
      <c r="A244" s="30"/>
      <c r="B244" s="29" t="str">
        <f t="shared" si="6"/>
        <v/>
      </c>
      <c r="C244" s="29"/>
      <c r="D244" s="29" t="str">
        <f t="shared" si="7"/>
        <v/>
      </c>
      <c r="E244" s="29"/>
      <c r="F244" s="92" t="s">
        <v>17</v>
      </c>
      <c r="G244" s="24" t="str">
        <f>IF(ISTEXT(A244),"raidcom add device_grp -device_grp_name "&amp;C244&amp; " "&amp;IF(ISTEXT(D244), D244," ")&amp;"  -ldev_id "&amp;B244&amp;" "&amp;IF(ISNUMBER(E244),"-cnt "&amp;E244,"")&amp;" -s "&amp;Instructions!B$11&amp;" -IH"&amp;Instructions!B$10,"")</f>
        <v/>
      </c>
      <c r="H244" s="99" t="str">
        <f>IF(ISTEXT(A244),"raidcom delete device_grp -device_grp_name "&amp;C244&amp;"   -ldev_id "&amp;B244&amp;" "&amp;IF(ISNUMBER(E244),"-cnt "&amp;E244,"")&amp;" -s "&amp;Instructions!B$11&amp;" -IH"&amp;Instructions!B$10,"")</f>
        <v/>
      </c>
    </row>
    <row r="245" spans="1:8" ht="15">
      <c r="A245" s="30"/>
      <c r="B245" s="29" t="str">
        <f t="shared" si="6"/>
        <v/>
      </c>
      <c r="C245" s="29"/>
      <c r="D245" s="29" t="str">
        <f t="shared" si="7"/>
        <v/>
      </c>
      <c r="E245" s="29"/>
      <c r="F245" s="92" t="s">
        <v>17</v>
      </c>
      <c r="G245" s="24" t="str">
        <f>IF(ISTEXT(A245),"raidcom add device_grp -device_grp_name "&amp;C245&amp; " "&amp;IF(ISTEXT(D245), D245," ")&amp;"  -ldev_id "&amp;B245&amp;" "&amp;IF(ISNUMBER(E245),"-cnt "&amp;E245,"")&amp;" -s "&amp;Instructions!B$11&amp;" -IH"&amp;Instructions!B$10,"")</f>
        <v/>
      </c>
      <c r="H245" s="99" t="str">
        <f>IF(ISTEXT(A245),"raidcom delete device_grp -device_grp_name "&amp;C245&amp;"   -ldev_id "&amp;B245&amp;" "&amp;IF(ISNUMBER(E245),"-cnt "&amp;E245,"")&amp;" -s "&amp;Instructions!B$11&amp;" -IH"&amp;Instructions!B$10,"")</f>
        <v/>
      </c>
    </row>
    <row r="246" spans="1:8" ht="15">
      <c r="A246" s="30"/>
      <c r="B246" s="29" t="str">
        <f t="shared" si="6"/>
        <v/>
      </c>
      <c r="C246" s="29"/>
      <c r="D246" s="29" t="str">
        <f t="shared" si="7"/>
        <v/>
      </c>
      <c r="E246" s="29"/>
      <c r="F246" s="92" t="s">
        <v>17</v>
      </c>
      <c r="G246" s="24" t="str">
        <f>IF(ISTEXT(A246),"raidcom add device_grp -device_grp_name "&amp;C246&amp; " "&amp;IF(ISTEXT(D246), D246," ")&amp;"  -ldev_id "&amp;B246&amp;" "&amp;IF(ISNUMBER(E246),"-cnt "&amp;E246,"")&amp;" -s "&amp;Instructions!B$11&amp;" -IH"&amp;Instructions!B$10,"")</f>
        <v/>
      </c>
      <c r="H246" s="99" t="str">
        <f>IF(ISTEXT(A246),"raidcom delete device_grp -device_grp_name "&amp;C246&amp;"   -ldev_id "&amp;B246&amp;" "&amp;IF(ISNUMBER(E246),"-cnt "&amp;E246,"")&amp;" -s "&amp;Instructions!B$11&amp;" -IH"&amp;Instructions!B$10,"")</f>
        <v/>
      </c>
    </row>
    <row r="247" spans="1:8" ht="15">
      <c r="A247" s="30"/>
      <c r="B247" s="29" t="str">
        <f t="shared" si="6"/>
        <v/>
      </c>
      <c r="C247" s="29"/>
      <c r="D247" s="29" t="str">
        <f t="shared" si="7"/>
        <v/>
      </c>
      <c r="E247" s="29"/>
      <c r="F247" s="92" t="s">
        <v>17</v>
      </c>
      <c r="G247" s="24" t="str">
        <f>IF(ISTEXT(A247),"raidcom add device_grp -device_grp_name "&amp;C247&amp; " "&amp;IF(ISTEXT(D247), D247," ")&amp;"  -ldev_id "&amp;B247&amp;" "&amp;IF(ISNUMBER(E247),"-cnt "&amp;E247,"")&amp;" -s "&amp;Instructions!B$11&amp;" -IH"&amp;Instructions!B$10,"")</f>
        <v/>
      </c>
      <c r="H247" s="99" t="str">
        <f>IF(ISTEXT(A247),"raidcom delete device_grp -device_grp_name "&amp;C247&amp;"   -ldev_id "&amp;B247&amp;" "&amp;IF(ISNUMBER(E247),"-cnt "&amp;E247,"")&amp;" -s "&amp;Instructions!B$11&amp;" -IH"&amp;Instructions!B$10,"")</f>
        <v/>
      </c>
    </row>
    <row r="248" spans="1:8" ht="15">
      <c r="A248" s="30"/>
      <c r="B248" s="29" t="str">
        <f t="shared" si="6"/>
        <v/>
      </c>
      <c r="C248" s="29"/>
      <c r="D248" s="29" t="str">
        <f t="shared" si="7"/>
        <v/>
      </c>
      <c r="E248" s="29"/>
      <c r="F248" s="92" t="s">
        <v>17</v>
      </c>
      <c r="G248" s="24" t="str">
        <f>IF(ISTEXT(A248),"raidcom add device_grp -device_grp_name "&amp;C248&amp; " "&amp;IF(ISTEXT(D248), D248," ")&amp;"  -ldev_id "&amp;B248&amp;" "&amp;IF(ISNUMBER(E248),"-cnt "&amp;E248,"")&amp;" -s "&amp;Instructions!B$11&amp;" -IH"&amp;Instructions!B$10,"")</f>
        <v/>
      </c>
      <c r="H248" s="99" t="str">
        <f>IF(ISTEXT(A248),"raidcom delete device_grp -device_grp_name "&amp;C248&amp;"   -ldev_id "&amp;B248&amp;" "&amp;IF(ISNUMBER(E248),"-cnt "&amp;E248,"")&amp;" -s "&amp;Instructions!B$11&amp;" -IH"&amp;Instructions!B$10,"")</f>
        <v/>
      </c>
    </row>
    <row r="249" spans="1:8" ht="15">
      <c r="A249" s="30"/>
      <c r="B249" s="29" t="str">
        <f t="shared" si="6"/>
        <v/>
      </c>
      <c r="C249" s="29"/>
      <c r="D249" s="29" t="str">
        <f t="shared" si="7"/>
        <v/>
      </c>
      <c r="E249" s="29"/>
      <c r="F249" s="92" t="s">
        <v>17</v>
      </c>
      <c r="G249" s="24" t="str">
        <f>IF(ISTEXT(A249),"raidcom add device_grp -device_grp_name "&amp;C249&amp; " "&amp;IF(ISTEXT(D249), D249," ")&amp;"  -ldev_id "&amp;B249&amp;" "&amp;IF(ISNUMBER(E249),"-cnt "&amp;E249,"")&amp;" -s "&amp;Instructions!B$11&amp;" -IH"&amp;Instructions!B$10,"")</f>
        <v/>
      </c>
      <c r="H249" s="99" t="str">
        <f>IF(ISTEXT(A249),"raidcom delete device_grp -device_grp_name "&amp;C249&amp;"   -ldev_id "&amp;B249&amp;" "&amp;IF(ISNUMBER(E249),"-cnt "&amp;E249,"")&amp;" -s "&amp;Instructions!B$11&amp;" -IH"&amp;Instructions!B$10,"")</f>
        <v/>
      </c>
    </row>
    <row r="250" spans="1:8" ht="15">
      <c r="A250" s="30"/>
      <c r="B250" s="29" t="str">
        <f t="shared" si="6"/>
        <v/>
      </c>
      <c r="C250" s="29"/>
      <c r="D250" s="29" t="str">
        <f t="shared" si="7"/>
        <v/>
      </c>
      <c r="E250" s="29"/>
      <c r="F250" s="92" t="s">
        <v>17</v>
      </c>
      <c r="G250" s="24" t="str">
        <f>IF(ISTEXT(A250),"raidcom add device_grp -device_grp_name "&amp;C250&amp; " "&amp;IF(ISTEXT(D250), D250," ")&amp;"  -ldev_id "&amp;B250&amp;" "&amp;IF(ISNUMBER(E250),"-cnt "&amp;E250,"")&amp;" -s "&amp;Instructions!B$11&amp;" -IH"&amp;Instructions!B$10,"")</f>
        <v/>
      </c>
      <c r="H250" s="99" t="str">
        <f>IF(ISTEXT(A250),"raidcom delete device_grp -device_grp_name "&amp;C250&amp;"   -ldev_id "&amp;B250&amp;" "&amp;IF(ISNUMBER(E250),"-cnt "&amp;E250,"")&amp;" -s "&amp;Instructions!B$11&amp;" -IH"&amp;Instructions!B$10,"")</f>
        <v/>
      </c>
    </row>
    <row r="251" spans="1:8" ht="15">
      <c r="A251" s="30"/>
      <c r="B251" s="29" t="str">
        <f t="shared" si="6"/>
        <v/>
      </c>
      <c r="C251" s="29"/>
      <c r="D251" s="29" t="str">
        <f t="shared" si="7"/>
        <v/>
      </c>
      <c r="E251" s="29"/>
      <c r="F251" s="92" t="s">
        <v>17</v>
      </c>
      <c r="G251" s="24" t="str">
        <f>IF(ISTEXT(A251),"raidcom add device_grp -device_grp_name "&amp;C251&amp; " "&amp;IF(ISTEXT(D251), D251," ")&amp;"  -ldev_id "&amp;B251&amp;" "&amp;IF(ISNUMBER(E251),"-cnt "&amp;E251,"")&amp;" -s "&amp;Instructions!B$11&amp;" -IH"&amp;Instructions!B$10,"")</f>
        <v/>
      </c>
      <c r="H251" s="99" t="str">
        <f>IF(ISTEXT(A251),"raidcom delete device_grp -device_grp_name "&amp;C251&amp;"   -ldev_id "&amp;B251&amp;" "&amp;IF(ISNUMBER(E251),"-cnt "&amp;E251,"")&amp;" -s "&amp;Instructions!B$11&amp;" -IH"&amp;Instructions!B$10,"")</f>
        <v/>
      </c>
    </row>
    <row r="252" spans="1:8" ht="15">
      <c r="A252" s="30"/>
      <c r="B252" s="29" t="str">
        <f t="shared" si="6"/>
        <v/>
      </c>
      <c r="C252" s="29"/>
      <c r="D252" s="29" t="str">
        <f t="shared" si="7"/>
        <v/>
      </c>
      <c r="E252" s="29"/>
      <c r="F252" s="92" t="s">
        <v>17</v>
      </c>
      <c r="G252" s="24" t="str">
        <f>IF(ISTEXT(A252),"raidcom add device_grp -device_grp_name "&amp;C252&amp; " "&amp;IF(ISTEXT(D252), D252," ")&amp;"  -ldev_id "&amp;B252&amp;" "&amp;IF(ISNUMBER(E252),"-cnt "&amp;E252,"")&amp;" -s "&amp;Instructions!B$11&amp;" -IH"&amp;Instructions!B$10,"")</f>
        <v/>
      </c>
      <c r="H252" s="99" t="str">
        <f>IF(ISTEXT(A252),"raidcom delete device_grp -device_grp_name "&amp;C252&amp;"   -ldev_id "&amp;B252&amp;" "&amp;IF(ISNUMBER(E252),"-cnt "&amp;E252,"")&amp;" -s "&amp;Instructions!B$11&amp;" -IH"&amp;Instructions!B$10,"")</f>
        <v/>
      </c>
    </row>
    <row r="253" spans="1:8" ht="15">
      <c r="A253" s="30"/>
      <c r="B253" s="29" t="str">
        <f t="shared" si="6"/>
        <v/>
      </c>
      <c r="C253" s="29"/>
      <c r="D253" s="29" t="str">
        <f t="shared" si="7"/>
        <v/>
      </c>
      <c r="E253" s="29"/>
      <c r="F253" s="92" t="s">
        <v>17</v>
      </c>
      <c r="G253" s="24" t="str">
        <f>IF(ISTEXT(A253),"raidcom add device_grp -device_grp_name "&amp;C253&amp; " "&amp;IF(ISTEXT(D253), D253," ")&amp;"  -ldev_id "&amp;B253&amp;" "&amp;IF(ISNUMBER(E253),"-cnt "&amp;E253,"")&amp;" -s "&amp;Instructions!B$11&amp;" -IH"&amp;Instructions!B$10,"")</f>
        <v/>
      </c>
      <c r="H253" s="99" t="str">
        <f>IF(ISTEXT(A253),"raidcom delete device_grp -device_grp_name "&amp;C253&amp;"   -ldev_id "&amp;B253&amp;" "&amp;IF(ISNUMBER(E253),"-cnt "&amp;E253,"")&amp;" -s "&amp;Instructions!B$11&amp;" -IH"&amp;Instructions!B$10,"")</f>
        <v/>
      </c>
    </row>
    <row r="254" spans="1:8" ht="15">
      <c r="A254" s="30"/>
      <c r="B254" s="29" t="str">
        <f t="shared" si="6"/>
        <v/>
      </c>
      <c r="C254" s="29"/>
      <c r="D254" s="29" t="str">
        <f t="shared" si="7"/>
        <v/>
      </c>
      <c r="E254" s="29"/>
      <c r="F254" s="92" t="s">
        <v>17</v>
      </c>
      <c r="G254" s="24" t="str">
        <f>IF(ISTEXT(A254),"raidcom add device_grp -device_grp_name "&amp;C254&amp; " "&amp;IF(ISTEXT(D254), D254," ")&amp;"  -ldev_id "&amp;B254&amp;" "&amp;IF(ISNUMBER(E254),"-cnt "&amp;E254,"")&amp;" -s "&amp;Instructions!B$11&amp;" -IH"&amp;Instructions!B$10,"")</f>
        <v/>
      </c>
      <c r="H254" s="99" t="str">
        <f>IF(ISTEXT(A254),"raidcom delete device_grp -device_grp_name "&amp;C254&amp;"   -ldev_id "&amp;B254&amp;" "&amp;IF(ISNUMBER(E254),"-cnt "&amp;E254,"")&amp;" -s "&amp;Instructions!B$11&amp;" -IH"&amp;Instructions!B$10,"")</f>
        <v/>
      </c>
    </row>
    <row r="255" spans="1:8" ht="15">
      <c r="A255" s="30"/>
      <c r="B255" s="29" t="str">
        <f t="shared" si="6"/>
        <v/>
      </c>
      <c r="C255" s="29"/>
      <c r="D255" s="29" t="str">
        <f t="shared" si="7"/>
        <v/>
      </c>
      <c r="E255" s="29"/>
      <c r="F255" s="92" t="s">
        <v>17</v>
      </c>
      <c r="G255" s="24" t="str">
        <f>IF(ISTEXT(A255),"raidcom add device_grp -device_grp_name "&amp;C255&amp; " "&amp;IF(ISTEXT(D255), D255," ")&amp;"  -ldev_id "&amp;B255&amp;" "&amp;IF(ISNUMBER(E255),"-cnt "&amp;E255,"")&amp;" -s "&amp;Instructions!B$11&amp;" -IH"&amp;Instructions!B$10,"")</f>
        <v/>
      </c>
      <c r="H255" s="99" t="str">
        <f>IF(ISTEXT(A255),"raidcom delete device_grp -device_grp_name "&amp;C255&amp;"   -ldev_id "&amp;B255&amp;" "&amp;IF(ISNUMBER(E255),"-cnt "&amp;E255,"")&amp;" -s "&amp;Instructions!B$11&amp;" -IH"&amp;Instructions!B$10,"")</f>
        <v/>
      </c>
    </row>
    <row r="256" spans="1:8" ht="15">
      <c r="A256" s="30"/>
      <c r="B256" s="29" t="str">
        <f t="shared" si="6"/>
        <v/>
      </c>
      <c r="C256" s="29"/>
      <c r="D256" s="29" t="str">
        <f t="shared" si="7"/>
        <v/>
      </c>
      <c r="E256" s="29"/>
      <c r="F256" s="92" t="s">
        <v>17</v>
      </c>
      <c r="G256" s="24" t="str">
        <f>IF(ISTEXT(A256),"raidcom add device_grp -device_grp_name "&amp;C256&amp; " "&amp;IF(ISTEXT(D256), D256," ")&amp;"  -ldev_id "&amp;B256&amp;" "&amp;IF(ISNUMBER(E256),"-cnt "&amp;E256,"")&amp;" -s "&amp;Instructions!B$11&amp;" -IH"&amp;Instructions!B$10,"")</f>
        <v/>
      </c>
      <c r="H256" s="99" t="str">
        <f>IF(ISTEXT(A256),"raidcom delete device_grp -device_grp_name "&amp;C256&amp;"   -ldev_id "&amp;B256&amp;" "&amp;IF(ISNUMBER(E256),"-cnt "&amp;E256,"")&amp;" -s "&amp;Instructions!B$11&amp;" -IH"&amp;Instructions!B$10,"")</f>
        <v/>
      </c>
    </row>
    <row r="257" spans="1:8" ht="15">
      <c r="A257" s="30"/>
      <c r="B257" s="29" t="str">
        <f t="shared" si="6"/>
        <v/>
      </c>
      <c r="C257" s="29"/>
      <c r="D257" s="29" t="str">
        <f t="shared" si="7"/>
        <v/>
      </c>
      <c r="E257" s="29"/>
      <c r="F257" s="92" t="s">
        <v>17</v>
      </c>
      <c r="G257" s="24" t="str">
        <f>IF(ISTEXT(A257),"raidcom add device_grp -device_grp_name "&amp;C257&amp; " "&amp;IF(ISTEXT(D257), D257," ")&amp;"  -ldev_id "&amp;B257&amp;" "&amp;IF(ISNUMBER(E257),"-cnt "&amp;E257,"")&amp;" -s "&amp;Instructions!B$11&amp;" -IH"&amp;Instructions!B$10,"")</f>
        <v/>
      </c>
      <c r="H257" s="99" t="str">
        <f>IF(ISTEXT(A257),"raidcom delete device_grp -device_grp_name "&amp;C257&amp;"   -ldev_id "&amp;B257&amp;" "&amp;IF(ISNUMBER(E257),"-cnt "&amp;E257,"")&amp;" -s "&amp;Instructions!B$11&amp;" -IH"&amp;Instructions!B$10,"")</f>
        <v/>
      </c>
    </row>
    <row r="258" spans="1:8" ht="15">
      <c r="A258" s="30"/>
      <c r="B258" s="29" t="str">
        <f t="shared" si="6"/>
        <v/>
      </c>
      <c r="C258" s="29"/>
      <c r="D258" s="29" t="str">
        <f t="shared" si="7"/>
        <v/>
      </c>
      <c r="E258" s="29"/>
      <c r="F258" s="92" t="s">
        <v>17</v>
      </c>
      <c r="G258" s="24" t="str">
        <f>IF(ISTEXT(A258),"raidcom add device_grp -device_grp_name "&amp;C258&amp; " "&amp;IF(ISTEXT(D258), D258," ")&amp;"  -ldev_id "&amp;B258&amp;" "&amp;IF(ISNUMBER(E258),"-cnt "&amp;E258,"")&amp;" -s "&amp;Instructions!B$11&amp;" -IH"&amp;Instructions!B$10,"")</f>
        <v/>
      </c>
      <c r="H258" s="99" t="str">
        <f>IF(ISTEXT(A258),"raidcom delete device_grp -device_grp_name "&amp;C258&amp;"   -ldev_id "&amp;B258&amp;" "&amp;IF(ISNUMBER(E258),"-cnt "&amp;E258,"")&amp;" -s "&amp;Instructions!B$11&amp;" -IH"&amp;Instructions!B$10,"")</f>
        <v/>
      </c>
    </row>
    <row r="259" spans="1:8" ht="15">
      <c r="A259" s="30"/>
      <c r="B259" s="29" t="str">
        <f t="shared" si="6"/>
        <v/>
      </c>
      <c r="C259" s="29"/>
      <c r="D259" s="29" t="str">
        <f t="shared" si="7"/>
        <v/>
      </c>
      <c r="E259" s="29"/>
      <c r="F259" s="92" t="s">
        <v>17</v>
      </c>
      <c r="G259" s="24" t="str">
        <f>IF(ISTEXT(A259),"raidcom add device_grp -device_grp_name "&amp;C259&amp; " "&amp;IF(ISTEXT(D259), D259," ")&amp;"  -ldev_id "&amp;B259&amp;" "&amp;IF(ISNUMBER(E259),"-cnt "&amp;E259,"")&amp;" -s "&amp;Instructions!B$11&amp;" -IH"&amp;Instructions!B$10,"")</f>
        <v/>
      </c>
      <c r="H259" s="99" t="str">
        <f>IF(ISTEXT(A259),"raidcom delete device_grp -device_grp_name "&amp;C259&amp;"   -ldev_id "&amp;B259&amp;" "&amp;IF(ISNUMBER(E259),"-cnt "&amp;E259,"")&amp;" -s "&amp;Instructions!B$11&amp;" -IH"&amp;Instructions!B$10,"")</f>
        <v/>
      </c>
    </row>
    <row r="260" spans="1:8" ht="15">
      <c r="A260" s="30"/>
      <c r="B260" s="29" t="str">
        <f t="shared" ref="B260:B323" si="8">IF(ISTEXT(A260),HEX2DEC(A260),"")</f>
        <v/>
      </c>
      <c r="C260" s="29"/>
      <c r="D260" s="29" t="str">
        <f t="shared" ref="D260:D323" si="9">IF(ISTEXT(A260),C260&amp;"_"&amp;A260,"")</f>
        <v/>
      </c>
      <c r="E260" s="29"/>
      <c r="F260" s="92" t="s">
        <v>17</v>
      </c>
      <c r="G260" s="24" t="str">
        <f>IF(ISTEXT(A260),"raidcom add device_grp -device_grp_name "&amp;C260&amp; " "&amp;IF(ISTEXT(D260), D260," ")&amp;"  -ldev_id "&amp;B260&amp;" "&amp;IF(ISNUMBER(E260),"-cnt "&amp;E260,"")&amp;" -s "&amp;Instructions!B$11&amp;" -IH"&amp;Instructions!B$10,"")</f>
        <v/>
      </c>
      <c r="H260" s="99" t="str">
        <f>IF(ISTEXT(A260),"raidcom delete device_grp -device_grp_name "&amp;C260&amp;"   -ldev_id "&amp;B260&amp;" "&amp;IF(ISNUMBER(E260),"-cnt "&amp;E260,"")&amp;" -s "&amp;Instructions!B$11&amp;" -IH"&amp;Instructions!B$10,"")</f>
        <v/>
      </c>
    </row>
    <row r="261" spans="1:8" ht="15">
      <c r="A261" s="30"/>
      <c r="B261" s="29" t="str">
        <f t="shared" si="8"/>
        <v/>
      </c>
      <c r="C261" s="29"/>
      <c r="D261" s="29" t="str">
        <f t="shared" si="9"/>
        <v/>
      </c>
      <c r="E261" s="29"/>
      <c r="F261" s="92" t="s">
        <v>17</v>
      </c>
      <c r="G261" s="24" t="str">
        <f>IF(ISTEXT(A261),"raidcom add device_grp -device_grp_name "&amp;C261&amp; " "&amp;IF(ISTEXT(D261), D261," ")&amp;"  -ldev_id "&amp;B261&amp;" "&amp;IF(ISNUMBER(E261),"-cnt "&amp;E261,"")&amp;" -s "&amp;Instructions!B$11&amp;" -IH"&amp;Instructions!B$10,"")</f>
        <v/>
      </c>
      <c r="H261" s="99" t="str">
        <f>IF(ISTEXT(A261),"raidcom delete device_grp -device_grp_name "&amp;C261&amp;"   -ldev_id "&amp;B261&amp;" "&amp;IF(ISNUMBER(E261),"-cnt "&amp;E261,"")&amp;" -s "&amp;Instructions!B$11&amp;" -IH"&amp;Instructions!B$10,"")</f>
        <v/>
      </c>
    </row>
    <row r="262" spans="1:8" ht="15">
      <c r="A262" s="30"/>
      <c r="B262" s="29" t="str">
        <f t="shared" si="8"/>
        <v/>
      </c>
      <c r="C262" s="29"/>
      <c r="D262" s="29" t="str">
        <f t="shared" si="9"/>
        <v/>
      </c>
      <c r="E262" s="29"/>
      <c r="F262" s="92" t="s">
        <v>17</v>
      </c>
      <c r="G262" s="24" t="str">
        <f>IF(ISTEXT(A262),"raidcom add device_grp -device_grp_name "&amp;C262&amp; " "&amp;IF(ISTEXT(D262), D262," ")&amp;"  -ldev_id "&amp;B262&amp;" "&amp;IF(ISNUMBER(E262),"-cnt "&amp;E262,"")&amp;" -s "&amp;Instructions!B$11&amp;" -IH"&amp;Instructions!B$10,"")</f>
        <v/>
      </c>
      <c r="H262" s="99" t="str">
        <f>IF(ISTEXT(A262),"raidcom delete device_grp -device_grp_name "&amp;C262&amp;"   -ldev_id "&amp;B262&amp;" "&amp;IF(ISNUMBER(E262),"-cnt "&amp;E262,"")&amp;" -s "&amp;Instructions!B$11&amp;" -IH"&amp;Instructions!B$10,"")</f>
        <v/>
      </c>
    </row>
    <row r="263" spans="1:8" ht="15">
      <c r="A263" s="30"/>
      <c r="B263" s="29" t="str">
        <f t="shared" si="8"/>
        <v/>
      </c>
      <c r="C263" s="29"/>
      <c r="D263" s="29" t="str">
        <f t="shared" si="9"/>
        <v/>
      </c>
      <c r="E263" s="29"/>
      <c r="F263" s="92" t="s">
        <v>17</v>
      </c>
      <c r="G263" s="24" t="str">
        <f>IF(ISTEXT(A263),"raidcom add device_grp -device_grp_name "&amp;C263&amp; " "&amp;IF(ISTEXT(D263), D263," ")&amp;"  -ldev_id "&amp;B263&amp;" "&amp;IF(ISNUMBER(E263),"-cnt "&amp;E263,"")&amp;" -s "&amp;Instructions!B$11&amp;" -IH"&amp;Instructions!B$10,"")</f>
        <v/>
      </c>
      <c r="H263" s="99" t="str">
        <f>IF(ISTEXT(A263),"raidcom delete device_grp -device_grp_name "&amp;C263&amp;"   -ldev_id "&amp;B263&amp;" "&amp;IF(ISNUMBER(E263),"-cnt "&amp;E263,"")&amp;" -s "&amp;Instructions!B$11&amp;" -IH"&amp;Instructions!B$10,"")</f>
        <v/>
      </c>
    </row>
    <row r="264" spans="1:8" ht="15">
      <c r="A264" s="30"/>
      <c r="B264" s="29" t="str">
        <f t="shared" si="8"/>
        <v/>
      </c>
      <c r="C264" s="29"/>
      <c r="D264" s="29" t="str">
        <f t="shared" si="9"/>
        <v/>
      </c>
      <c r="E264" s="29"/>
      <c r="F264" s="92" t="s">
        <v>17</v>
      </c>
      <c r="G264" s="24" t="str">
        <f>IF(ISTEXT(A264),"raidcom add device_grp -device_grp_name "&amp;C264&amp; " "&amp;IF(ISTEXT(D264), D264," ")&amp;"  -ldev_id "&amp;B264&amp;" "&amp;IF(ISNUMBER(E264),"-cnt "&amp;E264,"")&amp;" -s "&amp;Instructions!B$11&amp;" -IH"&amp;Instructions!B$10,"")</f>
        <v/>
      </c>
      <c r="H264" s="99" t="str">
        <f>IF(ISTEXT(A264),"raidcom delete device_grp -device_grp_name "&amp;C264&amp;"   -ldev_id "&amp;B264&amp;" "&amp;IF(ISNUMBER(E264),"-cnt "&amp;E264,"")&amp;" -s "&amp;Instructions!B$11&amp;" -IH"&amp;Instructions!B$10,"")</f>
        <v/>
      </c>
    </row>
    <row r="265" spans="1:8" ht="15">
      <c r="A265" s="30"/>
      <c r="B265" s="29" t="str">
        <f t="shared" si="8"/>
        <v/>
      </c>
      <c r="C265" s="29"/>
      <c r="D265" s="29" t="str">
        <f t="shared" si="9"/>
        <v/>
      </c>
      <c r="E265" s="29"/>
      <c r="F265" s="92" t="s">
        <v>17</v>
      </c>
      <c r="G265" s="24" t="str">
        <f>IF(ISTEXT(A265),"raidcom add device_grp -device_grp_name "&amp;C265&amp; " "&amp;IF(ISTEXT(D265), D265," ")&amp;"  -ldev_id "&amp;B265&amp;" "&amp;IF(ISNUMBER(E265),"-cnt "&amp;E265,"")&amp;" -s "&amp;Instructions!B$11&amp;" -IH"&amp;Instructions!B$10,"")</f>
        <v/>
      </c>
      <c r="H265" s="99" t="str">
        <f>IF(ISTEXT(A265),"raidcom delete device_grp -device_grp_name "&amp;C265&amp;"   -ldev_id "&amp;B265&amp;" "&amp;IF(ISNUMBER(E265),"-cnt "&amp;E265,"")&amp;" -s "&amp;Instructions!B$11&amp;" -IH"&amp;Instructions!B$10,"")</f>
        <v/>
      </c>
    </row>
    <row r="266" spans="1:8" ht="15">
      <c r="A266" s="30"/>
      <c r="B266" s="29" t="str">
        <f t="shared" si="8"/>
        <v/>
      </c>
      <c r="C266" s="29"/>
      <c r="D266" s="29" t="str">
        <f t="shared" si="9"/>
        <v/>
      </c>
      <c r="E266" s="29"/>
      <c r="F266" s="92" t="s">
        <v>17</v>
      </c>
      <c r="G266" s="24" t="str">
        <f>IF(ISTEXT(A266),"raidcom add device_grp -device_grp_name "&amp;C266&amp; " "&amp;IF(ISTEXT(D266), D266," ")&amp;"  -ldev_id "&amp;B266&amp;" "&amp;IF(ISNUMBER(E266),"-cnt "&amp;E266,"")&amp;" -s "&amp;Instructions!B$11&amp;" -IH"&amp;Instructions!B$10,"")</f>
        <v/>
      </c>
      <c r="H266" s="99" t="str">
        <f>IF(ISTEXT(A266),"raidcom delete device_grp -device_grp_name "&amp;C266&amp;"   -ldev_id "&amp;B266&amp;" "&amp;IF(ISNUMBER(E266),"-cnt "&amp;E266,"")&amp;" -s "&amp;Instructions!B$11&amp;" -IH"&amp;Instructions!B$10,"")</f>
        <v/>
      </c>
    </row>
    <row r="267" spans="1:8" ht="15">
      <c r="A267" s="30"/>
      <c r="B267" s="29" t="str">
        <f t="shared" si="8"/>
        <v/>
      </c>
      <c r="C267" s="29"/>
      <c r="D267" s="29" t="str">
        <f t="shared" si="9"/>
        <v/>
      </c>
      <c r="E267" s="29"/>
      <c r="F267" s="92" t="s">
        <v>17</v>
      </c>
      <c r="G267" s="24" t="str">
        <f>IF(ISTEXT(A267),"raidcom add device_grp -device_grp_name "&amp;C267&amp; " "&amp;IF(ISTEXT(D267), D267," ")&amp;"  -ldev_id "&amp;B267&amp;" "&amp;IF(ISNUMBER(E267),"-cnt "&amp;E267,"")&amp;" -s "&amp;Instructions!B$11&amp;" -IH"&amp;Instructions!B$10,"")</f>
        <v/>
      </c>
      <c r="H267" s="99" t="str">
        <f>IF(ISTEXT(A267),"raidcom delete device_grp -device_grp_name "&amp;C267&amp;"   -ldev_id "&amp;B267&amp;" "&amp;IF(ISNUMBER(E267),"-cnt "&amp;E267,"")&amp;" -s "&amp;Instructions!B$11&amp;" -IH"&amp;Instructions!B$10,"")</f>
        <v/>
      </c>
    </row>
    <row r="268" spans="1:8" ht="15">
      <c r="A268" s="30"/>
      <c r="B268" s="29" t="str">
        <f t="shared" si="8"/>
        <v/>
      </c>
      <c r="C268" s="29"/>
      <c r="D268" s="29" t="str">
        <f t="shared" si="9"/>
        <v/>
      </c>
      <c r="E268" s="29"/>
      <c r="F268" s="92" t="s">
        <v>17</v>
      </c>
      <c r="G268" s="24" t="str">
        <f>IF(ISTEXT(A268),"raidcom add device_grp -device_grp_name "&amp;C268&amp; " "&amp;IF(ISTEXT(D268), D268," ")&amp;"  -ldev_id "&amp;B268&amp;" "&amp;IF(ISNUMBER(E268),"-cnt "&amp;E268,"")&amp;" -s "&amp;Instructions!B$11&amp;" -IH"&amp;Instructions!B$10,"")</f>
        <v/>
      </c>
      <c r="H268" s="99" t="str">
        <f>IF(ISTEXT(A268),"raidcom delete device_grp -device_grp_name "&amp;C268&amp;"   -ldev_id "&amp;B268&amp;" "&amp;IF(ISNUMBER(E268),"-cnt "&amp;E268,"")&amp;" -s "&amp;Instructions!B$11&amp;" -IH"&amp;Instructions!B$10,"")</f>
        <v/>
      </c>
    </row>
    <row r="269" spans="1:8" ht="15">
      <c r="A269" s="30"/>
      <c r="B269" s="29" t="str">
        <f t="shared" si="8"/>
        <v/>
      </c>
      <c r="C269" s="29"/>
      <c r="D269" s="29" t="str">
        <f t="shared" si="9"/>
        <v/>
      </c>
      <c r="E269" s="29"/>
      <c r="F269" s="92" t="s">
        <v>17</v>
      </c>
      <c r="G269" s="24" t="str">
        <f>IF(ISTEXT(A269),"raidcom add device_grp -device_grp_name "&amp;C269&amp; " "&amp;IF(ISTEXT(D269), D269," ")&amp;"  -ldev_id "&amp;B269&amp;" "&amp;IF(ISNUMBER(E269),"-cnt "&amp;E269,"")&amp;" -s "&amp;Instructions!B$11&amp;" -IH"&amp;Instructions!B$10,"")</f>
        <v/>
      </c>
      <c r="H269" s="99" t="str">
        <f>IF(ISTEXT(A269),"raidcom delete device_grp -device_grp_name "&amp;C269&amp;"   -ldev_id "&amp;B269&amp;" "&amp;IF(ISNUMBER(E269),"-cnt "&amp;E269,"")&amp;" -s "&amp;Instructions!B$11&amp;" -IH"&amp;Instructions!B$10,"")</f>
        <v/>
      </c>
    </row>
    <row r="270" spans="1:8" ht="15">
      <c r="A270" s="30"/>
      <c r="B270" s="29" t="str">
        <f t="shared" si="8"/>
        <v/>
      </c>
      <c r="C270" s="29"/>
      <c r="D270" s="29" t="str">
        <f t="shared" si="9"/>
        <v/>
      </c>
      <c r="E270" s="29"/>
      <c r="F270" s="92" t="s">
        <v>17</v>
      </c>
      <c r="G270" s="24" t="str">
        <f>IF(ISTEXT(A270),"raidcom add device_grp -device_grp_name "&amp;C270&amp; " "&amp;IF(ISTEXT(D270), D270," ")&amp;"  -ldev_id "&amp;B270&amp;" "&amp;IF(ISNUMBER(E270),"-cnt "&amp;E270,"")&amp;" -s "&amp;Instructions!B$11&amp;" -IH"&amp;Instructions!B$10,"")</f>
        <v/>
      </c>
      <c r="H270" s="99" t="str">
        <f>IF(ISTEXT(A270),"raidcom delete device_grp -device_grp_name "&amp;C270&amp;"   -ldev_id "&amp;B270&amp;" "&amp;IF(ISNUMBER(E270),"-cnt "&amp;E270,"")&amp;" -s "&amp;Instructions!B$11&amp;" -IH"&amp;Instructions!B$10,"")</f>
        <v/>
      </c>
    </row>
    <row r="271" spans="1:8" ht="15">
      <c r="A271" s="30"/>
      <c r="B271" s="29" t="str">
        <f t="shared" si="8"/>
        <v/>
      </c>
      <c r="C271" s="29"/>
      <c r="D271" s="29" t="str">
        <f t="shared" si="9"/>
        <v/>
      </c>
      <c r="E271" s="29"/>
      <c r="F271" s="92" t="s">
        <v>17</v>
      </c>
      <c r="G271" s="24" t="str">
        <f>IF(ISTEXT(A271),"raidcom add device_grp -device_grp_name "&amp;C271&amp; " "&amp;IF(ISTEXT(D271), D271," ")&amp;"  -ldev_id "&amp;B271&amp;" "&amp;IF(ISNUMBER(E271),"-cnt "&amp;E271,"")&amp;" -s "&amp;Instructions!B$11&amp;" -IH"&amp;Instructions!B$10,"")</f>
        <v/>
      </c>
      <c r="H271" s="99" t="str">
        <f>IF(ISTEXT(A271),"raidcom delete device_grp -device_grp_name "&amp;C271&amp;"   -ldev_id "&amp;B271&amp;" "&amp;IF(ISNUMBER(E271),"-cnt "&amp;E271,"")&amp;" -s "&amp;Instructions!B$11&amp;" -IH"&amp;Instructions!B$10,"")</f>
        <v/>
      </c>
    </row>
    <row r="272" spans="1:8" ht="15">
      <c r="A272" s="30"/>
      <c r="B272" s="29" t="str">
        <f t="shared" si="8"/>
        <v/>
      </c>
      <c r="C272" s="29"/>
      <c r="D272" s="29" t="str">
        <f t="shared" si="9"/>
        <v/>
      </c>
      <c r="E272" s="29"/>
      <c r="F272" s="92" t="s">
        <v>17</v>
      </c>
      <c r="G272" s="24" t="str">
        <f>IF(ISTEXT(A272),"raidcom add device_grp -device_grp_name "&amp;C272&amp; " "&amp;IF(ISTEXT(D272), D272," ")&amp;"  -ldev_id "&amp;B272&amp;" "&amp;IF(ISNUMBER(E272),"-cnt "&amp;E272,"")&amp;" -s "&amp;Instructions!B$11&amp;" -IH"&amp;Instructions!B$10,"")</f>
        <v/>
      </c>
      <c r="H272" s="99" t="str">
        <f>IF(ISTEXT(A272),"raidcom delete device_grp -device_grp_name "&amp;C272&amp;"   -ldev_id "&amp;B272&amp;" "&amp;IF(ISNUMBER(E272),"-cnt "&amp;E272,"")&amp;" -s "&amp;Instructions!B$11&amp;" -IH"&amp;Instructions!B$10,"")</f>
        <v/>
      </c>
    </row>
    <row r="273" spans="1:8" ht="15">
      <c r="A273" s="30"/>
      <c r="B273" s="29" t="str">
        <f t="shared" si="8"/>
        <v/>
      </c>
      <c r="C273" s="29"/>
      <c r="D273" s="29" t="str">
        <f t="shared" si="9"/>
        <v/>
      </c>
      <c r="E273" s="29"/>
      <c r="F273" s="92" t="s">
        <v>17</v>
      </c>
      <c r="G273" s="24" t="str">
        <f>IF(ISTEXT(A273),"raidcom add device_grp -device_grp_name "&amp;C273&amp; " "&amp;IF(ISTEXT(D273), D273," ")&amp;"  -ldev_id "&amp;B273&amp;" "&amp;IF(ISNUMBER(E273),"-cnt "&amp;E273,"")&amp;" -s "&amp;Instructions!B$11&amp;" -IH"&amp;Instructions!B$10,"")</f>
        <v/>
      </c>
      <c r="H273" s="99" t="str">
        <f>IF(ISTEXT(A273),"raidcom delete device_grp -device_grp_name "&amp;C273&amp;"   -ldev_id "&amp;B273&amp;" "&amp;IF(ISNUMBER(E273),"-cnt "&amp;E273,"")&amp;" -s "&amp;Instructions!B$11&amp;" -IH"&amp;Instructions!B$10,"")</f>
        <v/>
      </c>
    </row>
    <row r="274" spans="1:8" ht="15">
      <c r="A274" s="30"/>
      <c r="B274" s="29" t="str">
        <f t="shared" si="8"/>
        <v/>
      </c>
      <c r="C274" s="29"/>
      <c r="D274" s="29" t="str">
        <f t="shared" si="9"/>
        <v/>
      </c>
      <c r="E274" s="29"/>
      <c r="F274" s="92" t="s">
        <v>17</v>
      </c>
      <c r="G274" s="24" t="str">
        <f>IF(ISTEXT(A274),"raidcom add device_grp -device_grp_name "&amp;C274&amp; " "&amp;IF(ISTEXT(D274), D274," ")&amp;"  -ldev_id "&amp;B274&amp;" "&amp;IF(ISNUMBER(E274),"-cnt "&amp;E274,"")&amp;" -s "&amp;Instructions!B$11&amp;" -IH"&amp;Instructions!B$10,"")</f>
        <v/>
      </c>
      <c r="H274" s="99" t="str">
        <f>IF(ISTEXT(A274),"raidcom delete device_grp -device_grp_name "&amp;C274&amp;"   -ldev_id "&amp;B274&amp;" "&amp;IF(ISNUMBER(E274),"-cnt "&amp;E274,"")&amp;" -s "&amp;Instructions!B$11&amp;" -IH"&amp;Instructions!B$10,"")</f>
        <v/>
      </c>
    </row>
    <row r="275" spans="1:8" ht="15">
      <c r="A275" s="30"/>
      <c r="B275" s="29" t="str">
        <f t="shared" si="8"/>
        <v/>
      </c>
      <c r="C275" s="29"/>
      <c r="D275" s="29" t="str">
        <f t="shared" si="9"/>
        <v/>
      </c>
      <c r="E275" s="29"/>
      <c r="F275" s="92" t="s">
        <v>17</v>
      </c>
      <c r="G275" s="24" t="str">
        <f>IF(ISTEXT(A275),"raidcom add device_grp -device_grp_name "&amp;C275&amp; " "&amp;IF(ISTEXT(D275), D275," ")&amp;"  -ldev_id "&amp;B275&amp;" "&amp;IF(ISNUMBER(E275),"-cnt "&amp;E275,"")&amp;" -s "&amp;Instructions!B$11&amp;" -IH"&amp;Instructions!B$10,"")</f>
        <v/>
      </c>
      <c r="H275" s="99" t="str">
        <f>IF(ISTEXT(A275),"raidcom delete device_grp -device_grp_name "&amp;C275&amp;"   -ldev_id "&amp;B275&amp;" "&amp;IF(ISNUMBER(E275),"-cnt "&amp;E275,"")&amp;" -s "&amp;Instructions!B$11&amp;" -IH"&amp;Instructions!B$10,"")</f>
        <v/>
      </c>
    </row>
    <row r="276" spans="1:8" ht="15">
      <c r="A276" s="30"/>
      <c r="B276" s="29" t="str">
        <f t="shared" si="8"/>
        <v/>
      </c>
      <c r="C276" s="29"/>
      <c r="D276" s="29" t="str">
        <f t="shared" si="9"/>
        <v/>
      </c>
      <c r="E276" s="29"/>
      <c r="F276" s="92" t="s">
        <v>17</v>
      </c>
      <c r="G276" s="24" t="str">
        <f>IF(ISTEXT(A276),"raidcom add device_grp -device_grp_name "&amp;C276&amp; " "&amp;IF(ISTEXT(D276), D276," ")&amp;"  -ldev_id "&amp;B276&amp;" "&amp;IF(ISNUMBER(E276),"-cnt "&amp;E276,"")&amp;" -s "&amp;Instructions!B$11&amp;" -IH"&amp;Instructions!B$10,"")</f>
        <v/>
      </c>
      <c r="H276" s="99" t="str">
        <f>IF(ISTEXT(A276),"raidcom delete device_grp -device_grp_name "&amp;C276&amp;"   -ldev_id "&amp;B276&amp;" "&amp;IF(ISNUMBER(E276),"-cnt "&amp;E276,"")&amp;" -s "&amp;Instructions!B$11&amp;" -IH"&amp;Instructions!B$10,"")</f>
        <v/>
      </c>
    </row>
    <row r="277" spans="1:8" ht="15">
      <c r="A277" s="30"/>
      <c r="B277" s="29" t="str">
        <f t="shared" si="8"/>
        <v/>
      </c>
      <c r="C277" s="29"/>
      <c r="D277" s="29" t="str">
        <f t="shared" si="9"/>
        <v/>
      </c>
      <c r="E277" s="29"/>
      <c r="F277" s="92" t="s">
        <v>17</v>
      </c>
      <c r="G277" s="24" t="str">
        <f>IF(ISTEXT(A277),"raidcom add device_grp -device_grp_name "&amp;C277&amp; " "&amp;IF(ISTEXT(D277), D277," ")&amp;"  -ldev_id "&amp;B277&amp;" "&amp;IF(ISNUMBER(E277),"-cnt "&amp;E277,"")&amp;" -s "&amp;Instructions!B$11&amp;" -IH"&amp;Instructions!B$10,"")</f>
        <v/>
      </c>
      <c r="H277" s="99" t="str">
        <f>IF(ISTEXT(A277),"raidcom delete device_grp -device_grp_name "&amp;C277&amp;"   -ldev_id "&amp;B277&amp;" "&amp;IF(ISNUMBER(E277),"-cnt "&amp;E277,"")&amp;" -s "&amp;Instructions!B$11&amp;" -IH"&amp;Instructions!B$10,"")</f>
        <v/>
      </c>
    </row>
    <row r="278" spans="1:8" ht="15">
      <c r="A278" s="30"/>
      <c r="B278" s="29" t="str">
        <f t="shared" si="8"/>
        <v/>
      </c>
      <c r="C278" s="29"/>
      <c r="D278" s="29" t="str">
        <f t="shared" si="9"/>
        <v/>
      </c>
      <c r="E278" s="29"/>
      <c r="F278" s="92" t="s">
        <v>17</v>
      </c>
      <c r="G278" s="24" t="str">
        <f>IF(ISTEXT(A278),"raidcom add device_grp -device_grp_name "&amp;C278&amp; " "&amp;IF(ISTEXT(D278), D278," ")&amp;"  -ldev_id "&amp;B278&amp;" "&amp;IF(ISNUMBER(E278),"-cnt "&amp;E278,"")&amp;" -s "&amp;Instructions!B$11&amp;" -IH"&amp;Instructions!B$10,"")</f>
        <v/>
      </c>
      <c r="H278" s="99" t="str">
        <f>IF(ISTEXT(A278),"raidcom delete device_grp -device_grp_name "&amp;C278&amp;"   -ldev_id "&amp;B278&amp;" "&amp;IF(ISNUMBER(E278),"-cnt "&amp;E278,"")&amp;" -s "&amp;Instructions!B$11&amp;" -IH"&amp;Instructions!B$10,"")</f>
        <v/>
      </c>
    </row>
    <row r="279" spans="1:8" ht="15">
      <c r="A279" s="30"/>
      <c r="B279" s="29" t="str">
        <f t="shared" si="8"/>
        <v/>
      </c>
      <c r="C279" s="29"/>
      <c r="D279" s="29" t="str">
        <f t="shared" si="9"/>
        <v/>
      </c>
      <c r="E279" s="29"/>
      <c r="F279" s="92" t="s">
        <v>17</v>
      </c>
      <c r="G279" s="24" t="str">
        <f>IF(ISTEXT(A279),"raidcom add device_grp -device_grp_name "&amp;C279&amp; " "&amp;IF(ISTEXT(D279), D279," ")&amp;"  -ldev_id "&amp;B279&amp;" "&amp;IF(ISNUMBER(E279),"-cnt "&amp;E279,"")&amp;" -s "&amp;Instructions!B$11&amp;" -IH"&amp;Instructions!B$10,"")</f>
        <v/>
      </c>
      <c r="H279" s="99" t="str">
        <f>IF(ISTEXT(A279),"raidcom delete device_grp -device_grp_name "&amp;C279&amp;"   -ldev_id "&amp;B279&amp;" "&amp;IF(ISNUMBER(E279),"-cnt "&amp;E279,"")&amp;" -s "&amp;Instructions!B$11&amp;" -IH"&amp;Instructions!B$10,"")</f>
        <v/>
      </c>
    </row>
    <row r="280" spans="1:8" ht="15">
      <c r="A280" s="30"/>
      <c r="B280" s="29" t="str">
        <f t="shared" si="8"/>
        <v/>
      </c>
      <c r="C280" s="29"/>
      <c r="D280" s="29" t="str">
        <f t="shared" si="9"/>
        <v/>
      </c>
      <c r="E280" s="29"/>
      <c r="F280" s="92" t="s">
        <v>17</v>
      </c>
      <c r="G280" s="24" t="str">
        <f>IF(ISTEXT(A280),"raidcom add device_grp -device_grp_name "&amp;C280&amp; " "&amp;IF(ISTEXT(D280), D280," ")&amp;"  -ldev_id "&amp;B280&amp;" "&amp;IF(ISNUMBER(E280),"-cnt "&amp;E280,"")&amp;" -s "&amp;Instructions!B$11&amp;" -IH"&amp;Instructions!B$10,"")</f>
        <v/>
      </c>
      <c r="H280" s="99" t="str">
        <f>IF(ISTEXT(A280),"raidcom delete device_grp -device_grp_name "&amp;C280&amp;"   -ldev_id "&amp;B280&amp;" "&amp;IF(ISNUMBER(E280),"-cnt "&amp;E280,"")&amp;" -s "&amp;Instructions!B$11&amp;" -IH"&amp;Instructions!B$10,"")</f>
        <v/>
      </c>
    </row>
    <row r="281" spans="1:8" ht="15">
      <c r="A281" s="30"/>
      <c r="B281" s="29" t="str">
        <f t="shared" si="8"/>
        <v/>
      </c>
      <c r="C281" s="29"/>
      <c r="D281" s="29" t="str">
        <f t="shared" si="9"/>
        <v/>
      </c>
      <c r="E281" s="29"/>
      <c r="F281" s="92" t="s">
        <v>17</v>
      </c>
      <c r="G281" s="24" t="str">
        <f>IF(ISTEXT(A281),"raidcom add device_grp -device_grp_name "&amp;C281&amp; " "&amp;IF(ISTEXT(D281), D281," ")&amp;"  -ldev_id "&amp;B281&amp;" "&amp;IF(ISNUMBER(E281),"-cnt "&amp;E281,"")&amp;" -s "&amp;Instructions!B$11&amp;" -IH"&amp;Instructions!B$10,"")</f>
        <v/>
      </c>
      <c r="H281" s="99" t="str">
        <f>IF(ISTEXT(A281),"raidcom delete device_grp -device_grp_name "&amp;C281&amp;"   -ldev_id "&amp;B281&amp;" "&amp;IF(ISNUMBER(E281),"-cnt "&amp;E281,"")&amp;" -s "&amp;Instructions!B$11&amp;" -IH"&amp;Instructions!B$10,"")</f>
        <v/>
      </c>
    </row>
    <row r="282" spans="1:8" ht="15">
      <c r="A282" s="30"/>
      <c r="B282" s="29" t="str">
        <f t="shared" si="8"/>
        <v/>
      </c>
      <c r="C282" s="29"/>
      <c r="D282" s="29" t="str">
        <f t="shared" si="9"/>
        <v/>
      </c>
      <c r="E282" s="29"/>
      <c r="F282" s="92" t="s">
        <v>17</v>
      </c>
      <c r="G282" s="24" t="str">
        <f>IF(ISTEXT(A282),"raidcom add device_grp -device_grp_name "&amp;C282&amp; " "&amp;IF(ISTEXT(D282), D282," ")&amp;"  -ldev_id "&amp;B282&amp;" "&amp;IF(ISNUMBER(E282),"-cnt "&amp;E282,"")&amp;" -s "&amp;Instructions!B$11&amp;" -IH"&amp;Instructions!B$10,"")</f>
        <v/>
      </c>
      <c r="H282" s="99" t="str">
        <f>IF(ISTEXT(A282),"raidcom delete device_grp -device_grp_name "&amp;C282&amp;"   -ldev_id "&amp;B282&amp;" "&amp;IF(ISNUMBER(E282),"-cnt "&amp;E282,"")&amp;" -s "&amp;Instructions!B$11&amp;" -IH"&amp;Instructions!B$10,"")</f>
        <v/>
      </c>
    </row>
    <row r="283" spans="1:8" ht="15">
      <c r="A283" s="30"/>
      <c r="B283" s="29" t="str">
        <f t="shared" si="8"/>
        <v/>
      </c>
      <c r="C283" s="29"/>
      <c r="D283" s="29" t="str">
        <f t="shared" si="9"/>
        <v/>
      </c>
      <c r="E283" s="29"/>
      <c r="F283" s="92" t="s">
        <v>17</v>
      </c>
      <c r="G283" s="24" t="str">
        <f>IF(ISTEXT(A283),"raidcom add device_grp -device_grp_name "&amp;C283&amp; " "&amp;IF(ISTEXT(D283), D283," ")&amp;"  -ldev_id "&amp;B283&amp;" "&amp;IF(ISNUMBER(E283),"-cnt "&amp;E283,"")&amp;" -s "&amp;Instructions!B$11&amp;" -IH"&amp;Instructions!B$10,"")</f>
        <v/>
      </c>
      <c r="H283" s="99" t="str">
        <f>IF(ISTEXT(A283),"raidcom delete device_grp -device_grp_name "&amp;C283&amp;"   -ldev_id "&amp;B283&amp;" "&amp;IF(ISNUMBER(E283),"-cnt "&amp;E283,"")&amp;" -s "&amp;Instructions!B$11&amp;" -IH"&amp;Instructions!B$10,"")</f>
        <v/>
      </c>
    </row>
    <row r="284" spans="1:8" ht="15">
      <c r="A284" s="30"/>
      <c r="B284" s="29" t="str">
        <f t="shared" si="8"/>
        <v/>
      </c>
      <c r="C284" s="29"/>
      <c r="D284" s="29" t="str">
        <f t="shared" si="9"/>
        <v/>
      </c>
      <c r="E284" s="29"/>
      <c r="F284" s="92" t="s">
        <v>17</v>
      </c>
      <c r="G284" s="24" t="str">
        <f>IF(ISTEXT(A284),"raidcom add device_grp -device_grp_name "&amp;C284&amp; " "&amp;IF(ISTEXT(D284), D284," ")&amp;"  -ldev_id "&amp;B284&amp;" "&amp;IF(ISNUMBER(E284),"-cnt "&amp;E284,"")&amp;" -s "&amp;Instructions!B$11&amp;" -IH"&amp;Instructions!B$10,"")</f>
        <v/>
      </c>
      <c r="H284" s="99" t="str">
        <f>IF(ISTEXT(A284),"raidcom delete device_grp -device_grp_name "&amp;C284&amp;"   -ldev_id "&amp;B284&amp;" "&amp;IF(ISNUMBER(E284),"-cnt "&amp;E284,"")&amp;" -s "&amp;Instructions!B$11&amp;" -IH"&amp;Instructions!B$10,"")</f>
        <v/>
      </c>
    </row>
    <row r="285" spans="1:8" ht="15">
      <c r="A285" s="30"/>
      <c r="B285" s="29" t="str">
        <f t="shared" si="8"/>
        <v/>
      </c>
      <c r="C285" s="29"/>
      <c r="D285" s="29" t="str">
        <f t="shared" si="9"/>
        <v/>
      </c>
      <c r="E285" s="29"/>
      <c r="F285" s="92" t="s">
        <v>17</v>
      </c>
      <c r="G285" s="24" t="str">
        <f>IF(ISTEXT(A285),"raidcom add device_grp -device_grp_name "&amp;C285&amp; " "&amp;IF(ISTEXT(D285), D285," ")&amp;"  -ldev_id "&amp;B285&amp;" "&amp;IF(ISNUMBER(E285),"-cnt "&amp;E285,"")&amp;" -s "&amp;Instructions!B$11&amp;" -IH"&amp;Instructions!B$10,"")</f>
        <v/>
      </c>
      <c r="H285" s="99" t="str">
        <f>IF(ISTEXT(A285),"raidcom delete device_grp -device_grp_name "&amp;C285&amp;"   -ldev_id "&amp;B285&amp;" "&amp;IF(ISNUMBER(E285),"-cnt "&amp;E285,"")&amp;" -s "&amp;Instructions!B$11&amp;" -IH"&amp;Instructions!B$10,"")</f>
        <v/>
      </c>
    </row>
    <row r="286" spans="1:8" ht="15">
      <c r="A286" s="30"/>
      <c r="B286" s="29" t="str">
        <f t="shared" si="8"/>
        <v/>
      </c>
      <c r="C286" s="29"/>
      <c r="D286" s="29" t="str">
        <f t="shared" si="9"/>
        <v/>
      </c>
      <c r="E286" s="29"/>
      <c r="F286" s="92" t="s">
        <v>17</v>
      </c>
      <c r="G286" s="24" t="str">
        <f>IF(ISTEXT(A286),"raidcom add device_grp -device_grp_name "&amp;C286&amp; " "&amp;IF(ISTEXT(D286), D286," ")&amp;"  -ldev_id "&amp;B286&amp;" "&amp;IF(ISNUMBER(E286),"-cnt "&amp;E286,"")&amp;" -s "&amp;Instructions!B$11&amp;" -IH"&amp;Instructions!B$10,"")</f>
        <v/>
      </c>
      <c r="H286" s="99" t="str">
        <f>IF(ISTEXT(A286),"raidcom delete device_grp -device_grp_name "&amp;C286&amp;"   -ldev_id "&amp;B286&amp;" "&amp;IF(ISNUMBER(E286),"-cnt "&amp;E286,"")&amp;" -s "&amp;Instructions!B$11&amp;" -IH"&amp;Instructions!B$10,"")</f>
        <v/>
      </c>
    </row>
    <row r="287" spans="1:8" ht="15">
      <c r="A287" s="30"/>
      <c r="B287" s="29" t="str">
        <f t="shared" si="8"/>
        <v/>
      </c>
      <c r="C287" s="29"/>
      <c r="D287" s="29" t="str">
        <f t="shared" si="9"/>
        <v/>
      </c>
      <c r="E287" s="29"/>
      <c r="F287" s="92" t="s">
        <v>17</v>
      </c>
      <c r="G287" s="24" t="str">
        <f>IF(ISTEXT(A287),"raidcom add device_grp -device_grp_name "&amp;C287&amp; " "&amp;IF(ISTEXT(D287), D287," ")&amp;"  -ldev_id "&amp;B287&amp;" "&amp;IF(ISNUMBER(E287),"-cnt "&amp;E287,"")&amp;" -s "&amp;Instructions!B$11&amp;" -IH"&amp;Instructions!B$10,"")</f>
        <v/>
      </c>
      <c r="H287" s="99" t="str">
        <f>IF(ISTEXT(A287),"raidcom delete device_grp -device_grp_name "&amp;C287&amp;"   -ldev_id "&amp;B287&amp;" "&amp;IF(ISNUMBER(E287),"-cnt "&amp;E287,"")&amp;" -s "&amp;Instructions!B$11&amp;" -IH"&amp;Instructions!B$10,"")</f>
        <v/>
      </c>
    </row>
    <row r="288" spans="1:8" ht="15">
      <c r="A288" s="30"/>
      <c r="B288" s="29" t="str">
        <f t="shared" si="8"/>
        <v/>
      </c>
      <c r="C288" s="29"/>
      <c r="D288" s="29" t="str">
        <f t="shared" si="9"/>
        <v/>
      </c>
      <c r="E288" s="29"/>
      <c r="F288" s="92" t="s">
        <v>17</v>
      </c>
      <c r="G288" s="24" t="str">
        <f>IF(ISTEXT(A288),"raidcom add device_grp -device_grp_name "&amp;C288&amp; " "&amp;IF(ISTEXT(D288), D288," ")&amp;"  -ldev_id "&amp;B288&amp;" "&amp;IF(ISNUMBER(E288),"-cnt "&amp;E288,"")&amp;" -s "&amp;Instructions!B$11&amp;" -IH"&amp;Instructions!B$10,"")</f>
        <v/>
      </c>
      <c r="H288" s="99" t="str">
        <f>IF(ISTEXT(A288),"raidcom delete device_grp -device_grp_name "&amp;C288&amp;"   -ldev_id "&amp;B288&amp;" "&amp;IF(ISNUMBER(E288),"-cnt "&amp;E288,"")&amp;" -s "&amp;Instructions!B$11&amp;" -IH"&amp;Instructions!B$10,"")</f>
        <v/>
      </c>
    </row>
    <row r="289" spans="1:8" ht="15">
      <c r="A289" s="30"/>
      <c r="B289" s="29" t="str">
        <f t="shared" si="8"/>
        <v/>
      </c>
      <c r="C289" s="29"/>
      <c r="D289" s="29" t="str">
        <f t="shared" si="9"/>
        <v/>
      </c>
      <c r="E289" s="29"/>
      <c r="F289" s="92" t="s">
        <v>17</v>
      </c>
      <c r="G289" s="24" t="str">
        <f>IF(ISTEXT(A289),"raidcom add device_grp -device_grp_name "&amp;C289&amp; " "&amp;IF(ISTEXT(D289), D289," ")&amp;"  -ldev_id "&amp;B289&amp;" "&amp;IF(ISNUMBER(E289),"-cnt "&amp;E289,"")&amp;" -s "&amp;Instructions!B$11&amp;" -IH"&amp;Instructions!B$10,"")</f>
        <v/>
      </c>
      <c r="H289" s="99" t="str">
        <f>IF(ISTEXT(A289),"raidcom delete device_grp -device_grp_name "&amp;C289&amp;"   -ldev_id "&amp;B289&amp;" "&amp;IF(ISNUMBER(E289),"-cnt "&amp;E289,"")&amp;" -s "&amp;Instructions!B$11&amp;" -IH"&amp;Instructions!B$10,"")</f>
        <v/>
      </c>
    </row>
    <row r="290" spans="1:8" ht="15">
      <c r="A290" s="30"/>
      <c r="B290" s="29" t="str">
        <f t="shared" si="8"/>
        <v/>
      </c>
      <c r="C290" s="29"/>
      <c r="D290" s="29" t="str">
        <f t="shared" si="9"/>
        <v/>
      </c>
      <c r="E290" s="29"/>
      <c r="F290" s="92" t="s">
        <v>17</v>
      </c>
      <c r="G290" s="24" t="str">
        <f>IF(ISTEXT(A290),"raidcom add device_grp -device_grp_name "&amp;C290&amp; " "&amp;IF(ISTEXT(D290), D290," ")&amp;"  -ldev_id "&amp;B290&amp;" "&amp;IF(ISNUMBER(E290),"-cnt "&amp;E290,"")&amp;" -s "&amp;Instructions!B$11&amp;" -IH"&amp;Instructions!B$10,"")</f>
        <v/>
      </c>
      <c r="H290" s="99" t="str">
        <f>IF(ISTEXT(A290),"raidcom delete device_grp -device_grp_name "&amp;C290&amp;"   -ldev_id "&amp;B290&amp;" "&amp;IF(ISNUMBER(E290),"-cnt "&amp;E290,"")&amp;" -s "&amp;Instructions!B$11&amp;" -IH"&amp;Instructions!B$10,"")</f>
        <v/>
      </c>
    </row>
    <row r="291" spans="1:8" ht="15">
      <c r="A291" s="30"/>
      <c r="B291" s="29" t="str">
        <f t="shared" si="8"/>
        <v/>
      </c>
      <c r="C291" s="29"/>
      <c r="D291" s="29" t="str">
        <f t="shared" si="9"/>
        <v/>
      </c>
      <c r="E291" s="29"/>
      <c r="F291" s="92" t="s">
        <v>17</v>
      </c>
      <c r="G291" s="24" t="str">
        <f>IF(ISTEXT(A291),"raidcom add device_grp -device_grp_name "&amp;C291&amp; " "&amp;IF(ISTEXT(D291), D291," ")&amp;"  -ldev_id "&amp;B291&amp;" "&amp;IF(ISNUMBER(E291),"-cnt "&amp;E291,"")&amp;" -s "&amp;Instructions!B$11&amp;" -IH"&amp;Instructions!B$10,"")</f>
        <v/>
      </c>
      <c r="H291" s="99" t="str">
        <f>IF(ISTEXT(A291),"raidcom delete device_grp -device_grp_name "&amp;C291&amp;"   -ldev_id "&amp;B291&amp;" "&amp;IF(ISNUMBER(E291),"-cnt "&amp;E291,"")&amp;" -s "&amp;Instructions!B$11&amp;" -IH"&amp;Instructions!B$10,"")</f>
        <v/>
      </c>
    </row>
    <row r="292" spans="1:8" ht="15">
      <c r="A292" s="30"/>
      <c r="B292" s="29" t="str">
        <f t="shared" si="8"/>
        <v/>
      </c>
      <c r="C292" s="29"/>
      <c r="D292" s="29" t="str">
        <f t="shared" si="9"/>
        <v/>
      </c>
      <c r="E292" s="29"/>
      <c r="F292" s="92" t="s">
        <v>17</v>
      </c>
      <c r="G292" s="24" t="str">
        <f>IF(ISTEXT(A292),"raidcom add device_grp -device_grp_name "&amp;C292&amp; " "&amp;IF(ISTEXT(D292), D292," ")&amp;"  -ldev_id "&amp;B292&amp;" "&amp;IF(ISNUMBER(E292),"-cnt "&amp;E292,"")&amp;" -s "&amp;Instructions!B$11&amp;" -IH"&amp;Instructions!B$10,"")</f>
        <v/>
      </c>
      <c r="H292" s="99" t="str">
        <f>IF(ISTEXT(A292),"raidcom delete device_grp -device_grp_name "&amp;C292&amp;"   -ldev_id "&amp;B292&amp;" "&amp;IF(ISNUMBER(E292),"-cnt "&amp;E292,"")&amp;" -s "&amp;Instructions!B$11&amp;" -IH"&amp;Instructions!B$10,"")</f>
        <v/>
      </c>
    </row>
    <row r="293" spans="1:8" ht="15">
      <c r="A293" s="30"/>
      <c r="B293" s="29" t="str">
        <f t="shared" si="8"/>
        <v/>
      </c>
      <c r="C293" s="29"/>
      <c r="D293" s="29" t="str">
        <f t="shared" si="9"/>
        <v/>
      </c>
      <c r="E293" s="29"/>
      <c r="F293" s="92" t="s">
        <v>17</v>
      </c>
      <c r="G293" s="24" t="str">
        <f>IF(ISTEXT(A293),"raidcom add device_grp -device_grp_name "&amp;C293&amp; " "&amp;IF(ISTEXT(D293), D293," ")&amp;"  -ldev_id "&amp;B293&amp;" "&amp;IF(ISNUMBER(E293),"-cnt "&amp;E293,"")&amp;" -s "&amp;Instructions!B$11&amp;" -IH"&amp;Instructions!B$10,"")</f>
        <v/>
      </c>
      <c r="H293" s="99" t="str">
        <f>IF(ISTEXT(A293),"raidcom delete device_grp -device_grp_name "&amp;C293&amp;"   -ldev_id "&amp;B293&amp;" "&amp;IF(ISNUMBER(E293),"-cnt "&amp;E293,"")&amp;" -s "&amp;Instructions!B$11&amp;" -IH"&amp;Instructions!B$10,"")</f>
        <v/>
      </c>
    </row>
    <row r="294" spans="1:8" ht="15">
      <c r="A294" s="30"/>
      <c r="B294" s="29" t="str">
        <f t="shared" si="8"/>
        <v/>
      </c>
      <c r="C294" s="29"/>
      <c r="D294" s="29" t="str">
        <f t="shared" si="9"/>
        <v/>
      </c>
      <c r="E294" s="29"/>
      <c r="F294" s="92" t="s">
        <v>17</v>
      </c>
      <c r="G294" s="24" t="str">
        <f>IF(ISTEXT(A294),"raidcom add device_grp -device_grp_name "&amp;C294&amp; " "&amp;IF(ISTEXT(D294), D294," ")&amp;"  -ldev_id "&amp;B294&amp;" "&amp;IF(ISNUMBER(E294),"-cnt "&amp;E294,"")&amp;" -s "&amp;Instructions!B$11&amp;" -IH"&amp;Instructions!B$10,"")</f>
        <v/>
      </c>
      <c r="H294" s="99" t="str">
        <f>IF(ISTEXT(A294),"raidcom delete device_grp -device_grp_name "&amp;C294&amp;"   -ldev_id "&amp;B294&amp;" "&amp;IF(ISNUMBER(E294),"-cnt "&amp;E294,"")&amp;" -s "&amp;Instructions!B$11&amp;" -IH"&amp;Instructions!B$10,"")</f>
        <v/>
      </c>
    </row>
    <row r="295" spans="1:8" ht="15">
      <c r="A295" s="30"/>
      <c r="B295" s="29" t="str">
        <f t="shared" si="8"/>
        <v/>
      </c>
      <c r="C295" s="29"/>
      <c r="D295" s="29" t="str">
        <f t="shared" si="9"/>
        <v/>
      </c>
      <c r="E295" s="29"/>
      <c r="F295" s="92" t="s">
        <v>17</v>
      </c>
      <c r="G295" s="24" t="str">
        <f>IF(ISTEXT(A295),"raidcom add device_grp -device_grp_name "&amp;C295&amp; " "&amp;IF(ISTEXT(D295), D295," ")&amp;"  -ldev_id "&amp;B295&amp;" "&amp;IF(ISNUMBER(E295),"-cnt "&amp;E295,"")&amp;" -s "&amp;Instructions!B$11&amp;" -IH"&amp;Instructions!B$10,"")</f>
        <v/>
      </c>
      <c r="H295" s="99" t="str">
        <f>IF(ISTEXT(A295),"raidcom delete device_grp -device_grp_name "&amp;C295&amp;"   -ldev_id "&amp;B295&amp;" "&amp;IF(ISNUMBER(E295),"-cnt "&amp;E295,"")&amp;" -s "&amp;Instructions!B$11&amp;" -IH"&amp;Instructions!B$10,"")</f>
        <v/>
      </c>
    </row>
    <row r="296" spans="1:8" ht="15">
      <c r="A296" s="30"/>
      <c r="B296" s="29" t="str">
        <f t="shared" si="8"/>
        <v/>
      </c>
      <c r="C296" s="29"/>
      <c r="D296" s="29" t="str">
        <f t="shared" si="9"/>
        <v/>
      </c>
      <c r="E296" s="29"/>
      <c r="F296" s="92" t="s">
        <v>17</v>
      </c>
      <c r="G296" s="24" t="str">
        <f>IF(ISTEXT(A296),"raidcom add device_grp -device_grp_name "&amp;C296&amp; " "&amp;IF(ISTEXT(D296), D296," ")&amp;"  -ldev_id "&amp;B296&amp;" "&amp;IF(ISNUMBER(E296),"-cnt "&amp;E296,"")&amp;" -s "&amp;Instructions!B$11&amp;" -IH"&amp;Instructions!B$10,"")</f>
        <v/>
      </c>
      <c r="H296" s="99" t="str">
        <f>IF(ISTEXT(A296),"raidcom delete device_grp -device_grp_name "&amp;C296&amp;"   -ldev_id "&amp;B296&amp;" "&amp;IF(ISNUMBER(E296),"-cnt "&amp;E296,"")&amp;" -s "&amp;Instructions!B$11&amp;" -IH"&amp;Instructions!B$10,"")</f>
        <v/>
      </c>
    </row>
    <row r="297" spans="1:8" ht="15">
      <c r="A297" s="30"/>
      <c r="B297" s="29" t="str">
        <f t="shared" si="8"/>
        <v/>
      </c>
      <c r="C297" s="29"/>
      <c r="D297" s="29" t="str">
        <f t="shared" si="9"/>
        <v/>
      </c>
      <c r="E297" s="29"/>
      <c r="F297" s="92" t="s">
        <v>17</v>
      </c>
      <c r="G297" s="24" t="str">
        <f>IF(ISTEXT(A297),"raidcom add device_grp -device_grp_name "&amp;C297&amp; " "&amp;IF(ISTEXT(D297), D297," ")&amp;"  -ldev_id "&amp;B297&amp;" "&amp;IF(ISNUMBER(E297),"-cnt "&amp;E297,"")&amp;" -s "&amp;Instructions!B$11&amp;" -IH"&amp;Instructions!B$10,"")</f>
        <v/>
      </c>
      <c r="H297" s="99" t="str">
        <f>IF(ISTEXT(A297),"raidcom delete device_grp -device_grp_name "&amp;C297&amp;"   -ldev_id "&amp;B297&amp;" "&amp;IF(ISNUMBER(E297),"-cnt "&amp;E297,"")&amp;" -s "&amp;Instructions!B$11&amp;" -IH"&amp;Instructions!B$10,"")</f>
        <v/>
      </c>
    </row>
    <row r="298" spans="1:8" ht="15">
      <c r="A298" s="30"/>
      <c r="B298" s="29" t="str">
        <f t="shared" si="8"/>
        <v/>
      </c>
      <c r="C298" s="29"/>
      <c r="D298" s="29" t="str">
        <f t="shared" si="9"/>
        <v/>
      </c>
      <c r="E298" s="29"/>
      <c r="F298" s="92" t="s">
        <v>17</v>
      </c>
      <c r="G298" s="24" t="str">
        <f>IF(ISTEXT(A298),"raidcom add device_grp -device_grp_name "&amp;C298&amp; " "&amp;IF(ISTEXT(D298), D298," ")&amp;"  -ldev_id "&amp;B298&amp;" "&amp;IF(ISNUMBER(E298),"-cnt "&amp;E298,"")&amp;" -s "&amp;Instructions!B$11&amp;" -IH"&amp;Instructions!B$10,"")</f>
        <v/>
      </c>
      <c r="H298" s="99" t="str">
        <f>IF(ISTEXT(A298),"raidcom delete device_grp -device_grp_name "&amp;C298&amp;"   -ldev_id "&amp;B298&amp;" "&amp;IF(ISNUMBER(E298),"-cnt "&amp;E298,"")&amp;" -s "&amp;Instructions!B$11&amp;" -IH"&amp;Instructions!B$10,"")</f>
        <v/>
      </c>
    </row>
    <row r="299" spans="1:8" ht="15">
      <c r="A299" s="30"/>
      <c r="B299" s="29" t="str">
        <f t="shared" si="8"/>
        <v/>
      </c>
      <c r="C299" s="29"/>
      <c r="D299" s="29" t="str">
        <f t="shared" si="9"/>
        <v/>
      </c>
      <c r="E299" s="29"/>
      <c r="F299" s="92" t="s">
        <v>17</v>
      </c>
      <c r="G299" s="24" t="str">
        <f>IF(ISTEXT(A299),"raidcom add device_grp -device_grp_name "&amp;C299&amp; " "&amp;IF(ISTEXT(D299), D299," ")&amp;"  -ldev_id "&amp;B299&amp;" "&amp;IF(ISNUMBER(E299),"-cnt "&amp;E299,"")&amp;" -s "&amp;Instructions!B$11&amp;" -IH"&amp;Instructions!B$10,"")</f>
        <v/>
      </c>
      <c r="H299" s="99" t="str">
        <f>IF(ISTEXT(A299),"raidcom delete device_grp -device_grp_name "&amp;C299&amp;"   -ldev_id "&amp;B299&amp;" "&amp;IF(ISNUMBER(E299),"-cnt "&amp;E299,"")&amp;" -s "&amp;Instructions!B$11&amp;" -IH"&amp;Instructions!B$10,"")</f>
        <v/>
      </c>
    </row>
    <row r="300" spans="1:8" ht="15">
      <c r="A300" s="30"/>
      <c r="B300" s="29" t="str">
        <f t="shared" si="8"/>
        <v/>
      </c>
      <c r="C300" s="29"/>
      <c r="D300" s="29" t="str">
        <f t="shared" si="9"/>
        <v/>
      </c>
      <c r="E300" s="29"/>
      <c r="F300" s="92" t="s">
        <v>17</v>
      </c>
      <c r="G300" s="24" t="str">
        <f>IF(ISTEXT(A300),"raidcom add device_grp -device_grp_name "&amp;C300&amp; " "&amp;IF(ISTEXT(D300), D300," ")&amp;"  -ldev_id "&amp;B300&amp;" "&amp;IF(ISNUMBER(E300),"-cnt "&amp;E300,"")&amp;" -s "&amp;Instructions!B$11&amp;" -IH"&amp;Instructions!B$10,"")</f>
        <v/>
      </c>
      <c r="H300" s="99" t="str">
        <f>IF(ISTEXT(A300),"raidcom delete device_grp -device_grp_name "&amp;C300&amp;"   -ldev_id "&amp;B300&amp;" "&amp;IF(ISNUMBER(E300),"-cnt "&amp;E300,"")&amp;" -s "&amp;Instructions!B$11&amp;" -IH"&amp;Instructions!B$10,"")</f>
        <v/>
      </c>
    </row>
    <row r="301" spans="1:8" ht="15">
      <c r="A301" s="30"/>
      <c r="B301" s="29" t="str">
        <f t="shared" si="8"/>
        <v/>
      </c>
      <c r="C301" s="29"/>
      <c r="D301" s="29" t="str">
        <f t="shared" si="9"/>
        <v/>
      </c>
      <c r="E301" s="29"/>
      <c r="F301" s="92" t="s">
        <v>17</v>
      </c>
      <c r="G301" s="24" t="str">
        <f>IF(ISTEXT(A301),"raidcom add device_grp -device_grp_name "&amp;C301&amp; " "&amp;IF(ISTEXT(D301), D301," ")&amp;"  -ldev_id "&amp;B301&amp;" "&amp;IF(ISNUMBER(E301),"-cnt "&amp;E301,"")&amp;" -s "&amp;Instructions!B$11&amp;" -IH"&amp;Instructions!B$10,"")</f>
        <v/>
      </c>
      <c r="H301" s="99" t="str">
        <f>IF(ISTEXT(A301),"raidcom delete device_grp -device_grp_name "&amp;C301&amp;"   -ldev_id "&amp;B301&amp;" "&amp;IF(ISNUMBER(E301),"-cnt "&amp;E301,"")&amp;" -s "&amp;Instructions!B$11&amp;" -IH"&amp;Instructions!B$10,"")</f>
        <v/>
      </c>
    </row>
    <row r="302" spans="1:8" ht="15">
      <c r="A302" s="30"/>
      <c r="B302" s="29" t="str">
        <f t="shared" si="8"/>
        <v/>
      </c>
      <c r="C302" s="29"/>
      <c r="D302" s="29" t="str">
        <f t="shared" si="9"/>
        <v/>
      </c>
      <c r="E302" s="29"/>
      <c r="F302" s="92" t="s">
        <v>17</v>
      </c>
      <c r="G302" s="24" t="str">
        <f>IF(ISTEXT(A302),"raidcom add device_grp -device_grp_name "&amp;C302&amp; " "&amp;IF(ISTEXT(D302), D302," ")&amp;"  -ldev_id "&amp;B302&amp;" "&amp;IF(ISNUMBER(E302),"-cnt "&amp;E302,"")&amp;" -s "&amp;Instructions!B$11&amp;" -IH"&amp;Instructions!B$10,"")</f>
        <v/>
      </c>
      <c r="H302" s="99" t="str">
        <f>IF(ISTEXT(A302),"raidcom delete device_grp -device_grp_name "&amp;C302&amp;"   -ldev_id "&amp;B302&amp;" "&amp;IF(ISNUMBER(E302),"-cnt "&amp;E302,"")&amp;" -s "&amp;Instructions!B$11&amp;" -IH"&amp;Instructions!B$10,"")</f>
        <v/>
      </c>
    </row>
    <row r="303" spans="1:8" ht="15">
      <c r="A303" s="30"/>
      <c r="B303" s="29" t="str">
        <f t="shared" si="8"/>
        <v/>
      </c>
      <c r="C303" s="29"/>
      <c r="D303" s="29" t="str">
        <f t="shared" si="9"/>
        <v/>
      </c>
      <c r="E303" s="29"/>
      <c r="F303" s="92" t="s">
        <v>17</v>
      </c>
      <c r="G303" s="24" t="str">
        <f>IF(ISTEXT(A303),"raidcom add device_grp -device_grp_name "&amp;C303&amp; " "&amp;IF(ISTEXT(D303), D303," ")&amp;"  -ldev_id "&amp;B303&amp;" "&amp;IF(ISNUMBER(E303),"-cnt "&amp;E303,"")&amp;" -s "&amp;Instructions!B$11&amp;" -IH"&amp;Instructions!B$10,"")</f>
        <v/>
      </c>
      <c r="H303" s="99" t="str">
        <f>IF(ISTEXT(A303),"raidcom delete device_grp -device_grp_name "&amp;C303&amp;"   -ldev_id "&amp;B303&amp;" "&amp;IF(ISNUMBER(E303),"-cnt "&amp;E303,"")&amp;" -s "&amp;Instructions!B$11&amp;" -IH"&amp;Instructions!B$10,"")</f>
        <v/>
      </c>
    </row>
    <row r="304" spans="1:8" ht="15">
      <c r="A304" s="30"/>
      <c r="B304" s="29" t="str">
        <f t="shared" si="8"/>
        <v/>
      </c>
      <c r="C304" s="29"/>
      <c r="D304" s="29" t="str">
        <f t="shared" si="9"/>
        <v/>
      </c>
      <c r="E304" s="29"/>
      <c r="F304" s="92" t="s">
        <v>17</v>
      </c>
      <c r="G304" s="24" t="str">
        <f>IF(ISTEXT(A304),"raidcom add device_grp -device_grp_name "&amp;C304&amp; " "&amp;IF(ISTEXT(D304), D304," ")&amp;"  -ldev_id "&amp;B304&amp;" "&amp;IF(ISNUMBER(E304),"-cnt "&amp;E304,"")&amp;" -s "&amp;Instructions!B$11&amp;" -IH"&amp;Instructions!B$10,"")</f>
        <v/>
      </c>
      <c r="H304" s="99" t="str">
        <f>IF(ISTEXT(A304),"raidcom delete device_grp -device_grp_name "&amp;C304&amp;"   -ldev_id "&amp;B304&amp;" "&amp;IF(ISNUMBER(E304),"-cnt "&amp;E304,"")&amp;" -s "&amp;Instructions!B$11&amp;" -IH"&amp;Instructions!B$10,"")</f>
        <v/>
      </c>
    </row>
    <row r="305" spans="1:8" ht="15">
      <c r="A305" s="30"/>
      <c r="B305" s="29" t="str">
        <f t="shared" si="8"/>
        <v/>
      </c>
      <c r="C305" s="29"/>
      <c r="D305" s="29" t="str">
        <f t="shared" si="9"/>
        <v/>
      </c>
      <c r="E305" s="29"/>
      <c r="F305" s="92" t="s">
        <v>17</v>
      </c>
      <c r="G305" s="24" t="str">
        <f>IF(ISTEXT(A305),"raidcom add device_grp -device_grp_name "&amp;C305&amp; " "&amp;IF(ISTEXT(D305), D305," ")&amp;"  -ldev_id "&amp;B305&amp;" "&amp;IF(ISNUMBER(E305),"-cnt "&amp;E305,"")&amp;" -s "&amp;Instructions!B$11&amp;" -IH"&amp;Instructions!B$10,"")</f>
        <v/>
      </c>
      <c r="H305" s="99" t="str">
        <f>IF(ISTEXT(A305),"raidcom delete device_grp -device_grp_name "&amp;C305&amp;"   -ldev_id "&amp;B305&amp;" "&amp;IF(ISNUMBER(E305),"-cnt "&amp;E305,"")&amp;" -s "&amp;Instructions!B$11&amp;" -IH"&amp;Instructions!B$10,"")</f>
        <v/>
      </c>
    </row>
    <row r="306" spans="1:8" ht="15">
      <c r="A306" s="30"/>
      <c r="B306" s="29" t="str">
        <f t="shared" si="8"/>
        <v/>
      </c>
      <c r="C306" s="29"/>
      <c r="D306" s="29" t="str">
        <f t="shared" si="9"/>
        <v/>
      </c>
      <c r="E306" s="29"/>
      <c r="F306" s="92" t="s">
        <v>17</v>
      </c>
      <c r="G306" s="24" t="str">
        <f>IF(ISTEXT(A306),"raidcom add device_grp -device_grp_name "&amp;C306&amp; " "&amp;IF(ISTEXT(D306), D306," ")&amp;"  -ldev_id "&amp;B306&amp;" "&amp;IF(ISNUMBER(E306),"-cnt "&amp;E306,"")&amp;" -s "&amp;Instructions!B$11&amp;" -IH"&amp;Instructions!B$10,"")</f>
        <v/>
      </c>
      <c r="H306" s="99" t="str">
        <f>IF(ISTEXT(A306),"raidcom delete device_grp -device_grp_name "&amp;C306&amp;"   -ldev_id "&amp;B306&amp;" "&amp;IF(ISNUMBER(E306),"-cnt "&amp;E306,"")&amp;" -s "&amp;Instructions!B$11&amp;" -IH"&amp;Instructions!B$10,"")</f>
        <v/>
      </c>
    </row>
    <row r="307" spans="1:8" ht="15">
      <c r="A307" s="30"/>
      <c r="B307" s="29" t="str">
        <f t="shared" si="8"/>
        <v/>
      </c>
      <c r="C307" s="29"/>
      <c r="D307" s="29" t="str">
        <f t="shared" si="9"/>
        <v/>
      </c>
      <c r="E307" s="29"/>
      <c r="F307" s="92" t="s">
        <v>17</v>
      </c>
      <c r="G307" s="24" t="str">
        <f>IF(ISTEXT(A307),"raidcom add device_grp -device_grp_name "&amp;C307&amp; " "&amp;IF(ISTEXT(D307), D307," ")&amp;"  -ldev_id "&amp;B307&amp;" "&amp;IF(ISNUMBER(E307),"-cnt "&amp;E307,"")&amp;" -s "&amp;Instructions!B$11&amp;" -IH"&amp;Instructions!B$10,"")</f>
        <v/>
      </c>
      <c r="H307" s="99" t="str">
        <f>IF(ISTEXT(A307),"raidcom delete device_grp -device_grp_name "&amp;C307&amp;"   -ldev_id "&amp;B307&amp;" "&amp;IF(ISNUMBER(E307),"-cnt "&amp;E307,"")&amp;" -s "&amp;Instructions!B$11&amp;" -IH"&amp;Instructions!B$10,"")</f>
        <v/>
      </c>
    </row>
    <row r="308" spans="1:8" ht="15">
      <c r="A308" s="30"/>
      <c r="B308" s="29" t="str">
        <f t="shared" si="8"/>
        <v/>
      </c>
      <c r="C308" s="29"/>
      <c r="D308" s="29" t="str">
        <f t="shared" si="9"/>
        <v/>
      </c>
      <c r="E308" s="29"/>
      <c r="F308" s="92" t="s">
        <v>17</v>
      </c>
      <c r="G308" s="24" t="str">
        <f>IF(ISTEXT(A308),"raidcom add device_grp -device_grp_name "&amp;C308&amp; " "&amp;IF(ISTEXT(D308), D308," ")&amp;"  -ldev_id "&amp;B308&amp;" "&amp;IF(ISNUMBER(E308),"-cnt "&amp;E308,"")&amp;" -s "&amp;Instructions!B$11&amp;" -IH"&amp;Instructions!B$10,"")</f>
        <v/>
      </c>
      <c r="H308" s="99" t="str">
        <f>IF(ISTEXT(A308),"raidcom delete device_grp -device_grp_name "&amp;C308&amp;"   -ldev_id "&amp;B308&amp;" "&amp;IF(ISNUMBER(E308),"-cnt "&amp;E308,"")&amp;" -s "&amp;Instructions!B$11&amp;" -IH"&amp;Instructions!B$10,"")</f>
        <v/>
      </c>
    </row>
    <row r="309" spans="1:8" ht="15">
      <c r="A309" s="30"/>
      <c r="B309" s="29" t="str">
        <f t="shared" si="8"/>
        <v/>
      </c>
      <c r="C309" s="29"/>
      <c r="D309" s="29" t="str">
        <f t="shared" si="9"/>
        <v/>
      </c>
      <c r="E309" s="29"/>
      <c r="F309" s="92" t="s">
        <v>17</v>
      </c>
      <c r="G309" s="24" t="str">
        <f>IF(ISTEXT(A309),"raidcom add device_grp -device_grp_name "&amp;C309&amp; " "&amp;IF(ISTEXT(D309), D309," ")&amp;"  -ldev_id "&amp;B309&amp;" "&amp;IF(ISNUMBER(E309),"-cnt "&amp;E309,"")&amp;" -s "&amp;Instructions!B$11&amp;" -IH"&amp;Instructions!B$10,"")</f>
        <v/>
      </c>
      <c r="H309" s="99" t="str">
        <f>IF(ISTEXT(A309),"raidcom delete device_grp -device_grp_name "&amp;C309&amp;"   -ldev_id "&amp;B309&amp;" "&amp;IF(ISNUMBER(E309),"-cnt "&amp;E309,"")&amp;" -s "&amp;Instructions!B$11&amp;" -IH"&amp;Instructions!B$10,"")</f>
        <v/>
      </c>
    </row>
    <row r="310" spans="1:8" ht="15">
      <c r="A310" s="30"/>
      <c r="B310" s="29" t="str">
        <f t="shared" si="8"/>
        <v/>
      </c>
      <c r="C310" s="29"/>
      <c r="D310" s="29" t="str">
        <f t="shared" si="9"/>
        <v/>
      </c>
      <c r="E310" s="29"/>
      <c r="F310" s="92" t="s">
        <v>17</v>
      </c>
      <c r="G310" s="24" t="str">
        <f>IF(ISTEXT(A310),"raidcom add device_grp -device_grp_name "&amp;C310&amp; " "&amp;IF(ISTEXT(D310), D310," ")&amp;"  -ldev_id "&amp;B310&amp;" "&amp;IF(ISNUMBER(E310),"-cnt "&amp;E310,"")&amp;" -s "&amp;Instructions!B$11&amp;" -IH"&amp;Instructions!B$10,"")</f>
        <v/>
      </c>
      <c r="H310" s="99" t="str">
        <f>IF(ISTEXT(A310),"raidcom delete device_grp -device_grp_name "&amp;C310&amp;"   -ldev_id "&amp;B310&amp;" "&amp;IF(ISNUMBER(E310),"-cnt "&amp;E310,"")&amp;" -s "&amp;Instructions!B$11&amp;" -IH"&amp;Instructions!B$10,"")</f>
        <v/>
      </c>
    </row>
    <row r="311" spans="1:8" ht="15">
      <c r="A311" s="30"/>
      <c r="B311" s="29" t="str">
        <f t="shared" si="8"/>
        <v/>
      </c>
      <c r="C311" s="29"/>
      <c r="D311" s="29" t="str">
        <f t="shared" si="9"/>
        <v/>
      </c>
      <c r="E311" s="29"/>
      <c r="F311" s="92" t="s">
        <v>17</v>
      </c>
      <c r="G311" s="24" t="str">
        <f>IF(ISTEXT(A311),"raidcom add device_grp -device_grp_name "&amp;C311&amp; " "&amp;IF(ISTEXT(D311), D311," ")&amp;"  -ldev_id "&amp;B311&amp;" "&amp;IF(ISNUMBER(E311),"-cnt "&amp;E311,"")&amp;" -s "&amp;Instructions!B$11&amp;" -IH"&amp;Instructions!B$10,"")</f>
        <v/>
      </c>
      <c r="H311" s="99" t="str">
        <f>IF(ISTEXT(A311),"raidcom delete device_grp -device_grp_name "&amp;C311&amp;"   -ldev_id "&amp;B311&amp;" "&amp;IF(ISNUMBER(E311),"-cnt "&amp;E311,"")&amp;" -s "&amp;Instructions!B$11&amp;" -IH"&amp;Instructions!B$10,"")</f>
        <v/>
      </c>
    </row>
    <row r="312" spans="1:8" ht="15">
      <c r="A312" s="30"/>
      <c r="B312" s="29" t="str">
        <f t="shared" si="8"/>
        <v/>
      </c>
      <c r="C312" s="29"/>
      <c r="D312" s="29" t="str">
        <f t="shared" si="9"/>
        <v/>
      </c>
      <c r="E312" s="29"/>
      <c r="F312" s="92" t="s">
        <v>17</v>
      </c>
      <c r="G312" s="24" t="str">
        <f>IF(ISTEXT(A312),"raidcom add device_grp -device_grp_name "&amp;C312&amp; " "&amp;IF(ISTEXT(D312), D312," ")&amp;"  -ldev_id "&amp;B312&amp;" "&amp;IF(ISNUMBER(E312),"-cnt "&amp;E312,"")&amp;" -s "&amp;Instructions!B$11&amp;" -IH"&amp;Instructions!B$10,"")</f>
        <v/>
      </c>
      <c r="H312" s="99" t="str">
        <f>IF(ISTEXT(A312),"raidcom delete device_grp -device_grp_name "&amp;C312&amp;"   -ldev_id "&amp;B312&amp;" "&amp;IF(ISNUMBER(E312),"-cnt "&amp;E312,"")&amp;" -s "&amp;Instructions!B$11&amp;" -IH"&amp;Instructions!B$10,"")</f>
        <v/>
      </c>
    </row>
    <row r="313" spans="1:8" ht="15">
      <c r="A313" s="30"/>
      <c r="B313" s="29" t="str">
        <f t="shared" si="8"/>
        <v/>
      </c>
      <c r="C313" s="29"/>
      <c r="D313" s="29" t="str">
        <f t="shared" si="9"/>
        <v/>
      </c>
      <c r="E313" s="29"/>
      <c r="F313" s="92" t="s">
        <v>17</v>
      </c>
      <c r="G313" s="24" t="str">
        <f>IF(ISTEXT(A313),"raidcom add device_grp -device_grp_name "&amp;C313&amp; " "&amp;IF(ISTEXT(D313), D313," ")&amp;"  -ldev_id "&amp;B313&amp;" "&amp;IF(ISNUMBER(E313),"-cnt "&amp;E313,"")&amp;" -s "&amp;Instructions!B$11&amp;" -IH"&amp;Instructions!B$10,"")</f>
        <v/>
      </c>
      <c r="H313" s="99" t="str">
        <f>IF(ISTEXT(A313),"raidcom delete device_grp -device_grp_name "&amp;C313&amp;"   -ldev_id "&amp;B313&amp;" "&amp;IF(ISNUMBER(E313),"-cnt "&amp;E313,"")&amp;" -s "&amp;Instructions!B$11&amp;" -IH"&amp;Instructions!B$10,"")</f>
        <v/>
      </c>
    </row>
    <row r="314" spans="1:8" ht="15">
      <c r="A314" s="30"/>
      <c r="B314" s="29" t="str">
        <f t="shared" si="8"/>
        <v/>
      </c>
      <c r="C314" s="29"/>
      <c r="D314" s="29" t="str">
        <f t="shared" si="9"/>
        <v/>
      </c>
      <c r="E314" s="29"/>
      <c r="F314" s="92" t="s">
        <v>17</v>
      </c>
      <c r="G314" s="24" t="str">
        <f>IF(ISTEXT(A314),"raidcom add device_grp -device_grp_name "&amp;C314&amp; " "&amp;IF(ISTEXT(D314), D314," ")&amp;"  -ldev_id "&amp;B314&amp;" "&amp;IF(ISNUMBER(E314),"-cnt "&amp;E314,"")&amp;" -s "&amp;Instructions!B$11&amp;" -IH"&amp;Instructions!B$10,"")</f>
        <v/>
      </c>
      <c r="H314" s="99" t="str">
        <f>IF(ISTEXT(A314),"raidcom delete device_grp -device_grp_name "&amp;C314&amp;"   -ldev_id "&amp;B314&amp;" "&amp;IF(ISNUMBER(E314),"-cnt "&amp;E314,"")&amp;" -s "&amp;Instructions!B$11&amp;" -IH"&amp;Instructions!B$10,"")</f>
        <v/>
      </c>
    </row>
    <row r="315" spans="1:8" ht="15">
      <c r="A315" s="30"/>
      <c r="B315" s="29" t="str">
        <f t="shared" si="8"/>
        <v/>
      </c>
      <c r="C315" s="29"/>
      <c r="D315" s="29" t="str">
        <f t="shared" si="9"/>
        <v/>
      </c>
      <c r="E315" s="29"/>
      <c r="F315" s="92" t="s">
        <v>17</v>
      </c>
      <c r="G315" s="24" t="str">
        <f>IF(ISTEXT(A315),"raidcom add device_grp -device_grp_name "&amp;C315&amp; " "&amp;IF(ISTEXT(D315), D315," ")&amp;"  -ldev_id "&amp;B315&amp;" "&amp;IF(ISNUMBER(E315),"-cnt "&amp;E315,"")&amp;" -s "&amp;Instructions!B$11&amp;" -IH"&amp;Instructions!B$10,"")</f>
        <v/>
      </c>
      <c r="H315" s="99" t="str">
        <f>IF(ISTEXT(A315),"raidcom delete device_grp -device_grp_name "&amp;C315&amp;"   -ldev_id "&amp;B315&amp;" "&amp;IF(ISNUMBER(E315),"-cnt "&amp;E315,"")&amp;" -s "&amp;Instructions!B$11&amp;" -IH"&amp;Instructions!B$10,"")</f>
        <v/>
      </c>
    </row>
    <row r="316" spans="1:8" ht="15">
      <c r="A316" s="30"/>
      <c r="B316" s="29" t="str">
        <f t="shared" si="8"/>
        <v/>
      </c>
      <c r="C316" s="29"/>
      <c r="D316" s="29" t="str">
        <f t="shared" si="9"/>
        <v/>
      </c>
      <c r="E316" s="29"/>
      <c r="F316" s="92" t="s">
        <v>17</v>
      </c>
      <c r="G316" s="24" t="str">
        <f>IF(ISTEXT(A316),"raidcom add device_grp -device_grp_name "&amp;C316&amp; " "&amp;IF(ISTEXT(D316), D316," ")&amp;"  -ldev_id "&amp;B316&amp;" "&amp;IF(ISNUMBER(E316),"-cnt "&amp;E316,"")&amp;" -s "&amp;Instructions!B$11&amp;" -IH"&amp;Instructions!B$10,"")</f>
        <v/>
      </c>
      <c r="H316" s="99" t="str">
        <f>IF(ISTEXT(A316),"raidcom delete device_grp -device_grp_name "&amp;C316&amp;"   -ldev_id "&amp;B316&amp;" "&amp;IF(ISNUMBER(E316),"-cnt "&amp;E316,"")&amp;" -s "&amp;Instructions!B$11&amp;" -IH"&amp;Instructions!B$10,"")</f>
        <v/>
      </c>
    </row>
    <row r="317" spans="1:8" ht="15">
      <c r="A317" s="30"/>
      <c r="B317" s="29" t="str">
        <f t="shared" si="8"/>
        <v/>
      </c>
      <c r="C317" s="29"/>
      <c r="D317" s="29" t="str">
        <f t="shared" si="9"/>
        <v/>
      </c>
      <c r="E317" s="29"/>
      <c r="F317" s="92" t="s">
        <v>17</v>
      </c>
      <c r="G317" s="24" t="str">
        <f>IF(ISTEXT(A317),"raidcom add device_grp -device_grp_name "&amp;C317&amp; " "&amp;IF(ISTEXT(D317), D317," ")&amp;"  -ldev_id "&amp;B317&amp;" "&amp;IF(ISNUMBER(E317),"-cnt "&amp;E317,"")&amp;" -s "&amp;Instructions!B$11&amp;" -IH"&amp;Instructions!B$10,"")</f>
        <v/>
      </c>
      <c r="H317" s="99" t="str">
        <f>IF(ISTEXT(A317),"raidcom delete device_grp -device_grp_name "&amp;C317&amp;"   -ldev_id "&amp;B317&amp;" "&amp;IF(ISNUMBER(E317),"-cnt "&amp;E317,"")&amp;" -s "&amp;Instructions!B$11&amp;" -IH"&amp;Instructions!B$10,"")</f>
        <v/>
      </c>
    </row>
    <row r="318" spans="1:8" ht="15">
      <c r="A318" s="30"/>
      <c r="B318" s="29" t="str">
        <f t="shared" si="8"/>
        <v/>
      </c>
      <c r="C318" s="29"/>
      <c r="D318" s="29" t="str">
        <f t="shared" si="9"/>
        <v/>
      </c>
      <c r="E318" s="29"/>
      <c r="F318" s="92" t="s">
        <v>17</v>
      </c>
      <c r="G318" s="24" t="str">
        <f>IF(ISTEXT(A318),"raidcom add device_grp -device_grp_name "&amp;C318&amp; " "&amp;IF(ISTEXT(D318), D318," ")&amp;"  -ldev_id "&amp;B318&amp;" "&amp;IF(ISNUMBER(E318),"-cnt "&amp;E318,"")&amp;" -s "&amp;Instructions!B$11&amp;" -IH"&amp;Instructions!B$10,"")</f>
        <v/>
      </c>
      <c r="H318" s="99" t="str">
        <f>IF(ISTEXT(A318),"raidcom delete device_grp -device_grp_name "&amp;C318&amp;"   -ldev_id "&amp;B318&amp;" "&amp;IF(ISNUMBER(E318),"-cnt "&amp;E318,"")&amp;" -s "&amp;Instructions!B$11&amp;" -IH"&amp;Instructions!B$10,"")</f>
        <v/>
      </c>
    </row>
    <row r="319" spans="1:8" ht="15">
      <c r="A319" s="30"/>
      <c r="B319" s="29" t="str">
        <f t="shared" si="8"/>
        <v/>
      </c>
      <c r="C319" s="29"/>
      <c r="D319" s="29" t="str">
        <f t="shared" si="9"/>
        <v/>
      </c>
      <c r="E319" s="29"/>
      <c r="F319" s="92" t="s">
        <v>17</v>
      </c>
      <c r="G319" s="24" t="str">
        <f>IF(ISTEXT(A319),"raidcom add device_grp -device_grp_name "&amp;C319&amp; " "&amp;IF(ISTEXT(D319), D319," ")&amp;"  -ldev_id "&amp;B319&amp;" "&amp;IF(ISNUMBER(E319),"-cnt "&amp;E319,"")&amp;" -s "&amp;Instructions!B$11&amp;" -IH"&amp;Instructions!B$10,"")</f>
        <v/>
      </c>
      <c r="H319" s="99" t="str">
        <f>IF(ISTEXT(A319),"raidcom delete device_grp -device_grp_name "&amp;C319&amp;"   -ldev_id "&amp;B319&amp;" "&amp;IF(ISNUMBER(E319),"-cnt "&amp;E319,"")&amp;" -s "&amp;Instructions!B$11&amp;" -IH"&amp;Instructions!B$10,"")</f>
        <v/>
      </c>
    </row>
    <row r="320" spans="1:8" ht="15">
      <c r="A320" s="30"/>
      <c r="B320" s="29" t="str">
        <f t="shared" si="8"/>
        <v/>
      </c>
      <c r="C320" s="29"/>
      <c r="D320" s="29" t="str">
        <f t="shared" si="9"/>
        <v/>
      </c>
      <c r="E320" s="29"/>
      <c r="F320" s="92" t="s">
        <v>17</v>
      </c>
      <c r="G320" s="24" t="str">
        <f>IF(ISTEXT(A320),"raidcom add device_grp -device_grp_name "&amp;C320&amp; " "&amp;IF(ISTEXT(D320), D320," ")&amp;"  -ldev_id "&amp;B320&amp;" "&amp;IF(ISNUMBER(E320),"-cnt "&amp;E320,"")&amp;" -s "&amp;Instructions!B$11&amp;" -IH"&amp;Instructions!B$10,"")</f>
        <v/>
      </c>
      <c r="H320" s="99" t="str">
        <f>IF(ISTEXT(A320),"raidcom delete device_grp -device_grp_name "&amp;C320&amp;"   -ldev_id "&amp;B320&amp;" "&amp;IF(ISNUMBER(E320),"-cnt "&amp;E320,"")&amp;" -s "&amp;Instructions!B$11&amp;" -IH"&amp;Instructions!B$10,"")</f>
        <v/>
      </c>
    </row>
    <row r="321" spans="1:8" ht="15">
      <c r="A321" s="30"/>
      <c r="B321" s="29" t="str">
        <f t="shared" si="8"/>
        <v/>
      </c>
      <c r="C321" s="29"/>
      <c r="D321" s="29" t="str">
        <f t="shared" si="9"/>
        <v/>
      </c>
      <c r="E321" s="29"/>
      <c r="F321" s="92" t="s">
        <v>17</v>
      </c>
      <c r="G321" s="24" t="str">
        <f>IF(ISTEXT(A321),"raidcom add device_grp -device_grp_name "&amp;C321&amp; " "&amp;IF(ISTEXT(D321), D321," ")&amp;"  -ldev_id "&amp;B321&amp;" "&amp;IF(ISNUMBER(E321),"-cnt "&amp;E321,"")&amp;" -s "&amp;Instructions!B$11&amp;" -IH"&amp;Instructions!B$10,"")</f>
        <v/>
      </c>
      <c r="H321" s="99" t="str">
        <f>IF(ISTEXT(A321),"raidcom delete device_grp -device_grp_name "&amp;C321&amp;"   -ldev_id "&amp;B321&amp;" "&amp;IF(ISNUMBER(E321),"-cnt "&amp;E321,"")&amp;" -s "&amp;Instructions!B$11&amp;" -IH"&amp;Instructions!B$10,"")</f>
        <v/>
      </c>
    </row>
    <row r="322" spans="1:8" ht="15">
      <c r="A322" s="30"/>
      <c r="B322" s="29" t="str">
        <f t="shared" si="8"/>
        <v/>
      </c>
      <c r="C322" s="29"/>
      <c r="D322" s="29" t="str">
        <f t="shared" si="9"/>
        <v/>
      </c>
      <c r="E322" s="29"/>
      <c r="F322" s="92" t="s">
        <v>17</v>
      </c>
      <c r="G322" s="24" t="str">
        <f>IF(ISTEXT(A322),"raidcom add device_grp -device_grp_name "&amp;C322&amp; " "&amp;IF(ISTEXT(D322), D322," ")&amp;"  -ldev_id "&amp;B322&amp;" "&amp;IF(ISNUMBER(E322),"-cnt "&amp;E322,"")&amp;" -s "&amp;Instructions!B$11&amp;" -IH"&amp;Instructions!B$10,"")</f>
        <v/>
      </c>
      <c r="H322" s="99" t="str">
        <f>IF(ISTEXT(A322),"raidcom delete device_grp -device_grp_name "&amp;C322&amp;"   -ldev_id "&amp;B322&amp;" "&amp;IF(ISNUMBER(E322),"-cnt "&amp;E322,"")&amp;" -s "&amp;Instructions!B$11&amp;" -IH"&amp;Instructions!B$10,"")</f>
        <v/>
      </c>
    </row>
    <row r="323" spans="1:8" ht="15">
      <c r="A323" s="30"/>
      <c r="B323" s="29" t="str">
        <f t="shared" si="8"/>
        <v/>
      </c>
      <c r="C323" s="29"/>
      <c r="D323" s="29" t="str">
        <f t="shared" si="9"/>
        <v/>
      </c>
      <c r="E323" s="29"/>
      <c r="F323" s="92" t="s">
        <v>17</v>
      </c>
      <c r="G323" s="24" t="str">
        <f>IF(ISTEXT(A323),"raidcom add device_grp -device_grp_name "&amp;C323&amp; " "&amp;IF(ISTEXT(D323), D323," ")&amp;"  -ldev_id "&amp;B323&amp;" "&amp;IF(ISNUMBER(E323),"-cnt "&amp;E323,"")&amp;" -s "&amp;Instructions!B$11&amp;" -IH"&amp;Instructions!B$10,"")</f>
        <v/>
      </c>
      <c r="H323" s="99" t="str">
        <f>IF(ISTEXT(A323),"raidcom delete device_grp -device_grp_name "&amp;C323&amp;"   -ldev_id "&amp;B323&amp;" "&amp;IF(ISNUMBER(E323),"-cnt "&amp;E323,"")&amp;" -s "&amp;Instructions!B$11&amp;" -IH"&amp;Instructions!B$10,"")</f>
        <v/>
      </c>
    </row>
    <row r="324" spans="1:8" ht="15">
      <c r="A324" s="30"/>
      <c r="B324" s="29" t="str">
        <f t="shared" ref="B324:B387" si="10">IF(ISTEXT(A324),HEX2DEC(A324),"")</f>
        <v/>
      </c>
      <c r="C324" s="29"/>
      <c r="D324" s="29" t="str">
        <f t="shared" ref="D324:D387" si="11">IF(ISTEXT(A324),C324&amp;"_"&amp;A324,"")</f>
        <v/>
      </c>
      <c r="E324" s="29"/>
      <c r="F324" s="92" t="s">
        <v>17</v>
      </c>
      <c r="G324" s="24" t="str">
        <f>IF(ISTEXT(A324),"raidcom add device_grp -device_grp_name "&amp;C324&amp; " "&amp;IF(ISTEXT(D324), D324," ")&amp;"  -ldev_id "&amp;B324&amp;" "&amp;IF(ISNUMBER(E324),"-cnt "&amp;E324,"")&amp;" -s "&amp;Instructions!B$11&amp;" -IH"&amp;Instructions!B$10,"")</f>
        <v/>
      </c>
      <c r="H324" s="99" t="str">
        <f>IF(ISTEXT(A324),"raidcom delete device_grp -device_grp_name "&amp;C324&amp;"   -ldev_id "&amp;B324&amp;" "&amp;IF(ISNUMBER(E324),"-cnt "&amp;E324,"")&amp;" -s "&amp;Instructions!B$11&amp;" -IH"&amp;Instructions!B$10,"")</f>
        <v/>
      </c>
    </row>
    <row r="325" spans="1:8" ht="15">
      <c r="A325" s="30"/>
      <c r="B325" s="29" t="str">
        <f t="shared" si="10"/>
        <v/>
      </c>
      <c r="C325" s="29"/>
      <c r="D325" s="29" t="str">
        <f t="shared" si="11"/>
        <v/>
      </c>
      <c r="E325" s="29"/>
      <c r="F325" s="92" t="s">
        <v>17</v>
      </c>
      <c r="G325" s="24" t="str">
        <f>IF(ISTEXT(A325),"raidcom add device_grp -device_grp_name "&amp;C325&amp; " "&amp;IF(ISTEXT(D325), D325," ")&amp;"  -ldev_id "&amp;B325&amp;" "&amp;IF(ISNUMBER(E325),"-cnt "&amp;E325,"")&amp;" -s "&amp;Instructions!B$11&amp;" -IH"&amp;Instructions!B$10,"")</f>
        <v/>
      </c>
      <c r="H325" s="99" t="str">
        <f>IF(ISTEXT(A325),"raidcom delete device_grp -device_grp_name "&amp;C325&amp;"   -ldev_id "&amp;B325&amp;" "&amp;IF(ISNUMBER(E325),"-cnt "&amp;E325,"")&amp;" -s "&amp;Instructions!B$11&amp;" -IH"&amp;Instructions!B$10,"")</f>
        <v/>
      </c>
    </row>
    <row r="326" spans="1:8" ht="15">
      <c r="A326" s="30"/>
      <c r="B326" s="29" t="str">
        <f t="shared" si="10"/>
        <v/>
      </c>
      <c r="C326" s="29"/>
      <c r="D326" s="29" t="str">
        <f t="shared" si="11"/>
        <v/>
      </c>
      <c r="E326" s="29"/>
      <c r="F326" s="92" t="s">
        <v>17</v>
      </c>
      <c r="G326" s="24" t="str">
        <f>IF(ISTEXT(A326),"raidcom add device_grp -device_grp_name "&amp;C326&amp; " "&amp;IF(ISTEXT(D326), D326," ")&amp;"  -ldev_id "&amp;B326&amp;" "&amp;IF(ISNUMBER(E326),"-cnt "&amp;E326,"")&amp;" -s "&amp;Instructions!B$11&amp;" -IH"&amp;Instructions!B$10,"")</f>
        <v/>
      </c>
      <c r="H326" s="99" t="str">
        <f>IF(ISTEXT(A326),"raidcom delete device_grp -device_grp_name "&amp;C326&amp;"   -ldev_id "&amp;B326&amp;" "&amp;IF(ISNUMBER(E326),"-cnt "&amp;E326,"")&amp;" -s "&amp;Instructions!B$11&amp;" -IH"&amp;Instructions!B$10,"")</f>
        <v/>
      </c>
    </row>
    <row r="327" spans="1:8" ht="15">
      <c r="A327" s="30"/>
      <c r="B327" s="29" t="str">
        <f t="shared" si="10"/>
        <v/>
      </c>
      <c r="C327" s="29"/>
      <c r="D327" s="29" t="str">
        <f t="shared" si="11"/>
        <v/>
      </c>
      <c r="E327" s="29"/>
      <c r="F327" s="92" t="s">
        <v>17</v>
      </c>
      <c r="G327" s="24" t="str">
        <f>IF(ISTEXT(A327),"raidcom add device_grp -device_grp_name "&amp;C327&amp; " "&amp;IF(ISTEXT(D327), D327," ")&amp;"  -ldev_id "&amp;B327&amp;" "&amp;IF(ISNUMBER(E327),"-cnt "&amp;E327,"")&amp;" -s "&amp;Instructions!B$11&amp;" -IH"&amp;Instructions!B$10,"")</f>
        <v/>
      </c>
      <c r="H327" s="99" t="str">
        <f>IF(ISTEXT(A327),"raidcom delete device_grp -device_grp_name "&amp;C327&amp;"   -ldev_id "&amp;B327&amp;" "&amp;IF(ISNUMBER(E327),"-cnt "&amp;E327,"")&amp;" -s "&amp;Instructions!B$11&amp;" -IH"&amp;Instructions!B$10,"")</f>
        <v/>
      </c>
    </row>
    <row r="328" spans="1:8" ht="15">
      <c r="A328" s="30"/>
      <c r="B328" s="29" t="str">
        <f t="shared" si="10"/>
        <v/>
      </c>
      <c r="C328" s="29"/>
      <c r="D328" s="29" t="str">
        <f t="shared" si="11"/>
        <v/>
      </c>
      <c r="E328" s="29"/>
      <c r="F328" s="92" t="s">
        <v>17</v>
      </c>
      <c r="G328" s="24" t="str">
        <f>IF(ISTEXT(A328),"raidcom add device_grp -device_grp_name "&amp;C328&amp; " "&amp;IF(ISTEXT(D328), D328," ")&amp;"  -ldev_id "&amp;B328&amp;" "&amp;IF(ISNUMBER(E328),"-cnt "&amp;E328,"")&amp;" -s "&amp;Instructions!B$11&amp;" -IH"&amp;Instructions!B$10,"")</f>
        <v/>
      </c>
      <c r="H328" s="99" t="str">
        <f>IF(ISTEXT(A328),"raidcom delete device_grp -device_grp_name "&amp;C328&amp;"   -ldev_id "&amp;B328&amp;" "&amp;IF(ISNUMBER(E328),"-cnt "&amp;E328,"")&amp;" -s "&amp;Instructions!B$11&amp;" -IH"&amp;Instructions!B$10,"")</f>
        <v/>
      </c>
    </row>
    <row r="329" spans="1:8" ht="15">
      <c r="A329" s="30"/>
      <c r="B329" s="29" t="str">
        <f t="shared" si="10"/>
        <v/>
      </c>
      <c r="C329" s="29"/>
      <c r="D329" s="29" t="str">
        <f t="shared" si="11"/>
        <v/>
      </c>
      <c r="E329" s="29"/>
      <c r="F329" s="92" t="s">
        <v>17</v>
      </c>
      <c r="G329" s="24" t="str">
        <f>IF(ISTEXT(A329),"raidcom add device_grp -device_grp_name "&amp;C329&amp; " "&amp;IF(ISTEXT(D329), D329," ")&amp;"  -ldev_id "&amp;B329&amp;" "&amp;IF(ISNUMBER(E329),"-cnt "&amp;E329,"")&amp;" -s "&amp;Instructions!B$11&amp;" -IH"&amp;Instructions!B$10,"")</f>
        <v/>
      </c>
      <c r="H329" s="99" t="str">
        <f>IF(ISTEXT(A329),"raidcom delete device_grp -device_grp_name "&amp;C329&amp;"   -ldev_id "&amp;B329&amp;" "&amp;IF(ISNUMBER(E329),"-cnt "&amp;E329,"")&amp;" -s "&amp;Instructions!B$11&amp;" -IH"&amp;Instructions!B$10,"")</f>
        <v/>
      </c>
    </row>
    <row r="330" spans="1:8" ht="15">
      <c r="A330" s="30"/>
      <c r="B330" s="29" t="str">
        <f t="shared" si="10"/>
        <v/>
      </c>
      <c r="C330" s="29"/>
      <c r="D330" s="29" t="str">
        <f t="shared" si="11"/>
        <v/>
      </c>
      <c r="E330" s="29"/>
      <c r="F330" s="92" t="s">
        <v>17</v>
      </c>
      <c r="G330" s="24" t="str">
        <f>IF(ISTEXT(A330),"raidcom add device_grp -device_grp_name "&amp;C330&amp; " "&amp;IF(ISTEXT(D330), D330," ")&amp;"  -ldev_id "&amp;B330&amp;" "&amp;IF(ISNUMBER(E330),"-cnt "&amp;E330,"")&amp;" -s "&amp;Instructions!B$11&amp;" -IH"&amp;Instructions!B$10,"")</f>
        <v/>
      </c>
      <c r="H330" s="99" t="str">
        <f>IF(ISTEXT(A330),"raidcom delete device_grp -device_grp_name "&amp;C330&amp;"   -ldev_id "&amp;B330&amp;" "&amp;IF(ISNUMBER(E330),"-cnt "&amp;E330,"")&amp;" -s "&amp;Instructions!B$11&amp;" -IH"&amp;Instructions!B$10,"")</f>
        <v/>
      </c>
    </row>
    <row r="331" spans="1:8" ht="15">
      <c r="A331" s="30"/>
      <c r="B331" s="29" t="str">
        <f t="shared" si="10"/>
        <v/>
      </c>
      <c r="C331" s="29"/>
      <c r="D331" s="29" t="str">
        <f t="shared" si="11"/>
        <v/>
      </c>
      <c r="E331" s="29"/>
      <c r="F331" s="92" t="s">
        <v>17</v>
      </c>
      <c r="G331" s="24" t="str">
        <f>IF(ISTEXT(A331),"raidcom add device_grp -device_grp_name "&amp;C331&amp; " "&amp;IF(ISTEXT(D331), D331," ")&amp;"  -ldev_id "&amp;B331&amp;" "&amp;IF(ISNUMBER(E331),"-cnt "&amp;E331,"")&amp;" -s "&amp;Instructions!B$11&amp;" -IH"&amp;Instructions!B$10,"")</f>
        <v/>
      </c>
      <c r="H331" s="99" t="str">
        <f>IF(ISTEXT(A331),"raidcom delete device_grp -device_grp_name "&amp;C331&amp;"   -ldev_id "&amp;B331&amp;" "&amp;IF(ISNUMBER(E331),"-cnt "&amp;E331,"")&amp;" -s "&amp;Instructions!B$11&amp;" -IH"&amp;Instructions!B$10,"")</f>
        <v/>
      </c>
    </row>
    <row r="332" spans="1:8" ht="15">
      <c r="A332" s="30"/>
      <c r="B332" s="29" t="str">
        <f t="shared" si="10"/>
        <v/>
      </c>
      <c r="C332" s="29"/>
      <c r="D332" s="29" t="str">
        <f t="shared" si="11"/>
        <v/>
      </c>
      <c r="E332" s="29"/>
      <c r="F332" s="92" t="s">
        <v>17</v>
      </c>
      <c r="G332" s="24" t="str">
        <f>IF(ISTEXT(A332),"raidcom add device_grp -device_grp_name "&amp;C332&amp; " "&amp;IF(ISTEXT(D332), D332," ")&amp;"  -ldev_id "&amp;B332&amp;" "&amp;IF(ISNUMBER(E332),"-cnt "&amp;E332,"")&amp;" -s "&amp;Instructions!B$11&amp;" -IH"&amp;Instructions!B$10,"")</f>
        <v/>
      </c>
      <c r="H332" s="99" t="str">
        <f>IF(ISTEXT(A332),"raidcom delete device_grp -device_grp_name "&amp;C332&amp;"   -ldev_id "&amp;B332&amp;" "&amp;IF(ISNUMBER(E332),"-cnt "&amp;E332,"")&amp;" -s "&amp;Instructions!B$11&amp;" -IH"&amp;Instructions!B$10,"")</f>
        <v/>
      </c>
    </row>
    <row r="333" spans="1:8" ht="15">
      <c r="A333" s="30"/>
      <c r="B333" s="29" t="str">
        <f t="shared" si="10"/>
        <v/>
      </c>
      <c r="C333" s="29"/>
      <c r="D333" s="29" t="str">
        <f t="shared" si="11"/>
        <v/>
      </c>
      <c r="E333" s="29"/>
      <c r="F333" s="92" t="s">
        <v>17</v>
      </c>
      <c r="G333" s="24" t="str">
        <f>IF(ISTEXT(A333),"raidcom add device_grp -device_grp_name "&amp;C333&amp; " "&amp;IF(ISTEXT(D333), D333," ")&amp;"  -ldev_id "&amp;B333&amp;" "&amp;IF(ISNUMBER(E333),"-cnt "&amp;E333,"")&amp;" -s "&amp;Instructions!B$11&amp;" -IH"&amp;Instructions!B$10,"")</f>
        <v/>
      </c>
      <c r="H333" s="99" t="str">
        <f>IF(ISTEXT(A333),"raidcom delete device_grp -device_grp_name "&amp;C333&amp;"   -ldev_id "&amp;B333&amp;" "&amp;IF(ISNUMBER(E333),"-cnt "&amp;E333,"")&amp;" -s "&amp;Instructions!B$11&amp;" -IH"&amp;Instructions!B$10,"")</f>
        <v/>
      </c>
    </row>
    <row r="334" spans="1:8" ht="15">
      <c r="A334" s="30"/>
      <c r="B334" s="29" t="str">
        <f t="shared" si="10"/>
        <v/>
      </c>
      <c r="C334" s="29"/>
      <c r="D334" s="29" t="str">
        <f t="shared" si="11"/>
        <v/>
      </c>
      <c r="E334" s="29"/>
      <c r="F334" s="92" t="s">
        <v>17</v>
      </c>
      <c r="G334" s="24" t="str">
        <f>IF(ISTEXT(A334),"raidcom add device_grp -device_grp_name "&amp;C334&amp; " "&amp;IF(ISTEXT(D334), D334," ")&amp;"  -ldev_id "&amp;B334&amp;" "&amp;IF(ISNUMBER(E334),"-cnt "&amp;E334,"")&amp;" -s "&amp;Instructions!B$11&amp;" -IH"&amp;Instructions!B$10,"")</f>
        <v/>
      </c>
      <c r="H334" s="99" t="str">
        <f>IF(ISTEXT(A334),"raidcom delete device_grp -device_grp_name "&amp;C334&amp;"   -ldev_id "&amp;B334&amp;" "&amp;IF(ISNUMBER(E334),"-cnt "&amp;E334,"")&amp;" -s "&amp;Instructions!B$11&amp;" -IH"&amp;Instructions!B$10,"")</f>
        <v/>
      </c>
    </row>
    <row r="335" spans="1:8" ht="15">
      <c r="A335" s="30"/>
      <c r="B335" s="29" t="str">
        <f t="shared" si="10"/>
        <v/>
      </c>
      <c r="C335" s="29"/>
      <c r="D335" s="29" t="str">
        <f t="shared" si="11"/>
        <v/>
      </c>
      <c r="E335" s="29"/>
      <c r="F335" s="92" t="s">
        <v>17</v>
      </c>
      <c r="G335" s="24" t="str">
        <f>IF(ISTEXT(A335),"raidcom add device_grp -device_grp_name "&amp;C335&amp; " "&amp;IF(ISTEXT(D335), D335," ")&amp;"  -ldev_id "&amp;B335&amp;" "&amp;IF(ISNUMBER(E335),"-cnt "&amp;E335,"")&amp;" -s "&amp;Instructions!B$11&amp;" -IH"&amp;Instructions!B$10,"")</f>
        <v/>
      </c>
      <c r="H335" s="99" t="str">
        <f>IF(ISTEXT(A335),"raidcom delete device_grp -device_grp_name "&amp;C335&amp;"   -ldev_id "&amp;B335&amp;" "&amp;IF(ISNUMBER(E335),"-cnt "&amp;E335,"")&amp;" -s "&amp;Instructions!B$11&amp;" -IH"&amp;Instructions!B$10,"")</f>
        <v/>
      </c>
    </row>
    <row r="336" spans="1:8" ht="15">
      <c r="A336" s="30"/>
      <c r="B336" s="29" t="str">
        <f t="shared" si="10"/>
        <v/>
      </c>
      <c r="C336" s="29"/>
      <c r="D336" s="29" t="str">
        <f t="shared" si="11"/>
        <v/>
      </c>
      <c r="E336" s="29"/>
      <c r="F336" s="92" t="s">
        <v>17</v>
      </c>
      <c r="G336" s="24" t="str">
        <f>IF(ISTEXT(A336),"raidcom add device_grp -device_grp_name "&amp;C336&amp; " "&amp;IF(ISTEXT(D336), D336," ")&amp;"  -ldev_id "&amp;B336&amp;" "&amp;IF(ISNUMBER(E336),"-cnt "&amp;E336,"")&amp;" -s "&amp;Instructions!B$11&amp;" -IH"&amp;Instructions!B$10,"")</f>
        <v/>
      </c>
      <c r="H336" s="99" t="str">
        <f>IF(ISTEXT(A336),"raidcom delete device_grp -device_grp_name "&amp;C336&amp;"   -ldev_id "&amp;B336&amp;" "&amp;IF(ISNUMBER(E336),"-cnt "&amp;E336,"")&amp;" -s "&amp;Instructions!B$11&amp;" -IH"&amp;Instructions!B$10,"")</f>
        <v/>
      </c>
    </row>
    <row r="337" spans="1:8" ht="15">
      <c r="A337" s="30"/>
      <c r="B337" s="29" t="str">
        <f t="shared" si="10"/>
        <v/>
      </c>
      <c r="C337" s="29"/>
      <c r="D337" s="29" t="str">
        <f t="shared" si="11"/>
        <v/>
      </c>
      <c r="E337" s="29"/>
      <c r="F337" s="92" t="s">
        <v>17</v>
      </c>
      <c r="G337" s="24" t="str">
        <f>IF(ISTEXT(A337),"raidcom add device_grp -device_grp_name "&amp;C337&amp; " "&amp;IF(ISTEXT(D337), D337," ")&amp;"  -ldev_id "&amp;B337&amp;" "&amp;IF(ISNUMBER(E337),"-cnt "&amp;E337,"")&amp;" -s "&amp;Instructions!B$11&amp;" -IH"&amp;Instructions!B$10,"")</f>
        <v/>
      </c>
      <c r="H337" s="99" t="str">
        <f>IF(ISTEXT(A337),"raidcom delete device_grp -device_grp_name "&amp;C337&amp;"   -ldev_id "&amp;B337&amp;" "&amp;IF(ISNUMBER(E337),"-cnt "&amp;E337,"")&amp;" -s "&amp;Instructions!B$11&amp;" -IH"&amp;Instructions!B$10,"")</f>
        <v/>
      </c>
    </row>
    <row r="338" spans="1:8" ht="15">
      <c r="A338" s="30"/>
      <c r="B338" s="29" t="str">
        <f t="shared" si="10"/>
        <v/>
      </c>
      <c r="C338" s="29"/>
      <c r="D338" s="29" t="str">
        <f t="shared" si="11"/>
        <v/>
      </c>
      <c r="E338" s="29"/>
      <c r="F338" s="92" t="s">
        <v>17</v>
      </c>
      <c r="G338" s="24" t="str">
        <f>IF(ISTEXT(A338),"raidcom add device_grp -device_grp_name "&amp;C338&amp; " "&amp;IF(ISTEXT(D338), D338," ")&amp;"  -ldev_id "&amp;B338&amp;" "&amp;IF(ISNUMBER(E338),"-cnt "&amp;E338,"")&amp;" -s "&amp;Instructions!B$11&amp;" -IH"&amp;Instructions!B$10,"")</f>
        <v/>
      </c>
      <c r="H338" s="99" t="str">
        <f>IF(ISTEXT(A338),"raidcom delete device_grp -device_grp_name "&amp;C338&amp;"   -ldev_id "&amp;B338&amp;" "&amp;IF(ISNUMBER(E338),"-cnt "&amp;E338,"")&amp;" -s "&amp;Instructions!B$11&amp;" -IH"&amp;Instructions!B$10,"")</f>
        <v/>
      </c>
    </row>
    <row r="339" spans="1:8" ht="15">
      <c r="A339" s="30"/>
      <c r="B339" s="29" t="str">
        <f t="shared" si="10"/>
        <v/>
      </c>
      <c r="C339" s="29"/>
      <c r="D339" s="29" t="str">
        <f t="shared" si="11"/>
        <v/>
      </c>
      <c r="E339" s="29"/>
      <c r="F339" s="92" t="s">
        <v>17</v>
      </c>
      <c r="G339" s="24" t="str">
        <f>IF(ISTEXT(A339),"raidcom add device_grp -device_grp_name "&amp;C339&amp; " "&amp;IF(ISTEXT(D339), D339," ")&amp;"  -ldev_id "&amp;B339&amp;" "&amp;IF(ISNUMBER(E339),"-cnt "&amp;E339,"")&amp;" -s "&amp;Instructions!B$11&amp;" -IH"&amp;Instructions!B$10,"")</f>
        <v/>
      </c>
      <c r="H339" s="99" t="str">
        <f>IF(ISTEXT(A339),"raidcom delete device_grp -device_grp_name "&amp;C339&amp;"   -ldev_id "&amp;B339&amp;" "&amp;IF(ISNUMBER(E339),"-cnt "&amp;E339,"")&amp;" -s "&amp;Instructions!B$11&amp;" -IH"&amp;Instructions!B$10,"")</f>
        <v/>
      </c>
    </row>
    <row r="340" spans="1:8" ht="15">
      <c r="A340" s="30"/>
      <c r="B340" s="29" t="str">
        <f t="shared" si="10"/>
        <v/>
      </c>
      <c r="C340" s="29"/>
      <c r="D340" s="29" t="str">
        <f t="shared" si="11"/>
        <v/>
      </c>
      <c r="E340" s="29"/>
      <c r="F340" s="92" t="s">
        <v>17</v>
      </c>
      <c r="G340" s="24" t="str">
        <f>IF(ISTEXT(A340),"raidcom add device_grp -device_grp_name "&amp;C340&amp; " "&amp;IF(ISTEXT(D340), D340," ")&amp;"  -ldev_id "&amp;B340&amp;" "&amp;IF(ISNUMBER(E340),"-cnt "&amp;E340,"")&amp;" -s "&amp;Instructions!B$11&amp;" -IH"&amp;Instructions!B$10,"")</f>
        <v/>
      </c>
      <c r="H340" s="99" t="str">
        <f>IF(ISTEXT(A340),"raidcom delete device_grp -device_grp_name "&amp;C340&amp;"   -ldev_id "&amp;B340&amp;" "&amp;IF(ISNUMBER(E340),"-cnt "&amp;E340,"")&amp;" -s "&amp;Instructions!B$11&amp;" -IH"&amp;Instructions!B$10,"")</f>
        <v/>
      </c>
    </row>
    <row r="341" spans="1:8" ht="15">
      <c r="A341" s="30"/>
      <c r="B341" s="29" t="str">
        <f t="shared" si="10"/>
        <v/>
      </c>
      <c r="C341" s="29"/>
      <c r="D341" s="29" t="str">
        <f t="shared" si="11"/>
        <v/>
      </c>
      <c r="E341" s="29"/>
      <c r="F341" s="92" t="s">
        <v>17</v>
      </c>
      <c r="G341" s="24" t="str">
        <f>IF(ISTEXT(A341),"raidcom add device_grp -device_grp_name "&amp;C341&amp; " "&amp;IF(ISTEXT(D341), D341," ")&amp;"  -ldev_id "&amp;B341&amp;" "&amp;IF(ISNUMBER(E341),"-cnt "&amp;E341,"")&amp;" -s "&amp;Instructions!B$11&amp;" -IH"&amp;Instructions!B$10,"")</f>
        <v/>
      </c>
      <c r="H341" s="99" t="str">
        <f>IF(ISTEXT(A341),"raidcom delete device_grp -device_grp_name "&amp;C341&amp;"   -ldev_id "&amp;B341&amp;" "&amp;IF(ISNUMBER(E341),"-cnt "&amp;E341,"")&amp;" -s "&amp;Instructions!B$11&amp;" -IH"&amp;Instructions!B$10,"")</f>
        <v/>
      </c>
    </row>
    <row r="342" spans="1:8" ht="15">
      <c r="A342" s="30"/>
      <c r="B342" s="29" t="str">
        <f t="shared" si="10"/>
        <v/>
      </c>
      <c r="C342" s="29"/>
      <c r="D342" s="29" t="str">
        <f t="shared" si="11"/>
        <v/>
      </c>
      <c r="E342" s="29"/>
      <c r="F342" s="92" t="s">
        <v>17</v>
      </c>
      <c r="G342" s="24" t="str">
        <f>IF(ISTEXT(A342),"raidcom add device_grp -device_grp_name "&amp;C342&amp; " "&amp;IF(ISTEXT(D342), D342," ")&amp;"  -ldev_id "&amp;B342&amp;" "&amp;IF(ISNUMBER(E342),"-cnt "&amp;E342,"")&amp;" -s "&amp;Instructions!B$11&amp;" -IH"&amp;Instructions!B$10,"")</f>
        <v/>
      </c>
      <c r="H342" s="99" t="str">
        <f>IF(ISTEXT(A342),"raidcom delete device_grp -device_grp_name "&amp;C342&amp;"   -ldev_id "&amp;B342&amp;" "&amp;IF(ISNUMBER(E342),"-cnt "&amp;E342,"")&amp;" -s "&amp;Instructions!B$11&amp;" -IH"&amp;Instructions!B$10,"")</f>
        <v/>
      </c>
    </row>
    <row r="343" spans="1:8" ht="15">
      <c r="A343" s="30"/>
      <c r="B343" s="29" t="str">
        <f t="shared" si="10"/>
        <v/>
      </c>
      <c r="C343" s="29"/>
      <c r="D343" s="29" t="str">
        <f t="shared" si="11"/>
        <v/>
      </c>
      <c r="E343" s="29"/>
      <c r="F343" s="92" t="s">
        <v>17</v>
      </c>
      <c r="G343" s="24" t="str">
        <f>IF(ISTEXT(A343),"raidcom add device_grp -device_grp_name "&amp;C343&amp; " "&amp;IF(ISTEXT(D343), D343," ")&amp;"  -ldev_id "&amp;B343&amp;" "&amp;IF(ISNUMBER(E343),"-cnt "&amp;E343,"")&amp;" -s "&amp;Instructions!B$11&amp;" -IH"&amp;Instructions!B$10,"")</f>
        <v/>
      </c>
      <c r="H343" s="99" t="str">
        <f>IF(ISTEXT(A343),"raidcom delete device_grp -device_grp_name "&amp;C343&amp;"   -ldev_id "&amp;B343&amp;" "&amp;IF(ISNUMBER(E343),"-cnt "&amp;E343,"")&amp;" -s "&amp;Instructions!B$11&amp;" -IH"&amp;Instructions!B$10,"")</f>
        <v/>
      </c>
    </row>
    <row r="344" spans="1:8" ht="15">
      <c r="A344" s="30"/>
      <c r="B344" s="29" t="str">
        <f t="shared" si="10"/>
        <v/>
      </c>
      <c r="C344" s="29"/>
      <c r="D344" s="29" t="str">
        <f t="shared" si="11"/>
        <v/>
      </c>
      <c r="E344" s="29"/>
      <c r="F344" s="92" t="s">
        <v>17</v>
      </c>
      <c r="G344" s="24" t="str">
        <f>IF(ISTEXT(A344),"raidcom add device_grp -device_grp_name "&amp;C344&amp; " "&amp;IF(ISTEXT(D344), D344," ")&amp;"  -ldev_id "&amp;B344&amp;" "&amp;IF(ISNUMBER(E344),"-cnt "&amp;E344,"")&amp;" -s "&amp;Instructions!B$11&amp;" -IH"&amp;Instructions!B$10,"")</f>
        <v/>
      </c>
      <c r="H344" s="99" t="str">
        <f>IF(ISTEXT(A344),"raidcom delete device_grp -device_grp_name "&amp;C344&amp;"   -ldev_id "&amp;B344&amp;" "&amp;IF(ISNUMBER(E344),"-cnt "&amp;E344,"")&amp;" -s "&amp;Instructions!B$11&amp;" -IH"&amp;Instructions!B$10,"")</f>
        <v/>
      </c>
    </row>
    <row r="345" spans="1:8" ht="15">
      <c r="A345" s="30"/>
      <c r="B345" s="29" t="str">
        <f t="shared" si="10"/>
        <v/>
      </c>
      <c r="C345" s="29"/>
      <c r="D345" s="29" t="str">
        <f t="shared" si="11"/>
        <v/>
      </c>
      <c r="E345" s="29"/>
      <c r="F345" s="92" t="s">
        <v>17</v>
      </c>
      <c r="G345" s="24" t="str">
        <f>IF(ISTEXT(A345),"raidcom add device_grp -device_grp_name "&amp;C345&amp; " "&amp;IF(ISTEXT(D345), D345," ")&amp;"  -ldev_id "&amp;B345&amp;" "&amp;IF(ISNUMBER(E345),"-cnt "&amp;E345,"")&amp;" -s "&amp;Instructions!B$11&amp;" -IH"&amp;Instructions!B$10,"")</f>
        <v/>
      </c>
      <c r="H345" s="99" t="str">
        <f>IF(ISTEXT(A345),"raidcom delete device_grp -device_grp_name "&amp;C345&amp;"   -ldev_id "&amp;B345&amp;" "&amp;IF(ISNUMBER(E345),"-cnt "&amp;E345,"")&amp;" -s "&amp;Instructions!B$11&amp;" -IH"&amp;Instructions!B$10,"")</f>
        <v/>
      </c>
    </row>
    <row r="346" spans="1:8" ht="15">
      <c r="A346" s="30"/>
      <c r="B346" s="29" t="str">
        <f t="shared" si="10"/>
        <v/>
      </c>
      <c r="C346" s="29"/>
      <c r="D346" s="29" t="str">
        <f t="shared" si="11"/>
        <v/>
      </c>
      <c r="E346" s="29"/>
      <c r="F346" s="92" t="s">
        <v>17</v>
      </c>
      <c r="G346" s="24" t="str">
        <f>IF(ISTEXT(A346),"raidcom add device_grp -device_grp_name "&amp;C346&amp; " "&amp;IF(ISTEXT(D346), D346," ")&amp;"  -ldev_id "&amp;B346&amp;" "&amp;IF(ISNUMBER(E346),"-cnt "&amp;E346,"")&amp;" -s "&amp;Instructions!B$11&amp;" -IH"&amp;Instructions!B$10,"")</f>
        <v/>
      </c>
      <c r="H346" s="99" t="str">
        <f>IF(ISTEXT(A346),"raidcom delete device_grp -device_grp_name "&amp;C346&amp;"   -ldev_id "&amp;B346&amp;" "&amp;IF(ISNUMBER(E346),"-cnt "&amp;E346,"")&amp;" -s "&amp;Instructions!B$11&amp;" -IH"&amp;Instructions!B$10,"")</f>
        <v/>
      </c>
    </row>
    <row r="347" spans="1:8" ht="15">
      <c r="A347" s="30"/>
      <c r="B347" s="29" t="str">
        <f t="shared" si="10"/>
        <v/>
      </c>
      <c r="C347" s="29"/>
      <c r="D347" s="29" t="str">
        <f t="shared" si="11"/>
        <v/>
      </c>
      <c r="E347" s="29"/>
      <c r="F347" s="92" t="s">
        <v>17</v>
      </c>
      <c r="G347" s="24" t="str">
        <f>IF(ISTEXT(A347),"raidcom add device_grp -device_grp_name "&amp;C347&amp; " "&amp;IF(ISTEXT(D347), D347," ")&amp;"  -ldev_id "&amp;B347&amp;" "&amp;IF(ISNUMBER(E347),"-cnt "&amp;E347,"")&amp;" -s "&amp;Instructions!B$11&amp;" -IH"&amp;Instructions!B$10,"")</f>
        <v/>
      </c>
      <c r="H347" s="99" t="str">
        <f>IF(ISTEXT(A347),"raidcom delete device_grp -device_grp_name "&amp;C347&amp;"   -ldev_id "&amp;B347&amp;" "&amp;IF(ISNUMBER(E347),"-cnt "&amp;E347,"")&amp;" -s "&amp;Instructions!B$11&amp;" -IH"&amp;Instructions!B$10,"")</f>
        <v/>
      </c>
    </row>
    <row r="348" spans="1:8" ht="15">
      <c r="A348" s="30"/>
      <c r="B348" s="29" t="str">
        <f t="shared" si="10"/>
        <v/>
      </c>
      <c r="C348" s="29"/>
      <c r="D348" s="29" t="str">
        <f t="shared" si="11"/>
        <v/>
      </c>
      <c r="E348" s="29"/>
      <c r="F348" s="92" t="s">
        <v>17</v>
      </c>
      <c r="G348" s="24" t="str">
        <f>IF(ISTEXT(A348),"raidcom add device_grp -device_grp_name "&amp;C348&amp; " "&amp;IF(ISTEXT(D348), D348," ")&amp;"  -ldev_id "&amp;B348&amp;" "&amp;IF(ISNUMBER(E348),"-cnt "&amp;E348,"")&amp;" -s "&amp;Instructions!B$11&amp;" -IH"&amp;Instructions!B$10,"")</f>
        <v/>
      </c>
      <c r="H348" s="99" t="str">
        <f>IF(ISTEXT(A348),"raidcom delete device_grp -device_grp_name "&amp;C348&amp;"   -ldev_id "&amp;B348&amp;" "&amp;IF(ISNUMBER(E348),"-cnt "&amp;E348,"")&amp;" -s "&amp;Instructions!B$11&amp;" -IH"&amp;Instructions!B$10,"")</f>
        <v/>
      </c>
    </row>
    <row r="349" spans="1:8" ht="15">
      <c r="A349" s="30"/>
      <c r="B349" s="29" t="str">
        <f t="shared" si="10"/>
        <v/>
      </c>
      <c r="C349" s="29"/>
      <c r="D349" s="29" t="str">
        <f t="shared" si="11"/>
        <v/>
      </c>
      <c r="E349" s="29"/>
      <c r="F349" s="92" t="s">
        <v>17</v>
      </c>
      <c r="G349" s="24" t="str">
        <f>IF(ISTEXT(A349),"raidcom add device_grp -device_grp_name "&amp;C349&amp; " "&amp;IF(ISTEXT(D349), D349," ")&amp;"  -ldev_id "&amp;B349&amp;" "&amp;IF(ISNUMBER(E349),"-cnt "&amp;E349,"")&amp;" -s "&amp;Instructions!B$11&amp;" -IH"&amp;Instructions!B$10,"")</f>
        <v/>
      </c>
      <c r="H349" s="99" t="str">
        <f>IF(ISTEXT(A349),"raidcom delete device_grp -device_grp_name "&amp;C349&amp;"   -ldev_id "&amp;B349&amp;" "&amp;IF(ISNUMBER(E349),"-cnt "&amp;E349,"")&amp;" -s "&amp;Instructions!B$11&amp;" -IH"&amp;Instructions!B$10,"")</f>
        <v/>
      </c>
    </row>
    <row r="350" spans="1:8" ht="15">
      <c r="A350" s="30"/>
      <c r="B350" s="29" t="str">
        <f t="shared" si="10"/>
        <v/>
      </c>
      <c r="C350" s="29"/>
      <c r="D350" s="29" t="str">
        <f t="shared" si="11"/>
        <v/>
      </c>
      <c r="E350" s="29"/>
      <c r="F350" s="92" t="s">
        <v>17</v>
      </c>
      <c r="G350" s="24" t="str">
        <f>IF(ISTEXT(A350),"raidcom add device_grp -device_grp_name "&amp;C350&amp; " "&amp;IF(ISTEXT(D350), D350," ")&amp;"  -ldev_id "&amp;B350&amp;" "&amp;IF(ISNUMBER(E350),"-cnt "&amp;E350,"")&amp;" -s "&amp;Instructions!B$11&amp;" -IH"&amp;Instructions!B$10,"")</f>
        <v/>
      </c>
      <c r="H350" s="99" t="str">
        <f>IF(ISTEXT(A350),"raidcom delete device_grp -device_grp_name "&amp;C350&amp;"   -ldev_id "&amp;B350&amp;" "&amp;IF(ISNUMBER(E350),"-cnt "&amp;E350,"")&amp;" -s "&amp;Instructions!B$11&amp;" -IH"&amp;Instructions!B$10,"")</f>
        <v/>
      </c>
    </row>
    <row r="351" spans="1:8" ht="15">
      <c r="A351" s="30"/>
      <c r="B351" s="29" t="str">
        <f t="shared" si="10"/>
        <v/>
      </c>
      <c r="C351" s="29"/>
      <c r="D351" s="29" t="str">
        <f t="shared" si="11"/>
        <v/>
      </c>
      <c r="E351" s="29"/>
      <c r="F351" s="92" t="s">
        <v>17</v>
      </c>
      <c r="G351" s="24" t="str">
        <f>IF(ISTEXT(A351),"raidcom add device_grp -device_grp_name "&amp;C351&amp; " "&amp;IF(ISTEXT(D351), D351," ")&amp;"  -ldev_id "&amp;B351&amp;" "&amp;IF(ISNUMBER(E351),"-cnt "&amp;E351,"")&amp;" -s "&amp;Instructions!B$11&amp;" -IH"&amp;Instructions!B$10,"")</f>
        <v/>
      </c>
      <c r="H351" s="99" t="str">
        <f>IF(ISTEXT(A351),"raidcom delete device_grp -device_grp_name "&amp;C351&amp;"   -ldev_id "&amp;B351&amp;" "&amp;IF(ISNUMBER(E351),"-cnt "&amp;E351,"")&amp;" -s "&amp;Instructions!B$11&amp;" -IH"&amp;Instructions!B$10,"")</f>
        <v/>
      </c>
    </row>
    <row r="352" spans="1:8" ht="15">
      <c r="A352" s="30"/>
      <c r="B352" s="29" t="str">
        <f t="shared" si="10"/>
        <v/>
      </c>
      <c r="C352" s="29"/>
      <c r="D352" s="29" t="str">
        <f t="shared" si="11"/>
        <v/>
      </c>
      <c r="E352" s="29"/>
      <c r="F352" s="92" t="s">
        <v>17</v>
      </c>
      <c r="G352" s="24" t="str">
        <f>IF(ISTEXT(A352),"raidcom add device_grp -device_grp_name "&amp;C352&amp; " "&amp;IF(ISTEXT(D352), D352," ")&amp;"  -ldev_id "&amp;B352&amp;" "&amp;IF(ISNUMBER(E352),"-cnt "&amp;E352,"")&amp;" -s "&amp;Instructions!B$11&amp;" -IH"&amp;Instructions!B$10,"")</f>
        <v/>
      </c>
      <c r="H352" s="99" t="str">
        <f>IF(ISTEXT(A352),"raidcom delete device_grp -device_grp_name "&amp;C352&amp;"   -ldev_id "&amp;B352&amp;" "&amp;IF(ISNUMBER(E352),"-cnt "&amp;E352,"")&amp;" -s "&amp;Instructions!B$11&amp;" -IH"&amp;Instructions!B$10,"")</f>
        <v/>
      </c>
    </row>
    <row r="353" spans="1:8" ht="15">
      <c r="A353" s="30"/>
      <c r="B353" s="29" t="str">
        <f t="shared" si="10"/>
        <v/>
      </c>
      <c r="C353" s="29"/>
      <c r="D353" s="29" t="str">
        <f t="shared" si="11"/>
        <v/>
      </c>
      <c r="E353" s="29"/>
      <c r="F353" s="92" t="s">
        <v>17</v>
      </c>
      <c r="G353" s="24" t="str">
        <f>IF(ISTEXT(A353),"raidcom add device_grp -device_grp_name "&amp;C353&amp; " "&amp;IF(ISTEXT(D353), D353," ")&amp;"  -ldev_id "&amp;B353&amp;" "&amp;IF(ISNUMBER(E353),"-cnt "&amp;E353,"")&amp;" -s "&amp;Instructions!B$11&amp;" -IH"&amp;Instructions!B$10,"")</f>
        <v/>
      </c>
      <c r="H353" s="99" t="str">
        <f>IF(ISTEXT(A353),"raidcom delete device_grp -device_grp_name "&amp;C353&amp;"   -ldev_id "&amp;B353&amp;" "&amp;IF(ISNUMBER(E353),"-cnt "&amp;E353,"")&amp;" -s "&amp;Instructions!B$11&amp;" -IH"&amp;Instructions!B$10,"")</f>
        <v/>
      </c>
    </row>
    <row r="354" spans="1:8" ht="15">
      <c r="A354" s="30"/>
      <c r="B354" s="29" t="str">
        <f t="shared" si="10"/>
        <v/>
      </c>
      <c r="C354" s="29"/>
      <c r="D354" s="29" t="str">
        <f t="shared" si="11"/>
        <v/>
      </c>
      <c r="E354" s="29"/>
      <c r="F354" s="92" t="s">
        <v>17</v>
      </c>
      <c r="G354" s="24" t="str">
        <f>IF(ISTEXT(A354),"raidcom add device_grp -device_grp_name "&amp;C354&amp; " "&amp;IF(ISTEXT(D354), D354," ")&amp;"  -ldev_id "&amp;B354&amp;" "&amp;IF(ISNUMBER(E354),"-cnt "&amp;E354,"")&amp;" -s "&amp;Instructions!B$11&amp;" -IH"&amp;Instructions!B$10,"")</f>
        <v/>
      </c>
      <c r="H354" s="99" t="str">
        <f>IF(ISTEXT(A354),"raidcom delete device_grp -device_grp_name "&amp;C354&amp;"   -ldev_id "&amp;B354&amp;" "&amp;IF(ISNUMBER(E354),"-cnt "&amp;E354,"")&amp;" -s "&amp;Instructions!B$11&amp;" -IH"&amp;Instructions!B$10,"")</f>
        <v/>
      </c>
    </row>
    <row r="355" spans="1:8" ht="15">
      <c r="A355" s="30"/>
      <c r="B355" s="29" t="str">
        <f t="shared" si="10"/>
        <v/>
      </c>
      <c r="C355" s="29"/>
      <c r="D355" s="29" t="str">
        <f t="shared" si="11"/>
        <v/>
      </c>
      <c r="E355" s="29"/>
      <c r="F355" s="92" t="s">
        <v>17</v>
      </c>
      <c r="G355" s="24" t="str">
        <f>IF(ISTEXT(A355),"raidcom add device_grp -device_grp_name "&amp;C355&amp; " "&amp;IF(ISTEXT(D355), D355," ")&amp;"  -ldev_id "&amp;B355&amp;" "&amp;IF(ISNUMBER(E355),"-cnt "&amp;E355,"")&amp;" -s "&amp;Instructions!B$11&amp;" -IH"&amp;Instructions!B$10,"")</f>
        <v/>
      </c>
      <c r="H355" s="99" t="str">
        <f>IF(ISTEXT(A355),"raidcom delete device_grp -device_grp_name "&amp;C355&amp;"   -ldev_id "&amp;B355&amp;" "&amp;IF(ISNUMBER(E355),"-cnt "&amp;E355,"")&amp;" -s "&amp;Instructions!B$11&amp;" -IH"&amp;Instructions!B$10,"")</f>
        <v/>
      </c>
    </row>
    <row r="356" spans="1:8" ht="15">
      <c r="A356" s="30"/>
      <c r="B356" s="29" t="str">
        <f t="shared" si="10"/>
        <v/>
      </c>
      <c r="C356" s="29"/>
      <c r="D356" s="29" t="str">
        <f t="shared" si="11"/>
        <v/>
      </c>
      <c r="E356" s="29"/>
      <c r="F356" s="92" t="s">
        <v>17</v>
      </c>
      <c r="G356" s="24" t="str">
        <f>IF(ISTEXT(A356),"raidcom add device_grp -device_grp_name "&amp;C356&amp; " "&amp;IF(ISTEXT(D356), D356," ")&amp;"  -ldev_id "&amp;B356&amp;" "&amp;IF(ISNUMBER(E356),"-cnt "&amp;E356,"")&amp;" -s "&amp;Instructions!B$11&amp;" -IH"&amp;Instructions!B$10,"")</f>
        <v/>
      </c>
      <c r="H356" s="99" t="str">
        <f>IF(ISTEXT(A356),"raidcom delete device_grp -device_grp_name "&amp;C356&amp;"   -ldev_id "&amp;B356&amp;" "&amp;IF(ISNUMBER(E356),"-cnt "&amp;E356,"")&amp;" -s "&amp;Instructions!B$11&amp;" -IH"&amp;Instructions!B$10,"")</f>
        <v/>
      </c>
    </row>
    <row r="357" spans="1:8" ht="15">
      <c r="A357" s="30"/>
      <c r="B357" s="29" t="str">
        <f t="shared" si="10"/>
        <v/>
      </c>
      <c r="C357" s="29"/>
      <c r="D357" s="29" t="str">
        <f t="shared" si="11"/>
        <v/>
      </c>
      <c r="E357" s="29"/>
      <c r="F357" s="92" t="s">
        <v>17</v>
      </c>
      <c r="G357" s="24" t="str">
        <f>IF(ISTEXT(A357),"raidcom add device_grp -device_grp_name "&amp;C357&amp; " "&amp;IF(ISTEXT(D357), D357," ")&amp;"  -ldev_id "&amp;B357&amp;" "&amp;IF(ISNUMBER(E357),"-cnt "&amp;E357,"")&amp;" -s "&amp;Instructions!B$11&amp;" -IH"&amp;Instructions!B$10,"")</f>
        <v/>
      </c>
      <c r="H357" s="99" t="str">
        <f>IF(ISTEXT(A357),"raidcom delete device_grp -device_grp_name "&amp;C357&amp;"   -ldev_id "&amp;B357&amp;" "&amp;IF(ISNUMBER(E357),"-cnt "&amp;E357,"")&amp;" -s "&amp;Instructions!B$11&amp;" -IH"&amp;Instructions!B$10,"")</f>
        <v/>
      </c>
    </row>
    <row r="358" spans="1:8" ht="15">
      <c r="A358" s="30"/>
      <c r="B358" s="29" t="str">
        <f t="shared" si="10"/>
        <v/>
      </c>
      <c r="C358" s="29"/>
      <c r="D358" s="29" t="str">
        <f t="shared" si="11"/>
        <v/>
      </c>
      <c r="E358" s="29"/>
      <c r="F358" s="92" t="s">
        <v>17</v>
      </c>
      <c r="G358" s="24" t="str">
        <f>IF(ISTEXT(A358),"raidcom add device_grp -device_grp_name "&amp;C358&amp; " "&amp;IF(ISTEXT(D358), D358," ")&amp;"  -ldev_id "&amp;B358&amp;" "&amp;IF(ISNUMBER(E358),"-cnt "&amp;E358,"")&amp;" -s "&amp;Instructions!B$11&amp;" -IH"&amp;Instructions!B$10,"")</f>
        <v/>
      </c>
      <c r="H358" s="99" t="str">
        <f>IF(ISTEXT(A358),"raidcom delete device_grp -device_grp_name "&amp;C358&amp;"   -ldev_id "&amp;B358&amp;" "&amp;IF(ISNUMBER(E358),"-cnt "&amp;E358,"")&amp;" -s "&amp;Instructions!B$11&amp;" -IH"&amp;Instructions!B$10,"")</f>
        <v/>
      </c>
    </row>
    <row r="359" spans="1:8" ht="15">
      <c r="A359" s="30"/>
      <c r="B359" s="29" t="str">
        <f t="shared" si="10"/>
        <v/>
      </c>
      <c r="C359" s="29"/>
      <c r="D359" s="29" t="str">
        <f t="shared" si="11"/>
        <v/>
      </c>
      <c r="E359" s="29"/>
      <c r="F359" s="92" t="s">
        <v>17</v>
      </c>
      <c r="G359" s="24" t="str">
        <f>IF(ISTEXT(A359),"raidcom add device_grp -device_grp_name "&amp;C359&amp; " "&amp;IF(ISTEXT(D359), D359," ")&amp;"  -ldev_id "&amp;B359&amp;" "&amp;IF(ISNUMBER(E359),"-cnt "&amp;E359,"")&amp;" -s "&amp;Instructions!B$11&amp;" -IH"&amp;Instructions!B$10,"")</f>
        <v/>
      </c>
      <c r="H359" s="99" t="str">
        <f>IF(ISTEXT(A359),"raidcom delete device_grp -device_grp_name "&amp;C359&amp;"   -ldev_id "&amp;B359&amp;" "&amp;IF(ISNUMBER(E359),"-cnt "&amp;E359,"")&amp;" -s "&amp;Instructions!B$11&amp;" -IH"&amp;Instructions!B$10,"")</f>
        <v/>
      </c>
    </row>
    <row r="360" spans="1:8" ht="15">
      <c r="A360" s="30"/>
      <c r="B360" s="29" t="str">
        <f t="shared" si="10"/>
        <v/>
      </c>
      <c r="C360" s="29"/>
      <c r="D360" s="29" t="str">
        <f t="shared" si="11"/>
        <v/>
      </c>
      <c r="E360" s="29"/>
      <c r="F360" s="92" t="s">
        <v>17</v>
      </c>
      <c r="G360" s="24" t="str">
        <f>IF(ISTEXT(A360),"raidcom add device_grp -device_grp_name "&amp;C360&amp; " "&amp;IF(ISTEXT(D360), D360," ")&amp;"  -ldev_id "&amp;B360&amp;" "&amp;IF(ISNUMBER(E360),"-cnt "&amp;E360,"")&amp;" -s "&amp;Instructions!B$11&amp;" -IH"&amp;Instructions!B$10,"")</f>
        <v/>
      </c>
      <c r="H360" s="99" t="str">
        <f>IF(ISTEXT(A360),"raidcom delete device_grp -device_grp_name "&amp;C360&amp;"   -ldev_id "&amp;B360&amp;" "&amp;IF(ISNUMBER(E360),"-cnt "&amp;E360,"")&amp;" -s "&amp;Instructions!B$11&amp;" -IH"&amp;Instructions!B$10,"")</f>
        <v/>
      </c>
    </row>
    <row r="361" spans="1:8" ht="15">
      <c r="A361" s="30"/>
      <c r="B361" s="29" t="str">
        <f t="shared" si="10"/>
        <v/>
      </c>
      <c r="C361" s="29"/>
      <c r="D361" s="29" t="str">
        <f t="shared" si="11"/>
        <v/>
      </c>
      <c r="E361" s="29"/>
      <c r="F361" s="92" t="s">
        <v>17</v>
      </c>
      <c r="G361" s="24" t="str">
        <f>IF(ISTEXT(A361),"raidcom add device_grp -device_grp_name "&amp;C361&amp; " "&amp;IF(ISTEXT(D361), D361," ")&amp;"  -ldev_id "&amp;B361&amp;" "&amp;IF(ISNUMBER(E361),"-cnt "&amp;E361,"")&amp;" -s "&amp;Instructions!B$11&amp;" -IH"&amp;Instructions!B$10,"")</f>
        <v/>
      </c>
      <c r="H361" s="99" t="str">
        <f>IF(ISTEXT(A361),"raidcom delete device_grp -device_grp_name "&amp;C361&amp;"   -ldev_id "&amp;B361&amp;" "&amp;IF(ISNUMBER(E361),"-cnt "&amp;E361,"")&amp;" -s "&amp;Instructions!B$11&amp;" -IH"&amp;Instructions!B$10,"")</f>
        <v/>
      </c>
    </row>
    <row r="362" spans="1:8" ht="15">
      <c r="A362" s="30"/>
      <c r="B362" s="29" t="str">
        <f t="shared" si="10"/>
        <v/>
      </c>
      <c r="C362" s="29"/>
      <c r="D362" s="29" t="str">
        <f t="shared" si="11"/>
        <v/>
      </c>
      <c r="E362" s="29"/>
      <c r="F362" s="92" t="s">
        <v>17</v>
      </c>
      <c r="G362" s="24" t="str">
        <f>IF(ISTEXT(A362),"raidcom add device_grp -device_grp_name "&amp;C362&amp; " "&amp;IF(ISTEXT(D362), D362," ")&amp;"  -ldev_id "&amp;B362&amp;" "&amp;IF(ISNUMBER(E362),"-cnt "&amp;E362,"")&amp;" -s "&amp;Instructions!B$11&amp;" -IH"&amp;Instructions!B$10,"")</f>
        <v/>
      </c>
      <c r="H362" s="99" t="str">
        <f>IF(ISTEXT(A362),"raidcom delete device_grp -device_grp_name "&amp;C362&amp;"   -ldev_id "&amp;B362&amp;" "&amp;IF(ISNUMBER(E362),"-cnt "&amp;E362,"")&amp;" -s "&amp;Instructions!B$11&amp;" -IH"&amp;Instructions!B$10,"")</f>
        <v/>
      </c>
    </row>
    <row r="363" spans="1:8" ht="15">
      <c r="A363" s="30"/>
      <c r="B363" s="29" t="str">
        <f t="shared" si="10"/>
        <v/>
      </c>
      <c r="C363" s="29"/>
      <c r="D363" s="29" t="str">
        <f t="shared" si="11"/>
        <v/>
      </c>
      <c r="E363" s="29"/>
      <c r="F363" s="92" t="s">
        <v>17</v>
      </c>
      <c r="G363" s="24" t="str">
        <f>IF(ISTEXT(A363),"raidcom add device_grp -device_grp_name "&amp;C363&amp; " "&amp;IF(ISTEXT(D363), D363," ")&amp;"  -ldev_id "&amp;B363&amp;" "&amp;IF(ISNUMBER(E363),"-cnt "&amp;E363,"")&amp;" -s "&amp;Instructions!B$11&amp;" -IH"&amp;Instructions!B$10,"")</f>
        <v/>
      </c>
      <c r="H363" s="99" t="str">
        <f>IF(ISTEXT(A363),"raidcom delete device_grp -device_grp_name "&amp;C363&amp;"   -ldev_id "&amp;B363&amp;" "&amp;IF(ISNUMBER(E363),"-cnt "&amp;E363,"")&amp;" -s "&amp;Instructions!B$11&amp;" -IH"&amp;Instructions!B$10,"")</f>
        <v/>
      </c>
    </row>
    <row r="364" spans="1:8" ht="15">
      <c r="A364" s="30"/>
      <c r="B364" s="29" t="str">
        <f t="shared" si="10"/>
        <v/>
      </c>
      <c r="C364" s="29"/>
      <c r="D364" s="29" t="str">
        <f t="shared" si="11"/>
        <v/>
      </c>
      <c r="E364" s="29"/>
      <c r="F364" s="92" t="s">
        <v>17</v>
      </c>
      <c r="G364" s="24" t="str">
        <f>IF(ISTEXT(A364),"raidcom add device_grp -device_grp_name "&amp;C364&amp; " "&amp;IF(ISTEXT(D364), D364," ")&amp;"  -ldev_id "&amp;B364&amp;" "&amp;IF(ISNUMBER(E364),"-cnt "&amp;E364,"")&amp;" -s "&amp;Instructions!B$11&amp;" -IH"&amp;Instructions!B$10,"")</f>
        <v/>
      </c>
      <c r="H364" s="99" t="str">
        <f>IF(ISTEXT(A364),"raidcom delete device_grp -device_grp_name "&amp;C364&amp;"   -ldev_id "&amp;B364&amp;" "&amp;IF(ISNUMBER(E364),"-cnt "&amp;E364,"")&amp;" -s "&amp;Instructions!B$11&amp;" -IH"&amp;Instructions!B$10,"")</f>
        <v/>
      </c>
    </row>
    <row r="365" spans="1:8" ht="15">
      <c r="A365" s="30"/>
      <c r="B365" s="29" t="str">
        <f t="shared" si="10"/>
        <v/>
      </c>
      <c r="C365" s="29"/>
      <c r="D365" s="29" t="str">
        <f t="shared" si="11"/>
        <v/>
      </c>
      <c r="E365" s="29"/>
      <c r="F365" s="92" t="s">
        <v>17</v>
      </c>
      <c r="G365" s="24" t="str">
        <f>IF(ISTEXT(A365),"raidcom add device_grp -device_grp_name "&amp;C365&amp; " "&amp;IF(ISTEXT(D365), D365," ")&amp;"  -ldev_id "&amp;B365&amp;" "&amp;IF(ISNUMBER(E365),"-cnt "&amp;E365,"")&amp;" -s "&amp;Instructions!B$11&amp;" -IH"&amp;Instructions!B$10,"")</f>
        <v/>
      </c>
      <c r="H365" s="99" t="str">
        <f>IF(ISTEXT(A365),"raidcom delete device_grp -device_grp_name "&amp;C365&amp;"   -ldev_id "&amp;B365&amp;" "&amp;IF(ISNUMBER(E365),"-cnt "&amp;E365,"")&amp;" -s "&amp;Instructions!B$11&amp;" -IH"&amp;Instructions!B$10,"")</f>
        <v/>
      </c>
    </row>
    <row r="366" spans="1:8" ht="15">
      <c r="A366" s="30"/>
      <c r="B366" s="29" t="str">
        <f t="shared" si="10"/>
        <v/>
      </c>
      <c r="C366" s="29"/>
      <c r="D366" s="29" t="str">
        <f t="shared" si="11"/>
        <v/>
      </c>
      <c r="E366" s="29"/>
      <c r="F366" s="92" t="s">
        <v>17</v>
      </c>
      <c r="G366" s="24" t="str">
        <f>IF(ISTEXT(A366),"raidcom add device_grp -device_grp_name "&amp;C366&amp; " "&amp;IF(ISTEXT(D366), D366," ")&amp;"  -ldev_id "&amp;B366&amp;" "&amp;IF(ISNUMBER(E366),"-cnt "&amp;E366,"")&amp;" -s "&amp;Instructions!B$11&amp;" -IH"&amp;Instructions!B$10,"")</f>
        <v/>
      </c>
      <c r="H366" s="99" t="str">
        <f>IF(ISTEXT(A366),"raidcom delete device_grp -device_grp_name "&amp;C366&amp;"   -ldev_id "&amp;B366&amp;" "&amp;IF(ISNUMBER(E366),"-cnt "&amp;E366,"")&amp;" -s "&amp;Instructions!B$11&amp;" -IH"&amp;Instructions!B$10,"")</f>
        <v/>
      </c>
    </row>
    <row r="367" spans="1:8" ht="15">
      <c r="A367" s="30"/>
      <c r="B367" s="29" t="str">
        <f t="shared" si="10"/>
        <v/>
      </c>
      <c r="C367" s="29"/>
      <c r="D367" s="29" t="str">
        <f t="shared" si="11"/>
        <v/>
      </c>
      <c r="E367" s="29"/>
      <c r="F367" s="92" t="s">
        <v>17</v>
      </c>
      <c r="G367" s="24" t="str">
        <f>IF(ISTEXT(A367),"raidcom add device_grp -device_grp_name "&amp;C367&amp; " "&amp;IF(ISTEXT(D367), D367," ")&amp;"  -ldev_id "&amp;B367&amp;" "&amp;IF(ISNUMBER(E367),"-cnt "&amp;E367,"")&amp;" -s "&amp;Instructions!B$11&amp;" -IH"&amp;Instructions!B$10,"")</f>
        <v/>
      </c>
      <c r="H367" s="99" t="str">
        <f>IF(ISTEXT(A367),"raidcom delete device_grp -device_grp_name "&amp;C367&amp;"   -ldev_id "&amp;B367&amp;" "&amp;IF(ISNUMBER(E367),"-cnt "&amp;E367,"")&amp;" -s "&amp;Instructions!B$11&amp;" -IH"&amp;Instructions!B$10,"")</f>
        <v/>
      </c>
    </row>
    <row r="368" spans="1:8" ht="15">
      <c r="A368" s="30"/>
      <c r="B368" s="29" t="str">
        <f t="shared" si="10"/>
        <v/>
      </c>
      <c r="C368" s="29"/>
      <c r="D368" s="29" t="str">
        <f t="shared" si="11"/>
        <v/>
      </c>
      <c r="E368" s="29"/>
      <c r="F368" s="92" t="s">
        <v>17</v>
      </c>
      <c r="G368" s="24" t="str">
        <f>IF(ISTEXT(A368),"raidcom add device_grp -device_grp_name "&amp;C368&amp; " "&amp;IF(ISTEXT(D368), D368," ")&amp;"  -ldev_id "&amp;B368&amp;" "&amp;IF(ISNUMBER(E368),"-cnt "&amp;E368,"")&amp;" -s "&amp;Instructions!B$11&amp;" -IH"&amp;Instructions!B$10,"")</f>
        <v/>
      </c>
      <c r="H368" s="99" t="str">
        <f>IF(ISTEXT(A368),"raidcom delete device_grp -device_grp_name "&amp;C368&amp;"   -ldev_id "&amp;B368&amp;" "&amp;IF(ISNUMBER(E368),"-cnt "&amp;E368,"")&amp;" -s "&amp;Instructions!B$11&amp;" -IH"&amp;Instructions!B$10,"")</f>
        <v/>
      </c>
    </row>
    <row r="369" spans="1:8" ht="15">
      <c r="A369" s="30"/>
      <c r="B369" s="29" t="str">
        <f t="shared" si="10"/>
        <v/>
      </c>
      <c r="C369" s="29"/>
      <c r="D369" s="29" t="str">
        <f t="shared" si="11"/>
        <v/>
      </c>
      <c r="E369" s="29"/>
      <c r="F369" s="92" t="s">
        <v>17</v>
      </c>
      <c r="G369" s="24" t="str">
        <f>IF(ISTEXT(A369),"raidcom add device_grp -device_grp_name "&amp;C369&amp; " "&amp;IF(ISTEXT(D369), D369," ")&amp;"  -ldev_id "&amp;B369&amp;" "&amp;IF(ISNUMBER(E369),"-cnt "&amp;E369,"")&amp;" -s "&amp;Instructions!B$11&amp;" -IH"&amp;Instructions!B$10,"")</f>
        <v/>
      </c>
      <c r="H369" s="99" t="str">
        <f>IF(ISTEXT(A369),"raidcom delete device_grp -device_grp_name "&amp;C369&amp;"   -ldev_id "&amp;B369&amp;" "&amp;IF(ISNUMBER(E369),"-cnt "&amp;E369,"")&amp;" -s "&amp;Instructions!B$11&amp;" -IH"&amp;Instructions!B$10,"")</f>
        <v/>
      </c>
    </row>
    <row r="370" spans="1:8" ht="15">
      <c r="A370" s="30"/>
      <c r="B370" s="29" t="str">
        <f t="shared" si="10"/>
        <v/>
      </c>
      <c r="C370" s="29"/>
      <c r="D370" s="29" t="str">
        <f t="shared" si="11"/>
        <v/>
      </c>
      <c r="E370" s="29"/>
      <c r="F370" s="92" t="s">
        <v>17</v>
      </c>
      <c r="G370" s="24" t="str">
        <f>IF(ISTEXT(A370),"raidcom add device_grp -device_grp_name "&amp;C370&amp; " "&amp;IF(ISTEXT(D370), D370," ")&amp;"  -ldev_id "&amp;B370&amp;" "&amp;IF(ISNUMBER(E370),"-cnt "&amp;E370,"")&amp;" -s "&amp;Instructions!B$11&amp;" -IH"&amp;Instructions!B$10,"")</f>
        <v/>
      </c>
      <c r="H370" s="99" t="str">
        <f>IF(ISTEXT(A370),"raidcom delete device_grp -device_grp_name "&amp;C370&amp;"   -ldev_id "&amp;B370&amp;" "&amp;IF(ISNUMBER(E370),"-cnt "&amp;E370,"")&amp;" -s "&amp;Instructions!B$11&amp;" -IH"&amp;Instructions!B$10,"")</f>
        <v/>
      </c>
    </row>
    <row r="371" spans="1:8" ht="15">
      <c r="A371" s="30"/>
      <c r="B371" s="29" t="str">
        <f t="shared" si="10"/>
        <v/>
      </c>
      <c r="C371" s="29"/>
      <c r="D371" s="29" t="str">
        <f t="shared" si="11"/>
        <v/>
      </c>
      <c r="E371" s="29"/>
      <c r="F371" s="92" t="s">
        <v>17</v>
      </c>
      <c r="G371" s="24" t="str">
        <f>IF(ISTEXT(A371),"raidcom add device_grp -device_grp_name "&amp;C371&amp; " "&amp;IF(ISTEXT(D371), D371," ")&amp;"  -ldev_id "&amp;B371&amp;" "&amp;IF(ISNUMBER(E371),"-cnt "&amp;E371,"")&amp;" -s "&amp;Instructions!B$11&amp;" -IH"&amp;Instructions!B$10,"")</f>
        <v/>
      </c>
      <c r="H371" s="99" t="str">
        <f>IF(ISTEXT(A371),"raidcom delete device_grp -device_grp_name "&amp;C371&amp;"   -ldev_id "&amp;B371&amp;" "&amp;IF(ISNUMBER(E371),"-cnt "&amp;E371,"")&amp;" -s "&amp;Instructions!B$11&amp;" -IH"&amp;Instructions!B$10,"")</f>
        <v/>
      </c>
    </row>
    <row r="372" spans="1:8" ht="15">
      <c r="A372" s="30"/>
      <c r="B372" s="29" t="str">
        <f t="shared" si="10"/>
        <v/>
      </c>
      <c r="C372" s="29"/>
      <c r="D372" s="29" t="str">
        <f t="shared" si="11"/>
        <v/>
      </c>
      <c r="E372" s="29"/>
      <c r="F372" s="92" t="s">
        <v>17</v>
      </c>
      <c r="G372" s="24" t="str">
        <f>IF(ISTEXT(A372),"raidcom add device_grp -device_grp_name "&amp;C372&amp; " "&amp;IF(ISTEXT(D372), D372," ")&amp;"  -ldev_id "&amp;B372&amp;" "&amp;IF(ISNUMBER(E372),"-cnt "&amp;E372,"")&amp;" -s "&amp;Instructions!B$11&amp;" -IH"&amp;Instructions!B$10,"")</f>
        <v/>
      </c>
      <c r="H372" s="99" t="str">
        <f>IF(ISTEXT(A372),"raidcom delete device_grp -device_grp_name "&amp;C372&amp;"   -ldev_id "&amp;B372&amp;" "&amp;IF(ISNUMBER(E372),"-cnt "&amp;E372,"")&amp;" -s "&amp;Instructions!B$11&amp;" -IH"&amp;Instructions!B$10,"")</f>
        <v/>
      </c>
    </row>
    <row r="373" spans="1:8" ht="15">
      <c r="A373" s="30"/>
      <c r="B373" s="29" t="str">
        <f t="shared" si="10"/>
        <v/>
      </c>
      <c r="C373" s="29"/>
      <c r="D373" s="29" t="str">
        <f t="shared" si="11"/>
        <v/>
      </c>
      <c r="E373" s="29"/>
      <c r="F373" s="92" t="s">
        <v>17</v>
      </c>
      <c r="G373" s="24" t="str">
        <f>IF(ISTEXT(A373),"raidcom add device_grp -device_grp_name "&amp;C373&amp; " "&amp;IF(ISTEXT(D373), D373," ")&amp;"  -ldev_id "&amp;B373&amp;" "&amp;IF(ISNUMBER(E373),"-cnt "&amp;E373,"")&amp;" -s "&amp;Instructions!B$11&amp;" -IH"&amp;Instructions!B$10,"")</f>
        <v/>
      </c>
      <c r="H373" s="99" t="str">
        <f>IF(ISTEXT(A373),"raidcom delete device_grp -device_grp_name "&amp;C373&amp;"   -ldev_id "&amp;B373&amp;" "&amp;IF(ISNUMBER(E373),"-cnt "&amp;E373,"")&amp;" -s "&amp;Instructions!B$11&amp;" -IH"&amp;Instructions!B$10,"")</f>
        <v/>
      </c>
    </row>
    <row r="374" spans="1:8" ht="15">
      <c r="A374" s="30"/>
      <c r="B374" s="29" t="str">
        <f t="shared" si="10"/>
        <v/>
      </c>
      <c r="C374" s="29"/>
      <c r="D374" s="29" t="str">
        <f t="shared" si="11"/>
        <v/>
      </c>
      <c r="E374" s="29"/>
      <c r="F374" s="92" t="s">
        <v>17</v>
      </c>
      <c r="G374" s="24" t="str">
        <f>IF(ISTEXT(A374),"raidcom add device_grp -device_grp_name "&amp;C374&amp; " "&amp;IF(ISTEXT(D374), D374," ")&amp;"  -ldev_id "&amp;B374&amp;" "&amp;IF(ISNUMBER(E374),"-cnt "&amp;E374,"")&amp;" -s "&amp;Instructions!B$11&amp;" -IH"&amp;Instructions!B$10,"")</f>
        <v/>
      </c>
      <c r="H374" s="99" t="str">
        <f>IF(ISTEXT(A374),"raidcom delete device_grp -device_grp_name "&amp;C374&amp;"   -ldev_id "&amp;B374&amp;" "&amp;IF(ISNUMBER(E374),"-cnt "&amp;E374,"")&amp;" -s "&amp;Instructions!B$11&amp;" -IH"&amp;Instructions!B$10,"")</f>
        <v/>
      </c>
    </row>
    <row r="375" spans="1:8" ht="15">
      <c r="A375" s="30"/>
      <c r="B375" s="29" t="str">
        <f t="shared" si="10"/>
        <v/>
      </c>
      <c r="C375" s="29"/>
      <c r="D375" s="29" t="str">
        <f t="shared" si="11"/>
        <v/>
      </c>
      <c r="E375" s="29"/>
      <c r="F375" s="92" t="s">
        <v>17</v>
      </c>
      <c r="G375" s="24" t="str">
        <f>IF(ISTEXT(A375),"raidcom add device_grp -device_grp_name "&amp;C375&amp; " "&amp;IF(ISTEXT(D375), D375," ")&amp;"  -ldev_id "&amp;B375&amp;" "&amp;IF(ISNUMBER(E375),"-cnt "&amp;E375,"")&amp;" -s "&amp;Instructions!B$11&amp;" -IH"&amp;Instructions!B$10,"")</f>
        <v/>
      </c>
      <c r="H375" s="99" t="str">
        <f>IF(ISTEXT(A375),"raidcom delete device_grp -device_grp_name "&amp;C375&amp;"   -ldev_id "&amp;B375&amp;" "&amp;IF(ISNUMBER(E375),"-cnt "&amp;E375,"")&amp;" -s "&amp;Instructions!B$11&amp;" -IH"&amp;Instructions!B$10,"")</f>
        <v/>
      </c>
    </row>
    <row r="376" spans="1:8" ht="15">
      <c r="A376" s="30"/>
      <c r="B376" s="29" t="str">
        <f t="shared" si="10"/>
        <v/>
      </c>
      <c r="C376" s="29"/>
      <c r="D376" s="29" t="str">
        <f t="shared" si="11"/>
        <v/>
      </c>
      <c r="E376" s="29"/>
      <c r="F376" s="92" t="s">
        <v>17</v>
      </c>
      <c r="G376" s="24" t="str">
        <f>IF(ISTEXT(A376),"raidcom add device_grp -device_grp_name "&amp;C376&amp; " "&amp;IF(ISTEXT(D376), D376," ")&amp;"  -ldev_id "&amp;B376&amp;" "&amp;IF(ISNUMBER(E376),"-cnt "&amp;E376,"")&amp;" -s "&amp;Instructions!B$11&amp;" -IH"&amp;Instructions!B$10,"")</f>
        <v/>
      </c>
      <c r="H376" s="99" t="str">
        <f>IF(ISTEXT(A376),"raidcom delete device_grp -device_grp_name "&amp;C376&amp;"   -ldev_id "&amp;B376&amp;" "&amp;IF(ISNUMBER(E376),"-cnt "&amp;E376,"")&amp;" -s "&amp;Instructions!B$11&amp;" -IH"&amp;Instructions!B$10,"")</f>
        <v/>
      </c>
    </row>
    <row r="377" spans="1:8" ht="15">
      <c r="A377" s="30"/>
      <c r="B377" s="29" t="str">
        <f t="shared" si="10"/>
        <v/>
      </c>
      <c r="C377" s="29"/>
      <c r="D377" s="29" t="str">
        <f t="shared" si="11"/>
        <v/>
      </c>
      <c r="E377" s="29"/>
      <c r="F377" s="92" t="s">
        <v>17</v>
      </c>
      <c r="G377" s="24" t="str">
        <f>IF(ISTEXT(A377),"raidcom add device_grp -device_grp_name "&amp;C377&amp; " "&amp;IF(ISTEXT(D377), D377," ")&amp;"  -ldev_id "&amp;B377&amp;" "&amp;IF(ISNUMBER(E377),"-cnt "&amp;E377,"")&amp;" -s "&amp;Instructions!B$11&amp;" -IH"&amp;Instructions!B$10,"")</f>
        <v/>
      </c>
      <c r="H377" s="99" t="str">
        <f>IF(ISTEXT(A377),"raidcom delete device_grp -device_grp_name "&amp;C377&amp;"   -ldev_id "&amp;B377&amp;" "&amp;IF(ISNUMBER(E377),"-cnt "&amp;E377,"")&amp;" -s "&amp;Instructions!B$11&amp;" -IH"&amp;Instructions!B$10,"")</f>
        <v/>
      </c>
    </row>
    <row r="378" spans="1:8" ht="15">
      <c r="A378" s="30"/>
      <c r="B378" s="29" t="str">
        <f t="shared" si="10"/>
        <v/>
      </c>
      <c r="C378" s="29"/>
      <c r="D378" s="29" t="str">
        <f t="shared" si="11"/>
        <v/>
      </c>
      <c r="E378" s="29"/>
      <c r="F378" s="92" t="s">
        <v>17</v>
      </c>
      <c r="G378" s="24" t="str">
        <f>IF(ISTEXT(A378),"raidcom add device_grp -device_grp_name "&amp;C378&amp; " "&amp;IF(ISTEXT(D378), D378," ")&amp;"  -ldev_id "&amp;B378&amp;" "&amp;IF(ISNUMBER(E378),"-cnt "&amp;E378,"")&amp;" -s "&amp;Instructions!B$11&amp;" -IH"&amp;Instructions!B$10,"")</f>
        <v/>
      </c>
      <c r="H378" s="99" t="str">
        <f>IF(ISTEXT(A378),"raidcom delete device_grp -device_grp_name "&amp;C378&amp;"   -ldev_id "&amp;B378&amp;" "&amp;IF(ISNUMBER(E378),"-cnt "&amp;E378,"")&amp;" -s "&amp;Instructions!B$11&amp;" -IH"&amp;Instructions!B$10,"")</f>
        <v/>
      </c>
    </row>
    <row r="379" spans="1:8" ht="15">
      <c r="A379" s="30"/>
      <c r="B379" s="29" t="str">
        <f t="shared" si="10"/>
        <v/>
      </c>
      <c r="C379" s="29"/>
      <c r="D379" s="29" t="str">
        <f t="shared" si="11"/>
        <v/>
      </c>
      <c r="E379" s="29"/>
      <c r="F379" s="92" t="s">
        <v>17</v>
      </c>
      <c r="G379" s="24" t="str">
        <f>IF(ISTEXT(A379),"raidcom add device_grp -device_grp_name "&amp;C379&amp; " "&amp;IF(ISTEXT(D379), D379," ")&amp;"  -ldev_id "&amp;B379&amp;" "&amp;IF(ISNUMBER(E379),"-cnt "&amp;E379,"")&amp;" -s "&amp;Instructions!B$11&amp;" -IH"&amp;Instructions!B$10,"")</f>
        <v/>
      </c>
      <c r="H379" s="99" t="str">
        <f>IF(ISTEXT(A379),"raidcom delete device_grp -device_grp_name "&amp;C379&amp;"   -ldev_id "&amp;B379&amp;" "&amp;IF(ISNUMBER(E379),"-cnt "&amp;E379,"")&amp;" -s "&amp;Instructions!B$11&amp;" -IH"&amp;Instructions!B$10,"")</f>
        <v/>
      </c>
    </row>
    <row r="380" spans="1:8" ht="15">
      <c r="A380" s="30"/>
      <c r="B380" s="29" t="str">
        <f t="shared" si="10"/>
        <v/>
      </c>
      <c r="C380" s="29"/>
      <c r="D380" s="29" t="str">
        <f t="shared" si="11"/>
        <v/>
      </c>
      <c r="E380" s="29"/>
      <c r="F380" s="92" t="s">
        <v>17</v>
      </c>
      <c r="G380" s="24" t="str">
        <f>IF(ISTEXT(A380),"raidcom add device_grp -device_grp_name "&amp;C380&amp; " "&amp;IF(ISTEXT(D380), D380," ")&amp;"  -ldev_id "&amp;B380&amp;" "&amp;IF(ISNUMBER(E380),"-cnt "&amp;E380,"")&amp;" -s "&amp;Instructions!B$11&amp;" -IH"&amp;Instructions!B$10,"")</f>
        <v/>
      </c>
      <c r="H380" s="99" t="str">
        <f>IF(ISTEXT(A380),"raidcom delete device_grp -device_grp_name "&amp;C380&amp;"   -ldev_id "&amp;B380&amp;" "&amp;IF(ISNUMBER(E380),"-cnt "&amp;E380,"")&amp;" -s "&amp;Instructions!B$11&amp;" -IH"&amp;Instructions!B$10,"")</f>
        <v/>
      </c>
    </row>
    <row r="381" spans="1:8" ht="15">
      <c r="A381" s="30"/>
      <c r="B381" s="29" t="str">
        <f t="shared" si="10"/>
        <v/>
      </c>
      <c r="C381" s="29"/>
      <c r="D381" s="29" t="str">
        <f t="shared" si="11"/>
        <v/>
      </c>
      <c r="E381" s="29"/>
      <c r="F381" s="92" t="s">
        <v>17</v>
      </c>
      <c r="G381" s="24" t="str">
        <f>IF(ISTEXT(A381),"raidcom add device_grp -device_grp_name "&amp;C381&amp; " "&amp;IF(ISTEXT(D381), D381," ")&amp;"  -ldev_id "&amp;B381&amp;" "&amp;IF(ISNUMBER(E381),"-cnt "&amp;E381,"")&amp;" -s "&amp;Instructions!B$11&amp;" -IH"&amp;Instructions!B$10,"")</f>
        <v/>
      </c>
      <c r="H381" s="99" t="str">
        <f>IF(ISTEXT(A381),"raidcom delete device_grp -device_grp_name "&amp;C381&amp;"   -ldev_id "&amp;B381&amp;" "&amp;IF(ISNUMBER(E381),"-cnt "&amp;E381,"")&amp;" -s "&amp;Instructions!B$11&amp;" -IH"&amp;Instructions!B$10,"")</f>
        <v/>
      </c>
    </row>
    <row r="382" spans="1:8" ht="15">
      <c r="A382" s="30"/>
      <c r="B382" s="29" t="str">
        <f t="shared" si="10"/>
        <v/>
      </c>
      <c r="C382" s="29"/>
      <c r="D382" s="29" t="str">
        <f t="shared" si="11"/>
        <v/>
      </c>
      <c r="E382" s="29"/>
      <c r="F382" s="92" t="s">
        <v>17</v>
      </c>
      <c r="G382" s="24" t="str">
        <f>IF(ISTEXT(A382),"raidcom add device_grp -device_grp_name "&amp;C382&amp; " "&amp;IF(ISTEXT(D382), D382," ")&amp;"  -ldev_id "&amp;B382&amp;" "&amp;IF(ISNUMBER(E382),"-cnt "&amp;E382,"")&amp;" -s "&amp;Instructions!B$11&amp;" -IH"&amp;Instructions!B$10,"")</f>
        <v/>
      </c>
      <c r="H382" s="99" t="str">
        <f>IF(ISTEXT(A382),"raidcom delete device_grp -device_grp_name "&amp;C382&amp;"   -ldev_id "&amp;B382&amp;" "&amp;IF(ISNUMBER(E382),"-cnt "&amp;E382,"")&amp;" -s "&amp;Instructions!B$11&amp;" -IH"&amp;Instructions!B$10,"")</f>
        <v/>
      </c>
    </row>
    <row r="383" spans="1:8" ht="15">
      <c r="A383" s="30"/>
      <c r="B383" s="29" t="str">
        <f t="shared" si="10"/>
        <v/>
      </c>
      <c r="C383" s="29"/>
      <c r="D383" s="29" t="str">
        <f t="shared" si="11"/>
        <v/>
      </c>
      <c r="E383" s="29"/>
      <c r="F383" s="92" t="s">
        <v>17</v>
      </c>
      <c r="G383" s="24" t="str">
        <f>IF(ISTEXT(A383),"raidcom add device_grp -device_grp_name "&amp;C383&amp; " "&amp;IF(ISTEXT(D383), D383," ")&amp;"  -ldev_id "&amp;B383&amp;" "&amp;IF(ISNUMBER(E383),"-cnt "&amp;E383,"")&amp;" -s "&amp;Instructions!B$11&amp;" -IH"&amp;Instructions!B$10,"")</f>
        <v/>
      </c>
      <c r="H383" s="99" t="str">
        <f>IF(ISTEXT(A383),"raidcom delete device_grp -device_grp_name "&amp;C383&amp;"   -ldev_id "&amp;B383&amp;" "&amp;IF(ISNUMBER(E383),"-cnt "&amp;E383,"")&amp;" -s "&amp;Instructions!B$11&amp;" -IH"&amp;Instructions!B$10,"")</f>
        <v/>
      </c>
    </row>
    <row r="384" spans="1:8" ht="15">
      <c r="A384" s="30"/>
      <c r="B384" s="29" t="str">
        <f t="shared" si="10"/>
        <v/>
      </c>
      <c r="C384" s="29"/>
      <c r="D384" s="29" t="str">
        <f t="shared" si="11"/>
        <v/>
      </c>
      <c r="E384" s="29"/>
      <c r="F384" s="92" t="s">
        <v>17</v>
      </c>
      <c r="G384" s="24" t="str">
        <f>IF(ISTEXT(A384),"raidcom add device_grp -device_grp_name "&amp;C384&amp; " "&amp;IF(ISTEXT(D384), D384," ")&amp;"  -ldev_id "&amp;B384&amp;" "&amp;IF(ISNUMBER(E384),"-cnt "&amp;E384,"")&amp;" -s "&amp;Instructions!B$11&amp;" -IH"&amp;Instructions!B$10,"")</f>
        <v/>
      </c>
      <c r="H384" s="99" t="str">
        <f>IF(ISTEXT(A384),"raidcom delete device_grp -device_grp_name "&amp;C384&amp;"   -ldev_id "&amp;B384&amp;" "&amp;IF(ISNUMBER(E384),"-cnt "&amp;E384,"")&amp;" -s "&amp;Instructions!B$11&amp;" -IH"&amp;Instructions!B$10,"")</f>
        <v/>
      </c>
    </row>
    <row r="385" spans="1:8" ht="15">
      <c r="A385" s="30"/>
      <c r="B385" s="29" t="str">
        <f t="shared" si="10"/>
        <v/>
      </c>
      <c r="C385" s="29"/>
      <c r="D385" s="29" t="str">
        <f t="shared" si="11"/>
        <v/>
      </c>
      <c r="E385" s="29"/>
      <c r="F385" s="92" t="s">
        <v>17</v>
      </c>
      <c r="G385" s="24" t="str">
        <f>IF(ISTEXT(A385),"raidcom add device_grp -device_grp_name "&amp;C385&amp; " "&amp;IF(ISTEXT(D385), D385," ")&amp;"  -ldev_id "&amp;B385&amp;" "&amp;IF(ISNUMBER(E385),"-cnt "&amp;E385,"")&amp;" -s "&amp;Instructions!B$11&amp;" -IH"&amp;Instructions!B$10,"")</f>
        <v/>
      </c>
      <c r="H385" s="99" t="str">
        <f>IF(ISTEXT(A385),"raidcom delete device_grp -device_grp_name "&amp;C385&amp;"   -ldev_id "&amp;B385&amp;" "&amp;IF(ISNUMBER(E385),"-cnt "&amp;E385,"")&amp;" -s "&amp;Instructions!B$11&amp;" -IH"&amp;Instructions!B$10,"")</f>
        <v/>
      </c>
    </row>
    <row r="386" spans="1:8" ht="15">
      <c r="A386" s="30"/>
      <c r="B386" s="29" t="str">
        <f t="shared" si="10"/>
        <v/>
      </c>
      <c r="C386" s="29"/>
      <c r="D386" s="29" t="str">
        <f t="shared" si="11"/>
        <v/>
      </c>
      <c r="E386" s="29"/>
      <c r="F386" s="92" t="s">
        <v>17</v>
      </c>
      <c r="G386" s="24" t="str">
        <f>IF(ISTEXT(A386),"raidcom add device_grp -device_grp_name "&amp;C386&amp; " "&amp;IF(ISTEXT(D386), D386," ")&amp;"  -ldev_id "&amp;B386&amp;" "&amp;IF(ISNUMBER(E386),"-cnt "&amp;E386,"")&amp;" -s "&amp;Instructions!B$11&amp;" -IH"&amp;Instructions!B$10,"")</f>
        <v/>
      </c>
      <c r="H386" s="99" t="str">
        <f>IF(ISTEXT(A386),"raidcom delete device_grp -device_grp_name "&amp;C386&amp;"   -ldev_id "&amp;B386&amp;" "&amp;IF(ISNUMBER(E386),"-cnt "&amp;E386,"")&amp;" -s "&amp;Instructions!B$11&amp;" -IH"&amp;Instructions!B$10,"")</f>
        <v/>
      </c>
    </row>
    <row r="387" spans="1:8" ht="15">
      <c r="A387" s="30"/>
      <c r="B387" s="29" t="str">
        <f t="shared" si="10"/>
        <v/>
      </c>
      <c r="C387" s="29"/>
      <c r="D387" s="29" t="str">
        <f t="shared" si="11"/>
        <v/>
      </c>
      <c r="E387" s="29"/>
      <c r="F387" s="92" t="s">
        <v>17</v>
      </c>
      <c r="G387" s="24" t="str">
        <f>IF(ISTEXT(A387),"raidcom add device_grp -device_grp_name "&amp;C387&amp; " "&amp;IF(ISTEXT(D387), D387," ")&amp;"  -ldev_id "&amp;B387&amp;" "&amp;IF(ISNUMBER(E387),"-cnt "&amp;E387,"")&amp;" -s "&amp;Instructions!B$11&amp;" -IH"&amp;Instructions!B$10,"")</f>
        <v/>
      </c>
      <c r="H387" s="99" t="str">
        <f>IF(ISTEXT(A387),"raidcom delete device_grp -device_grp_name "&amp;C387&amp;"   -ldev_id "&amp;B387&amp;" "&amp;IF(ISNUMBER(E387),"-cnt "&amp;E387,"")&amp;" -s "&amp;Instructions!B$11&amp;" -IH"&amp;Instructions!B$10,"")</f>
        <v/>
      </c>
    </row>
    <row r="388" spans="1:8" ht="15">
      <c r="A388" s="30"/>
      <c r="B388" s="29" t="str">
        <f t="shared" ref="B388:B395" si="12">IF(ISTEXT(A388),HEX2DEC(A388),"")</f>
        <v/>
      </c>
      <c r="C388" s="29"/>
      <c r="D388" s="29" t="str">
        <f t="shared" ref="D388:D395" si="13">IF(ISTEXT(A388),C388&amp;"_"&amp;A388,"")</f>
        <v/>
      </c>
      <c r="E388" s="29"/>
      <c r="F388" s="92" t="s">
        <v>17</v>
      </c>
      <c r="G388" s="24" t="str">
        <f>IF(ISTEXT(A388),"raidcom add device_grp -device_grp_name "&amp;C388&amp; " "&amp;IF(ISTEXT(D388), D388," ")&amp;"  -ldev_id "&amp;B388&amp;" "&amp;IF(ISNUMBER(E388),"-cnt "&amp;E388,"")&amp;" -s "&amp;Instructions!B$11&amp;" -IH"&amp;Instructions!B$10,"")</f>
        <v/>
      </c>
      <c r="H388" s="99" t="str">
        <f>IF(ISTEXT(A388),"raidcom delete device_grp -device_grp_name "&amp;C388&amp;"   -ldev_id "&amp;B388&amp;" "&amp;IF(ISNUMBER(E388),"-cnt "&amp;E388,"")&amp;" -s "&amp;Instructions!B$11&amp;" -IH"&amp;Instructions!B$10,"")</f>
        <v/>
      </c>
    </row>
    <row r="389" spans="1:8" ht="15">
      <c r="A389" s="30"/>
      <c r="B389" s="29" t="str">
        <f t="shared" si="12"/>
        <v/>
      </c>
      <c r="C389" s="29"/>
      <c r="D389" s="29" t="str">
        <f t="shared" si="13"/>
        <v/>
      </c>
      <c r="E389" s="29"/>
      <c r="F389" s="92" t="s">
        <v>17</v>
      </c>
      <c r="G389" s="24" t="str">
        <f>IF(ISTEXT(A389),"raidcom add device_grp -device_grp_name "&amp;C389&amp; " "&amp;IF(ISTEXT(D389), D389," ")&amp;"  -ldev_id "&amp;B389&amp;" "&amp;IF(ISNUMBER(E389),"-cnt "&amp;E389,"")&amp;" -s "&amp;Instructions!B$11&amp;" -IH"&amp;Instructions!B$10,"")</f>
        <v/>
      </c>
      <c r="H389" s="99" t="str">
        <f>IF(ISTEXT(A389),"raidcom delete device_grp -device_grp_name "&amp;C389&amp;"   -ldev_id "&amp;B389&amp;" "&amp;IF(ISNUMBER(E389),"-cnt "&amp;E389,"")&amp;" -s "&amp;Instructions!B$11&amp;" -IH"&amp;Instructions!B$10,"")</f>
        <v/>
      </c>
    </row>
    <row r="390" spans="1:8" ht="15">
      <c r="A390" s="30"/>
      <c r="B390" s="29" t="str">
        <f t="shared" si="12"/>
        <v/>
      </c>
      <c r="C390" s="29"/>
      <c r="D390" s="29" t="str">
        <f t="shared" si="13"/>
        <v/>
      </c>
      <c r="E390" s="29"/>
      <c r="F390" s="92" t="s">
        <v>17</v>
      </c>
      <c r="G390" s="24" t="str">
        <f>IF(ISTEXT(A390),"raidcom add device_grp -device_grp_name "&amp;C390&amp; " "&amp;IF(ISTEXT(D390), D390," ")&amp;"  -ldev_id "&amp;B390&amp;" "&amp;IF(ISNUMBER(E390),"-cnt "&amp;E390,"")&amp;" -s "&amp;Instructions!B$11&amp;" -IH"&amp;Instructions!B$10,"")</f>
        <v/>
      </c>
      <c r="H390" s="99" t="str">
        <f>IF(ISTEXT(A390),"raidcom delete device_grp -device_grp_name "&amp;C390&amp;"   -ldev_id "&amp;B390&amp;" "&amp;IF(ISNUMBER(E390),"-cnt "&amp;E390,"")&amp;" -s "&amp;Instructions!B$11&amp;" -IH"&amp;Instructions!B$10,"")</f>
        <v/>
      </c>
    </row>
    <row r="391" spans="1:8" ht="15">
      <c r="A391" s="30"/>
      <c r="B391" s="29" t="str">
        <f t="shared" si="12"/>
        <v/>
      </c>
      <c r="C391" s="29"/>
      <c r="D391" s="29" t="str">
        <f t="shared" si="13"/>
        <v/>
      </c>
      <c r="E391" s="29"/>
      <c r="F391" s="92" t="s">
        <v>17</v>
      </c>
      <c r="G391" s="24" t="str">
        <f>IF(ISTEXT(A391),"raidcom add device_grp -device_grp_name "&amp;C391&amp; " "&amp;IF(ISTEXT(D391), D391," ")&amp;"  -ldev_id "&amp;B391&amp;" "&amp;IF(ISNUMBER(E391),"-cnt "&amp;E391,"")&amp;" -s "&amp;Instructions!B$11&amp;" -IH"&amp;Instructions!B$10,"")</f>
        <v/>
      </c>
      <c r="H391" s="99" t="str">
        <f>IF(ISTEXT(A391),"raidcom delete device_grp -device_grp_name "&amp;C391&amp;"   -ldev_id "&amp;B391&amp;" "&amp;IF(ISNUMBER(E391),"-cnt "&amp;E391,"")&amp;" -s "&amp;Instructions!B$11&amp;" -IH"&amp;Instructions!B$10,"")</f>
        <v/>
      </c>
    </row>
    <row r="392" spans="1:8" ht="15">
      <c r="A392" s="30"/>
      <c r="B392" s="29" t="str">
        <f t="shared" si="12"/>
        <v/>
      </c>
      <c r="C392" s="29"/>
      <c r="D392" s="29" t="str">
        <f t="shared" si="13"/>
        <v/>
      </c>
      <c r="E392" s="29"/>
      <c r="F392" s="92" t="s">
        <v>17</v>
      </c>
      <c r="G392" s="24" t="str">
        <f>IF(ISTEXT(A392),"raidcom add device_grp -device_grp_name "&amp;C392&amp; " "&amp;IF(ISTEXT(D392), D392," ")&amp;"  -ldev_id "&amp;B392&amp;" "&amp;IF(ISNUMBER(E392),"-cnt "&amp;E392,"")&amp;" -s "&amp;Instructions!B$11&amp;" -IH"&amp;Instructions!B$10,"")</f>
        <v/>
      </c>
      <c r="H392" s="99" t="str">
        <f>IF(ISTEXT(A392),"raidcom delete device_grp -device_grp_name "&amp;C392&amp;"   -ldev_id "&amp;B392&amp;" "&amp;IF(ISNUMBER(E392),"-cnt "&amp;E392,"")&amp;" -s "&amp;Instructions!B$11&amp;" -IH"&amp;Instructions!B$10,"")</f>
        <v/>
      </c>
    </row>
    <row r="393" spans="1:8" ht="15">
      <c r="A393" s="30"/>
      <c r="B393" s="29" t="str">
        <f t="shared" si="12"/>
        <v/>
      </c>
      <c r="C393" s="29"/>
      <c r="D393" s="29" t="str">
        <f t="shared" si="13"/>
        <v/>
      </c>
      <c r="E393" s="29"/>
      <c r="F393" s="92" t="s">
        <v>17</v>
      </c>
      <c r="G393" s="24" t="str">
        <f>IF(ISTEXT(A393),"raidcom add device_grp -device_grp_name "&amp;C393&amp; " "&amp;IF(ISTEXT(D393), D393," ")&amp;"  -ldev_id "&amp;B393&amp;" "&amp;IF(ISNUMBER(E393),"-cnt "&amp;E393,"")&amp;" -s "&amp;Instructions!B$11&amp;" -IH"&amp;Instructions!B$10,"")</f>
        <v/>
      </c>
      <c r="H393" s="99" t="str">
        <f>IF(ISTEXT(A393),"raidcom delete device_grp -device_grp_name "&amp;C393&amp;"   -ldev_id "&amp;B393&amp;" "&amp;IF(ISNUMBER(E393),"-cnt "&amp;E393,"")&amp;" -s "&amp;Instructions!B$11&amp;" -IH"&amp;Instructions!B$10,"")</f>
        <v/>
      </c>
    </row>
    <row r="394" spans="1:8" ht="15">
      <c r="A394" s="30"/>
      <c r="B394" s="29" t="str">
        <f t="shared" si="12"/>
        <v/>
      </c>
      <c r="C394" s="29"/>
      <c r="D394" s="29" t="str">
        <f t="shared" si="13"/>
        <v/>
      </c>
      <c r="E394" s="29"/>
      <c r="F394" s="92" t="s">
        <v>17</v>
      </c>
      <c r="G394" s="24" t="str">
        <f>IF(ISTEXT(A394),"raidcom add device_grp -device_grp_name "&amp;C394&amp; " "&amp;IF(ISTEXT(D394), D394," ")&amp;"  -ldev_id "&amp;B394&amp;" "&amp;IF(ISNUMBER(E394),"-cnt "&amp;E394,"")&amp;" -s "&amp;Instructions!B$11&amp;" -IH"&amp;Instructions!B$10,"")</f>
        <v/>
      </c>
      <c r="H394" s="99" t="str">
        <f>IF(ISTEXT(A394),"raidcom delete device_grp -device_grp_name "&amp;C394&amp;"   -ldev_id "&amp;B394&amp;" "&amp;IF(ISNUMBER(E394),"-cnt "&amp;E394,"")&amp;" -s "&amp;Instructions!B$11&amp;" -IH"&amp;Instructions!B$10,"")</f>
        <v/>
      </c>
    </row>
    <row r="395" spans="1:8" ht="15">
      <c r="A395" s="30"/>
      <c r="B395" s="29" t="str">
        <f t="shared" si="12"/>
        <v/>
      </c>
      <c r="C395" s="29"/>
      <c r="D395" s="29" t="str">
        <f t="shared" si="13"/>
        <v/>
      </c>
      <c r="E395" s="29"/>
      <c r="F395" s="92" t="s">
        <v>17</v>
      </c>
      <c r="G395" s="24" t="str">
        <f>IF(ISTEXT(A395),"raidcom add device_grp -device_grp_name "&amp;C395&amp; " "&amp;IF(ISTEXT(D395), D395," ")&amp;"  -ldev_id "&amp;B395&amp;" "&amp;IF(ISNUMBER(E395),"-cnt "&amp;E395,"")&amp;" -s "&amp;Instructions!B$11&amp;" -IH"&amp;Instructions!B$10,"")</f>
        <v/>
      </c>
      <c r="H395" s="99" t="str">
        <f>IF(ISTEXT(A395),"raidcom delete device_grp -device_grp_name "&amp;C395&amp;"   -ldev_id "&amp;B395&amp;" "&amp;IF(ISNUMBER(E395),"-cnt "&amp;E395,"")&amp;" -s "&amp;Instructions!B$11&amp;" -IH"&amp;Instructions!B$10,"")</f>
        <v/>
      </c>
    </row>
  </sheetData>
  <mergeCells count="1">
    <mergeCell ref="A1:F1"/>
  </mergeCells>
  <conditionalFormatting sqref="F3:F395">
    <cfRule type="cellIs" dxfId="19" priority="3" operator="equal">
      <formula>"N"</formula>
    </cfRule>
    <cfRule type="cellIs" dxfId="18" priority="4" operator="equal">
      <formula>"Y"</formula>
    </cfRule>
  </conditionalFormatting>
  <conditionalFormatting sqref="F8:F11">
    <cfRule type="cellIs" dxfId="17" priority="1" operator="equal">
      <formula>"N"</formula>
    </cfRule>
    <cfRule type="cellIs" dxfId="16" priority="2" operator="equal">
      <formula>"Y"</formula>
    </cfRule>
  </conditionalFormatting>
  <dataValidations count="5">
    <dataValidation type="list" allowBlank="1" showInputMessage="1" showErrorMessage="1" sqref="F3:F395">
      <formula1>YN</formula1>
    </dataValidation>
    <dataValidation type="textLength" allowBlank="1" showInputMessage="1" showErrorMessage="1" promptTitle="Device Group Name" prompt="Specifies the name of device group (max: 32 characters) to be_x000a_operated." sqref="C3:C395">
      <formula1>1</formula1>
      <formula2>32</formula2>
    </dataValidation>
    <dataValidation type="textLength" allowBlank="1" showInputMessage="1" showErrorMessage="1" promptTitle="Device Name" prompt="To operate an LDEV in the device group, specify the device name_x000a_of LDEV (max; 32 characters) within the device group._x000a_If the device name is omitted, all the LDEVs belonging in the_x000a_device group are operated." sqref="D3:D395">
      <formula1>1</formula1>
      <formula2>32</formula2>
    </dataValidation>
    <dataValidation type="whole" allowBlank="1" showInputMessage="1" showErrorMessage="1" promptTitle="LDEV Count" prompt="Specifies a count (2-64)._x000a_The count becomes singular if not specified._x000a_Up to 64 of LDEVs can be specified at a time." sqref="E3:E395">
      <formula1>2</formula1>
      <formula2>64</formula2>
    </dataValidation>
    <dataValidation type="whole" allowBlank="1" showInputMessage="1" showErrorMessage="1" promptTitle="LDEV Number" prompt="Specifies an LDEV number (0-65279). Up to 64 of LDEVs can_x000a_be specified at a time. _x000a_For example:_x000a_ -ldev_id 100_x000a_ -ldev_id 100-110_x000a_ -ldev_id 100 -cnt 10" sqref="B3:B395">
      <formula1>0</formula1>
      <formula2>65279</formula2>
    </dataValidation>
  </dataValidations>
  <pageMargins left="0.75" right="0.75" top="1" bottom="1" header="0.5" footer="0.5"/>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enableFormatConditionsCalculation="0">
    <tabColor rgb="FF008000"/>
  </sheetPr>
  <dimension ref="A1:G59"/>
  <sheetViews>
    <sheetView workbookViewId="0">
      <pane ySplit="2" topLeftCell="A3" activePane="bottomLeft" state="frozen"/>
      <selection pane="bottomLeft" activeCell="A3" sqref="A3:D200"/>
    </sheetView>
  </sheetViews>
  <sheetFormatPr baseColWidth="10" defaultColWidth="11.5" defaultRowHeight="14" x14ac:dyDescent="0"/>
  <cols>
    <col min="1" max="1" width="16.83203125" customWidth="1"/>
    <col min="3" max="3" width="13.5" customWidth="1"/>
    <col min="4" max="4" width="12.6640625" style="78" customWidth="1"/>
    <col min="5" max="5" width="11.5" style="8"/>
    <col min="6" max="6" width="94.33203125" customWidth="1"/>
    <col min="7" max="7" width="89.83203125" style="8" customWidth="1"/>
    <col min="12" max="14" width="0" hidden="1" customWidth="1"/>
  </cols>
  <sheetData>
    <row r="1" spans="1:7" ht="37" thickBot="1">
      <c r="A1" s="330" t="s">
        <v>289</v>
      </c>
      <c r="B1" s="330"/>
      <c r="C1" s="330"/>
      <c r="D1" s="330"/>
      <c r="E1" s="330"/>
      <c r="F1" s="330"/>
      <c r="G1" s="89"/>
    </row>
    <row r="2" spans="1:7" ht="29" thickTop="1">
      <c r="A2" s="7" t="s">
        <v>275</v>
      </c>
      <c r="B2" s="7" t="s">
        <v>277</v>
      </c>
      <c r="C2" s="7" t="s">
        <v>276</v>
      </c>
      <c r="D2" s="85" t="s">
        <v>1423</v>
      </c>
      <c r="E2" s="7" t="s">
        <v>27</v>
      </c>
      <c r="F2" s="7" t="s">
        <v>300</v>
      </c>
      <c r="G2" s="7" t="s">
        <v>301</v>
      </c>
    </row>
    <row r="3" spans="1:7" ht="15">
      <c r="A3" s="29" t="s">
        <v>282</v>
      </c>
      <c r="B3" s="29">
        <v>1</v>
      </c>
      <c r="C3" s="29" t="s">
        <v>280</v>
      </c>
      <c r="D3" s="30" t="s">
        <v>1094</v>
      </c>
      <c r="E3" s="92" t="s">
        <v>0</v>
      </c>
      <c r="F3" s="24" t="str">
        <f>IF(ISTEXT(A3),"raidcom add resource -resource_name "&amp;A3&amp;" -resource_id "&amp;B3&amp;"  -"&amp;C3&amp;"_id "&amp;D3&amp;" -s "&amp;Instructions!B$11&amp;" -IH"&amp;Instructions!B$10,"")</f>
        <v>raidcom add resource -resource_name ORACLEPROD -resource_id 1  -port_id CL1-A-0 -s 53958 -IH99</v>
      </c>
      <c r="G3" s="99" t="str">
        <f>IF(ISTEXT(A3),"raidcom delete resource -resource_name "&amp;A3&amp;"  -"&amp;C3&amp;"_id "&amp;D3&amp;" -s "&amp;Instructions!B$11&amp;" -IH"&amp;Instructions!B$10,"")</f>
        <v>raidcom delete resource -resource_name ORACLEPROD  -port_id CL1-A-0 -s 53958 -IH99</v>
      </c>
    </row>
    <row r="4" spans="1:7" ht="15">
      <c r="A4" s="29" t="s">
        <v>282</v>
      </c>
      <c r="B4" s="29">
        <v>2</v>
      </c>
      <c r="C4" s="29" t="s">
        <v>280</v>
      </c>
      <c r="D4" s="30" t="s">
        <v>1093</v>
      </c>
      <c r="E4" s="92" t="s">
        <v>0</v>
      </c>
      <c r="F4" s="24" t="str">
        <f>IF(ISTEXT(A4),"raidcom add resource -resource_name "&amp;A4&amp;" -resource_id "&amp;B4&amp;"  -"&amp;C4&amp;"_id "&amp;D4&amp;" -s "&amp;Instructions!B$11&amp;" -IH"&amp;Instructions!B$10,"")</f>
        <v>raidcom add resource -resource_name ORACLEPROD -resource_id 2  -port_id CL3-A Host -s 53958 -IH99</v>
      </c>
      <c r="G4" s="99" t="str">
        <f>IF(ISTEXT(A4),"raidcom delete resource -resource_name "&amp;A4&amp;"  -"&amp;C4&amp;"_id "&amp;D4&amp;" -s "&amp;Instructions!B$11&amp;" -IH"&amp;Instructions!B$10,"")</f>
        <v>raidcom delete resource -resource_name ORACLEPROD  -port_id CL3-A Host -s 53958 -IH99</v>
      </c>
    </row>
    <row r="5" spans="1:7" ht="15">
      <c r="A5" s="29" t="s">
        <v>282</v>
      </c>
      <c r="B5" s="29">
        <v>3</v>
      </c>
      <c r="C5" s="29" t="s">
        <v>194</v>
      </c>
      <c r="D5" s="30" t="s">
        <v>1096</v>
      </c>
      <c r="E5" s="92" t="s">
        <v>0</v>
      </c>
      <c r="F5" s="24" t="str">
        <f>IF(ISTEXT(A5),"raidcom add resource -resource_name "&amp;A5&amp;" -resource_id "&amp;B5&amp;"  -"&amp;C5&amp;"_id "&amp;D5&amp;" -s "&amp;Instructions!B$11&amp;" -IH"&amp;Instructions!B$10,"")</f>
        <v>raidcom add resource -resource_name ORACLEPROD -resource_id 3  -parity_grp_id 3-16 -s 53958 -IH99</v>
      </c>
      <c r="G5" s="99" t="str">
        <f>IF(ISTEXT(A5),"raidcom delete resource -resource_name "&amp;A5&amp;"  -"&amp;C5&amp;"_id "&amp;D5&amp;" -s "&amp;Instructions!B$11&amp;" -IH"&amp;Instructions!B$10,"")</f>
        <v>raidcom delete resource -resource_name ORACLEPROD  -parity_grp_id 3-16 -s 53958 -IH99</v>
      </c>
    </row>
    <row r="6" spans="1:7" ht="15">
      <c r="A6" s="29" t="s">
        <v>282</v>
      </c>
      <c r="B6" s="29">
        <v>4</v>
      </c>
      <c r="C6" s="29" t="s">
        <v>281</v>
      </c>
      <c r="D6" s="144" t="s">
        <v>1095</v>
      </c>
      <c r="E6" s="92" t="s">
        <v>0</v>
      </c>
      <c r="F6" s="24" t="str">
        <f>IF(ISTEXT(A6),"raidcom add resource -resource_name "&amp;A6&amp;" -resource_id "&amp;B6&amp;"  -"&amp;C6&amp;"_id "&amp;D6&amp;" -s "&amp;Instructions!B$11&amp;" -IH"&amp;Instructions!B$10,"")</f>
        <v>raidcom add resource -resource_name ORACLEPROD -resource_id 4  -external_grp_id 01-02 -s 53958 -IH99</v>
      </c>
      <c r="G6" s="99" t="str">
        <f>IF(ISTEXT(A6),"raidcom delete resource -resource_name "&amp;A6&amp;"  -"&amp;C6&amp;"_id "&amp;D6&amp;" -s "&amp;Instructions!B$11&amp;" -IH"&amp;Instructions!B$10,"")</f>
        <v>raidcom delete resource -resource_name ORACLEPROD  -external_grp_id 01-02 -s 53958 -IH99</v>
      </c>
    </row>
    <row r="7" spans="1:7" ht="15">
      <c r="A7" s="29"/>
      <c r="B7" s="29"/>
      <c r="C7" s="29"/>
      <c r="D7" s="30"/>
      <c r="E7" s="92" t="s">
        <v>17</v>
      </c>
      <c r="F7" s="24" t="str">
        <f>IF(ISTEXT(A7),"raidcom add resource -resource_name "&amp;A7&amp;" -resource_id "&amp;B7&amp;"  -"&amp;C7&amp;"_id "&amp;D7&amp;" -s "&amp;Instructions!B$11&amp;" -IH"&amp;Instructions!B$10,"")</f>
        <v/>
      </c>
      <c r="G7" s="99" t="str">
        <f>IF(ISTEXT(A7),"raidcom delete resource -resource_name "&amp;A7&amp;"  -"&amp;C7&amp;"_id "&amp;D7&amp;" -s "&amp;Instructions!B$11&amp;" -IH"&amp;Instructions!B$10,"")</f>
        <v/>
      </c>
    </row>
    <row r="8" spans="1:7" ht="15">
      <c r="A8" s="29"/>
      <c r="B8" s="29"/>
      <c r="C8" s="29"/>
      <c r="D8" s="30"/>
      <c r="E8" s="92" t="s">
        <v>17</v>
      </c>
      <c r="F8" s="24" t="str">
        <f>IF(ISTEXT(A8),"raidcom add resource -resource_name "&amp;A8&amp;" -resource_id "&amp;B8&amp;"  -"&amp;C8&amp;"_id "&amp;D8&amp;" -s "&amp;Instructions!B$11&amp;" -IH"&amp;Instructions!B$10,"")</f>
        <v/>
      </c>
      <c r="G8" s="99" t="str">
        <f>IF(ISTEXT(A8),"raidcom delete resource -resource_name "&amp;A8&amp;"  -"&amp;C8&amp;"_id "&amp;D8&amp;" -s "&amp;Instructions!B$11&amp;" -IH"&amp;Instructions!B$10,"")</f>
        <v/>
      </c>
    </row>
    <row r="9" spans="1:7" ht="15">
      <c r="A9" s="29"/>
      <c r="B9" s="29"/>
      <c r="C9" s="29"/>
      <c r="D9" s="30"/>
      <c r="E9" s="92" t="s">
        <v>17</v>
      </c>
      <c r="F9" s="24" t="str">
        <f>IF(ISTEXT(A9),"raidcom add resource -resource_name "&amp;A9&amp;" -resource_id "&amp;B9&amp;"  -"&amp;C9&amp;"_id "&amp;D9&amp;" -s "&amp;Instructions!B$11&amp;" -IH"&amp;Instructions!B$10,"")</f>
        <v/>
      </c>
      <c r="G9" s="99" t="str">
        <f>IF(ISTEXT(A9),"raidcom delete resource -resource_name "&amp;A9&amp;"  -"&amp;C9&amp;"_id "&amp;D9&amp;" -s "&amp;Instructions!B$11&amp;" -IH"&amp;Instructions!B$10,"")</f>
        <v/>
      </c>
    </row>
    <row r="10" spans="1:7" ht="15">
      <c r="A10" s="29"/>
      <c r="B10" s="29"/>
      <c r="C10" s="29"/>
      <c r="D10" s="30"/>
      <c r="E10" s="92" t="s">
        <v>17</v>
      </c>
      <c r="F10" s="24" t="str">
        <f>IF(ISTEXT(A10),"raidcom add resource -resource_name "&amp;A10&amp;" -resource_id "&amp;B10&amp;"  -"&amp;C10&amp;"_id "&amp;D10&amp;" -s "&amp;Instructions!B$11&amp;" -IH"&amp;Instructions!B$10,"")</f>
        <v/>
      </c>
      <c r="G10" s="99" t="str">
        <f>IF(ISTEXT(A10),"raidcom delete resource -resource_name "&amp;A10&amp;"  -"&amp;C10&amp;"_id "&amp;D10&amp;" -s "&amp;Instructions!B$11&amp;" -IH"&amp;Instructions!B$10,"")</f>
        <v/>
      </c>
    </row>
    <row r="11" spans="1:7" ht="15">
      <c r="A11" s="29"/>
      <c r="B11" s="29"/>
      <c r="C11" s="29"/>
      <c r="D11" s="30"/>
      <c r="E11" s="92" t="s">
        <v>17</v>
      </c>
      <c r="F11" s="24" t="str">
        <f>IF(ISTEXT(A11),"raidcom add resource -resource_name "&amp;A11&amp;" -resource_id "&amp;B11&amp;"  -"&amp;C11&amp;"_id "&amp;D11&amp;" -s "&amp;Instructions!B$11&amp;" -IH"&amp;Instructions!B$10,"")</f>
        <v/>
      </c>
      <c r="G11" s="99" t="str">
        <f>IF(ISTEXT(A11),"raidcom delete resource -resource_name "&amp;A11&amp;"  -"&amp;C11&amp;"_id "&amp;D11&amp;" -s "&amp;Instructions!B$11&amp;" -IH"&amp;Instructions!B$10,"")</f>
        <v/>
      </c>
    </row>
    <row r="12" spans="1:7" ht="15">
      <c r="A12" s="29"/>
      <c r="B12" s="29"/>
      <c r="C12" s="29"/>
      <c r="D12" s="30"/>
      <c r="E12" s="92" t="s">
        <v>17</v>
      </c>
      <c r="F12" s="24" t="str">
        <f>IF(ISTEXT(A12),"raidcom add resource -resource_name "&amp;A12&amp;" -resource_id "&amp;B12&amp;"  -"&amp;C12&amp;"_id "&amp;D12&amp;" -s "&amp;Instructions!B$11&amp;" -IH"&amp;Instructions!B$10,"")</f>
        <v/>
      </c>
      <c r="G12" s="99" t="str">
        <f>IF(ISTEXT(A12),"raidcom delete resource -resource_name "&amp;A12&amp;"  -"&amp;C12&amp;"_id "&amp;D12&amp;" -s "&amp;Instructions!B$11&amp;" -IH"&amp;Instructions!B$10,"")</f>
        <v/>
      </c>
    </row>
    <row r="13" spans="1:7" ht="15">
      <c r="A13" s="29"/>
      <c r="B13" s="29"/>
      <c r="C13" s="29"/>
      <c r="D13" s="30"/>
      <c r="E13" s="92" t="s">
        <v>17</v>
      </c>
      <c r="F13" s="24" t="str">
        <f>IF(ISTEXT(A13),"raidcom add resource -resource_name "&amp;A13&amp;" -resource_id "&amp;B13&amp;"  -"&amp;C13&amp;"_id "&amp;D13&amp;" -s "&amp;Instructions!B$11&amp;" -IH"&amp;Instructions!B$10,"")</f>
        <v/>
      </c>
      <c r="G13" s="99" t="str">
        <f>IF(ISTEXT(A13),"raidcom delete resource -resource_name "&amp;A13&amp;"  -"&amp;C13&amp;"_id "&amp;D13&amp;" -s "&amp;Instructions!B$11&amp;" -IH"&amp;Instructions!B$10,"")</f>
        <v/>
      </c>
    </row>
    <row r="14" spans="1:7" ht="15">
      <c r="A14" s="29"/>
      <c r="B14" s="29"/>
      <c r="C14" s="29"/>
      <c r="D14" s="30"/>
      <c r="E14" s="92" t="s">
        <v>17</v>
      </c>
      <c r="F14" s="24" t="str">
        <f>IF(ISTEXT(A14),"raidcom add resource -resource_name "&amp;A14&amp;" -resource_id "&amp;B14&amp;"  -"&amp;C14&amp;"_id "&amp;D14&amp;" -s "&amp;Instructions!B$11&amp;" -IH"&amp;Instructions!B$10,"")</f>
        <v/>
      </c>
      <c r="G14" s="99" t="str">
        <f>IF(ISTEXT(A14),"raidcom delete resource -resource_name "&amp;A14&amp;"  -"&amp;C14&amp;"_id "&amp;D14&amp;" -s "&amp;Instructions!B$11&amp;" -IH"&amp;Instructions!B$10,"")</f>
        <v/>
      </c>
    </row>
    <row r="15" spans="1:7" ht="15">
      <c r="A15" s="29"/>
      <c r="B15" s="29"/>
      <c r="C15" s="29"/>
      <c r="D15" s="30"/>
      <c r="E15" s="92" t="s">
        <v>17</v>
      </c>
      <c r="F15" s="24" t="str">
        <f>IF(ISTEXT(A15),"raidcom add resource -resource_name "&amp;A15&amp;" -resource_id "&amp;B15&amp;"  -"&amp;C15&amp;"_id "&amp;D15&amp;" -s "&amp;Instructions!B$11&amp;" -IH"&amp;Instructions!B$10,"")</f>
        <v/>
      </c>
      <c r="G15" s="99" t="str">
        <f>IF(ISTEXT(A15),"raidcom delete resource -resource_name "&amp;A15&amp;"  -"&amp;C15&amp;"_id "&amp;D15&amp;" -s "&amp;Instructions!B$11&amp;" -IH"&amp;Instructions!B$10,"")</f>
        <v/>
      </c>
    </row>
    <row r="16" spans="1:7" ht="15">
      <c r="A16" s="29"/>
      <c r="B16" s="29"/>
      <c r="C16" s="29"/>
      <c r="D16" s="30"/>
      <c r="E16" s="92" t="s">
        <v>17</v>
      </c>
      <c r="F16" s="24" t="str">
        <f>IF(ISTEXT(A16),"raidcom add resource -resource_name "&amp;A16&amp;" -resource_id "&amp;B16&amp;"  -"&amp;C16&amp;"_id "&amp;D16&amp;" -s "&amp;Instructions!B$11&amp;" -IH"&amp;Instructions!B$10,"")</f>
        <v/>
      </c>
      <c r="G16" s="99" t="str">
        <f>IF(ISTEXT(A16),"raidcom delete resource -resource_name "&amp;A16&amp;"  -"&amp;C16&amp;"_id "&amp;D16&amp;" -s "&amp;Instructions!B$11&amp;" -IH"&amp;Instructions!B$10,"")</f>
        <v/>
      </c>
    </row>
    <row r="17" spans="1:7" ht="15">
      <c r="A17" s="29"/>
      <c r="B17" s="29"/>
      <c r="C17" s="29"/>
      <c r="D17" s="30"/>
      <c r="E17" s="92" t="s">
        <v>17</v>
      </c>
      <c r="F17" s="24" t="str">
        <f>IF(ISTEXT(A17),"raidcom add resource -resource_name "&amp;A17&amp;" -resource_id "&amp;B17&amp;"  -"&amp;C17&amp;"_id "&amp;D17&amp;" -s "&amp;Instructions!B$11&amp;" -IH"&amp;Instructions!B$10,"")</f>
        <v/>
      </c>
      <c r="G17" s="99" t="str">
        <f>IF(ISTEXT(A17),"raidcom delete resource -resource_name "&amp;A17&amp;"  -"&amp;C17&amp;"_id "&amp;D17&amp;" -s "&amp;Instructions!B$11&amp;" -IH"&amp;Instructions!B$10,"")</f>
        <v/>
      </c>
    </row>
    <row r="18" spans="1:7" ht="15">
      <c r="A18" s="29"/>
      <c r="B18" s="29"/>
      <c r="C18" s="29"/>
      <c r="D18" s="30"/>
      <c r="E18" s="92" t="s">
        <v>17</v>
      </c>
      <c r="F18" s="24" t="str">
        <f>IF(ISTEXT(A18),"raidcom add resource -resource_name "&amp;A18&amp;" -resource_id "&amp;B18&amp;"  -"&amp;C18&amp;"_id "&amp;D18&amp;" -s "&amp;Instructions!B$11&amp;" -IH"&amp;Instructions!B$10,"")</f>
        <v/>
      </c>
      <c r="G18" s="99" t="str">
        <f>IF(ISTEXT(A18),"raidcom delete resource -resource_name "&amp;A18&amp;"  -"&amp;C18&amp;"_id "&amp;D18&amp;" -s "&amp;Instructions!B$11&amp;" -IH"&amp;Instructions!B$10,"")</f>
        <v/>
      </c>
    </row>
    <row r="19" spans="1:7" ht="15">
      <c r="A19" s="29"/>
      <c r="B19" s="29"/>
      <c r="C19" s="29"/>
      <c r="D19" s="30"/>
      <c r="E19" s="92" t="s">
        <v>17</v>
      </c>
      <c r="F19" s="24" t="str">
        <f>IF(ISTEXT(A19),"raidcom add resource -resource_name "&amp;A19&amp;" -resource_id "&amp;B19&amp;"  -"&amp;C19&amp;"_id "&amp;D19&amp;" -s "&amp;Instructions!B$11&amp;" -IH"&amp;Instructions!B$10,"")</f>
        <v/>
      </c>
      <c r="G19" s="99" t="str">
        <f>IF(ISTEXT(A19),"raidcom delete resource -resource_name "&amp;A19&amp;"  -"&amp;C19&amp;"_id "&amp;D19&amp;" -s "&amp;Instructions!B$11&amp;" -IH"&amp;Instructions!B$10,"")</f>
        <v/>
      </c>
    </row>
    <row r="20" spans="1:7" ht="15">
      <c r="A20" s="29"/>
      <c r="B20" s="29"/>
      <c r="C20" s="29"/>
      <c r="D20" s="30"/>
      <c r="E20" s="92" t="s">
        <v>17</v>
      </c>
      <c r="F20" s="24" t="str">
        <f>IF(ISTEXT(A20),"raidcom add resource -resource_name "&amp;A20&amp;" -resource_id "&amp;B20&amp;"  -"&amp;C20&amp;"_id "&amp;D20&amp;" -s "&amp;Instructions!B$11&amp;" -IH"&amp;Instructions!B$10,"")</f>
        <v/>
      </c>
      <c r="G20" s="99" t="str">
        <f>IF(ISTEXT(A20),"raidcom delete resource -resource_name "&amp;A20&amp;"  -"&amp;C20&amp;"_id "&amp;D20&amp;" -s "&amp;Instructions!B$11&amp;" -IH"&amp;Instructions!B$10,"")</f>
        <v/>
      </c>
    </row>
    <row r="21" spans="1:7" ht="15">
      <c r="A21" s="29"/>
      <c r="B21" s="29"/>
      <c r="C21" s="29"/>
      <c r="D21" s="30"/>
      <c r="E21" s="92" t="s">
        <v>17</v>
      </c>
      <c r="F21" s="24" t="str">
        <f>IF(ISTEXT(A21),"raidcom add resource -resource_name "&amp;A21&amp;" -resource_id "&amp;B21&amp;"  -"&amp;C21&amp;"_id "&amp;D21&amp;" -s "&amp;Instructions!B$11&amp;" -IH"&amp;Instructions!B$10,"")</f>
        <v/>
      </c>
      <c r="G21" s="99" t="str">
        <f>IF(ISTEXT(A21),"raidcom delete resource -resource_name "&amp;A21&amp;"  -"&amp;C21&amp;"_id "&amp;D21&amp;" -s "&amp;Instructions!B$11&amp;" -IH"&amp;Instructions!B$10,"")</f>
        <v/>
      </c>
    </row>
    <row r="22" spans="1:7" ht="15">
      <c r="A22" s="29"/>
      <c r="B22" s="29"/>
      <c r="C22" s="29"/>
      <c r="D22" s="30"/>
      <c r="E22" s="92" t="s">
        <v>17</v>
      </c>
      <c r="F22" s="24" t="str">
        <f>IF(ISTEXT(A22),"raidcom add resource -resource_name "&amp;A22&amp;" -resource_id "&amp;B22&amp;"  -"&amp;C22&amp;"_id "&amp;D22&amp;" -s "&amp;Instructions!B$11&amp;" -IH"&amp;Instructions!B$10,"")</f>
        <v/>
      </c>
      <c r="G22" s="99" t="str">
        <f>IF(ISTEXT(A22),"raidcom delete resource -resource_name "&amp;A22&amp;"  -"&amp;C22&amp;"_id "&amp;D22&amp;" -s "&amp;Instructions!B$11&amp;" -IH"&amp;Instructions!B$10,"")</f>
        <v/>
      </c>
    </row>
    <row r="23" spans="1:7" ht="15">
      <c r="A23" s="29"/>
      <c r="B23" s="29"/>
      <c r="C23" s="29"/>
      <c r="D23" s="30"/>
      <c r="E23" s="92" t="s">
        <v>17</v>
      </c>
      <c r="F23" s="24" t="str">
        <f>IF(ISTEXT(A23),"raidcom add resource -resource_name "&amp;A23&amp;" -resource_id "&amp;B23&amp;"  -"&amp;C23&amp;"_id "&amp;D23&amp;" -s "&amp;Instructions!B$11&amp;" -IH"&amp;Instructions!B$10,"")</f>
        <v/>
      </c>
      <c r="G23" s="99" t="str">
        <f>IF(ISTEXT(A23),"raidcom delete resource -resource_name "&amp;A23&amp;"  -"&amp;C23&amp;"_id "&amp;D23&amp;" -s "&amp;Instructions!B$11&amp;" -IH"&amp;Instructions!B$10,"")</f>
        <v/>
      </c>
    </row>
    <row r="24" spans="1:7" ht="15">
      <c r="A24" s="29"/>
      <c r="B24" s="29"/>
      <c r="C24" s="29"/>
      <c r="D24" s="30"/>
      <c r="E24" s="92" t="s">
        <v>17</v>
      </c>
      <c r="F24" s="24" t="str">
        <f>IF(ISTEXT(A24),"raidcom add resource -resource_name "&amp;A24&amp;" -resource_id "&amp;B24&amp;"  -"&amp;C24&amp;"_id "&amp;D24&amp;" -s "&amp;Instructions!B$11&amp;" -IH"&amp;Instructions!B$10,"")</f>
        <v/>
      </c>
      <c r="G24" s="99" t="str">
        <f>IF(ISTEXT(A24),"raidcom delete resource -resource_name "&amp;A24&amp;"  -"&amp;C24&amp;"_id "&amp;D24&amp;" -s "&amp;Instructions!B$11&amp;" -IH"&amp;Instructions!B$10,"")</f>
        <v/>
      </c>
    </row>
    <row r="25" spans="1:7" ht="15">
      <c r="A25" s="29"/>
      <c r="B25" s="29"/>
      <c r="C25" s="29"/>
      <c r="D25" s="30"/>
      <c r="E25" s="92" t="s">
        <v>17</v>
      </c>
      <c r="F25" s="24" t="str">
        <f>IF(ISTEXT(A25),"raidcom add resource -resource_name "&amp;A25&amp;" -resource_id "&amp;B25&amp;"  -"&amp;C25&amp;"_id "&amp;D25&amp;" -s "&amp;Instructions!B$11&amp;" -IH"&amp;Instructions!B$10,"")</f>
        <v/>
      </c>
      <c r="G25" s="99" t="str">
        <f>IF(ISTEXT(A25),"raidcom delete resource -resource_name "&amp;A25&amp;"  -"&amp;C25&amp;"_id "&amp;D25&amp;" -s "&amp;Instructions!B$11&amp;" -IH"&amp;Instructions!B$10,"")</f>
        <v/>
      </c>
    </row>
    <row r="26" spans="1:7" ht="15">
      <c r="A26" s="29"/>
      <c r="B26" s="29"/>
      <c r="C26" s="29"/>
      <c r="D26" s="30"/>
      <c r="E26" s="92" t="s">
        <v>17</v>
      </c>
      <c r="F26" s="24" t="str">
        <f>IF(ISTEXT(A26),"raidcom add resource -resource_name "&amp;A26&amp;" -resource_id "&amp;B26&amp;"  -"&amp;C26&amp;"_id "&amp;D26&amp;" -s "&amp;Instructions!B$11&amp;" -IH"&amp;Instructions!B$10,"")</f>
        <v/>
      </c>
      <c r="G26" s="99" t="str">
        <f>IF(ISTEXT(A26),"raidcom delete resource -resource_name "&amp;A26&amp;"  -"&amp;C26&amp;"_id "&amp;D26&amp;" -s "&amp;Instructions!B$11&amp;" -IH"&amp;Instructions!B$10,"")</f>
        <v/>
      </c>
    </row>
    <row r="27" spans="1:7" ht="15">
      <c r="A27" s="29"/>
      <c r="B27" s="29"/>
      <c r="C27" s="29"/>
      <c r="D27" s="30"/>
      <c r="E27" s="92" t="s">
        <v>17</v>
      </c>
      <c r="F27" s="24" t="str">
        <f>IF(ISTEXT(A27),"raidcom add resource -resource_name "&amp;A27&amp;" -resource_id "&amp;B27&amp;"  -"&amp;C27&amp;"_id "&amp;D27&amp;" -s "&amp;Instructions!B$11&amp;" -IH"&amp;Instructions!B$10,"")</f>
        <v/>
      </c>
      <c r="G27" s="99" t="str">
        <f>IF(ISTEXT(A27),"raidcom delete resource -resource_name "&amp;A27&amp;"  -"&amp;C27&amp;"_id "&amp;D27&amp;" -s "&amp;Instructions!B$11&amp;" -IH"&amp;Instructions!B$10,"")</f>
        <v/>
      </c>
    </row>
    <row r="28" spans="1:7" ht="15">
      <c r="A28" s="29"/>
      <c r="B28" s="29"/>
      <c r="C28" s="29"/>
      <c r="D28" s="30"/>
      <c r="E28" s="92" t="s">
        <v>17</v>
      </c>
      <c r="F28" s="24" t="str">
        <f>IF(ISTEXT(A28),"raidcom add resource -resource_name "&amp;A28&amp;" -resource_id "&amp;B28&amp;"  -"&amp;C28&amp;"_id "&amp;D28&amp;" -s "&amp;Instructions!B$11&amp;" -IH"&amp;Instructions!B$10,"")</f>
        <v/>
      </c>
      <c r="G28" s="99" t="str">
        <f>IF(ISTEXT(A28),"raidcom delete resource -resource_name "&amp;A28&amp;"  -"&amp;C28&amp;"_id "&amp;D28&amp;" -s "&amp;Instructions!B$11&amp;" -IH"&amp;Instructions!B$10,"")</f>
        <v/>
      </c>
    </row>
    <row r="29" spans="1:7" ht="15">
      <c r="A29" s="29"/>
      <c r="B29" s="29"/>
      <c r="C29" s="29"/>
      <c r="D29" s="30"/>
      <c r="E29" s="92" t="s">
        <v>17</v>
      </c>
      <c r="F29" s="24" t="str">
        <f>IF(ISTEXT(A29),"raidcom add resource -resource_name "&amp;A29&amp;" -resource_id "&amp;B29&amp;"  -"&amp;C29&amp;"_id "&amp;D29&amp;" -s "&amp;Instructions!B$11&amp;" -IH"&amp;Instructions!B$10,"")</f>
        <v/>
      </c>
      <c r="G29" s="99" t="str">
        <f>IF(ISTEXT(A29),"raidcom delete resource -resource_name "&amp;A29&amp;"  -"&amp;C29&amp;"_id "&amp;D29&amp;" -s "&amp;Instructions!B$11&amp;" -IH"&amp;Instructions!B$10,"")</f>
        <v/>
      </c>
    </row>
    <row r="30" spans="1:7" ht="15">
      <c r="A30" s="29"/>
      <c r="B30" s="29"/>
      <c r="C30" s="29"/>
      <c r="D30" s="30"/>
      <c r="E30" s="92" t="s">
        <v>17</v>
      </c>
      <c r="F30" s="24" t="str">
        <f>IF(ISTEXT(A30),"raidcom add resource -resource_name "&amp;A30&amp;" -resource_id "&amp;B30&amp;"  -"&amp;C30&amp;"_id "&amp;D30&amp;" -s "&amp;Instructions!B$11&amp;" -IH"&amp;Instructions!B$10,"")</f>
        <v/>
      </c>
      <c r="G30" s="99" t="str">
        <f>IF(ISTEXT(A30),"raidcom delete resource -resource_name "&amp;A30&amp;"  -"&amp;C30&amp;"_id "&amp;D30&amp;" -s "&amp;Instructions!B$11&amp;" -IH"&amp;Instructions!B$10,"")</f>
        <v/>
      </c>
    </row>
    <row r="31" spans="1:7" ht="15">
      <c r="A31" s="29"/>
      <c r="B31" s="29"/>
      <c r="C31" s="29"/>
      <c r="D31" s="30"/>
      <c r="E31" s="92" t="s">
        <v>17</v>
      </c>
      <c r="F31" s="24" t="str">
        <f>IF(ISTEXT(A31),"raidcom add resource -resource_name "&amp;A31&amp;" -resource_id "&amp;B31&amp;"  -"&amp;C31&amp;"_id "&amp;D31&amp;" -s "&amp;Instructions!B$11&amp;" -IH"&amp;Instructions!B$10,"")</f>
        <v/>
      </c>
      <c r="G31" s="99" t="str">
        <f>IF(ISTEXT(A31),"raidcom delete resource -resource_name "&amp;A31&amp;"  -"&amp;C31&amp;"_id "&amp;D31&amp;" -s "&amp;Instructions!B$11&amp;" -IH"&amp;Instructions!B$10,"")</f>
        <v/>
      </c>
    </row>
    <row r="32" spans="1:7" ht="15">
      <c r="A32" s="29"/>
      <c r="B32" s="29"/>
      <c r="C32" s="29"/>
      <c r="D32" s="30"/>
      <c r="E32" s="92" t="s">
        <v>17</v>
      </c>
      <c r="F32" s="24" t="str">
        <f>IF(ISTEXT(A32),"raidcom add resource -resource_name "&amp;A32&amp;" -resource_id "&amp;B32&amp;"  -"&amp;C32&amp;"_id "&amp;D32&amp;" -s "&amp;Instructions!B$11&amp;" -IH"&amp;Instructions!B$10,"")</f>
        <v/>
      </c>
      <c r="G32" s="99" t="str">
        <f>IF(ISTEXT(A32),"raidcom delete resource -resource_name "&amp;A32&amp;"  -"&amp;C32&amp;"_id "&amp;D32&amp;" -s "&amp;Instructions!B$11&amp;" -IH"&amp;Instructions!B$10,"")</f>
        <v/>
      </c>
    </row>
    <row r="33" spans="1:7" ht="15">
      <c r="A33" s="29"/>
      <c r="B33" s="29"/>
      <c r="C33" s="29"/>
      <c r="D33" s="30"/>
      <c r="E33" s="92" t="s">
        <v>17</v>
      </c>
      <c r="F33" s="24" t="str">
        <f>IF(ISTEXT(A33),"raidcom add resource -resource_name "&amp;A33&amp;" -resource_id "&amp;B33&amp;"  -"&amp;C33&amp;"_id "&amp;D33&amp;" -s "&amp;Instructions!B$11&amp;" -IH"&amp;Instructions!B$10,"")</f>
        <v/>
      </c>
      <c r="G33" s="99" t="str">
        <f>IF(ISTEXT(A33),"raidcom delete resource -resource_name "&amp;A33&amp;"  -"&amp;C33&amp;"_id "&amp;D33&amp;" -s "&amp;Instructions!B$11&amp;" -IH"&amp;Instructions!B$10,"")</f>
        <v/>
      </c>
    </row>
    <row r="34" spans="1:7" ht="15">
      <c r="A34" s="29"/>
      <c r="B34" s="29"/>
      <c r="C34" s="29"/>
      <c r="D34" s="30"/>
      <c r="E34" s="92" t="s">
        <v>17</v>
      </c>
      <c r="F34" s="24" t="str">
        <f>IF(ISTEXT(A34),"raidcom add resource -resource_name "&amp;A34&amp;" -resource_id "&amp;B34&amp;"  -"&amp;C34&amp;"_id "&amp;D34&amp;" -s "&amp;Instructions!B$11&amp;" -IH"&amp;Instructions!B$10,"")</f>
        <v/>
      </c>
      <c r="G34" s="99" t="str">
        <f>IF(ISTEXT(A34),"raidcom delete resource -resource_name "&amp;A34&amp;"  -"&amp;C34&amp;"_id "&amp;D34&amp;" -s "&amp;Instructions!B$11&amp;" -IH"&amp;Instructions!B$10,"")</f>
        <v/>
      </c>
    </row>
    <row r="35" spans="1:7" ht="15">
      <c r="A35" s="29"/>
      <c r="B35" s="29"/>
      <c r="C35" s="29"/>
      <c r="D35" s="30"/>
      <c r="E35" s="92" t="s">
        <v>17</v>
      </c>
      <c r="F35" s="24" t="str">
        <f>IF(ISTEXT(A35),"raidcom add resource -resource_name "&amp;A35&amp;" -resource_id "&amp;B35&amp;"  -"&amp;C35&amp;"_id "&amp;D35&amp;" -s "&amp;Instructions!B$11&amp;" -IH"&amp;Instructions!B$10,"")</f>
        <v/>
      </c>
      <c r="G35" s="99" t="str">
        <f>IF(ISTEXT(A35),"raidcom delete resource -resource_name "&amp;A35&amp;"  -"&amp;C35&amp;"_id "&amp;D35&amp;" -s "&amp;Instructions!B$11&amp;" -IH"&amp;Instructions!B$10,"")</f>
        <v/>
      </c>
    </row>
    <row r="36" spans="1:7" ht="15">
      <c r="A36" s="29"/>
      <c r="B36" s="29"/>
      <c r="C36" s="29"/>
      <c r="D36" s="30"/>
      <c r="E36" s="92" t="s">
        <v>17</v>
      </c>
      <c r="F36" s="24" t="str">
        <f>IF(ISTEXT(A36),"raidcom add resource -resource_name "&amp;A36&amp;" -resource_id "&amp;B36&amp;"  -"&amp;C36&amp;"_id "&amp;D36&amp;" -s "&amp;Instructions!B$11&amp;" -IH"&amp;Instructions!B$10,"")</f>
        <v/>
      </c>
      <c r="G36" s="99" t="str">
        <f>IF(ISTEXT(A36),"raidcom delete resource -resource_name "&amp;A36&amp;"  -"&amp;C36&amp;"_id "&amp;D36&amp;" -s "&amp;Instructions!B$11&amp;" -IH"&amp;Instructions!B$10,"")</f>
        <v/>
      </c>
    </row>
    <row r="37" spans="1:7" ht="15">
      <c r="A37" s="29"/>
      <c r="B37" s="29"/>
      <c r="C37" s="29"/>
      <c r="D37" s="30"/>
      <c r="E37" s="92" t="s">
        <v>17</v>
      </c>
      <c r="F37" s="24" t="str">
        <f>IF(ISTEXT(A37),"raidcom add resource -resource_name "&amp;A37&amp;" -resource_id "&amp;B37&amp;"  -"&amp;C37&amp;"_id "&amp;D37&amp;" -s "&amp;Instructions!B$11&amp;" -IH"&amp;Instructions!B$10,"")</f>
        <v/>
      </c>
      <c r="G37" s="99" t="str">
        <f>IF(ISTEXT(A37),"raidcom delete resource -resource_name "&amp;A37&amp;"  -"&amp;C37&amp;"_id "&amp;D37&amp;" -s "&amp;Instructions!B$11&amp;" -IH"&amp;Instructions!B$10,"")</f>
        <v/>
      </c>
    </row>
    <row r="38" spans="1:7" ht="15">
      <c r="A38" s="29"/>
      <c r="B38" s="29"/>
      <c r="C38" s="29"/>
      <c r="D38" s="30"/>
      <c r="E38" s="92" t="s">
        <v>17</v>
      </c>
      <c r="F38" s="24" t="str">
        <f>IF(ISTEXT(A38),"raidcom add resource -resource_name "&amp;A38&amp;" -resource_id "&amp;B38&amp;"  -"&amp;C38&amp;"_id "&amp;D38&amp;" -s "&amp;Instructions!B$11&amp;" -IH"&amp;Instructions!B$10,"")</f>
        <v/>
      </c>
      <c r="G38" s="99" t="str">
        <f>IF(ISTEXT(A38),"raidcom delete resource -resource_name "&amp;A38&amp;"  -"&amp;C38&amp;"_id "&amp;D38&amp;" -s "&amp;Instructions!B$11&amp;" -IH"&amp;Instructions!B$10,"")</f>
        <v/>
      </c>
    </row>
    <row r="39" spans="1:7" ht="15">
      <c r="A39" s="29"/>
      <c r="B39" s="29"/>
      <c r="C39" s="29"/>
      <c r="D39" s="30"/>
      <c r="E39" s="92" t="s">
        <v>17</v>
      </c>
      <c r="F39" s="24" t="str">
        <f>IF(ISTEXT(A39),"raidcom add resource -resource_name "&amp;A39&amp;" -resource_id "&amp;B39&amp;"  -"&amp;C39&amp;"_id "&amp;D39&amp;" -s "&amp;Instructions!B$11&amp;" -IH"&amp;Instructions!B$10,"")</f>
        <v/>
      </c>
      <c r="G39" s="99" t="str">
        <f>IF(ISTEXT(A39),"raidcom delete resource -resource_name "&amp;A39&amp;"  -"&amp;C39&amp;"_id "&amp;D39&amp;" -s "&amp;Instructions!B$11&amp;" -IH"&amp;Instructions!B$10,"")</f>
        <v/>
      </c>
    </row>
    <row r="40" spans="1:7" ht="15">
      <c r="A40" s="29"/>
      <c r="B40" s="29"/>
      <c r="C40" s="29"/>
      <c r="D40" s="30"/>
      <c r="E40" s="92" t="s">
        <v>17</v>
      </c>
      <c r="F40" s="24" t="str">
        <f>IF(ISTEXT(A40),"raidcom add resource -resource_name "&amp;A40&amp;" -resource_id "&amp;B40&amp;"  -"&amp;C40&amp;"_id "&amp;D40&amp;" -s "&amp;Instructions!B$11&amp;" -IH"&amp;Instructions!B$10,"")</f>
        <v/>
      </c>
      <c r="G40" s="99" t="str">
        <f>IF(ISTEXT(A40),"raidcom delete resource -resource_name "&amp;A40&amp;"  -"&amp;C40&amp;"_id "&amp;D40&amp;" -s "&amp;Instructions!B$11&amp;" -IH"&amp;Instructions!B$10,"")</f>
        <v/>
      </c>
    </row>
    <row r="41" spans="1:7" ht="15">
      <c r="A41" s="29"/>
      <c r="B41" s="29"/>
      <c r="C41" s="29"/>
      <c r="D41" s="30"/>
      <c r="E41" s="92" t="s">
        <v>17</v>
      </c>
      <c r="F41" s="24" t="str">
        <f>IF(ISTEXT(A41),"raidcom add resource -resource_name "&amp;A41&amp;" -resource_id "&amp;B41&amp;"  -"&amp;C41&amp;"_id "&amp;D41&amp;" -s "&amp;Instructions!B$11&amp;" -IH"&amp;Instructions!B$10,"")</f>
        <v/>
      </c>
      <c r="G41" s="99" t="str">
        <f>IF(ISTEXT(A41),"raidcom delete resource -resource_name "&amp;A41&amp;"  -"&amp;C41&amp;"_id "&amp;D41&amp;" -s "&amp;Instructions!B$11&amp;" -IH"&amp;Instructions!B$10,"")</f>
        <v/>
      </c>
    </row>
    <row r="42" spans="1:7" ht="15">
      <c r="A42" s="29"/>
      <c r="B42" s="29"/>
      <c r="C42" s="29"/>
      <c r="D42" s="30"/>
      <c r="E42" s="92" t="s">
        <v>17</v>
      </c>
      <c r="F42" s="24" t="str">
        <f>IF(ISTEXT(A42),"raidcom add resource -resource_name "&amp;A42&amp;" -resource_id "&amp;B42&amp;"  -"&amp;C42&amp;"_id "&amp;D42&amp;" -s "&amp;Instructions!B$11&amp;" -IH"&amp;Instructions!B$10,"")</f>
        <v/>
      </c>
      <c r="G42" s="99" t="str">
        <f>IF(ISTEXT(A42),"raidcom delete resource -resource_name "&amp;A42&amp;"  -"&amp;C42&amp;"_id "&amp;D42&amp;" -s "&amp;Instructions!B$11&amp;" -IH"&amp;Instructions!B$10,"")</f>
        <v/>
      </c>
    </row>
    <row r="43" spans="1:7" ht="15">
      <c r="A43" s="29"/>
      <c r="B43" s="29"/>
      <c r="C43" s="29"/>
      <c r="D43" s="30"/>
      <c r="E43" s="92" t="s">
        <v>17</v>
      </c>
      <c r="F43" s="24" t="str">
        <f>IF(ISTEXT(A43),"raidcom add resource -resource_name "&amp;A43&amp;" -resource_id "&amp;B43&amp;"  -"&amp;C43&amp;"_id "&amp;D43&amp;" -s "&amp;Instructions!B$11&amp;" -IH"&amp;Instructions!B$10,"")</f>
        <v/>
      </c>
      <c r="G43" s="99" t="str">
        <f>IF(ISTEXT(A43),"raidcom delete resource -resource_name "&amp;A43&amp;"  -"&amp;C43&amp;"_id "&amp;D43&amp;" -s "&amp;Instructions!B$11&amp;" -IH"&amp;Instructions!B$10,"")</f>
        <v/>
      </c>
    </row>
    <row r="44" spans="1:7" ht="15">
      <c r="A44" s="29"/>
      <c r="B44" s="29"/>
      <c r="C44" s="29"/>
      <c r="D44" s="30"/>
      <c r="E44" s="92" t="s">
        <v>17</v>
      </c>
      <c r="F44" s="24" t="str">
        <f>IF(ISTEXT(A44),"raidcom add resource -resource_name "&amp;A44&amp;" -resource_id "&amp;B44&amp;"  -"&amp;C44&amp;"_id "&amp;D44&amp;" -s "&amp;Instructions!B$11&amp;" -IH"&amp;Instructions!B$10,"")</f>
        <v/>
      </c>
      <c r="G44" s="99" t="str">
        <f>IF(ISTEXT(A44),"raidcom delete resource -resource_name "&amp;A44&amp;"  -"&amp;C44&amp;"_id "&amp;D44&amp;" -s "&amp;Instructions!B$11&amp;" -IH"&amp;Instructions!B$10,"")</f>
        <v/>
      </c>
    </row>
    <row r="45" spans="1:7" ht="15">
      <c r="A45" s="29"/>
      <c r="B45" s="29"/>
      <c r="C45" s="29"/>
      <c r="D45" s="30"/>
      <c r="E45" s="92" t="s">
        <v>17</v>
      </c>
      <c r="F45" s="24" t="str">
        <f>IF(ISTEXT(A45),"raidcom add resource -resource_name "&amp;A45&amp;" -resource_id "&amp;B45&amp;"  -"&amp;C45&amp;"_id "&amp;D45&amp;" -s "&amp;Instructions!B$11&amp;" -IH"&amp;Instructions!B$10,"")</f>
        <v/>
      </c>
      <c r="G45" s="99" t="str">
        <f>IF(ISTEXT(A45),"raidcom delete resource -resource_name "&amp;A45&amp;"  -"&amp;C45&amp;"_id "&amp;D45&amp;" -s "&amp;Instructions!B$11&amp;" -IH"&amp;Instructions!B$10,"")</f>
        <v/>
      </c>
    </row>
    <row r="46" spans="1:7" ht="15">
      <c r="A46" s="29"/>
      <c r="B46" s="29"/>
      <c r="C46" s="29"/>
      <c r="D46" s="30"/>
      <c r="E46" s="92" t="s">
        <v>17</v>
      </c>
      <c r="F46" s="24" t="str">
        <f>IF(ISTEXT(A46),"raidcom add resource -resource_name "&amp;A46&amp;" -resource_id "&amp;B46&amp;"  -"&amp;C46&amp;"_id "&amp;D46&amp;" -s "&amp;Instructions!B$11&amp;" -IH"&amp;Instructions!B$10,"")</f>
        <v/>
      </c>
      <c r="G46" s="99" t="str">
        <f>IF(ISTEXT(A46),"raidcom delete resource -resource_name "&amp;A46&amp;"  -"&amp;C46&amp;"_id "&amp;D46&amp;" -s "&amp;Instructions!B$11&amp;" -IH"&amp;Instructions!B$10,"")</f>
        <v/>
      </c>
    </row>
    <row r="47" spans="1:7" ht="15">
      <c r="A47" s="29"/>
      <c r="B47" s="29"/>
      <c r="C47" s="29"/>
      <c r="D47" s="30"/>
      <c r="E47" s="92" t="s">
        <v>17</v>
      </c>
      <c r="F47" s="24" t="str">
        <f>IF(ISTEXT(A47),"raidcom add resource -resource_name "&amp;A47&amp;" -resource_id "&amp;B47&amp;"  -"&amp;C47&amp;"_id "&amp;D47&amp;" -s "&amp;Instructions!B$11&amp;" -IH"&amp;Instructions!B$10,"")</f>
        <v/>
      </c>
      <c r="G47" s="99" t="str">
        <f>IF(ISTEXT(A47),"raidcom delete resource -resource_name "&amp;A47&amp;"  -"&amp;C47&amp;"_id "&amp;D47&amp;" -s "&amp;Instructions!B$11&amp;" -IH"&amp;Instructions!B$10,"")</f>
        <v/>
      </c>
    </row>
    <row r="48" spans="1:7" ht="15">
      <c r="A48" s="29"/>
      <c r="B48" s="29"/>
      <c r="C48" s="29"/>
      <c r="D48" s="30"/>
      <c r="E48" s="92" t="s">
        <v>17</v>
      </c>
      <c r="F48" s="24" t="str">
        <f>IF(ISTEXT(A48),"raidcom add resource -resource_name "&amp;A48&amp;" -resource_id "&amp;B48&amp;"  -"&amp;C48&amp;"_id "&amp;D48&amp;" -s "&amp;Instructions!B$11&amp;" -IH"&amp;Instructions!B$10,"")</f>
        <v/>
      </c>
      <c r="G48" s="99" t="str">
        <f>IF(ISTEXT(A48),"raidcom delete resource -resource_name "&amp;A48&amp;"  -"&amp;C48&amp;"_id "&amp;D48&amp;" -s "&amp;Instructions!B$11&amp;" -IH"&amp;Instructions!B$10,"")</f>
        <v/>
      </c>
    </row>
    <row r="49" spans="1:7" ht="15">
      <c r="A49" s="29"/>
      <c r="B49" s="29"/>
      <c r="C49" s="29"/>
      <c r="D49" s="30"/>
      <c r="E49" s="92" t="s">
        <v>17</v>
      </c>
      <c r="F49" s="24" t="str">
        <f>IF(ISTEXT(A49),"raidcom add resource -resource_name "&amp;A49&amp;" -resource_id "&amp;B49&amp;"  -"&amp;C49&amp;"_id "&amp;D49&amp;" -s "&amp;Instructions!B$11&amp;" -IH"&amp;Instructions!B$10,"")</f>
        <v/>
      </c>
      <c r="G49" s="99" t="str">
        <f>IF(ISTEXT(A49),"raidcom delete resource -resource_name "&amp;A49&amp;"  -"&amp;C49&amp;"_id "&amp;D49&amp;" -s "&amp;Instructions!B$11&amp;" -IH"&amp;Instructions!B$10,"")</f>
        <v/>
      </c>
    </row>
    <row r="50" spans="1:7" ht="15">
      <c r="A50" s="29"/>
      <c r="B50" s="29"/>
      <c r="C50" s="29"/>
      <c r="D50" s="30"/>
      <c r="E50" s="92" t="s">
        <v>17</v>
      </c>
      <c r="F50" s="24" t="str">
        <f>IF(ISTEXT(A50),"raidcom add resource -resource_name "&amp;A50&amp;" -resource_id "&amp;B50&amp;"  -"&amp;C50&amp;"_id "&amp;D50&amp;" -s "&amp;Instructions!B$11&amp;" -IH"&amp;Instructions!B$10,"")</f>
        <v/>
      </c>
      <c r="G50" s="99" t="str">
        <f>IF(ISTEXT(A50),"raidcom delete resource -resource_name "&amp;A50&amp;"  -"&amp;C50&amp;"_id "&amp;D50&amp;" -s "&amp;Instructions!B$11&amp;" -IH"&amp;Instructions!B$10,"")</f>
        <v/>
      </c>
    </row>
    <row r="51" spans="1:7" ht="15">
      <c r="A51" s="29"/>
      <c r="B51" s="29"/>
      <c r="C51" s="29"/>
      <c r="D51" s="30"/>
      <c r="E51" s="92" t="s">
        <v>17</v>
      </c>
      <c r="F51" s="24" t="str">
        <f>IF(ISTEXT(A51),"raidcom add resource -resource_name "&amp;A51&amp;" -resource_id "&amp;B51&amp;"  -"&amp;C51&amp;"_id "&amp;D51&amp;" -s "&amp;Instructions!B$11&amp;" -IH"&amp;Instructions!B$10,"")</f>
        <v/>
      </c>
      <c r="G51" s="99" t="str">
        <f>IF(ISTEXT(A51),"raidcom delete resource -resource_name "&amp;A51&amp;"  -"&amp;C51&amp;"_id "&amp;D51&amp;" -s "&amp;Instructions!B$11&amp;" -IH"&amp;Instructions!B$10,"")</f>
        <v/>
      </c>
    </row>
    <row r="52" spans="1:7" ht="15">
      <c r="A52" s="29"/>
      <c r="B52" s="29"/>
      <c r="C52" s="29"/>
      <c r="D52" s="30"/>
      <c r="E52" s="92" t="s">
        <v>17</v>
      </c>
      <c r="F52" s="24" t="str">
        <f>IF(ISTEXT(A52),"raidcom add resource -resource_name "&amp;A52&amp;" -resource_id "&amp;B52&amp;"  -"&amp;C52&amp;"_id "&amp;D52&amp;" -s "&amp;Instructions!B$11&amp;" -IH"&amp;Instructions!B$10,"")</f>
        <v/>
      </c>
      <c r="G52" s="99" t="str">
        <f>IF(ISTEXT(A52),"raidcom delete resource -resource_name "&amp;A52&amp;"  -"&amp;C52&amp;"_id "&amp;D52&amp;" -s "&amp;Instructions!B$11&amp;" -IH"&amp;Instructions!B$10,"")</f>
        <v/>
      </c>
    </row>
    <row r="53" spans="1:7" ht="15">
      <c r="A53" s="29"/>
      <c r="B53" s="29"/>
      <c r="C53" s="29"/>
      <c r="D53" s="30"/>
      <c r="E53" s="92" t="s">
        <v>17</v>
      </c>
      <c r="F53" s="24" t="str">
        <f>IF(ISTEXT(A53),"raidcom add resource -resource_name "&amp;A53&amp;" -resource_id "&amp;B53&amp;"  -"&amp;C53&amp;"_id "&amp;D53&amp;" -s "&amp;Instructions!B$11&amp;" -IH"&amp;Instructions!B$10,"")</f>
        <v/>
      </c>
      <c r="G53" s="99" t="str">
        <f>IF(ISTEXT(A53),"raidcom delete resource -resource_name "&amp;A53&amp;"  -"&amp;C53&amp;"_id "&amp;D53&amp;" -s "&amp;Instructions!B$11&amp;" -IH"&amp;Instructions!B$10,"")</f>
        <v/>
      </c>
    </row>
    <row r="54" spans="1:7" ht="15">
      <c r="A54" s="29"/>
      <c r="B54" s="29"/>
      <c r="C54" s="29"/>
      <c r="D54" s="30"/>
      <c r="E54" s="92" t="s">
        <v>17</v>
      </c>
      <c r="F54" s="24" t="str">
        <f>IF(ISTEXT(A54),"raidcom add resource -resource_name "&amp;A54&amp;" -resource_id "&amp;B54&amp;"  -"&amp;C54&amp;"_id "&amp;D54&amp;" -s "&amp;Instructions!B$11&amp;" -IH"&amp;Instructions!B$10,"")</f>
        <v/>
      </c>
      <c r="G54" s="99" t="str">
        <f>IF(ISTEXT(A54),"raidcom delete resource -resource_name "&amp;A54&amp;"  -"&amp;C54&amp;"_id "&amp;D54&amp;" -s "&amp;Instructions!B$11&amp;" -IH"&amp;Instructions!B$10,"")</f>
        <v/>
      </c>
    </row>
    <row r="55" spans="1:7" ht="15">
      <c r="A55" s="29"/>
      <c r="B55" s="29"/>
      <c r="C55" s="29"/>
      <c r="D55" s="30"/>
      <c r="E55" s="92" t="s">
        <v>17</v>
      </c>
      <c r="F55" s="24" t="str">
        <f>IF(ISTEXT(A55),"raidcom add resource -resource_name "&amp;A55&amp;" -resource_id "&amp;B55&amp;"  -"&amp;C55&amp;"_id "&amp;D55&amp;" -s "&amp;Instructions!B$11&amp;" -IH"&amp;Instructions!B$10,"")</f>
        <v/>
      </c>
      <c r="G55" s="99" t="str">
        <f>IF(ISTEXT(A55),"raidcom delete resource -resource_name "&amp;A55&amp;"  -"&amp;C55&amp;"_id "&amp;D55&amp;" -s "&amp;Instructions!B$11&amp;" -IH"&amp;Instructions!B$10,"")</f>
        <v/>
      </c>
    </row>
    <row r="56" spans="1:7" ht="15">
      <c r="A56" s="29"/>
      <c r="B56" s="29"/>
      <c r="C56" s="29"/>
      <c r="D56" s="30"/>
      <c r="E56" s="92" t="s">
        <v>17</v>
      </c>
      <c r="F56" s="24" t="str">
        <f>IF(ISTEXT(A56),"raidcom add resource -resource_name "&amp;A56&amp;" -resource_id "&amp;B56&amp;"  -"&amp;C56&amp;"_id "&amp;D56&amp;" -s "&amp;Instructions!B$11&amp;" -IH"&amp;Instructions!B$10,"")</f>
        <v/>
      </c>
      <c r="G56" s="99" t="str">
        <f>IF(ISTEXT(A56),"raidcom delete resource -resource_name "&amp;A56&amp;"  -"&amp;C56&amp;"_id "&amp;D56&amp;" -s "&amp;Instructions!B$11&amp;" -IH"&amp;Instructions!B$10,"")</f>
        <v/>
      </c>
    </row>
    <row r="57" spans="1:7" ht="15">
      <c r="A57" s="29"/>
      <c r="B57" s="29"/>
      <c r="C57" s="29"/>
      <c r="D57" s="30"/>
      <c r="E57" s="92" t="s">
        <v>17</v>
      </c>
      <c r="F57" s="24" t="str">
        <f>IF(ISTEXT(A57),"raidcom add resource -resource_name "&amp;A57&amp;" -resource_id "&amp;B57&amp;"  -"&amp;C57&amp;"_id "&amp;D57&amp;" -s "&amp;Instructions!B$11&amp;" -IH"&amp;Instructions!B$10,"")</f>
        <v/>
      </c>
      <c r="G57" s="99" t="str">
        <f>IF(ISTEXT(A57),"raidcom delete resource -resource_name "&amp;A57&amp;"  -"&amp;C57&amp;"_id "&amp;D57&amp;" -s "&amp;Instructions!B$11&amp;" -IH"&amp;Instructions!B$10,"")</f>
        <v/>
      </c>
    </row>
    <row r="58" spans="1:7" ht="15">
      <c r="A58" s="29"/>
      <c r="B58" s="29"/>
      <c r="C58" s="29"/>
      <c r="D58" s="30"/>
      <c r="E58" s="92" t="s">
        <v>17</v>
      </c>
      <c r="F58" s="24" t="str">
        <f>IF(ISTEXT(A58),"raidcom add resource -resource_name "&amp;A58&amp;" -resource_id "&amp;B58&amp;"  -"&amp;C58&amp;"_id "&amp;D58&amp;" -s "&amp;Instructions!B$11&amp;" -IH"&amp;Instructions!B$10,"")</f>
        <v/>
      </c>
      <c r="G58" s="99" t="str">
        <f>IF(ISTEXT(A58),"raidcom delete resource -resource_name "&amp;A58&amp;"  -"&amp;C58&amp;"_id "&amp;D58&amp;" -s "&amp;Instructions!B$11&amp;" -IH"&amp;Instructions!B$10,"")</f>
        <v/>
      </c>
    </row>
    <row r="59" spans="1:7" ht="15">
      <c r="A59" s="29"/>
      <c r="B59" s="29"/>
      <c r="C59" s="29"/>
      <c r="D59" s="30"/>
      <c r="E59" s="92" t="s">
        <v>17</v>
      </c>
      <c r="F59" s="24" t="str">
        <f>IF(ISTEXT(A59),"raidcom add resource -resource_name "&amp;A59&amp;" -resource_id "&amp;B59&amp;"  -"&amp;C59&amp;"_id "&amp;D59&amp;" -s "&amp;Instructions!B$11&amp;" -IH"&amp;Instructions!B$10,"")</f>
        <v/>
      </c>
      <c r="G59" s="99" t="str">
        <f>IF(ISTEXT(A59),"raidcom delete resource -resource_name "&amp;A59&amp;"  -"&amp;C59&amp;"_id "&amp;D59&amp;" -s "&amp;Instructions!B$11&amp;" -IH"&amp;Instructions!B$10,"")</f>
        <v/>
      </c>
    </row>
  </sheetData>
  <mergeCells count="1">
    <mergeCell ref="A1:F1"/>
  </mergeCells>
  <conditionalFormatting sqref="E3:E59">
    <cfRule type="cellIs" dxfId="15" priority="3" operator="equal">
      <formula>"N"</formula>
    </cfRule>
    <cfRule type="cellIs" dxfId="14" priority="4" operator="equal">
      <formula>"Y"</formula>
    </cfRule>
  </conditionalFormatting>
  <conditionalFormatting sqref="E7:E11">
    <cfRule type="cellIs" dxfId="13" priority="1" operator="equal">
      <formula>"N"</formula>
    </cfRule>
    <cfRule type="cellIs" dxfId="12" priority="2" operator="equal">
      <formula>"Y"</formula>
    </cfRule>
  </conditionalFormatting>
  <dataValidations count="4">
    <dataValidation type="list" allowBlank="1" showInputMessage="1" showErrorMessage="1" sqref="E3:E59">
      <formula1>YN</formula1>
    </dataValidation>
    <dataValidation type="textLength" allowBlank="1" showInputMessage="1" showErrorMessage="1" promptTitle="Resource Group Name" prompt="Specify the resource group name. Up to 32 characters can be_x000a_specified." sqref="A3:A59">
      <formula1>1</formula1>
      <formula2>32</formula2>
    </dataValidation>
    <dataValidation type="whole" allowBlank="1" showInputMessage="1" showErrorMessage="1" promptTitle="Resource ID" prompt="Specify the resource group ID (1-1023) (e.g., 5)." sqref="B3:B59">
      <formula1>1</formula1>
      <formula2>1023</formula2>
    </dataValidation>
    <dataValidation type="list" allowBlank="1" showInputMessage="1" showErrorMessage="1" sqref="C3:C59">
      <formula1>RESOURCETYPE</formula1>
    </dataValidation>
  </dataValidations>
  <pageMargins left="0.75" right="0.75" top="1" bottom="1" header="0.5" footer="0.5"/>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enableFormatConditionsCalculation="0">
    <tabColor rgb="FFCCFFCC"/>
  </sheetPr>
  <dimension ref="A1:H500"/>
  <sheetViews>
    <sheetView workbookViewId="0">
      <pane ySplit="3" topLeftCell="A4" activePane="bottomLeft" state="frozen"/>
      <selection pane="bottomLeft" activeCell="A4" sqref="A4:F200"/>
    </sheetView>
  </sheetViews>
  <sheetFormatPr baseColWidth="10" defaultColWidth="11.5" defaultRowHeight="14" x14ac:dyDescent="0"/>
  <cols>
    <col min="3" max="3" width="11.5" style="8"/>
    <col min="5" max="5" width="29.5" customWidth="1"/>
    <col min="7" max="7" width="11.5" style="8"/>
    <col min="8" max="8" width="109.5" customWidth="1"/>
    <col min="9" max="9" width="50" customWidth="1"/>
    <col min="12" max="14" width="0" hidden="1" customWidth="1"/>
  </cols>
  <sheetData>
    <row r="1" spans="1:8" ht="37" thickBot="1">
      <c r="A1" s="330" t="s">
        <v>303</v>
      </c>
      <c r="B1" s="330"/>
      <c r="C1" s="330"/>
      <c r="D1" s="330"/>
      <c r="E1" s="330"/>
      <c r="F1" s="330"/>
      <c r="G1" s="330"/>
      <c r="H1" s="94"/>
    </row>
    <row r="2" spans="1:8" ht="15" thickTop="1">
      <c r="A2" s="331" t="s">
        <v>1774</v>
      </c>
      <c r="B2" s="332"/>
      <c r="C2" s="332"/>
      <c r="D2" s="332"/>
      <c r="E2" s="332"/>
      <c r="F2" s="332"/>
      <c r="G2" s="332"/>
      <c r="H2" s="93"/>
    </row>
    <row r="3" spans="1:8" ht="28">
      <c r="A3" s="7" t="s">
        <v>225</v>
      </c>
      <c r="B3" s="7" t="s">
        <v>230</v>
      </c>
      <c r="C3" s="233" t="s">
        <v>1775</v>
      </c>
      <c r="D3" s="231" t="s">
        <v>237</v>
      </c>
      <c r="E3" s="23" t="s">
        <v>247</v>
      </c>
      <c r="F3" s="234" t="s">
        <v>248</v>
      </c>
      <c r="G3" s="7" t="s">
        <v>27</v>
      </c>
      <c r="H3" s="7" t="s">
        <v>255</v>
      </c>
    </row>
    <row r="4" spans="1:8" ht="15">
      <c r="A4" s="204" t="str">
        <f>IF(ISBLANK(B4),"",DEC2HEX(B4))</f>
        <v>1</v>
      </c>
      <c r="B4" s="204">
        <v>1</v>
      </c>
      <c r="C4" s="147" t="s">
        <v>1089</v>
      </c>
      <c r="D4" s="83"/>
      <c r="E4" s="83"/>
      <c r="F4" s="232" t="str">
        <f>IF(ISTEXT(C4),""&amp;C4&amp;"_"&amp;A4,"")</f>
        <v>Test_1</v>
      </c>
      <c r="G4" s="92" t="s">
        <v>0</v>
      </c>
      <c r="H4" s="24" t="str">
        <f>IF(B4&gt;0,"raidcom modify ldev -ldev_id "&amp;B4&amp;IF(OR(ISBLANK(D4),D4="AUTO"),"","-mp_blade_id "&amp;D4)&amp;IF(ISTEXT(E4)," -status "&amp;E4,"")&amp;IF(ISTEXT(F4)," -ldev_name "&amp;F4,"")&amp;" -s "&amp;Instructions!B$11&amp;" -IH"&amp;Instructions!B$10,"")</f>
        <v>raidcom modify ldev -ldev_id 1 -ldev_name Test_1 -s 53958 -IH99</v>
      </c>
    </row>
    <row r="5" spans="1:8" ht="15">
      <c r="A5" s="204" t="str">
        <f t="shared" ref="A5:A68" si="0">IF(ISBLANK(B5),"",DEC2HEX(B5))</f>
        <v>2</v>
      </c>
      <c r="B5" s="204">
        <v>2</v>
      </c>
      <c r="C5" s="147"/>
      <c r="D5" s="83"/>
      <c r="E5" s="83"/>
      <c r="F5" s="232" t="str">
        <f t="shared" ref="F5:F68" si="1">IF(ISTEXT(C5),""&amp;C5&amp;"_"&amp;A5,"")</f>
        <v/>
      </c>
      <c r="G5" s="92" t="s">
        <v>0</v>
      </c>
      <c r="H5" s="24" t="str">
        <f>IF(B5&gt;0,"raidcom modify ldev -ldev_id "&amp;B5&amp;IF(OR(ISBLANK(D5),D5="AUTO"),""," -mp_blade_id "&amp;D5)&amp;IF(ISTEXT(E5)," -status "&amp;E5,"")&amp;IF(ISTEXT(F5)," -ldev_name "&amp;F5,"")&amp;" -s "&amp;Instructions!B$11&amp;" -IH"&amp;Instructions!B$10,"")</f>
        <v>raidcom modify ldev -ldev_id 2 -ldev_name  -s 53958 -IH99</v>
      </c>
    </row>
    <row r="6" spans="1:8" ht="15">
      <c r="A6" s="204" t="str">
        <f t="shared" si="0"/>
        <v>3</v>
      </c>
      <c r="B6" s="204">
        <v>3</v>
      </c>
      <c r="C6" s="147"/>
      <c r="D6" s="83"/>
      <c r="E6" s="83" t="s">
        <v>252</v>
      </c>
      <c r="F6" s="232" t="str">
        <f t="shared" si="1"/>
        <v/>
      </c>
      <c r="G6" s="92" t="s">
        <v>0</v>
      </c>
      <c r="H6" s="24" t="str">
        <f>IF(B6&gt;0,"raidcom modify ldev -ldev_id "&amp;B6&amp;IF(OR(ISBLANK(D6),D6="AUTO"),""," -mp_blade_id "&amp;D6)&amp;IF(ISTEXT(E6)," -status "&amp;E6,"")&amp;IF(ISTEXT(F6)," -ldev_name "&amp;F6,"")&amp;" -s "&amp;Instructions!B$11&amp;" -IH"&amp;Instructions!B$10,"")</f>
        <v>raidcom modify ldev -ldev_id 3 -status disable_reallocation -ldev_name  -s 53958 -IH99</v>
      </c>
    </row>
    <row r="7" spans="1:8" ht="15">
      <c r="A7" s="204" t="str">
        <f t="shared" si="0"/>
        <v>4</v>
      </c>
      <c r="B7" s="204">
        <v>4</v>
      </c>
      <c r="C7" s="147"/>
      <c r="D7" s="83">
        <v>11</v>
      </c>
      <c r="E7" s="83" t="s">
        <v>250</v>
      </c>
      <c r="F7" s="232" t="str">
        <f t="shared" si="1"/>
        <v/>
      </c>
      <c r="G7" s="92" t="s">
        <v>0</v>
      </c>
      <c r="H7" s="24" t="str">
        <f>IF(B7&gt;0,"raidcom modify ldev -ldev_id "&amp;B7&amp;IF(OR(ISBLANK(D7),D7="AUTO"),""," -mp_blade_id "&amp;D7)&amp;IF(ISTEXT(E7)," -status "&amp;E7,"")&amp;IF(ISTEXT(F7)," -ldev_name "&amp;F7,"")&amp;" -s "&amp;Instructions!B$11&amp;" -IH"&amp;Instructions!B$10,"")</f>
        <v>raidcom modify ldev -ldev_id 4 -mp_blade_id 11 -status nml -ldev_name  -s 53958 -IH99</v>
      </c>
    </row>
    <row r="8" spans="1:8" ht="15">
      <c r="A8" s="204" t="str">
        <f t="shared" si="0"/>
        <v>5</v>
      </c>
      <c r="B8" s="204">
        <v>5</v>
      </c>
      <c r="C8" s="147"/>
      <c r="D8" s="83" t="s">
        <v>175</v>
      </c>
      <c r="E8" s="83" t="s">
        <v>593</v>
      </c>
      <c r="F8" s="232" t="str">
        <f t="shared" si="1"/>
        <v/>
      </c>
      <c r="G8" s="92" t="s">
        <v>0</v>
      </c>
      <c r="H8" s="24" t="str">
        <f>IF(B8&gt;0,"raidcom modify ldev -ldev_id "&amp;B8&amp;IF(OR(ISBLANK(D8),D8="AUTO"),""," -mp_blade_id "&amp;D8)&amp;IF(ISTEXT(E8)," -status "&amp;E8,"")&amp;IF(ISTEXT(F8)," -ldev_name "&amp;F8,"")&amp;" -s "&amp;Instructions!B$11&amp;" -IH"&amp;Instructions!B$10,"")</f>
        <v>raidcom modify ldev -ldev_id 5 -status enable_reallocation [&lt;level&gt;] -ldev_name  -s 53958 -IH99</v>
      </c>
    </row>
    <row r="9" spans="1:8" ht="15">
      <c r="A9" s="204" t="str">
        <f t="shared" si="0"/>
        <v>6</v>
      </c>
      <c r="B9" s="204">
        <v>6</v>
      </c>
      <c r="C9" s="147"/>
      <c r="D9" s="83">
        <v>2</v>
      </c>
      <c r="E9" s="83" t="s">
        <v>251</v>
      </c>
      <c r="F9" s="232" t="str">
        <f t="shared" si="1"/>
        <v/>
      </c>
      <c r="G9" s="92" t="s">
        <v>0</v>
      </c>
      <c r="H9" s="24" t="str">
        <f>IF(B9&gt;0,"raidcom modify ldev -ldev_id "&amp;B9&amp;IF(OR(ISBLANK(D9),D9="AUTO"),""," -mp_blade_id "&amp;D9)&amp;IF(ISTEXT(E9)," -status "&amp;E9,"")&amp;IF(ISTEXT(F9)," -ldev_name "&amp;F9,"")&amp;" -s "&amp;Instructions!B$11&amp;" -IH"&amp;Instructions!B$10,"")</f>
        <v>raidcom modify ldev -ldev_id 6 -mp_blade_id 2 -status blk -ldev_name  -s 53958 -IH99</v>
      </c>
    </row>
    <row r="10" spans="1:8" ht="15">
      <c r="A10" s="204" t="str">
        <f t="shared" si="0"/>
        <v>7</v>
      </c>
      <c r="B10" s="204">
        <v>7</v>
      </c>
      <c r="C10" s="147"/>
      <c r="D10" s="83" t="s">
        <v>175</v>
      </c>
      <c r="E10" s="83" t="s">
        <v>253</v>
      </c>
      <c r="F10" s="232" t="str">
        <f t="shared" si="1"/>
        <v/>
      </c>
      <c r="G10" s="92" t="s">
        <v>0</v>
      </c>
      <c r="H10" s="24" t="str">
        <f>IF(B10&gt;0,"raidcom modify ldev -ldev_id "&amp;B10&amp;IF(OR(ISBLANK(D10),D10="AUTO"),""," -mp_blade_id "&amp;D10)&amp;IF(ISTEXT(E10)," -status "&amp;E10,"")&amp;IF(ISTEXT(F10)," -ldev_name "&amp;F10,"")&amp;" -s "&amp;Instructions!B$11&amp;" -IH"&amp;Instructions!B$10,"")</f>
        <v>raidcom modify ldev -ldev_id 7 -status discard_zero_page -ldev_name  -s 53958 -IH99</v>
      </c>
    </row>
    <row r="11" spans="1:8" ht="15">
      <c r="A11" s="204" t="str">
        <f t="shared" si="0"/>
        <v>8</v>
      </c>
      <c r="B11" s="204">
        <v>8</v>
      </c>
      <c r="C11" s="147"/>
      <c r="D11" s="83">
        <v>5</v>
      </c>
      <c r="E11" s="83" t="s">
        <v>252</v>
      </c>
      <c r="F11" s="232" t="str">
        <f t="shared" si="1"/>
        <v/>
      </c>
      <c r="G11" s="92" t="s">
        <v>0</v>
      </c>
      <c r="H11" s="24" t="str">
        <f>IF(B11&gt;0,"raidcom modify ldev -ldev_id "&amp;B11&amp;IF(OR(ISBLANK(D11),D11="AUTO"),""," -mp_blade_id "&amp;D11)&amp;IF(ISTEXT(E11)," -status "&amp;E11,"")&amp;IF(ISTEXT(F11)," -ldev_name "&amp;F11,"")&amp;" -s "&amp;Instructions!B$11&amp;" -IH"&amp;Instructions!B$10,"")</f>
        <v>raidcom modify ldev -ldev_id 8 -mp_blade_id 5 -status disable_reallocation -ldev_name  -s 53958 -IH99</v>
      </c>
    </row>
    <row r="12" spans="1:8" ht="15">
      <c r="A12" s="204" t="str">
        <f t="shared" si="0"/>
        <v>9</v>
      </c>
      <c r="B12" s="204">
        <v>9</v>
      </c>
      <c r="C12" s="147"/>
      <c r="D12" s="83" t="s">
        <v>175</v>
      </c>
      <c r="E12" s="83" t="s">
        <v>253</v>
      </c>
      <c r="F12" s="232" t="str">
        <f t="shared" si="1"/>
        <v/>
      </c>
      <c r="G12" s="92" t="s">
        <v>0</v>
      </c>
      <c r="H12" s="24" t="str">
        <f>IF(B12&gt;0,"raidcom modify ldev -ldev_id "&amp;B12&amp;IF(OR(ISBLANK(D12),D12="AUTO"),""," -mp_blade_id "&amp;D12)&amp;IF(ISTEXT(E12)," -status "&amp;E12,"")&amp;IF(ISTEXT(F12)," -ldev_name "&amp;F12,"")&amp;" -s "&amp;Instructions!B$11&amp;" -IH"&amp;Instructions!B$10,"")</f>
        <v>raidcom modify ldev -ldev_id 9 -status discard_zero_page -ldev_name  -s 53958 -IH99</v>
      </c>
    </row>
    <row r="13" spans="1:8" ht="15">
      <c r="A13" s="204" t="str">
        <f t="shared" si="0"/>
        <v>8001</v>
      </c>
      <c r="B13" s="204">
        <v>32769</v>
      </c>
      <c r="C13" s="147"/>
      <c r="D13" s="83"/>
      <c r="E13" s="83"/>
      <c r="F13" s="232" t="str">
        <f t="shared" si="1"/>
        <v/>
      </c>
      <c r="G13" s="92" t="s">
        <v>17</v>
      </c>
      <c r="H13" s="24" t="str">
        <f>IF(B13&gt;0,"raidcom modify ldev -ldev_id "&amp;B13&amp;IF(OR(ISBLANK(D13),D13="AUTO"),""," -mp_blade_id "&amp;D13)&amp;IF(ISTEXT(E13)," -status "&amp;E13,"")&amp;IF(ISTEXT(F13)," -ldev_name "&amp;F13,"")&amp;" -s "&amp;Instructions!B$11&amp;" -IH"&amp;Instructions!B$10,"")</f>
        <v>raidcom modify ldev -ldev_id 32769 -ldev_name  -s 53958 -IH99</v>
      </c>
    </row>
    <row r="14" spans="1:8" ht="15">
      <c r="A14" s="204" t="str">
        <f t="shared" si="0"/>
        <v>8002</v>
      </c>
      <c r="B14" s="204">
        <v>32770</v>
      </c>
      <c r="C14" s="204"/>
      <c r="D14" s="83"/>
      <c r="E14" s="83"/>
      <c r="F14" s="232" t="str">
        <f t="shared" si="1"/>
        <v/>
      </c>
      <c r="G14" s="92" t="s">
        <v>17</v>
      </c>
      <c r="H14" s="24" t="str">
        <f>IF(B14&gt;0,"raidcom modify ldev -ldev_id "&amp;B14&amp;IF(OR(ISBLANK(D14),D14="AUTO"),""," -mp_blade_id "&amp;D14)&amp;IF(ISTEXT(E14)," -status "&amp;E14,"")&amp;IF(ISTEXT(F14)," -ldev_name "&amp;F14,"")&amp;" -s "&amp;Instructions!B$11&amp;" -IH"&amp;Instructions!B$10,"")</f>
        <v>raidcom modify ldev -ldev_id 32770 -ldev_name  -s 53958 -IH99</v>
      </c>
    </row>
    <row r="15" spans="1:8" ht="15">
      <c r="A15" s="204" t="str">
        <f t="shared" si="0"/>
        <v>8003</v>
      </c>
      <c r="B15" s="204">
        <v>32771</v>
      </c>
      <c r="C15" s="204" t="s">
        <v>1089</v>
      </c>
      <c r="D15" s="83"/>
      <c r="E15" s="83"/>
      <c r="F15" s="232" t="str">
        <f t="shared" si="1"/>
        <v>Test_8003</v>
      </c>
      <c r="G15" s="92" t="s">
        <v>17</v>
      </c>
      <c r="H15" s="24" t="str">
        <f>IF(B15&gt;0,"raidcom modify ldev -ldev_id "&amp;B15&amp;IF(OR(ISBLANK(D15),D15="AUTO"),""," -mp_blade_id "&amp;D15)&amp;IF(ISTEXT(E15)," -status "&amp;E15,"")&amp;IF(ISTEXT(F15)," -ldev_name "&amp;F15,"")&amp;" -s "&amp;Instructions!B$11&amp;" -IH"&amp;Instructions!B$10,"")</f>
        <v>raidcom modify ldev -ldev_id 32771 -ldev_name Test_8003 -s 53958 -IH99</v>
      </c>
    </row>
    <row r="16" spans="1:8" ht="15">
      <c r="A16" s="204" t="str">
        <f t="shared" si="0"/>
        <v/>
      </c>
      <c r="B16" s="204"/>
      <c r="C16" s="204"/>
      <c r="D16" s="83"/>
      <c r="E16" s="83"/>
      <c r="F16" s="232" t="str">
        <f t="shared" si="1"/>
        <v/>
      </c>
      <c r="G16" s="92" t="s">
        <v>17</v>
      </c>
      <c r="H16" s="24" t="str">
        <f>IF(B16&gt;0,"raidcom modify ldev -ldev_id "&amp;B16&amp;IF(OR(ISBLANK(D16),D16="AUTO"),""," -mp_blade_id "&amp;D16)&amp;IF(ISTEXT(E16)," -status "&amp;E16,"")&amp;IF(ISTEXT(F16)," -ldev_name "&amp;F16,"")&amp;" -s "&amp;Instructions!B$11&amp;" -IH"&amp;Instructions!B$10,"")</f>
        <v/>
      </c>
    </row>
    <row r="17" spans="1:8" ht="15">
      <c r="A17" s="204" t="str">
        <f t="shared" si="0"/>
        <v/>
      </c>
      <c r="B17" s="204"/>
      <c r="C17" s="204"/>
      <c r="D17" s="83"/>
      <c r="E17" s="83"/>
      <c r="F17" s="232" t="str">
        <f t="shared" si="1"/>
        <v/>
      </c>
      <c r="G17" s="92" t="s">
        <v>17</v>
      </c>
      <c r="H17" s="24" t="str">
        <f>IF(B17&gt;0,"raidcom modify ldev -ldev_id "&amp;B17&amp;IF(OR(ISBLANK(D17),D17="AUTO"),""," -mp_blade_id "&amp;D17)&amp;IF(ISTEXT(E17)," -status "&amp;E17,"")&amp;IF(ISTEXT(F17)," -ldev_name "&amp;F17,"")&amp;" -s "&amp;Instructions!B$11&amp;" -IH"&amp;Instructions!B$10,"")</f>
        <v/>
      </c>
    </row>
    <row r="18" spans="1:8" ht="15">
      <c r="A18" s="204" t="str">
        <f t="shared" si="0"/>
        <v/>
      </c>
      <c r="B18" s="204"/>
      <c r="C18" s="204"/>
      <c r="D18" s="83"/>
      <c r="E18" s="83"/>
      <c r="F18" s="232" t="str">
        <f t="shared" si="1"/>
        <v/>
      </c>
      <c r="G18" s="92" t="s">
        <v>17</v>
      </c>
      <c r="H18" s="24" t="str">
        <f>IF(B18&gt;0,"raidcom modify ldev -ldev_id "&amp;B18&amp;IF(OR(ISBLANK(D18),D18="AUTO"),""," -mp_blade_id "&amp;D18)&amp;IF(ISTEXT(E18)," -status "&amp;E18,"")&amp;IF(ISTEXT(F18)," -ldev_name "&amp;F18,"")&amp;" -s "&amp;Instructions!B$11&amp;" -IH"&amp;Instructions!B$10,"")</f>
        <v/>
      </c>
    </row>
    <row r="19" spans="1:8" ht="15">
      <c r="A19" s="204" t="str">
        <f t="shared" si="0"/>
        <v/>
      </c>
      <c r="B19" s="204"/>
      <c r="C19" s="204"/>
      <c r="D19" s="83"/>
      <c r="E19" s="83"/>
      <c r="F19" s="232" t="str">
        <f t="shared" si="1"/>
        <v/>
      </c>
      <c r="G19" s="92" t="s">
        <v>17</v>
      </c>
      <c r="H19" s="24" t="str">
        <f>IF(B19&gt;0,"raidcom modify ldev -ldev_id "&amp;B19&amp;IF(OR(ISBLANK(D19),D19="AUTO"),""," -mp_blade_id "&amp;D19)&amp;IF(ISTEXT(E19)," -status "&amp;E19,"")&amp;IF(ISTEXT(F19)," -ldev_name "&amp;F19,"")&amp;" -s "&amp;Instructions!B$11&amp;" -IH"&amp;Instructions!B$10,"")</f>
        <v/>
      </c>
    </row>
    <row r="20" spans="1:8" ht="15">
      <c r="A20" s="204" t="str">
        <f t="shared" si="0"/>
        <v/>
      </c>
      <c r="B20" s="204"/>
      <c r="C20" s="204"/>
      <c r="D20" s="83"/>
      <c r="E20" s="83"/>
      <c r="F20" s="232" t="str">
        <f t="shared" si="1"/>
        <v/>
      </c>
      <c r="G20" s="92" t="s">
        <v>17</v>
      </c>
      <c r="H20" s="24" t="str">
        <f>IF(B20&gt;0,"raidcom modify ldev -ldev_id "&amp;B20&amp;IF(OR(ISBLANK(D20),D20="AUTO"),""," -mp_blade_id "&amp;D20)&amp;IF(ISTEXT(E20)," -status "&amp;E20,"")&amp;IF(ISTEXT(F20)," -ldev_name "&amp;F20,"")&amp;" -s "&amp;Instructions!B$11&amp;" -IH"&amp;Instructions!B$10,"")</f>
        <v/>
      </c>
    </row>
    <row r="21" spans="1:8" ht="15">
      <c r="A21" s="204" t="str">
        <f t="shared" si="0"/>
        <v/>
      </c>
      <c r="B21" s="204"/>
      <c r="C21" s="204"/>
      <c r="D21" s="83"/>
      <c r="E21" s="83"/>
      <c r="F21" s="232" t="str">
        <f t="shared" si="1"/>
        <v/>
      </c>
      <c r="G21" s="92" t="s">
        <v>17</v>
      </c>
      <c r="H21" s="24" t="str">
        <f>IF(B21&gt;0,"raidcom modify ldev -ldev_id "&amp;B21&amp;IF(OR(ISBLANK(D21),D21="AUTO"),""," -mp_blade_id "&amp;D21)&amp;IF(ISTEXT(E21)," -status "&amp;E21,"")&amp;IF(ISTEXT(F21)," -ldev_name "&amp;F21,"")&amp;" -s "&amp;Instructions!B$11&amp;" -IH"&amp;Instructions!B$10,"")</f>
        <v/>
      </c>
    </row>
    <row r="22" spans="1:8" ht="15">
      <c r="A22" s="204" t="str">
        <f t="shared" si="0"/>
        <v/>
      </c>
      <c r="B22" s="204"/>
      <c r="C22" s="204"/>
      <c r="D22" s="83"/>
      <c r="E22" s="83"/>
      <c r="F22" s="232" t="str">
        <f t="shared" si="1"/>
        <v/>
      </c>
      <c r="G22" s="92" t="s">
        <v>17</v>
      </c>
      <c r="H22" s="24" t="str">
        <f>IF(B22&gt;0,"raidcom modify ldev -ldev_id "&amp;B22&amp;IF(OR(ISBLANK(D22),D22="AUTO"),""," -mp_blade_id "&amp;D22)&amp;IF(ISTEXT(E22)," -status "&amp;E22,"")&amp;IF(ISTEXT(F22)," -ldev_name "&amp;F22,"")&amp;" -s "&amp;Instructions!B$11&amp;" -IH"&amp;Instructions!B$10,"")</f>
        <v/>
      </c>
    </row>
    <row r="23" spans="1:8" ht="15">
      <c r="A23" s="204" t="str">
        <f t="shared" si="0"/>
        <v/>
      </c>
      <c r="B23" s="204"/>
      <c r="C23" s="204"/>
      <c r="D23" s="83"/>
      <c r="E23" s="83"/>
      <c r="F23" s="232" t="str">
        <f t="shared" si="1"/>
        <v/>
      </c>
      <c r="G23" s="92" t="s">
        <v>17</v>
      </c>
      <c r="H23" s="24" t="str">
        <f>IF(B23&gt;0,"raidcom modify ldev -ldev_id "&amp;B23&amp;IF(OR(ISBLANK(D23),D23="AUTO"),""," -mp_blade_id "&amp;D23)&amp;IF(ISTEXT(E23)," -status "&amp;E23,"")&amp;IF(ISTEXT(F23)," -ldev_name "&amp;F23,"")&amp;" -s "&amp;Instructions!B$11&amp;" -IH"&amp;Instructions!B$10,"")</f>
        <v/>
      </c>
    </row>
    <row r="24" spans="1:8" ht="15">
      <c r="A24" s="204" t="str">
        <f t="shared" si="0"/>
        <v/>
      </c>
      <c r="B24" s="204"/>
      <c r="C24" s="204"/>
      <c r="D24" s="83"/>
      <c r="E24" s="83"/>
      <c r="F24" s="232" t="str">
        <f t="shared" si="1"/>
        <v/>
      </c>
      <c r="G24" s="92" t="s">
        <v>17</v>
      </c>
      <c r="H24" s="24" t="str">
        <f>IF(B24&gt;0,"raidcom modify ldev -ldev_id "&amp;B24&amp;IF(OR(ISBLANK(D24),D24="AUTO"),""," -mp_blade_id "&amp;D24)&amp;IF(ISTEXT(E24)," -status "&amp;E24,"")&amp;IF(ISTEXT(F24)," -ldev_name "&amp;F24,"")&amp;" -s "&amp;Instructions!B$11&amp;" -IH"&amp;Instructions!B$10,"")</f>
        <v/>
      </c>
    </row>
    <row r="25" spans="1:8" ht="15">
      <c r="A25" s="204" t="str">
        <f t="shared" si="0"/>
        <v/>
      </c>
      <c r="B25" s="204"/>
      <c r="C25" s="204"/>
      <c r="D25" s="83"/>
      <c r="E25" s="83"/>
      <c r="F25" s="232" t="str">
        <f t="shared" si="1"/>
        <v/>
      </c>
      <c r="G25" s="92" t="s">
        <v>17</v>
      </c>
      <c r="H25" s="24" t="str">
        <f>IF(B25&gt;0,"raidcom modify ldev -ldev_id "&amp;B25&amp;IF(OR(ISBLANK(D25),D25="AUTO"),""," -mp_blade_id "&amp;D25)&amp;IF(ISTEXT(E25)," -status "&amp;E25,"")&amp;IF(ISTEXT(F25)," -ldev_name "&amp;F25,"")&amp;" -s "&amp;Instructions!B$11&amp;" -IH"&amp;Instructions!B$10,"")</f>
        <v/>
      </c>
    </row>
    <row r="26" spans="1:8" ht="15">
      <c r="A26" s="204" t="str">
        <f t="shared" si="0"/>
        <v/>
      </c>
      <c r="B26" s="204"/>
      <c r="C26" s="204"/>
      <c r="D26" s="83"/>
      <c r="E26" s="83"/>
      <c r="F26" s="232" t="str">
        <f t="shared" si="1"/>
        <v/>
      </c>
      <c r="G26" s="92" t="s">
        <v>17</v>
      </c>
      <c r="H26" s="24" t="str">
        <f>IF(B26&gt;0,"raidcom modify ldev -ldev_id "&amp;B26&amp;IF(OR(ISBLANK(D26),D26="AUTO"),""," -mp_blade_id "&amp;D26)&amp;IF(ISTEXT(E26)," -status "&amp;E26,"")&amp;IF(ISTEXT(F26)," -ldev_name "&amp;F26,"")&amp;" -s "&amp;Instructions!B$11&amp;" -IH"&amp;Instructions!B$10,"")</f>
        <v/>
      </c>
    </row>
    <row r="27" spans="1:8" ht="15">
      <c r="A27" s="204" t="str">
        <f t="shared" si="0"/>
        <v/>
      </c>
      <c r="B27" s="204"/>
      <c r="C27" s="204"/>
      <c r="D27" s="83"/>
      <c r="E27" s="83"/>
      <c r="F27" s="232" t="str">
        <f t="shared" si="1"/>
        <v/>
      </c>
      <c r="G27" s="92" t="s">
        <v>17</v>
      </c>
      <c r="H27" s="24" t="str">
        <f>IF(B27&gt;0,"raidcom modify ldev -ldev_id "&amp;B27&amp;IF(OR(ISBLANK(D27),D27="AUTO"),""," -mp_blade_id "&amp;D27)&amp;IF(ISTEXT(E27)," -status "&amp;E27,"")&amp;IF(ISTEXT(F27)," -ldev_name "&amp;F27,"")&amp;" -s "&amp;Instructions!B$11&amp;" -IH"&amp;Instructions!B$10,"")</f>
        <v/>
      </c>
    </row>
    <row r="28" spans="1:8" ht="15">
      <c r="A28" s="204" t="str">
        <f t="shared" si="0"/>
        <v/>
      </c>
      <c r="B28" s="204"/>
      <c r="C28" s="204"/>
      <c r="D28" s="83"/>
      <c r="E28" s="83"/>
      <c r="F28" s="232" t="str">
        <f t="shared" si="1"/>
        <v/>
      </c>
      <c r="G28" s="92" t="s">
        <v>17</v>
      </c>
      <c r="H28" s="24" t="str">
        <f>IF(B28&gt;0,"raidcom modify ldev -ldev_id "&amp;B28&amp;IF(OR(ISBLANK(D28),D28="AUTO"),""," -mp_blade_id "&amp;D28)&amp;IF(ISTEXT(E28)," -status "&amp;E28,"")&amp;IF(ISTEXT(F28)," -ldev_name "&amp;F28,"")&amp;" -s "&amp;Instructions!B$11&amp;" -IH"&amp;Instructions!B$10,"")</f>
        <v/>
      </c>
    </row>
    <row r="29" spans="1:8" ht="15">
      <c r="A29" s="204" t="str">
        <f t="shared" si="0"/>
        <v/>
      </c>
      <c r="B29" s="204"/>
      <c r="C29" s="204"/>
      <c r="D29" s="83"/>
      <c r="E29" s="83"/>
      <c r="F29" s="232" t="str">
        <f t="shared" si="1"/>
        <v/>
      </c>
      <c r="G29" s="92" t="s">
        <v>17</v>
      </c>
      <c r="H29" s="24" t="str">
        <f>IF(B29&gt;0,"raidcom modify ldev -ldev_id "&amp;B29&amp;IF(OR(ISBLANK(D29),D29="AUTO"),""," -mp_blade_id "&amp;D29)&amp;IF(ISTEXT(E29)," -status "&amp;E29,"")&amp;IF(ISTEXT(F29)," -ldev_name "&amp;F29,"")&amp;" -s "&amp;Instructions!B$11&amp;" -IH"&amp;Instructions!B$10,"")</f>
        <v/>
      </c>
    </row>
    <row r="30" spans="1:8" ht="15">
      <c r="A30" s="204" t="str">
        <f t="shared" si="0"/>
        <v/>
      </c>
      <c r="B30" s="204"/>
      <c r="C30" s="204"/>
      <c r="D30" s="83"/>
      <c r="E30" s="83"/>
      <c r="F30" s="232" t="str">
        <f t="shared" si="1"/>
        <v/>
      </c>
      <c r="G30" s="92" t="s">
        <v>17</v>
      </c>
      <c r="H30" s="24" t="str">
        <f>IF(B30&gt;0,"raidcom modify ldev -ldev_id "&amp;B30&amp;IF(OR(ISBLANK(D30),D30="AUTO"),""," -mp_blade_id "&amp;D30)&amp;IF(ISTEXT(E30)," -status "&amp;E30,"")&amp;IF(ISTEXT(F30)," -ldev_name "&amp;F30,"")&amp;" -s "&amp;Instructions!B$11&amp;" -IH"&amp;Instructions!B$10,"")</f>
        <v/>
      </c>
    </row>
    <row r="31" spans="1:8" ht="15">
      <c r="A31" s="204" t="str">
        <f t="shared" si="0"/>
        <v/>
      </c>
      <c r="B31" s="204"/>
      <c r="C31" s="204"/>
      <c r="D31" s="83"/>
      <c r="E31" s="83"/>
      <c r="F31" s="232" t="str">
        <f t="shared" si="1"/>
        <v/>
      </c>
      <c r="G31" s="92" t="s">
        <v>17</v>
      </c>
      <c r="H31" s="24" t="str">
        <f>IF(B31&gt;0,"raidcom modify ldev -ldev_id "&amp;B31&amp;IF(OR(ISBLANK(D31),D31="AUTO"),""," -mp_blade_id "&amp;D31)&amp;IF(ISTEXT(E31)," -status "&amp;E31,"")&amp;IF(ISTEXT(F31)," -ldev_name "&amp;F31,"")&amp;" -s "&amp;Instructions!B$11&amp;" -IH"&amp;Instructions!B$10,"")</f>
        <v/>
      </c>
    </row>
    <row r="32" spans="1:8" ht="15">
      <c r="A32" s="204" t="str">
        <f t="shared" si="0"/>
        <v/>
      </c>
      <c r="B32" s="204"/>
      <c r="C32" s="204"/>
      <c r="D32" s="83"/>
      <c r="E32" s="83"/>
      <c r="F32" s="232" t="str">
        <f t="shared" si="1"/>
        <v/>
      </c>
      <c r="G32" s="92" t="s">
        <v>17</v>
      </c>
      <c r="H32" s="24" t="str">
        <f>IF(B32&gt;0,"raidcom modify ldev -ldev_id "&amp;B32&amp;IF(OR(ISBLANK(D32),D32="AUTO"),""," -mp_blade_id "&amp;D32)&amp;IF(ISTEXT(E32)," -status "&amp;E32,"")&amp;IF(ISTEXT(F32)," -ldev_name "&amp;F32,"")&amp;" -s "&amp;Instructions!B$11&amp;" -IH"&amp;Instructions!B$10,"")</f>
        <v/>
      </c>
    </row>
    <row r="33" spans="1:8" ht="15">
      <c r="A33" s="204" t="str">
        <f t="shared" si="0"/>
        <v/>
      </c>
      <c r="B33" s="204"/>
      <c r="C33" s="204"/>
      <c r="D33" s="83"/>
      <c r="E33" s="83"/>
      <c r="F33" s="232" t="str">
        <f t="shared" si="1"/>
        <v/>
      </c>
      <c r="G33" s="92" t="s">
        <v>17</v>
      </c>
      <c r="H33" s="24" t="str">
        <f>IF(B33&gt;0,"raidcom modify ldev -ldev_id "&amp;B33&amp;IF(OR(ISBLANK(D33),D33="AUTO"),""," -mp_blade_id "&amp;D33)&amp;IF(ISTEXT(E33)," -status "&amp;E33,"")&amp;IF(ISTEXT(F33)," -ldev_name "&amp;F33,"")&amp;" -s "&amp;Instructions!B$11&amp;" -IH"&amp;Instructions!B$10,"")</f>
        <v/>
      </c>
    </row>
    <row r="34" spans="1:8" ht="15">
      <c r="A34" s="204" t="str">
        <f t="shared" si="0"/>
        <v/>
      </c>
      <c r="B34" s="204"/>
      <c r="C34" s="204"/>
      <c r="D34" s="83"/>
      <c r="E34" s="83"/>
      <c r="F34" s="232" t="str">
        <f t="shared" si="1"/>
        <v/>
      </c>
      <c r="G34" s="92" t="s">
        <v>17</v>
      </c>
      <c r="H34" s="24" t="str">
        <f>IF(B34&gt;0,"raidcom modify ldev -ldev_id "&amp;B34&amp;IF(OR(ISBLANK(D34),D34="AUTO"),""," -mp_blade_id "&amp;D34)&amp;IF(ISTEXT(E34)," -status "&amp;E34,"")&amp;IF(ISTEXT(F34)," -ldev_name "&amp;F34,"")&amp;" -s "&amp;Instructions!B$11&amp;" -IH"&amp;Instructions!B$10,"")</f>
        <v/>
      </c>
    </row>
    <row r="35" spans="1:8" ht="15">
      <c r="A35" s="204" t="str">
        <f t="shared" si="0"/>
        <v/>
      </c>
      <c r="B35" s="204"/>
      <c r="C35" s="204"/>
      <c r="D35" s="83"/>
      <c r="E35" s="83"/>
      <c r="F35" s="232" t="str">
        <f t="shared" si="1"/>
        <v/>
      </c>
      <c r="G35" s="92" t="s">
        <v>17</v>
      </c>
      <c r="H35" s="24" t="str">
        <f>IF(B35&gt;0,"raidcom modify ldev -ldev_id "&amp;B35&amp;IF(OR(ISBLANK(D35),D35="AUTO"),""," -mp_blade_id "&amp;D35)&amp;IF(ISTEXT(E35)," -status "&amp;E35,"")&amp;IF(ISTEXT(F35)," -ldev_name "&amp;F35,"")&amp;" -s "&amp;Instructions!B$11&amp;" -IH"&amp;Instructions!B$10,"")</f>
        <v/>
      </c>
    </row>
    <row r="36" spans="1:8" ht="15">
      <c r="A36" s="204" t="str">
        <f t="shared" si="0"/>
        <v/>
      </c>
      <c r="B36" s="204"/>
      <c r="C36" s="204"/>
      <c r="D36" s="83"/>
      <c r="E36" s="83"/>
      <c r="F36" s="232" t="str">
        <f t="shared" si="1"/>
        <v/>
      </c>
      <c r="G36" s="92" t="s">
        <v>17</v>
      </c>
      <c r="H36" s="24" t="str">
        <f>IF(B36&gt;0,"raidcom modify ldev -ldev_id "&amp;B36&amp;IF(OR(ISBLANK(D36),D36="AUTO"),""," -mp_blade_id "&amp;D36)&amp;IF(ISTEXT(E36)," -status "&amp;E36,"")&amp;IF(ISTEXT(F36)," -ldev_name "&amp;F36,"")&amp;" -s "&amp;Instructions!B$11&amp;" -IH"&amp;Instructions!B$10,"")</f>
        <v/>
      </c>
    </row>
    <row r="37" spans="1:8" ht="15">
      <c r="A37" s="204" t="str">
        <f t="shared" si="0"/>
        <v/>
      </c>
      <c r="B37" s="204"/>
      <c r="C37" s="204"/>
      <c r="D37" s="83"/>
      <c r="E37" s="83"/>
      <c r="F37" s="232" t="str">
        <f t="shared" si="1"/>
        <v/>
      </c>
      <c r="G37" s="92" t="s">
        <v>17</v>
      </c>
      <c r="H37" s="24" t="str">
        <f>IF(B37&gt;0,"raidcom modify ldev -ldev_id "&amp;B37&amp;IF(OR(ISBLANK(D37),D37="AUTO"),""," -mp_blade_id "&amp;D37)&amp;IF(ISTEXT(E37)," -status "&amp;E37,"")&amp;IF(ISTEXT(F37)," -ldev_name "&amp;F37,"")&amp;" -s "&amp;Instructions!B$11&amp;" -IH"&amp;Instructions!B$10,"")</f>
        <v/>
      </c>
    </row>
    <row r="38" spans="1:8" ht="15">
      <c r="A38" s="204" t="str">
        <f t="shared" si="0"/>
        <v/>
      </c>
      <c r="B38" s="204"/>
      <c r="C38" s="204"/>
      <c r="D38" s="83"/>
      <c r="E38" s="83"/>
      <c r="F38" s="232" t="str">
        <f t="shared" si="1"/>
        <v/>
      </c>
      <c r="G38" s="92" t="s">
        <v>17</v>
      </c>
      <c r="H38" s="24" t="str">
        <f>IF(B38&gt;0,"raidcom modify ldev -ldev_id "&amp;B38&amp;IF(OR(ISBLANK(D38),D38="AUTO"),""," -mp_blade_id "&amp;D38)&amp;IF(ISTEXT(E38)," -status "&amp;E38,"")&amp;IF(ISTEXT(F38)," -ldev_name "&amp;F38,"")&amp;" -s "&amp;Instructions!B$11&amp;" -IH"&amp;Instructions!B$10,"")</f>
        <v/>
      </c>
    </row>
    <row r="39" spans="1:8" ht="15">
      <c r="A39" s="204" t="str">
        <f t="shared" si="0"/>
        <v/>
      </c>
      <c r="B39" s="204"/>
      <c r="C39" s="204"/>
      <c r="D39" s="83"/>
      <c r="E39" s="83"/>
      <c r="F39" s="232" t="str">
        <f t="shared" si="1"/>
        <v/>
      </c>
      <c r="G39" s="92" t="s">
        <v>17</v>
      </c>
      <c r="H39" s="24" t="str">
        <f>IF(B39&gt;0,"raidcom modify ldev -ldev_id "&amp;B39&amp;IF(OR(ISBLANK(D39),D39="AUTO"),""," -mp_blade_id "&amp;D39)&amp;IF(ISTEXT(E39)," -status "&amp;E39,"")&amp;IF(ISTEXT(F39)," -ldev_name "&amp;F39,"")&amp;" -s "&amp;Instructions!B$11&amp;" -IH"&amp;Instructions!B$10,"")</f>
        <v/>
      </c>
    </row>
    <row r="40" spans="1:8" ht="15">
      <c r="A40" s="204" t="str">
        <f t="shared" si="0"/>
        <v/>
      </c>
      <c r="B40" s="204"/>
      <c r="C40" s="204"/>
      <c r="D40" s="83"/>
      <c r="E40" s="83"/>
      <c r="F40" s="232" t="str">
        <f t="shared" si="1"/>
        <v/>
      </c>
      <c r="G40" s="92" t="s">
        <v>17</v>
      </c>
      <c r="H40" s="24" t="str">
        <f>IF(B40&gt;0,"raidcom modify ldev -ldev_id "&amp;B40&amp;IF(OR(ISBLANK(D40),D40="AUTO"),""," -mp_blade_id "&amp;D40)&amp;IF(ISTEXT(E40)," -status "&amp;E40,"")&amp;IF(ISTEXT(F40)," -ldev_name "&amp;F40,"")&amp;" -s "&amp;Instructions!B$11&amp;" -IH"&amp;Instructions!B$10,"")</f>
        <v/>
      </c>
    </row>
    <row r="41" spans="1:8" ht="15">
      <c r="A41" s="204" t="str">
        <f t="shared" si="0"/>
        <v/>
      </c>
      <c r="B41" s="204"/>
      <c r="C41" s="204"/>
      <c r="D41" s="83"/>
      <c r="E41" s="83"/>
      <c r="F41" s="232" t="str">
        <f t="shared" si="1"/>
        <v/>
      </c>
      <c r="G41" s="92" t="s">
        <v>17</v>
      </c>
      <c r="H41" s="24" t="str">
        <f>IF(B41&gt;0,"raidcom modify ldev -ldev_id "&amp;B41&amp;IF(OR(ISBLANK(D41),D41="AUTO"),""," -mp_blade_id "&amp;D41)&amp;IF(ISTEXT(E41)," -status "&amp;E41,"")&amp;IF(ISTEXT(F41)," -ldev_name "&amp;F41,"")&amp;" -s "&amp;Instructions!B$11&amp;" -IH"&amp;Instructions!B$10,"")</f>
        <v/>
      </c>
    </row>
    <row r="42" spans="1:8" ht="15">
      <c r="A42" s="204" t="str">
        <f t="shared" si="0"/>
        <v/>
      </c>
      <c r="B42" s="204"/>
      <c r="C42" s="204"/>
      <c r="D42" s="83"/>
      <c r="E42" s="83"/>
      <c r="F42" s="232" t="str">
        <f t="shared" si="1"/>
        <v/>
      </c>
      <c r="G42" s="92" t="s">
        <v>17</v>
      </c>
      <c r="H42" s="24" t="str">
        <f>IF(B42&gt;0,"raidcom modify ldev -ldev_id "&amp;B42&amp;IF(OR(ISBLANK(D42),D42="AUTO"),""," -mp_blade_id "&amp;D42)&amp;IF(ISTEXT(E42)," -status "&amp;E42,"")&amp;IF(ISTEXT(F42)," -ldev_name "&amp;F42,"")&amp;" -s "&amp;Instructions!B$11&amp;" -IH"&amp;Instructions!B$10,"")</f>
        <v/>
      </c>
    </row>
    <row r="43" spans="1:8" ht="15">
      <c r="A43" s="204" t="str">
        <f t="shared" si="0"/>
        <v/>
      </c>
      <c r="B43" s="204"/>
      <c r="C43" s="204"/>
      <c r="D43" s="83"/>
      <c r="E43" s="83"/>
      <c r="F43" s="232" t="str">
        <f t="shared" si="1"/>
        <v/>
      </c>
      <c r="G43" s="92" t="s">
        <v>17</v>
      </c>
      <c r="H43" s="24" t="str">
        <f>IF(B43&gt;0,"raidcom modify ldev -ldev_id "&amp;B43&amp;IF(OR(ISBLANK(D43),D43="AUTO"),""," -mp_blade_id "&amp;D43)&amp;IF(ISTEXT(E43)," -status "&amp;E43,"")&amp;IF(ISTEXT(F43)," -ldev_name "&amp;F43,"")&amp;" -s "&amp;Instructions!B$11&amp;" -IH"&amp;Instructions!B$10,"")</f>
        <v/>
      </c>
    </row>
    <row r="44" spans="1:8" ht="15">
      <c r="A44" s="204" t="str">
        <f t="shared" si="0"/>
        <v/>
      </c>
      <c r="B44" s="204"/>
      <c r="C44" s="204"/>
      <c r="D44" s="83"/>
      <c r="E44" s="83"/>
      <c r="F44" s="232" t="str">
        <f t="shared" si="1"/>
        <v/>
      </c>
      <c r="G44" s="92" t="s">
        <v>17</v>
      </c>
      <c r="H44" s="24" t="str">
        <f>IF(B44&gt;0,"raidcom modify ldev -ldev_id "&amp;B44&amp;IF(OR(ISBLANK(D44),D44="AUTO"),""," -mp_blade_id "&amp;D44)&amp;IF(ISTEXT(E44)," -status "&amp;E44,"")&amp;IF(ISTEXT(F44)," -ldev_name "&amp;F44,"")&amp;" -s "&amp;Instructions!B$11&amp;" -IH"&amp;Instructions!B$10,"")</f>
        <v/>
      </c>
    </row>
    <row r="45" spans="1:8" ht="15">
      <c r="A45" s="204" t="str">
        <f t="shared" si="0"/>
        <v/>
      </c>
      <c r="B45" s="204"/>
      <c r="C45" s="204"/>
      <c r="D45" s="83"/>
      <c r="E45" s="83"/>
      <c r="F45" s="232" t="str">
        <f t="shared" si="1"/>
        <v/>
      </c>
      <c r="G45" s="92" t="s">
        <v>17</v>
      </c>
      <c r="H45" s="24" t="str">
        <f>IF(B45&gt;0,"raidcom modify ldev -ldev_id "&amp;B45&amp;IF(OR(ISBLANK(D45),D45="AUTO"),""," -mp_blade_id "&amp;D45)&amp;IF(ISTEXT(E45)," -status "&amp;E45,"")&amp;IF(ISTEXT(F45)," -ldev_name "&amp;F45,"")&amp;" -s "&amp;Instructions!B$11&amp;" -IH"&amp;Instructions!B$10,"")</f>
        <v/>
      </c>
    </row>
    <row r="46" spans="1:8" ht="15">
      <c r="A46" s="204" t="str">
        <f t="shared" si="0"/>
        <v/>
      </c>
      <c r="B46" s="204"/>
      <c r="C46" s="204"/>
      <c r="D46" s="83"/>
      <c r="E46" s="83"/>
      <c r="F46" s="232" t="str">
        <f t="shared" si="1"/>
        <v/>
      </c>
      <c r="G46" s="92" t="s">
        <v>17</v>
      </c>
      <c r="H46" s="24" t="str">
        <f>IF(B46&gt;0,"raidcom modify ldev -ldev_id "&amp;B46&amp;IF(OR(ISBLANK(D46),D46="AUTO"),""," -mp_blade_id "&amp;D46)&amp;IF(ISTEXT(E46)," -status "&amp;E46,"")&amp;IF(ISTEXT(F46)," -ldev_name "&amp;F46,"")&amp;" -s "&amp;Instructions!B$11&amp;" -IH"&amp;Instructions!B$10,"")</f>
        <v/>
      </c>
    </row>
    <row r="47" spans="1:8" ht="15">
      <c r="A47" s="204" t="str">
        <f t="shared" si="0"/>
        <v/>
      </c>
      <c r="B47" s="204"/>
      <c r="C47" s="204"/>
      <c r="D47" s="83"/>
      <c r="E47" s="83"/>
      <c r="F47" s="232" t="str">
        <f t="shared" si="1"/>
        <v/>
      </c>
      <c r="G47" s="92" t="s">
        <v>17</v>
      </c>
      <c r="H47" s="24" t="str">
        <f>IF(B47&gt;0,"raidcom modify ldev -ldev_id "&amp;B47&amp;IF(OR(ISBLANK(D47),D47="AUTO"),""," -mp_blade_id "&amp;D47)&amp;IF(ISTEXT(E47)," -status "&amp;E47,"")&amp;IF(ISTEXT(F47)," -ldev_name "&amp;F47,"")&amp;" -s "&amp;Instructions!B$11&amp;" -IH"&amp;Instructions!B$10,"")</f>
        <v/>
      </c>
    </row>
    <row r="48" spans="1:8" ht="15">
      <c r="A48" s="204" t="str">
        <f t="shared" si="0"/>
        <v/>
      </c>
      <c r="B48" s="204"/>
      <c r="C48" s="204"/>
      <c r="D48" s="83"/>
      <c r="E48" s="83"/>
      <c r="F48" s="232" t="str">
        <f t="shared" si="1"/>
        <v/>
      </c>
      <c r="G48" s="92" t="s">
        <v>17</v>
      </c>
      <c r="H48" s="24" t="str">
        <f>IF(B48&gt;0,"raidcom modify ldev -ldev_id "&amp;B48&amp;IF(OR(ISBLANK(D48),D48="AUTO"),""," -mp_blade_id "&amp;D48)&amp;IF(ISTEXT(E48)," -status "&amp;E48,"")&amp;IF(ISTEXT(F48)," -ldev_name "&amp;F48,"")&amp;" -s "&amp;Instructions!B$11&amp;" -IH"&amp;Instructions!B$10,"")</f>
        <v/>
      </c>
    </row>
    <row r="49" spans="1:8" ht="15">
      <c r="A49" s="204" t="str">
        <f t="shared" si="0"/>
        <v/>
      </c>
      <c r="B49" s="204"/>
      <c r="C49" s="204"/>
      <c r="D49" s="83"/>
      <c r="E49" s="83"/>
      <c r="F49" s="232" t="str">
        <f t="shared" si="1"/>
        <v/>
      </c>
      <c r="G49" s="92" t="s">
        <v>17</v>
      </c>
      <c r="H49" s="24" t="str">
        <f>IF(B49&gt;0,"raidcom modify ldev -ldev_id "&amp;B49&amp;IF(OR(ISBLANK(D49),D49="AUTO"),""," -mp_blade_id "&amp;D49)&amp;IF(ISTEXT(E49)," -status "&amp;E49,"")&amp;IF(ISTEXT(F49)," -ldev_name "&amp;F49,"")&amp;" -s "&amp;Instructions!B$11&amp;" -IH"&amp;Instructions!B$10,"")</f>
        <v/>
      </c>
    </row>
    <row r="50" spans="1:8" ht="15">
      <c r="A50" s="204" t="str">
        <f t="shared" si="0"/>
        <v/>
      </c>
      <c r="B50" s="204"/>
      <c r="C50" s="204"/>
      <c r="D50" s="83"/>
      <c r="E50" s="83"/>
      <c r="F50" s="232" t="str">
        <f t="shared" si="1"/>
        <v/>
      </c>
      <c r="G50" s="92" t="s">
        <v>17</v>
      </c>
      <c r="H50" s="24" t="str">
        <f>IF(B50&gt;0,"raidcom modify ldev -ldev_id "&amp;B50&amp;IF(OR(ISBLANK(D50),D50="AUTO"),""," -mp_blade_id "&amp;D50)&amp;IF(ISTEXT(E50)," -status "&amp;E50,"")&amp;IF(ISTEXT(F50)," -ldev_name "&amp;F50,"")&amp;" -s "&amp;Instructions!B$11&amp;" -IH"&amp;Instructions!B$10,"")</f>
        <v/>
      </c>
    </row>
    <row r="51" spans="1:8" ht="15">
      <c r="A51" s="204" t="str">
        <f t="shared" si="0"/>
        <v/>
      </c>
      <c r="B51" s="204"/>
      <c r="C51" s="204"/>
      <c r="D51" s="83"/>
      <c r="E51" s="83"/>
      <c r="F51" s="232" t="str">
        <f t="shared" si="1"/>
        <v/>
      </c>
      <c r="G51" s="92" t="s">
        <v>17</v>
      </c>
      <c r="H51" s="24" t="str">
        <f>IF(B51&gt;0,"raidcom modify ldev -ldev_id "&amp;B51&amp;IF(OR(ISBLANK(D51),D51="AUTO"),""," -mp_blade_id "&amp;D51)&amp;IF(ISTEXT(E51)," -status "&amp;E51,"")&amp;IF(ISTEXT(F51)," -ldev_name "&amp;F51,"")&amp;" -s "&amp;Instructions!B$11&amp;" -IH"&amp;Instructions!B$10,"")</f>
        <v/>
      </c>
    </row>
    <row r="52" spans="1:8" ht="15">
      <c r="A52" s="204" t="str">
        <f t="shared" si="0"/>
        <v/>
      </c>
      <c r="B52" s="204"/>
      <c r="C52" s="204"/>
      <c r="D52" s="83"/>
      <c r="E52" s="83"/>
      <c r="F52" s="232" t="str">
        <f t="shared" si="1"/>
        <v/>
      </c>
      <c r="G52" s="92" t="s">
        <v>17</v>
      </c>
      <c r="H52" s="24" t="str">
        <f>IF(B52&gt;0,"raidcom modify ldev -ldev_id "&amp;B52&amp;IF(OR(ISBLANK(D52),D52="AUTO"),""," -mp_blade_id "&amp;D52)&amp;IF(ISTEXT(E52)," -status "&amp;E52,"")&amp;IF(ISTEXT(F52)," -ldev_name "&amp;F52,"")&amp;" -s "&amp;Instructions!B$11&amp;" -IH"&amp;Instructions!B$10,"")</f>
        <v/>
      </c>
    </row>
    <row r="53" spans="1:8" ht="15">
      <c r="A53" s="204" t="str">
        <f t="shared" si="0"/>
        <v/>
      </c>
      <c r="B53" s="204"/>
      <c r="C53" s="204"/>
      <c r="D53" s="83"/>
      <c r="E53" s="83"/>
      <c r="F53" s="232" t="str">
        <f t="shared" si="1"/>
        <v/>
      </c>
      <c r="G53" s="92" t="s">
        <v>17</v>
      </c>
      <c r="H53" s="24" t="str">
        <f>IF(B53&gt;0,"raidcom modify ldev -ldev_id "&amp;B53&amp;IF(OR(ISBLANK(D53),D53="AUTO"),""," -mp_blade_id "&amp;D53)&amp;IF(ISTEXT(E53)," -status "&amp;E53,"")&amp;IF(ISTEXT(F53)," -ldev_name "&amp;F53,"")&amp;" -s "&amp;Instructions!B$11&amp;" -IH"&amp;Instructions!B$10,"")</f>
        <v/>
      </c>
    </row>
    <row r="54" spans="1:8" ht="15">
      <c r="A54" s="204" t="str">
        <f t="shared" si="0"/>
        <v/>
      </c>
      <c r="B54" s="204"/>
      <c r="C54" s="204"/>
      <c r="D54" s="83"/>
      <c r="E54" s="83"/>
      <c r="F54" s="232" t="str">
        <f t="shared" si="1"/>
        <v/>
      </c>
      <c r="G54" s="92" t="s">
        <v>17</v>
      </c>
      <c r="H54" s="24" t="str">
        <f>IF(B54&gt;0,"raidcom modify ldev -ldev_id "&amp;B54&amp;IF(OR(ISBLANK(D54),D54="AUTO"),""," -mp_blade_id "&amp;D54)&amp;IF(ISTEXT(E54)," -status "&amp;E54,"")&amp;IF(ISTEXT(F54)," -ldev_name "&amp;F54,"")&amp;" -s "&amp;Instructions!B$11&amp;" -IH"&amp;Instructions!B$10,"")</f>
        <v/>
      </c>
    </row>
    <row r="55" spans="1:8" ht="15">
      <c r="A55" s="204" t="str">
        <f t="shared" si="0"/>
        <v/>
      </c>
      <c r="B55" s="204"/>
      <c r="C55" s="204"/>
      <c r="D55" s="83"/>
      <c r="E55" s="83"/>
      <c r="F55" s="232" t="str">
        <f t="shared" si="1"/>
        <v/>
      </c>
      <c r="G55" s="92" t="s">
        <v>17</v>
      </c>
      <c r="H55" s="24" t="str">
        <f>IF(B55&gt;0,"raidcom modify ldev -ldev_id "&amp;B55&amp;IF(OR(ISBLANK(D55),D55="AUTO"),""," -mp_blade_id "&amp;D55)&amp;IF(ISTEXT(E55)," -status "&amp;E55,"")&amp;IF(ISTEXT(F55)," -ldev_name "&amp;F55,"")&amp;" -s "&amp;Instructions!B$11&amp;" -IH"&amp;Instructions!B$10,"")</f>
        <v/>
      </c>
    </row>
    <row r="56" spans="1:8" ht="15">
      <c r="A56" s="204" t="str">
        <f t="shared" si="0"/>
        <v/>
      </c>
      <c r="B56" s="204"/>
      <c r="C56" s="204"/>
      <c r="D56" s="83"/>
      <c r="E56" s="83"/>
      <c r="F56" s="232" t="str">
        <f t="shared" si="1"/>
        <v/>
      </c>
      <c r="G56" s="92" t="s">
        <v>17</v>
      </c>
      <c r="H56" s="24" t="str">
        <f>IF(B56&gt;0,"raidcom modify ldev -ldev_id "&amp;B56&amp;IF(OR(ISBLANK(D56),D56="AUTO"),""," -mp_blade_id "&amp;D56)&amp;IF(ISTEXT(E56)," -status "&amp;E56,"")&amp;IF(ISTEXT(F56)," -ldev_name "&amp;F56,"")&amp;" -s "&amp;Instructions!B$11&amp;" -IH"&amp;Instructions!B$10,"")</f>
        <v/>
      </c>
    </row>
    <row r="57" spans="1:8" ht="15">
      <c r="A57" s="204" t="str">
        <f t="shared" si="0"/>
        <v/>
      </c>
      <c r="B57" s="204"/>
      <c r="C57" s="204"/>
      <c r="D57" s="83"/>
      <c r="E57" s="83"/>
      <c r="F57" s="232" t="str">
        <f t="shared" si="1"/>
        <v/>
      </c>
      <c r="G57" s="92" t="s">
        <v>17</v>
      </c>
      <c r="H57" s="24" t="str">
        <f>IF(B57&gt;0,"raidcom modify ldev -ldev_id "&amp;B57&amp;IF(OR(ISBLANK(D57),D57="AUTO"),""," -mp_blade_id "&amp;D57)&amp;IF(ISTEXT(E57)," -status "&amp;E57,"")&amp;IF(ISTEXT(F57)," -ldev_name "&amp;F57,"")&amp;" -s "&amp;Instructions!B$11&amp;" -IH"&amp;Instructions!B$10,"")</f>
        <v/>
      </c>
    </row>
    <row r="58" spans="1:8" ht="15">
      <c r="A58" s="204" t="str">
        <f t="shared" si="0"/>
        <v/>
      </c>
      <c r="B58" s="204"/>
      <c r="C58" s="204"/>
      <c r="D58" s="83"/>
      <c r="E58" s="83"/>
      <c r="F58" s="232" t="str">
        <f t="shared" si="1"/>
        <v/>
      </c>
      <c r="G58" s="92" t="s">
        <v>17</v>
      </c>
      <c r="H58" s="24" t="str">
        <f>IF(B58&gt;0,"raidcom modify ldev -ldev_id "&amp;B58&amp;IF(OR(ISBLANK(D58),D58="AUTO"),""," -mp_blade_id "&amp;D58)&amp;IF(ISTEXT(E58)," -status "&amp;E58,"")&amp;IF(ISTEXT(F58)," -ldev_name "&amp;F58,"")&amp;" -s "&amp;Instructions!B$11&amp;" -IH"&amp;Instructions!B$10,"")</f>
        <v/>
      </c>
    </row>
    <row r="59" spans="1:8" ht="15">
      <c r="A59" s="204" t="str">
        <f t="shared" si="0"/>
        <v/>
      </c>
      <c r="B59" s="204"/>
      <c r="C59" s="204"/>
      <c r="D59" s="83"/>
      <c r="E59" s="83"/>
      <c r="F59" s="232" t="str">
        <f t="shared" si="1"/>
        <v/>
      </c>
      <c r="G59" s="92" t="s">
        <v>17</v>
      </c>
      <c r="H59" s="24" t="str">
        <f>IF(B59&gt;0,"raidcom modify ldev -ldev_id "&amp;B59&amp;IF(OR(ISBLANK(D59),D59="AUTO"),""," -mp_blade_id "&amp;D59)&amp;IF(ISTEXT(E59)," -status "&amp;E59,"")&amp;IF(ISTEXT(F59)," -ldev_name "&amp;F59,"")&amp;" -s "&amp;Instructions!B$11&amp;" -IH"&amp;Instructions!B$10,"")</f>
        <v/>
      </c>
    </row>
    <row r="60" spans="1:8" ht="15">
      <c r="A60" s="204" t="str">
        <f t="shared" si="0"/>
        <v/>
      </c>
      <c r="B60" s="204"/>
      <c r="C60" s="204"/>
      <c r="D60" s="83"/>
      <c r="E60" s="83"/>
      <c r="F60" s="232" t="str">
        <f t="shared" si="1"/>
        <v/>
      </c>
      <c r="G60" s="92" t="s">
        <v>17</v>
      </c>
      <c r="H60" s="24" t="str">
        <f>IF(B60&gt;0,"raidcom modify ldev -ldev_id "&amp;B60&amp;IF(OR(ISBLANK(D60),D60="AUTO"),""," -mp_blade_id "&amp;D60)&amp;IF(ISTEXT(E60)," -status "&amp;E60,"")&amp;IF(ISTEXT(F60)," -ldev_name "&amp;F60,"")&amp;" -s "&amp;Instructions!B$11&amp;" -IH"&amp;Instructions!B$10,"")</f>
        <v/>
      </c>
    </row>
    <row r="61" spans="1:8" ht="15">
      <c r="A61" s="204" t="str">
        <f t="shared" si="0"/>
        <v/>
      </c>
      <c r="B61" s="204"/>
      <c r="C61" s="204"/>
      <c r="D61" s="83"/>
      <c r="E61" s="83"/>
      <c r="F61" s="232" t="str">
        <f t="shared" si="1"/>
        <v/>
      </c>
      <c r="G61" s="92" t="s">
        <v>17</v>
      </c>
      <c r="H61" s="24" t="str">
        <f>IF(B61&gt;0,"raidcom modify ldev -ldev_id "&amp;B61&amp;IF(OR(ISBLANK(D61),D61="AUTO"),""," -mp_blade_id "&amp;D61)&amp;IF(ISTEXT(E61)," -status "&amp;E61,"")&amp;IF(ISTEXT(F61)," -ldev_name "&amp;F61,"")&amp;" -s "&amp;Instructions!B$11&amp;" -IH"&amp;Instructions!B$10,"")</f>
        <v/>
      </c>
    </row>
    <row r="62" spans="1:8" ht="15">
      <c r="A62" s="204" t="str">
        <f t="shared" si="0"/>
        <v/>
      </c>
      <c r="B62" s="204"/>
      <c r="C62" s="204"/>
      <c r="D62" s="83"/>
      <c r="E62" s="83"/>
      <c r="F62" s="232" t="str">
        <f t="shared" si="1"/>
        <v/>
      </c>
      <c r="G62" s="92" t="s">
        <v>17</v>
      </c>
      <c r="H62" s="24" t="str">
        <f>IF(B62&gt;0,"raidcom modify ldev -ldev_id "&amp;B62&amp;IF(OR(ISBLANK(D62),D62="AUTO"),""," -mp_blade_id "&amp;D62)&amp;IF(ISTEXT(E62)," -status "&amp;E62,"")&amp;IF(ISTEXT(F62)," -ldev_name "&amp;F62,"")&amp;" -s "&amp;Instructions!B$11&amp;" -IH"&amp;Instructions!B$10,"")</f>
        <v/>
      </c>
    </row>
    <row r="63" spans="1:8" ht="15">
      <c r="A63" s="204" t="str">
        <f t="shared" si="0"/>
        <v/>
      </c>
      <c r="B63" s="204"/>
      <c r="C63" s="204"/>
      <c r="D63" s="83"/>
      <c r="E63" s="83"/>
      <c r="F63" s="232" t="str">
        <f t="shared" si="1"/>
        <v/>
      </c>
      <c r="G63" s="92" t="s">
        <v>17</v>
      </c>
      <c r="H63" s="24" t="str">
        <f>IF(B63&gt;0,"raidcom modify ldev -ldev_id "&amp;B63&amp;IF(OR(ISBLANK(D63),D63="AUTO"),""," -mp_blade_id "&amp;D63)&amp;IF(ISTEXT(E63)," -status "&amp;E63,"")&amp;IF(ISTEXT(F63)," -ldev_name "&amp;F63,"")&amp;" -s "&amp;Instructions!B$11&amp;" -IH"&amp;Instructions!B$10,"")</f>
        <v/>
      </c>
    </row>
    <row r="64" spans="1:8" ht="15">
      <c r="A64" s="204" t="str">
        <f t="shared" si="0"/>
        <v/>
      </c>
      <c r="B64" s="204"/>
      <c r="C64" s="204"/>
      <c r="D64" s="83"/>
      <c r="E64" s="83"/>
      <c r="F64" s="232" t="str">
        <f t="shared" si="1"/>
        <v/>
      </c>
      <c r="G64" s="92" t="s">
        <v>17</v>
      </c>
      <c r="H64" s="24" t="str">
        <f>IF(B64&gt;0,"raidcom modify ldev -ldev_id "&amp;B64&amp;IF(OR(ISBLANK(D64),D64="AUTO"),""," -mp_blade_id "&amp;D64)&amp;IF(ISTEXT(E64)," -status "&amp;E64,"")&amp;IF(ISTEXT(F64)," -ldev_name "&amp;F64,"")&amp;" -s "&amp;Instructions!B$11&amp;" -IH"&amp;Instructions!B$10,"")</f>
        <v/>
      </c>
    </row>
    <row r="65" spans="1:8" ht="15">
      <c r="A65" s="204" t="str">
        <f t="shared" si="0"/>
        <v/>
      </c>
      <c r="B65" s="204"/>
      <c r="C65" s="204"/>
      <c r="D65" s="83"/>
      <c r="E65" s="83"/>
      <c r="F65" s="232" t="str">
        <f t="shared" si="1"/>
        <v/>
      </c>
      <c r="G65" s="92" t="s">
        <v>17</v>
      </c>
      <c r="H65" s="24" t="str">
        <f>IF(B65&gt;0,"raidcom modify ldev -ldev_id "&amp;B65&amp;IF(OR(ISBLANK(D65),D65="AUTO"),""," -mp_blade_id "&amp;D65)&amp;IF(ISTEXT(E65)," -status "&amp;E65,"")&amp;IF(ISTEXT(F65)," -ldev_name "&amp;F65,"")&amp;" -s "&amp;Instructions!B$11&amp;" -IH"&amp;Instructions!B$10,"")</f>
        <v/>
      </c>
    </row>
    <row r="66" spans="1:8" ht="15">
      <c r="A66" s="204" t="str">
        <f t="shared" si="0"/>
        <v/>
      </c>
      <c r="B66" s="204"/>
      <c r="C66" s="204"/>
      <c r="D66" s="83"/>
      <c r="E66" s="83"/>
      <c r="F66" s="232" t="str">
        <f t="shared" si="1"/>
        <v/>
      </c>
      <c r="G66" s="92" t="s">
        <v>17</v>
      </c>
      <c r="H66" s="24" t="str">
        <f>IF(B66&gt;0,"raidcom modify ldev -ldev_id "&amp;B66&amp;IF(OR(ISBLANK(D66),D66="AUTO"),""," -mp_blade_id "&amp;D66)&amp;IF(ISTEXT(E66)," -status "&amp;E66,"")&amp;IF(ISTEXT(F66)," -ldev_name "&amp;F66,"")&amp;" -s "&amp;Instructions!B$11&amp;" -IH"&amp;Instructions!B$10,"")</f>
        <v/>
      </c>
    </row>
    <row r="67" spans="1:8" ht="15">
      <c r="A67" s="204" t="str">
        <f t="shared" si="0"/>
        <v/>
      </c>
      <c r="B67" s="204"/>
      <c r="C67" s="204"/>
      <c r="D67" s="83"/>
      <c r="E67" s="83"/>
      <c r="F67" s="232" t="str">
        <f t="shared" si="1"/>
        <v/>
      </c>
      <c r="G67" s="92" t="s">
        <v>17</v>
      </c>
      <c r="H67" s="24" t="str">
        <f>IF(B67&gt;0,"raidcom modify ldev -ldev_id "&amp;B67&amp;IF(OR(ISBLANK(D67),D67="AUTO"),""," -mp_blade_id "&amp;D67)&amp;IF(ISTEXT(E67)," -status "&amp;E67,"")&amp;IF(ISTEXT(F67)," -ldev_name "&amp;F67,"")&amp;" -s "&amp;Instructions!B$11&amp;" -IH"&amp;Instructions!B$10,"")</f>
        <v/>
      </c>
    </row>
    <row r="68" spans="1:8" ht="15">
      <c r="A68" s="204" t="str">
        <f t="shared" si="0"/>
        <v/>
      </c>
      <c r="B68" s="204"/>
      <c r="C68" s="204"/>
      <c r="D68" s="83"/>
      <c r="E68" s="83"/>
      <c r="F68" s="232" t="str">
        <f t="shared" si="1"/>
        <v/>
      </c>
      <c r="G68" s="92" t="s">
        <v>17</v>
      </c>
      <c r="H68" s="24" t="str">
        <f>IF(B68&gt;0,"raidcom modify ldev -ldev_id "&amp;B68&amp;IF(OR(ISBLANK(D68),D68="AUTO"),""," -mp_blade_id "&amp;D68)&amp;IF(ISTEXT(E68)," -status "&amp;E68,"")&amp;IF(ISTEXT(F68)," -ldev_name "&amp;F68,"")&amp;" -s "&amp;Instructions!B$11&amp;" -IH"&amp;Instructions!B$10,"")</f>
        <v/>
      </c>
    </row>
    <row r="69" spans="1:8" ht="15">
      <c r="A69" s="204" t="str">
        <f t="shared" ref="A69:A132" si="2">IF(ISBLANK(B69),"",DEC2HEX(B69))</f>
        <v/>
      </c>
      <c r="B69" s="204"/>
      <c r="C69" s="204"/>
      <c r="D69" s="83"/>
      <c r="E69" s="83"/>
      <c r="F69" s="232" t="str">
        <f t="shared" ref="F69:F132" si="3">IF(ISTEXT(C69),""&amp;C69&amp;"_"&amp;A69,"")</f>
        <v/>
      </c>
      <c r="G69" s="92" t="s">
        <v>17</v>
      </c>
      <c r="H69" s="24" t="str">
        <f>IF(B69&gt;0,"raidcom modify ldev -ldev_id "&amp;B69&amp;IF(OR(ISBLANK(D69),D69="AUTO"),""," -mp_blade_id "&amp;D69)&amp;IF(ISTEXT(E69)," -status "&amp;E69,"")&amp;IF(ISTEXT(F69)," -ldev_name "&amp;F69,"")&amp;" -s "&amp;Instructions!B$11&amp;" -IH"&amp;Instructions!B$10,"")</f>
        <v/>
      </c>
    </row>
    <row r="70" spans="1:8" ht="15">
      <c r="A70" s="204" t="str">
        <f t="shared" si="2"/>
        <v/>
      </c>
      <c r="B70" s="204"/>
      <c r="C70" s="204"/>
      <c r="D70" s="83"/>
      <c r="E70" s="83"/>
      <c r="F70" s="232" t="str">
        <f t="shared" si="3"/>
        <v/>
      </c>
      <c r="G70" s="92" t="s">
        <v>17</v>
      </c>
      <c r="H70" s="24" t="str">
        <f>IF(B70&gt;0,"raidcom modify ldev -ldev_id "&amp;B70&amp;IF(OR(ISBLANK(D70),D70="AUTO"),""," -mp_blade_id "&amp;D70)&amp;IF(ISTEXT(E70)," -status "&amp;E70,"")&amp;IF(ISTEXT(F70)," -ldev_name "&amp;F70,"")&amp;" -s "&amp;Instructions!B$11&amp;" -IH"&amp;Instructions!B$10,"")</f>
        <v/>
      </c>
    </row>
    <row r="71" spans="1:8" ht="15">
      <c r="A71" s="204" t="str">
        <f t="shared" si="2"/>
        <v/>
      </c>
      <c r="B71" s="204"/>
      <c r="C71" s="204"/>
      <c r="D71" s="83"/>
      <c r="E71" s="83"/>
      <c r="F71" s="232" t="str">
        <f t="shared" si="3"/>
        <v/>
      </c>
      <c r="G71" s="92" t="s">
        <v>17</v>
      </c>
      <c r="H71" s="24" t="str">
        <f>IF(B71&gt;0,"raidcom modify ldev -ldev_id "&amp;B71&amp;IF(OR(ISBLANK(D71),D71="AUTO"),""," -mp_blade_id "&amp;D71)&amp;IF(ISTEXT(E71)," -status "&amp;E71,"")&amp;IF(ISTEXT(F71)," -ldev_name "&amp;F71,"")&amp;" -s "&amp;Instructions!B$11&amp;" -IH"&amp;Instructions!B$10,"")</f>
        <v/>
      </c>
    </row>
    <row r="72" spans="1:8" ht="15">
      <c r="A72" s="204" t="str">
        <f t="shared" si="2"/>
        <v/>
      </c>
      <c r="B72" s="204"/>
      <c r="C72" s="204"/>
      <c r="D72" s="83"/>
      <c r="E72" s="83"/>
      <c r="F72" s="232" t="str">
        <f t="shared" si="3"/>
        <v/>
      </c>
      <c r="G72" s="92" t="s">
        <v>17</v>
      </c>
      <c r="H72" s="24" t="str">
        <f>IF(B72&gt;0,"raidcom modify ldev -ldev_id "&amp;B72&amp;IF(OR(ISBLANK(D72),D72="AUTO"),""," -mp_blade_id "&amp;D72)&amp;IF(ISTEXT(E72)," -status "&amp;E72,"")&amp;IF(ISTEXT(F72)," -ldev_name "&amp;F72,"")&amp;" -s "&amp;Instructions!B$11&amp;" -IH"&amp;Instructions!B$10,"")</f>
        <v/>
      </c>
    </row>
    <row r="73" spans="1:8" ht="15">
      <c r="A73" s="204" t="str">
        <f t="shared" si="2"/>
        <v/>
      </c>
      <c r="B73" s="204"/>
      <c r="C73" s="204"/>
      <c r="D73" s="83"/>
      <c r="E73" s="83"/>
      <c r="F73" s="232" t="str">
        <f t="shared" si="3"/>
        <v/>
      </c>
      <c r="G73" s="92" t="s">
        <v>17</v>
      </c>
      <c r="H73" s="24" t="str">
        <f>IF(B73&gt;0,"raidcom modify ldev -ldev_id "&amp;B73&amp;IF(OR(ISBLANK(D73),D73="AUTO"),""," -mp_blade_id "&amp;D73)&amp;IF(ISTEXT(E73)," -status "&amp;E73,"")&amp;IF(ISTEXT(F73)," -ldev_name "&amp;F73,"")&amp;" -s "&amp;Instructions!B$11&amp;" -IH"&amp;Instructions!B$10,"")</f>
        <v/>
      </c>
    </row>
    <row r="74" spans="1:8" ht="15">
      <c r="A74" s="204" t="str">
        <f t="shared" si="2"/>
        <v/>
      </c>
      <c r="B74" s="204"/>
      <c r="C74" s="204"/>
      <c r="D74" s="83"/>
      <c r="E74" s="83"/>
      <c r="F74" s="232" t="str">
        <f t="shared" si="3"/>
        <v/>
      </c>
      <c r="G74" s="92" t="s">
        <v>17</v>
      </c>
      <c r="H74" s="24" t="str">
        <f>IF(B74&gt;0,"raidcom modify ldev -ldev_id "&amp;B74&amp;IF(OR(ISBLANK(D74),D74="AUTO"),""," -mp_blade_id "&amp;D74)&amp;IF(ISTEXT(E74)," -status "&amp;E74,"")&amp;IF(ISTEXT(F74)," -ldev_name "&amp;F74,"")&amp;" -s "&amp;Instructions!B$11&amp;" -IH"&amp;Instructions!B$10,"")</f>
        <v/>
      </c>
    </row>
    <row r="75" spans="1:8" ht="15">
      <c r="A75" s="204" t="str">
        <f t="shared" si="2"/>
        <v/>
      </c>
      <c r="B75" s="204"/>
      <c r="C75" s="204"/>
      <c r="D75" s="83"/>
      <c r="E75" s="83"/>
      <c r="F75" s="232" t="str">
        <f t="shared" si="3"/>
        <v/>
      </c>
      <c r="G75" s="92" t="s">
        <v>17</v>
      </c>
      <c r="H75" s="24" t="str">
        <f>IF(B75&gt;0,"raidcom modify ldev -ldev_id "&amp;B75&amp;IF(OR(ISBLANK(D75),D75="AUTO"),""," -mp_blade_id "&amp;D75)&amp;IF(ISTEXT(E75)," -status "&amp;E75,"")&amp;IF(ISTEXT(F75)," -ldev_name "&amp;F75,"")&amp;" -s "&amp;Instructions!B$11&amp;" -IH"&amp;Instructions!B$10,"")</f>
        <v/>
      </c>
    </row>
    <row r="76" spans="1:8" ht="15">
      <c r="A76" s="204" t="str">
        <f t="shared" si="2"/>
        <v/>
      </c>
      <c r="B76" s="204"/>
      <c r="C76" s="204"/>
      <c r="D76" s="83"/>
      <c r="E76" s="83"/>
      <c r="F76" s="232" t="str">
        <f t="shared" si="3"/>
        <v/>
      </c>
      <c r="G76" s="92" t="s">
        <v>17</v>
      </c>
      <c r="H76" s="24" t="str">
        <f>IF(B76&gt;0,"raidcom modify ldev -ldev_id "&amp;B76&amp;IF(OR(ISBLANK(D76),D76="AUTO"),""," -mp_blade_id "&amp;D76)&amp;IF(ISTEXT(E76)," -status "&amp;E76,"")&amp;IF(ISTEXT(F76)," -ldev_name "&amp;F76,"")&amp;" -s "&amp;Instructions!B$11&amp;" -IH"&amp;Instructions!B$10,"")</f>
        <v/>
      </c>
    </row>
    <row r="77" spans="1:8" ht="15">
      <c r="A77" s="204" t="str">
        <f t="shared" si="2"/>
        <v/>
      </c>
      <c r="B77" s="204"/>
      <c r="C77" s="204"/>
      <c r="D77" s="83"/>
      <c r="E77" s="83"/>
      <c r="F77" s="232" t="str">
        <f t="shared" si="3"/>
        <v/>
      </c>
      <c r="G77" s="92" t="s">
        <v>17</v>
      </c>
      <c r="H77" s="24" t="str">
        <f>IF(B77&gt;0,"raidcom modify ldev -ldev_id "&amp;B77&amp;IF(OR(ISBLANK(D77),D77="AUTO"),""," -mp_blade_id "&amp;D77)&amp;IF(ISTEXT(E77)," -status "&amp;E77,"")&amp;IF(ISTEXT(F77)," -ldev_name "&amp;F77,"")&amp;" -s "&amp;Instructions!B$11&amp;" -IH"&amp;Instructions!B$10,"")</f>
        <v/>
      </c>
    </row>
    <row r="78" spans="1:8" ht="15">
      <c r="A78" s="204" t="str">
        <f t="shared" si="2"/>
        <v/>
      </c>
      <c r="B78" s="204"/>
      <c r="C78" s="204"/>
      <c r="D78" s="83"/>
      <c r="E78" s="83"/>
      <c r="F78" s="232" t="str">
        <f t="shared" si="3"/>
        <v/>
      </c>
      <c r="G78" s="92" t="s">
        <v>17</v>
      </c>
      <c r="H78" s="24" t="str">
        <f>IF(B78&gt;0,"raidcom modify ldev -ldev_id "&amp;B78&amp;IF(OR(ISBLANK(D78),D78="AUTO"),""," -mp_blade_id "&amp;D78)&amp;IF(ISTEXT(E78)," -status "&amp;E78,"")&amp;IF(ISTEXT(F78)," -ldev_name "&amp;F78,"")&amp;" -s "&amp;Instructions!B$11&amp;" -IH"&amp;Instructions!B$10,"")</f>
        <v/>
      </c>
    </row>
    <row r="79" spans="1:8" ht="15">
      <c r="A79" s="204" t="str">
        <f t="shared" si="2"/>
        <v/>
      </c>
      <c r="B79" s="204"/>
      <c r="C79" s="204"/>
      <c r="D79" s="83"/>
      <c r="E79" s="83"/>
      <c r="F79" s="232" t="str">
        <f t="shared" si="3"/>
        <v/>
      </c>
      <c r="G79" s="92" t="s">
        <v>17</v>
      </c>
      <c r="H79" s="24" t="str">
        <f>IF(B79&gt;0,"raidcom modify ldev -ldev_id "&amp;B79&amp;IF(OR(ISBLANK(D79),D79="AUTO"),""," -mp_blade_id "&amp;D79)&amp;IF(ISTEXT(E79)," -status "&amp;E79,"")&amp;IF(ISTEXT(F79)," -ldev_name "&amp;F79,"")&amp;" -s "&amp;Instructions!B$11&amp;" -IH"&amp;Instructions!B$10,"")</f>
        <v/>
      </c>
    </row>
    <row r="80" spans="1:8" ht="15">
      <c r="A80" s="204" t="str">
        <f t="shared" si="2"/>
        <v/>
      </c>
      <c r="B80" s="204"/>
      <c r="C80" s="204"/>
      <c r="D80" s="83"/>
      <c r="E80" s="83"/>
      <c r="F80" s="232" t="str">
        <f t="shared" si="3"/>
        <v/>
      </c>
      <c r="G80" s="92" t="s">
        <v>17</v>
      </c>
      <c r="H80" s="24" t="str">
        <f>IF(B80&gt;0,"raidcom modify ldev -ldev_id "&amp;B80&amp;IF(OR(ISBLANK(D80),D80="AUTO"),""," -mp_blade_id "&amp;D80)&amp;IF(ISTEXT(E80)," -status "&amp;E80,"")&amp;IF(ISTEXT(F80)," -ldev_name "&amp;F80,"")&amp;" -s "&amp;Instructions!B$11&amp;" -IH"&amp;Instructions!B$10,"")</f>
        <v/>
      </c>
    </row>
    <row r="81" spans="1:8" ht="15">
      <c r="A81" s="204" t="str">
        <f t="shared" si="2"/>
        <v/>
      </c>
      <c r="B81" s="204"/>
      <c r="C81" s="204"/>
      <c r="D81" s="83"/>
      <c r="E81" s="83"/>
      <c r="F81" s="232" t="str">
        <f t="shared" si="3"/>
        <v/>
      </c>
      <c r="G81" s="92" t="s">
        <v>17</v>
      </c>
      <c r="H81" s="24" t="str">
        <f>IF(B81&gt;0,"raidcom modify ldev -ldev_id "&amp;B81&amp;IF(OR(ISBLANK(D81),D81="AUTO"),""," -mp_blade_id "&amp;D81)&amp;IF(ISTEXT(E81)," -status "&amp;E81,"")&amp;IF(ISTEXT(F81)," -ldev_name "&amp;F81,"")&amp;" -s "&amp;Instructions!B$11&amp;" -IH"&amp;Instructions!B$10,"")</f>
        <v/>
      </c>
    </row>
    <row r="82" spans="1:8" ht="15">
      <c r="A82" s="204" t="str">
        <f t="shared" si="2"/>
        <v/>
      </c>
      <c r="B82" s="204"/>
      <c r="C82" s="204"/>
      <c r="D82" s="83"/>
      <c r="E82" s="83"/>
      <c r="F82" s="232" t="str">
        <f t="shared" si="3"/>
        <v/>
      </c>
      <c r="G82" s="92" t="s">
        <v>17</v>
      </c>
      <c r="H82" s="24" t="str">
        <f>IF(B82&gt;0,"raidcom modify ldev -ldev_id "&amp;B82&amp;IF(OR(ISBLANK(D82),D82="AUTO"),""," -mp_blade_id "&amp;D82)&amp;IF(ISTEXT(E82)," -status "&amp;E82,"")&amp;IF(ISTEXT(F82)," -ldev_name "&amp;F82,"")&amp;" -s "&amp;Instructions!B$11&amp;" -IH"&amp;Instructions!B$10,"")</f>
        <v/>
      </c>
    </row>
    <row r="83" spans="1:8" ht="15">
      <c r="A83" s="204" t="str">
        <f t="shared" si="2"/>
        <v/>
      </c>
      <c r="B83" s="204"/>
      <c r="C83" s="204"/>
      <c r="D83" s="83"/>
      <c r="E83" s="83"/>
      <c r="F83" s="232" t="str">
        <f t="shared" si="3"/>
        <v/>
      </c>
      <c r="G83" s="92" t="s">
        <v>17</v>
      </c>
      <c r="H83" s="24" t="str">
        <f>IF(B83&gt;0,"raidcom modify ldev -ldev_id "&amp;B83&amp;IF(OR(ISBLANK(D83),D83="AUTO"),""," -mp_blade_id "&amp;D83)&amp;IF(ISTEXT(E83)," -status "&amp;E83,"")&amp;IF(ISTEXT(F83)," -ldev_name "&amp;F83,"")&amp;" -s "&amp;Instructions!B$11&amp;" -IH"&amp;Instructions!B$10,"")</f>
        <v/>
      </c>
    </row>
    <row r="84" spans="1:8" ht="15">
      <c r="A84" s="204" t="str">
        <f t="shared" si="2"/>
        <v/>
      </c>
      <c r="B84" s="204"/>
      <c r="C84" s="204"/>
      <c r="D84" s="83"/>
      <c r="E84" s="83"/>
      <c r="F84" s="232" t="str">
        <f t="shared" si="3"/>
        <v/>
      </c>
      <c r="G84" s="92" t="s">
        <v>17</v>
      </c>
      <c r="H84" s="24" t="str">
        <f>IF(B84&gt;0,"raidcom modify ldev -ldev_id "&amp;B84&amp;IF(OR(ISBLANK(D84),D84="AUTO"),""," -mp_blade_id "&amp;D84)&amp;IF(ISTEXT(E84)," -status "&amp;E84,"")&amp;IF(ISTEXT(F84)," -ldev_name "&amp;F84,"")&amp;" -s "&amp;Instructions!B$11&amp;" -IH"&amp;Instructions!B$10,"")</f>
        <v/>
      </c>
    </row>
    <row r="85" spans="1:8" ht="15">
      <c r="A85" s="204" t="str">
        <f t="shared" si="2"/>
        <v/>
      </c>
      <c r="B85" s="204"/>
      <c r="C85" s="204"/>
      <c r="D85" s="83"/>
      <c r="E85" s="83"/>
      <c r="F85" s="232" t="str">
        <f t="shared" si="3"/>
        <v/>
      </c>
      <c r="G85" s="92" t="s">
        <v>17</v>
      </c>
      <c r="H85" s="24" t="str">
        <f>IF(B85&gt;0,"raidcom modify ldev -ldev_id "&amp;B85&amp;IF(OR(ISBLANK(D85),D85="AUTO"),""," -mp_blade_id "&amp;D85)&amp;IF(ISTEXT(E85)," -status "&amp;E85,"")&amp;IF(ISTEXT(F85)," -ldev_name "&amp;F85,"")&amp;" -s "&amp;Instructions!B$11&amp;" -IH"&amp;Instructions!B$10,"")</f>
        <v/>
      </c>
    </row>
    <row r="86" spans="1:8" ht="15">
      <c r="A86" s="204" t="str">
        <f t="shared" si="2"/>
        <v/>
      </c>
      <c r="B86" s="204"/>
      <c r="C86" s="204"/>
      <c r="D86" s="83"/>
      <c r="E86" s="83"/>
      <c r="F86" s="232" t="str">
        <f t="shared" si="3"/>
        <v/>
      </c>
      <c r="G86" s="92" t="s">
        <v>17</v>
      </c>
      <c r="H86" s="24" t="str">
        <f>IF(B86&gt;0,"raidcom modify ldev -ldev_id "&amp;B86&amp;IF(OR(ISBLANK(D86),D86="AUTO"),""," -mp_blade_id "&amp;D86)&amp;IF(ISTEXT(E86)," -status "&amp;E86,"")&amp;IF(ISTEXT(F86)," -ldev_name "&amp;F86,"")&amp;" -s "&amp;Instructions!B$11&amp;" -IH"&amp;Instructions!B$10,"")</f>
        <v/>
      </c>
    </row>
    <row r="87" spans="1:8" ht="15">
      <c r="A87" s="204" t="str">
        <f t="shared" si="2"/>
        <v/>
      </c>
      <c r="B87" s="204"/>
      <c r="C87" s="204"/>
      <c r="D87" s="83"/>
      <c r="E87" s="83"/>
      <c r="F87" s="232" t="str">
        <f t="shared" si="3"/>
        <v/>
      </c>
      <c r="G87" s="92" t="s">
        <v>17</v>
      </c>
      <c r="H87" s="24" t="str">
        <f>IF(B87&gt;0,"raidcom modify ldev -ldev_id "&amp;B87&amp;IF(OR(ISBLANK(D87),D87="AUTO"),""," -mp_blade_id "&amp;D87)&amp;IF(ISTEXT(E87)," -status "&amp;E87,"")&amp;IF(ISTEXT(F87)," -ldev_name "&amp;F87,"")&amp;" -s "&amp;Instructions!B$11&amp;" -IH"&amp;Instructions!B$10,"")</f>
        <v/>
      </c>
    </row>
    <row r="88" spans="1:8" ht="15">
      <c r="A88" s="204" t="str">
        <f t="shared" si="2"/>
        <v/>
      </c>
      <c r="B88" s="204"/>
      <c r="C88" s="204"/>
      <c r="D88" s="83"/>
      <c r="E88" s="83"/>
      <c r="F88" s="232" t="str">
        <f t="shared" si="3"/>
        <v/>
      </c>
      <c r="G88" s="92" t="s">
        <v>17</v>
      </c>
      <c r="H88" s="24" t="str">
        <f>IF(B88&gt;0,"raidcom modify ldev -ldev_id "&amp;B88&amp;IF(OR(ISBLANK(D88),D88="AUTO"),""," -mp_blade_id "&amp;D88)&amp;IF(ISTEXT(E88)," -status "&amp;E88,"")&amp;IF(ISTEXT(F88)," -ldev_name "&amp;F88,"")&amp;" -s "&amp;Instructions!B$11&amp;" -IH"&amp;Instructions!B$10,"")</f>
        <v/>
      </c>
    </row>
    <row r="89" spans="1:8" ht="15">
      <c r="A89" s="204" t="str">
        <f t="shared" si="2"/>
        <v/>
      </c>
      <c r="B89" s="204"/>
      <c r="C89" s="204"/>
      <c r="D89" s="83"/>
      <c r="E89" s="83"/>
      <c r="F89" s="232" t="str">
        <f t="shared" si="3"/>
        <v/>
      </c>
      <c r="G89" s="92" t="s">
        <v>17</v>
      </c>
      <c r="H89" s="24" t="str">
        <f>IF(B89&gt;0,"raidcom modify ldev -ldev_id "&amp;B89&amp;IF(OR(ISBLANK(D89),D89="AUTO"),""," -mp_blade_id "&amp;D89)&amp;IF(ISTEXT(E89)," -status "&amp;E89,"")&amp;IF(ISTEXT(F89)," -ldev_name "&amp;F89,"")&amp;" -s "&amp;Instructions!B$11&amp;" -IH"&amp;Instructions!B$10,"")</f>
        <v/>
      </c>
    </row>
    <row r="90" spans="1:8" ht="15">
      <c r="A90" s="204" t="str">
        <f t="shared" si="2"/>
        <v/>
      </c>
      <c r="B90" s="204"/>
      <c r="C90" s="204"/>
      <c r="D90" s="83"/>
      <c r="E90" s="83"/>
      <c r="F90" s="232" t="str">
        <f t="shared" si="3"/>
        <v/>
      </c>
      <c r="G90" s="92" t="s">
        <v>17</v>
      </c>
      <c r="H90" s="24" t="str">
        <f>IF(B90&gt;0,"raidcom modify ldev -ldev_id "&amp;B90&amp;IF(OR(ISBLANK(D90),D90="AUTO"),""," -mp_blade_id "&amp;D90)&amp;IF(ISTEXT(E90)," -status "&amp;E90,"")&amp;IF(ISTEXT(F90)," -ldev_name "&amp;F90,"")&amp;" -s "&amp;Instructions!B$11&amp;" -IH"&amp;Instructions!B$10,"")</f>
        <v/>
      </c>
    </row>
    <row r="91" spans="1:8" ht="15">
      <c r="A91" s="204" t="str">
        <f t="shared" si="2"/>
        <v/>
      </c>
      <c r="B91" s="204"/>
      <c r="C91" s="204"/>
      <c r="D91" s="83"/>
      <c r="E91" s="83"/>
      <c r="F91" s="232" t="str">
        <f t="shared" si="3"/>
        <v/>
      </c>
      <c r="G91" s="92" t="s">
        <v>17</v>
      </c>
      <c r="H91" s="24" t="str">
        <f>IF(B91&gt;0,"raidcom modify ldev -ldev_id "&amp;B91&amp;IF(OR(ISBLANK(D91),D91="AUTO"),""," -mp_blade_id "&amp;D91)&amp;IF(ISTEXT(E91)," -status "&amp;E91,"")&amp;IF(ISTEXT(F91)," -ldev_name "&amp;F91,"")&amp;" -s "&amp;Instructions!B$11&amp;" -IH"&amp;Instructions!B$10,"")</f>
        <v/>
      </c>
    </row>
    <row r="92" spans="1:8" ht="15">
      <c r="A92" s="204" t="str">
        <f t="shared" si="2"/>
        <v/>
      </c>
      <c r="B92" s="204"/>
      <c r="C92" s="204"/>
      <c r="D92" s="83"/>
      <c r="E92" s="83"/>
      <c r="F92" s="232" t="str">
        <f t="shared" si="3"/>
        <v/>
      </c>
      <c r="G92" s="92" t="s">
        <v>17</v>
      </c>
      <c r="H92" s="24" t="str">
        <f>IF(B92&gt;0,"raidcom modify ldev -ldev_id "&amp;B92&amp;IF(OR(ISBLANK(D92),D92="AUTO"),""," -mp_blade_id "&amp;D92)&amp;IF(ISTEXT(E92)," -status "&amp;E92,"")&amp;IF(ISTEXT(F92)," -ldev_name "&amp;F92,"")&amp;" -s "&amp;Instructions!B$11&amp;" -IH"&amp;Instructions!B$10,"")</f>
        <v/>
      </c>
    </row>
    <row r="93" spans="1:8" ht="15">
      <c r="A93" s="204" t="str">
        <f t="shared" si="2"/>
        <v/>
      </c>
      <c r="B93" s="204"/>
      <c r="C93" s="204"/>
      <c r="D93" s="83"/>
      <c r="E93" s="83"/>
      <c r="F93" s="232" t="str">
        <f t="shared" si="3"/>
        <v/>
      </c>
      <c r="G93" s="92" t="s">
        <v>17</v>
      </c>
      <c r="H93" s="24" t="str">
        <f>IF(B93&gt;0,"raidcom modify ldev -ldev_id "&amp;B93&amp;IF(OR(ISBLANK(D93),D93="AUTO"),""," -mp_blade_id "&amp;D93)&amp;IF(ISTEXT(E93)," -status "&amp;E93,"")&amp;IF(ISTEXT(F93)," -ldev_name "&amp;F93,"")&amp;" -s "&amp;Instructions!B$11&amp;" -IH"&amp;Instructions!B$10,"")</f>
        <v/>
      </c>
    </row>
    <row r="94" spans="1:8" ht="15">
      <c r="A94" s="204" t="str">
        <f t="shared" si="2"/>
        <v/>
      </c>
      <c r="B94" s="204"/>
      <c r="C94" s="204"/>
      <c r="D94" s="83"/>
      <c r="E94" s="83"/>
      <c r="F94" s="232" t="str">
        <f t="shared" si="3"/>
        <v/>
      </c>
      <c r="G94" s="92" t="s">
        <v>17</v>
      </c>
      <c r="H94" s="24" t="str">
        <f>IF(B94&gt;0,"raidcom modify ldev -ldev_id "&amp;B94&amp;IF(OR(ISBLANK(D94),D94="AUTO"),""," -mp_blade_id "&amp;D94)&amp;IF(ISTEXT(E94)," -status "&amp;E94,"")&amp;IF(ISTEXT(F94)," -ldev_name "&amp;F94,"")&amp;" -s "&amp;Instructions!B$11&amp;" -IH"&amp;Instructions!B$10,"")</f>
        <v/>
      </c>
    </row>
    <row r="95" spans="1:8" ht="15">
      <c r="A95" s="204" t="str">
        <f t="shared" si="2"/>
        <v/>
      </c>
      <c r="B95" s="204"/>
      <c r="C95" s="204"/>
      <c r="D95" s="83"/>
      <c r="E95" s="83"/>
      <c r="F95" s="232" t="str">
        <f t="shared" si="3"/>
        <v/>
      </c>
      <c r="G95" s="92" t="s">
        <v>17</v>
      </c>
      <c r="H95" s="24" t="str">
        <f>IF(B95&gt;0,"raidcom modify ldev -ldev_id "&amp;B95&amp;IF(OR(ISBLANK(D95),D95="AUTO"),""," -mp_blade_id "&amp;D95)&amp;IF(ISTEXT(E95)," -status "&amp;E95,"")&amp;IF(ISTEXT(F95)," -ldev_name "&amp;F95,"")&amp;" -s "&amp;Instructions!B$11&amp;" -IH"&amp;Instructions!B$10,"")</f>
        <v/>
      </c>
    </row>
    <row r="96" spans="1:8" ht="15">
      <c r="A96" s="204" t="str">
        <f t="shared" si="2"/>
        <v/>
      </c>
      <c r="B96" s="204"/>
      <c r="C96" s="204"/>
      <c r="D96" s="83"/>
      <c r="E96" s="83"/>
      <c r="F96" s="232" t="str">
        <f t="shared" si="3"/>
        <v/>
      </c>
      <c r="G96" s="92" t="s">
        <v>17</v>
      </c>
      <c r="H96" s="24" t="str">
        <f>IF(B96&gt;0,"raidcom modify ldev -ldev_id "&amp;B96&amp;IF(OR(ISBLANK(D96),D96="AUTO"),""," -mp_blade_id "&amp;D96)&amp;IF(ISTEXT(E96)," -status "&amp;E96,"")&amp;IF(ISTEXT(F96)," -ldev_name "&amp;F96,"")&amp;" -s "&amp;Instructions!B$11&amp;" -IH"&amp;Instructions!B$10,"")</f>
        <v/>
      </c>
    </row>
    <row r="97" spans="1:8" ht="15">
      <c r="A97" s="204" t="str">
        <f t="shared" si="2"/>
        <v/>
      </c>
      <c r="B97" s="204"/>
      <c r="C97" s="204"/>
      <c r="D97" s="83"/>
      <c r="E97" s="83"/>
      <c r="F97" s="232" t="str">
        <f t="shared" si="3"/>
        <v/>
      </c>
      <c r="G97" s="92" t="s">
        <v>17</v>
      </c>
      <c r="H97" s="24" t="str">
        <f>IF(B97&gt;0,"raidcom modify ldev -ldev_id "&amp;B97&amp;IF(OR(ISBLANK(D97),D97="AUTO"),""," -mp_blade_id "&amp;D97)&amp;IF(ISTEXT(E97)," -status "&amp;E97,"")&amp;IF(ISTEXT(F97)," -ldev_name "&amp;F97,"")&amp;" -s "&amp;Instructions!B$11&amp;" -IH"&amp;Instructions!B$10,"")</f>
        <v/>
      </c>
    </row>
    <row r="98" spans="1:8" ht="15">
      <c r="A98" s="204" t="str">
        <f t="shared" si="2"/>
        <v/>
      </c>
      <c r="B98" s="204"/>
      <c r="C98" s="204"/>
      <c r="D98" s="83"/>
      <c r="E98" s="83"/>
      <c r="F98" s="232" t="str">
        <f t="shared" si="3"/>
        <v/>
      </c>
      <c r="G98" s="92" t="s">
        <v>17</v>
      </c>
      <c r="H98" s="24" t="str">
        <f>IF(B98&gt;0,"raidcom modify ldev -ldev_id "&amp;B98&amp;IF(OR(ISBLANK(D98),D98="AUTO"),""," -mp_blade_id "&amp;D98)&amp;IF(ISTEXT(E98)," -status "&amp;E98,"")&amp;IF(ISTEXT(F98)," -ldev_name "&amp;F98,"")&amp;" -s "&amp;Instructions!B$11&amp;" -IH"&amp;Instructions!B$10,"")</f>
        <v/>
      </c>
    </row>
    <row r="99" spans="1:8" ht="15">
      <c r="A99" s="204" t="str">
        <f t="shared" si="2"/>
        <v/>
      </c>
      <c r="B99" s="204"/>
      <c r="C99" s="204"/>
      <c r="D99" s="83"/>
      <c r="E99" s="83"/>
      <c r="F99" s="232" t="str">
        <f t="shared" si="3"/>
        <v/>
      </c>
      <c r="G99" s="92" t="s">
        <v>17</v>
      </c>
      <c r="H99" s="24" t="str">
        <f>IF(B99&gt;0,"raidcom modify ldev -ldev_id "&amp;B99&amp;IF(OR(ISBLANK(D99),D99="AUTO"),""," -mp_blade_id "&amp;D99)&amp;IF(ISTEXT(E99)," -status "&amp;E99,"")&amp;IF(ISTEXT(F99)," -ldev_name "&amp;F99,"")&amp;" -s "&amp;Instructions!B$11&amp;" -IH"&amp;Instructions!B$10,"")</f>
        <v/>
      </c>
    </row>
    <row r="100" spans="1:8" ht="15">
      <c r="A100" s="204" t="str">
        <f t="shared" si="2"/>
        <v/>
      </c>
      <c r="B100" s="204"/>
      <c r="C100" s="204"/>
      <c r="D100" s="83"/>
      <c r="E100" s="83"/>
      <c r="F100" s="232" t="str">
        <f t="shared" si="3"/>
        <v/>
      </c>
      <c r="G100" s="92" t="s">
        <v>17</v>
      </c>
      <c r="H100" s="24" t="str">
        <f>IF(B100&gt;0,"raidcom modify ldev -ldev_id "&amp;B100&amp;IF(OR(ISBLANK(D100),D100="AUTO"),""," -mp_blade_id "&amp;D100)&amp;IF(ISTEXT(E100)," -status "&amp;E100,"")&amp;IF(ISTEXT(F100)," -ldev_name "&amp;F100,"")&amp;" -s "&amp;Instructions!B$11&amp;" -IH"&amp;Instructions!B$10,"")</f>
        <v/>
      </c>
    </row>
    <row r="101" spans="1:8" ht="15">
      <c r="A101" s="204" t="str">
        <f t="shared" si="2"/>
        <v/>
      </c>
      <c r="B101" s="204"/>
      <c r="C101" s="204"/>
      <c r="D101" s="83"/>
      <c r="E101" s="83"/>
      <c r="F101" s="232" t="str">
        <f t="shared" si="3"/>
        <v/>
      </c>
      <c r="G101" s="92" t="s">
        <v>17</v>
      </c>
      <c r="H101" s="24" t="str">
        <f>IF(B101&gt;0,"raidcom modify ldev -ldev_id "&amp;B101&amp;IF(OR(ISBLANK(D101),D101="AUTO"),""," -mp_blade_id "&amp;D101)&amp;IF(ISTEXT(E101)," -status "&amp;E101,"")&amp;IF(ISTEXT(F101)," -ldev_name "&amp;F101,"")&amp;" -s "&amp;Instructions!B$11&amp;" -IH"&amp;Instructions!B$10,"")</f>
        <v/>
      </c>
    </row>
    <row r="102" spans="1:8" ht="15">
      <c r="A102" s="204" t="str">
        <f t="shared" si="2"/>
        <v/>
      </c>
      <c r="B102" s="204"/>
      <c r="C102" s="204"/>
      <c r="D102" s="83"/>
      <c r="E102" s="83"/>
      <c r="F102" s="232" t="str">
        <f t="shared" si="3"/>
        <v/>
      </c>
      <c r="G102" s="92" t="s">
        <v>17</v>
      </c>
      <c r="H102" s="24" t="str">
        <f>IF(B102&gt;0,"raidcom modify ldev -ldev_id "&amp;B102&amp;IF(OR(ISBLANK(D102),D102="AUTO"),""," -mp_blade_id "&amp;D102)&amp;IF(ISTEXT(E102)," -status "&amp;E102,"")&amp;IF(ISTEXT(F102)," -ldev_name "&amp;F102,"")&amp;" -s "&amp;Instructions!B$11&amp;" -IH"&amp;Instructions!B$10,"")</f>
        <v/>
      </c>
    </row>
    <row r="103" spans="1:8" ht="15">
      <c r="A103" s="204" t="str">
        <f t="shared" si="2"/>
        <v/>
      </c>
      <c r="B103" s="204"/>
      <c r="C103" s="204"/>
      <c r="D103" s="83"/>
      <c r="E103" s="83"/>
      <c r="F103" s="232" t="str">
        <f t="shared" si="3"/>
        <v/>
      </c>
      <c r="G103" s="92" t="s">
        <v>17</v>
      </c>
      <c r="H103" s="24" t="str">
        <f>IF(B103&gt;0,"raidcom modify ldev -ldev_id "&amp;B103&amp;IF(OR(ISBLANK(D103),D103="AUTO"),""," -mp_blade_id "&amp;D103)&amp;IF(ISTEXT(E103)," -status "&amp;E103,"")&amp;IF(ISTEXT(F103)," -ldev_name "&amp;F103,"")&amp;" -s "&amp;Instructions!B$11&amp;" -IH"&amp;Instructions!B$10,"")</f>
        <v/>
      </c>
    </row>
    <row r="104" spans="1:8" ht="15">
      <c r="A104" s="204" t="str">
        <f t="shared" si="2"/>
        <v/>
      </c>
      <c r="B104" s="204"/>
      <c r="C104" s="204"/>
      <c r="D104" s="83"/>
      <c r="E104" s="83"/>
      <c r="F104" s="232" t="str">
        <f t="shared" si="3"/>
        <v/>
      </c>
      <c r="G104" s="92" t="s">
        <v>17</v>
      </c>
      <c r="H104" s="24" t="str">
        <f>IF(B104&gt;0,"raidcom modify ldev -ldev_id "&amp;B104&amp;IF(OR(ISBLANK(D104),D104="AUTO"),""," -mp_blade_id "&amp;D104)&amp;IF(ISTEXT(E104)," -status "&amp;E104,"")&amp;IF(ISTEXT(F104)," -ldev_name "&amp;F104,"")&amp;" -s "&amp;Instructions!B$11&amp;" -IH"&amp;Instructions!B$10,"")</f>
        <v/>
      </c>
    </row>
    <row r="105" spans="1:8" ht="15">
      <c r="A105" s="204" t="str">
        <f t="shared" si="2"/>
        <v/>
      </c>
      <c r="B105" s="204"/>
      <c r="C105" s="204"/>
      <c r="D105" s="83"/>
      <c r="E105" s="83"/>
      <c r="F105" s="232" t="str">
        <f t="shared" si="3"/>
        <v/>
      </c>
      <c r="G105" s="92" t="s">
        <v>17</v>
      </c>
      <c r="H105" s="24" t="str">
        <f>IF(B105&gt;0,"raidcom modify ldev -ldev_id "&amp;B105&amp;IF(OR(ISBLANK(D105),D105="AUTO"),""," -mp_blade_id "&amp;D105)&amp;IF(ISTEXT(E105)," -status "&amp;E105,"")&amp;IF(ISTEXT(F105)," -ldev_name "&amp;F105,"")&amp;" -s "&amp;Instructions!B$11&amp;" -IH"&amp;Instructions!B$10,"")</f>
        <v/>
      </c>
    </row>
    <row r="106" spans="1:8" ht="15">
      <c r="A106" s="204" t="str">
        <f t="shared" si="2"/>
        <v/>
      </c>
      <c r="B106" s="204"/>
      <c r="C106" s="204"/>
      <c r="D106" s="83"/>
      <c r="E106" s="83"/>
      <c r="F106" s="232" t="str">
        <f t="shared" si="3"/>
        <v/>
      </c>
      <c r="G106" s="92" t="s">
        <v>17</v>
      </c>
      <c r="H106" s="24" t="str">
        <f>IF(B106&gt;0,"raidcom modify ldev -ldev_id "&amp;B106&amp;IF(OR(ISBLANK(D106),D106="AUTO"),""," -mp_blade_id "&amp;D106)&amp;IF(ISTEXT(E106)," -status "&amp;E106,"")&amp;IF(ISTEXT(F106)," -ldev_name "&amp;F106,"")&amp;" -s "&amp;Instructions!B$11&amp;" -IH"&amp;Instructions!B$10,"")</f>
        <v/>
      </c>
    </row>
    <row r="107" spans="1:8" ht="15">
      <c r="A107" s="204" t="str">
        <f t="shared" si="2"/>
        <v/>
      </c>
      <c r="B107" s="204"/>
      <c r="C107" s="204"/>
      <c r="D107" s="83"/>
      <c r="E107" s="83"/>
      <c r="F107" s="232" t="str">
        <f t="shared" si="3"/>
        <v/>
      </c>
      <c r="G107" s="92" t="s">
        <v>17</v>
      </c>
      <c r="H107" s="24" t="str">
        <f>IF(B107&gt;0,"raidcom modify ldev -ldev_id "&amp;B107&amp;IF(OR(ISBLANK(D107),D107="AUTO"),""," -mp_blade_id "&amp;D107)&amp;IF(ISTEXT(E107)," -status "&amp;E107,"")&amp;IF(ISTEXT(F107)," -ldev_name "&amp;F107,"")&amp;" -s "&amp;Instructions!B$11&amp;" -IH"&amp;Instructions!B$10,"")</f>
        <v/>
      </c>
    </row>
    <row r="108" spans="1:8" ht="15">
      <c r="A108" s="204" t="str">
        <f t="shared" si="2"/>
        <v/>
      </c>
      <c r="B108" s="204"/>
      <c r="C108" s="204"/>
      <c r="D108" s="83"/>
      <c r="E108" s="83"/>
      <c r="F108" s="232" t="str">
        <f t="shared" si="3"/>
        <v/>
      </c>
      <c r="G108" s="92" t="s">
        <v>17</v>
      </c>
      <c r="H108" s="24" t="str">
        <f>IF(B108&gt;0,"raidcom modify ldev -ldev_id "&amp;B108&amp;IF(OR(ISBLANK(D108),D108="AUTO"),""," -mp_blade_id "&amp;D108)&amp;IF(ISTEXT(E108)," -status "&amp;E108,"")&amp;IF(ISTEXT(F108)," -ldev_name "&amp;F108,"")&amp;" -s "&amp;Instructions!B$11&amp;" -IH"&amp;Instructions!B$10,"")</f>
        <v/>
      </c>
    </row>
    <row r="109" spans="1:8" ht="15">
      <c r="A109" s="204" t="str">
        <f t="shared" si="2"/>
        <v/>
      </c>
      <c r="B109" s="204"/>
      <c r="C109" s="204"/>
      <c r="D109" s="83"/>
      <c r="E109" s="83"/>
      <c r="F109" s="232" t="str">
        <f t="shared" si="3"/>
        <v/>
      </c>
      <c r="G109" s="92" t="s">
        <v>17</v>
      </c>
      <c r="H109" s="24" t="str">
        <f>IF(B109&gt;0,"raidcom modify ldev -ldev_id "&amp;B109&amp;IF(OR(ISBLANK(D109),D109="AUTO"),""," -mp_blade_id "&amp;D109)&amp;IF(ISTEXT(E109)," -status "&amp;E109,"")&amp;IF(ISTEXT(F109)," -ldev_name "&amp;F109,"")&amp;" -s "&amp;Instructions!B$11&amp;" -IH"&amp;Instructions!B$10,"")</f>
        <v/>
      </c>
    </row>
    <row r="110" spans="1:8" ht="15">
      <c r="A110" s="204" t="str">
        <f t="shared" si="2"/>
        <v/>
      </c>
      <c r="B110" s="204"/>
      <c r="C110" s="204"/>
      <c r="D110" s="83"/>
      <c r="E110" s="83"/>
      <c r="F110" s="232" t="str">
        <f t="shared" si="3"/>
        <v/>
      </c>
      <c r="G110" s="92" t="s">
        <v>17</v>
      </c>
      <c r="H110" s="24" t="str">
        <f>IF(B110&gt;0,"raidcom modify ldev -ldev_id "&amp;B110&amp;IF(OR(ISBLANK(D110),D110="AUTO"),""," -mp_blade_id "&amp;D110)&amp;IF(ISTEXT(E110)," -status "&amp;E110,"")&amp;IF(ISTEXT(F110)," -ldev_name "&amp;F110,"")&amp;" -s "&amp;Instructions!B$11&amp;" -IH"&amp;Instructions!B$10,"")</f>
        <v/>
      </c>
    </row>
    <row r="111" spans="1:8" ht="15">
      <c r="A111" s="204" t="str">
        <f t="shared" si="2"/>
        <v/>
      </c>
      <c r="B111" s="204"/>
      <c r="C111" s="204"/>
      <c r="D111" s="83"/>
      <c r="E111" s="83"/>
      <c r="F111" s="232" t="str">
        <f t="shared" si="3"/>
        <v/>
      </c>
      <c r="G111" s="92" t="s">
        <v>17</v>
      </c>
      <c r="H111" s="24" t="str">
        <f>IF(B111&gt;0,"raidcom modify ldev -ldev_id "&amp;B111&amp;IF(OR(ISBLANK(D111),D111="AUTO"),""," -mp_blade_id "&amp;D111)&amp;IF(ISTEXT(E111)," -status "&amp;E111,"")&amp;IF(ISTEXT(F111)," -ldev_name "&amp;F111,"")&amp;" -s "&amp;Instructions!B$11&amp;" -IH"&amp;Instructions!B$10,"")</f>
        <v/>
      </c>
    </row>
    <row r="112" spans="1:8" ht="15">
      <c r="A112" s="204" t="str">
        <f t="shared" si="2"/>
        <v/>
      </c>
      <c r="B112" s="204"/>
      <c r="C112" s="204"/>
      <c r="D112" s="83"/>
      <c r="E112" s="83"/>
      <c r="F112" s="232" t="str">
        <f t="shared" si="3"/>
        <v/>
      </c>
      <c r="G112" s="92" t="s">
        <v>17</v>
      </c>
      <c r="H112" s="24" t="str">
        <f>IF(B112&gt;0,"raidcom modify ldev -ldev_id "&amp;B112&amp;IF(OR(ISBLANK(D112),D112="AUTO"),""," -mp_blade_id "&amp;D112)&amp;IF(ISTEXT(E112)," -status "&amp;E112,"")&amp;IF(ISTEXT(F112)," -ldev_name "&amp;F112,"")&amp;" -s "&amp;Instructions!B$11&amp;" -IH"&amp;Instructions!B$10,"")</f>
        <v/>
      </c>
    </row>
    <row r="113" spans="1:8" ht="15">
      <c r="A113" s="204" t="str">
        <f t="shared" si="2"/>
        <v/>
      </c>
      <c r="B113" s="204"/>
      <c r="C113" s="204"/>
      <c r="D113" s="83"/>
      <c r="E113" s="83"/>
      <c r="F113" s="232" t="str">
        <f t="shared" si="3"/>
        <v/>
      </c>
      <c r="G113" s="92" t="s">
        <v>17</v>
      </c>
      <c r="H113" s="24" t="str">
        <f>IF(B113&gt;0,"raidcom modify ldev -ldev_id "&amp;B113&amp;IF(OR(ISBLANK(D113),D113="AUTO"),""," -mp_blade_id "&amp;D113)&amp;IF(ISTEXT(E113)," -status "&amp;E113,"")&amp;IF(ISTEXT(F113)," -ldev_name "&amp;F113,"")&amp;" -s "&amp;Instructions!B$11&amp;" -IH"&amp;Instructions!B$10,"")</f>
        <v/>
      </c>
    </row>
    <row r="114" spans="1:8" ht="15">
      <c r="A114" s="204" t="str">
        <f t="shared" si="2"/>
        <v/>
      </c>
      <c r="B114" s="204"/>
      <c r="C114" s="204"/>
      <c r="D114" s="83"/>
      <c r="E114" s="83"/>
      <c r="F114" s="232" t="str">
        <f t="shared" si="3"/>
        <v/>
      </c>
      <c r="G114" s="92" t="s">
        <v>17</v>
      </c>
      <c r="H114" s="24" t="str">
        <f>IF(B114&gt;0,"raidcom modify ldev -ldev_id "&amp;B114&amp;IF(OR(ISBLANK(D114),D114="AUTO"),""," -mp_blade_id "&amp;D114)&amp;IF(ISTEXT(E114)," -status "&amp;E114,"")&amp;IF(ISTEXT(F114)," -ldev_name "&amp;F114,"")&amp;" -s "&amp;Instructions!B$11&amp;" -IH"&amp;Instructions!B$10,"")</f>
        <v/>
      </c>
    </row>
    <row r="115" spans="1:8" ht="15">
      <c r="A115" s="204" t="str">
        <f t="shared" si="2"/>
        <v/>
      </c>
      <c r="B115" s="204"/>
      <c r="C115" s="204"/>
      <c r="D115" s="83"/>
      <c r="E115" s="83"/>
      <c r="F115" s="232" t="str">
        <f t="shared" si="3"/>
        <v/>
      </c>
      <c r="G115" s="92" t="s">
        <v>17</v>
      </c>
      <c r="H115" s="24" t="str">
        <f>IF(B115&gt;0,"raidcom modify ldev -ldev_id "&amp;B115&amp;IF(OR(ISBLANK(D115),D115="AUTO"),""," -mp_blade_id "&amp;D115)&amp;IF(ISTEXT(E115)," -status "&amp;E115,"")&amp;IF(ISTEXT(F115)," -ldev_name "&amp;F115,"")&amp;" -s "&amp;Instructions!B$11&amp;" -IH"&amp;Instructions!B$10,"")</f>
        <v/>
      </c>
    </row>
    <row r="116" spans="1:8" ht="15">
      <c r="A116" s="204" t="str">
        <f t="shared" si="2"/>
        <v/>
      </c>
      <c r="B116" s="204"/>
      <c r="C116" s="204"/>
      <c r="D116" s="83"/>
      <c r="E116" s="83"/>
      <c r="F116" s="232" t="str">
        <f t="shared" si="3"/>
        <v/>
      </c>
      <c r="G116" s="92" t="s">
        <v>17</v>
      </c>
      <c r="H116" s="24" t="str">
        <f>IF(B116&gt;0,"raidcom modify ldev -ldev_id "&amp;B116&amp;IF(OR(ISBLANK(D116),D116="AUTO"),""," -mp_blade_id "&amp;D116)&amp;IF(ISTEXT(E116)," -status "&amp;E116,"")&amp;IF(ISTEXT(F116)," -ldev_name "&amp;F116,"")&amp;" -s "&amp;Instructions!B$11&amp;" -IH"&amp;Instructions!B$10,"")</f>
        <v/>
      </c>
    </row>
    <row r="117" spans="1:8" ht="15">
      <c r="A117" s="204" t="str">
        <f t="shared" si="2"/>
        <v/>
      </c>
      <c r="B117" s="204"/>
      <c r="C117" s="204"/>
      <c r="D117" s="83"/>
      <c r="E117" s="83"/>
      <c r="F117" s="232" t="str">
        <f t="shared" si="3"/>
        <v/>
      </c>
      <c r="G117" s="92" t="s">
        <v>17</v>
      </c>
      <c r="H117" s="24" t="str">
        <f>IF(B117&gt;0,"raidcom modify ldev -ldev_id "&amp;B117&amp;IF(OR(ISBLANK(D117),D117="AUTO"),""," -mp_blade_id "&amp;D117)&amp;IF(ISTEXT(E117)," -status "&amp;E117,"")&amp;IF(ISTEXT(F117)," -ldev_name "&amp;F117,"")&amp;" -s "&amp;Instructions!B$11&amp;" -IH"&amp;Instructions!B$10,"")</f>
        <v/>
      </c>
    </row>
    <row r="118" spans="1:8" ht="15">
      <c r="A118" s="204" t="str">
        <f t="shared" si="2"/>
        <v/>
      </c>
      <c r="B118" s="204"/>
      <c r="C118" s="204"/>
      <c r="D118" s="83"/>
      <c r="E118" s="83"/>
      <c r="F118" s="232" t="str">
        <f t="shared" si="3"/>
        <v/>
      </c>
      <c r="G118" s="92" t="s">
        <v>17</v>
      </c>
      <c r="H118" s="24" t="str">
        <f>IF(B118&gt;0,"raidcom modify ldev -ldev_id "&amp;B118&amp;IF(OR(ISBLANK(D118),D118="AUTO"),""," -mp_blade_id "&amp;D118)&amp;IF(ISTEXT(E118)," -status "&amp;E118,"")&amp;IF(ISTEXT(F118)," -ldev_name "&amp;F118,"")&amp;" -s "&amp;Instructions!B$11&amp;" -IH"&amp;Instructions!B$10,"")</f>
        <v/>
      </c>
    </row>
    <row r="119" spans="1:8" ht="15">
      <c r="A119" s="204" t="str">
        <f t="shared" si="2"/>
        <v/>
      </c>
      <c r="B119" s="204"/>
      <c r="C119" s="204"/>
      <c r="D119" s="83"/>
      <c r="E119" s="83"/>
      <c r="F119" s="232" t="str">
        <f t="shared" si="3"/>
        <v/>
      </c>
      <c r="G119" s="92" t="s">
        <v>17</v>
      </c>
      <c r="H119" s="24" t="str">
        <f>IF(B119&gt;0,"raidcom modify ldev -ldev_id "&amp;B119&amp;IF(OR(ISBLANK(D119),D119="AUTO"),""," -mp_blade_id "&amp;D119)&amp;IF(ISTEXT(E119)," -status "&amp;E119,"")&amp;IF(ISTEXT(F119)," -ldev_name "&amp;F119,"")&amp;" -s "&amp;Instructions!B$11&amp;" -IH"&amp;Instructions!B$10,"")</f>
        <v/>
      </c>
    </row>
    <row r="120" spans="1:8" ht="15">
      <c r="A120" s="204" t="str">
        <f t="shared" si="2"/>
        <v/>
      </c>
      <c r="B120" s="204"/>
      <c r="C120" s="204"/>
      <c r="D120" s="83"/>
      <c r="E120" s="83"/>
      <c r="F120" s="232" t="str">
        <f t="shared" si="3"/>
        <v/>
      </c>
      <c r="G120" s="92" t="s">
        <v>17</v>
      </c>
      <c r="H120" s="24" t="str">
        <f>IF(B120&gt;0,"raidcom modify ldev -ldev_id "&amp;B120&amp;IF(OR(ISBLANK(D120),D120="AUTO"),""," -mp_blade_id "&amp;D120)&amp;IF(ISTEXT(E120)," -status "&amp;E120,"")&amp;IF(ISTEXT(F120)," -ldev_name "&amp;F120,"")&amp;" -s "&amp;Instructions!B$11&amp;" -IH"&amp;Instructions!B$10,"")</f>
        <v/>
      </c>
    </row>
    <row r="121" spans="1:8" ht="15">
      <c r="A121" s="204" t="str">
        <f t="shared" si="2"/>
        <v/>
      </c>
      <c r="B121" s="204"/>
      <c r="C121" s="204"/>
      <c r="D121" s="83"/>
      <c r="E121" s="83"/>
      <c r="F121" s="232" t="str">
        <f t="shared" si="3"/>
        <v/>
      </c>
      <c r="G121" s="92" t="s">
        <v>17</v>
      </c>
      <c r="H121" s="24" t="str">
        <f>IF(B121&gt;0,"raidcom modify ldev -ldev_id "&amp;B121&amp;IF(OR(ISBLANK(D121),D121="AUTO"),""," -mp_blade_id "&amp;D121)&amp;IF(ISTEXT(E121)," -status "&amp;E121,"")&amp;IF(ISTEXT(F121)," -ldev_name "&amp;F121,"")&amp;" -s "&amp;Instructions!B$11&amp;" -IH"&amp;Instructions!B$10,"")</f>
        <v/>
      </c>
    </row>
    <row r="122" spans="1:8" ht="15">
      <c r="A122" s="204" t="str">
        <f t="shared" si="2"/>
        <v/>
      </c>
      <c r="B122" s="204"/>
      <c r="C122" s="204"/>
      <c r="D122" s="83"/>
      <c r="E122" s="83"/>
      <c r="F122" s="232" t="str">
        <f t="shared" si="3"/>
        <v/>
      </c>
      <c r="G122" s="92" t="s">
        <v>17</v>
      </c>
      <c r="H122" s="24" t="str">
        <f>IF(B122&gt;0,"raidcom modify ldev -ldev_id "&amp;B122&amp;IF(OR(ISBLANK(D122),D122="AUTO"),""," -mp_blade_id "&amp;D122)&amp;IF(ISTEXT(E122)," -status "&amp;E122,"")&amp;IF(ISTEXT(F122)," -ldev_name "&amp;F122,"")&amp;" -s "&amp;Instructions!B$11&amp;" -IH"&amp;Instructions!B$10,"")</f>
        <v/>
      </c>
    </row>
    <row r="123" spans="1:8" ht="15">
      <c r="A123" s="204" t="str">
        <f t="shared" si="2"/>
        <v/>
      </c>
      <c r="B123" s="204"/>
      <c r="C123" s="204"/>
      <c r="D123" s="83"/>
      <c r="E123" s="83"/>
      <c r="F123" s="232" t="str">
        <f t="shared" si="3"/>
        <v/>
      </c>
      <c r="G123" s="92" t="s">
        <v>17</v>
      </c>
      <c r="H123" s="24" t="str">
        <f>IF(B123&gt;0,"raidcom modify ldev -ldev_id "&amp;B123&amp;IF(OR(ISBLANK(D123),D123="AUTO"),""," -mp_blade_id "&amp;D123)&amp;IF(ISTEXT(E123)," -status "&amp;E123,"")&amp;IF(ISTEXT(F123)," -ldev_name "&amp;F123,"")&amp;" -s "&amp;Instructions!B$11&amp;" -IH"&amp;Instructions!B$10,"")</f>
        <v/>
      </c>
    </row>
    <row r="124" spans="1:8" ht="15">
      <c r="A124" s="204" t="str">
        <f t="shared" si="2"/>
        <v/>
      </c>
      <c r="B124" s="204"/>
      <c r="C124" s="204"/>
      <c r="D124" s="83"/>
      <c r="E124" s="83"/>
      <c r="F124" s="232" t="str">
        <f t="shared" si="3"/>
        <v/>
      </c>
      <c r="G124" s="92" t="s">
        <v>17</v>
      </c>
      <c r="H124" s="24" t="str">
        <f>IF(B124&gt;0,"raidcom modify ldev -ldev_id "&amp;B124&amp;IF(OR(ISBLANK(D124),D124="AUTO"),""," -mp_blade_id "&amp;D124)&amp;IF(ISTEXT(E124)," -status "&amp;E124,"")&amp;IF(ISTEXT(F124)," -ldev_name "&amp;F124,"")&amp;" -s "&amp;Instructions!B$11&amp;" -IH"&amp;Instructions!B$10,"")</f>
        <v/>
      </c>
    </row>
    <row r="125" spans="1:8" ht="15">
      <c r="A125" s="204" t="str">
        <f t="shared" si="2"/>
        <v/>
      </c>
      <c r="B125" s="204"/>
      <c r="C125" s="204"/>
      <c r="D125" s="83"/>
      <c r="E125" s="83"/>
      <c r="F125" s="232" t="str">
        <f t="shared" si="3"/>
        <v/>
      </c>
      <c r="G125" s="92" t="s">
        <v>17</v>
      </c>
      <c r="H125" s="24" t="str">
        <f>IF(B125&gt;0,"raidcom modify ldev -ldev_id "&amp;B125&amp;IF(OR(ISBLANK(D125),D125="AUTO"),""," -mp_blade_id "&amp;D125)&amp;IF(ISTEXT(E125)," -status "&amp;E125,"")&amp;IF(ISTEXT(F125)," -ldev_name "&amp;F125,"")&amp;" -s "&amp;Instructions!B$11&amp;" -IH"&amp;Instructions!B$10,"")</f>
        <v/>
      </c>
    </row>
    <row r="126" spans="1:8" ht="15">
      <c r="A126" s="204" t="str">
        <f t="shared" si="2"/>
        <v/>
      </c>
      <c r="B126" s="204"/>
      <c r="C126" s="204"/>
      <c r="D126" s="83"/>
      <c r="E126" s="83"/>
      <c r="F126" s="232" t="str">
        <f t="shared" si="3"/>
        <v/>
      </c>
      <c r="G126" s="92" t="s">
        <v>17</v>
      </c>
      <c r="H126" s="24" t="str">
        <f>IF(B126&gt;0,"raidcom modify ldev -ldev_id "&amp;B126&amp;IF(OR(ISBLANK(D126),D126="AUTO"),""," -mp_blade_id "&amp;D126)&amp;IF(ISTEXT(E126)," -status "&amp;E126,"")&amp;IF(ISTEXT(F126)," -ldev_name "&amp;F126,"")&amp;" -s "&amp;Instructions!B$11&amp;" -IH"&amp;Instructions!B$10,"")</f>
        <v/>
      </c>
    </row>
    <row r="127" spans="1:8" ht="15">
      <c r="A127" s="204" t="str">
        <f t="shared" si="2"/>
        <v/>
      </c>
      <c r="B127" s="204"/>
      <c r="C127" s="204"/>
      <c r="D127" s="83"/>
      <c r="E127" s="83"/>
      <c r="F127" s="232" t="str">
        <f t="shared" si="3"/>
        <v/>
      </c>
      <c r="G127" s="92" t="s">
        <v>17</v>
      </c>
      <c r="H127" s="24" t="str">
        <f>IF(B127&gt;0,"raidcom modify ldev -ldev_id "&amp;B127&amp;IF(OR(ISBLANK(D127),D127="AUTO"),""," -mp_blade_id "&amp;D127)&amp;IF(ISTEXT(E127)," -status "&amp;E127,"")&amp;IF(ISTEXT(F127)," -ldev_name "&amp;F127,"")&amp;" -s "&amp;Instructions!B$11&amp;" -IH"&amp;Instructions!B$10,"")</f>
        <v/>
      </c>
    </row>
    <row r="128" spans="1:8" ht="15">
      <c r="A128" s="204" t="str">
        <f t="shared" si="2"/>
        <v/>
      </c>
      <c r="B128" s="204"/>
      <c r="C128" s="204"/>
      <c r="D128" s="83"/>
      <c r="E128" s="83"/>
      <c r="F128" s="232" t="str">
        <f t="shared" si="3"/>
        <v/>
      </c>
      <c r="G128" s="92" t="s">
        <v>17</v>
      </c>
      <c r="H128" s="24" t="str">
        <f>IF(B128&gt;0,"raidcom modify ldev -ldev_id "&amp;B128&amp;IF(OR(ISBLANK(D128),D128="AUTO"),""," -mp_blade_id "&amp;D128)&amp;IF(ISTEXT(E128)," -status "&amp;E128,"")&amp;IF(ISTEXT(F128)," -ldev_name "&amp;F128,"")&amp;" -s "&amp;Instructions!B$11&amp;" -IH"&amp;Instructions!B$10,"")</f>
        <v/>
      </c>
    </row>
    <row r="129" spans="1:8" ht="15">
      <c r="A129" s="204" t="str">
        <f t="shared" si="2"/>
        <v/>
      </c>
      <c r="B129" s="204"/>
      <c r="C129" s="204"/>
      <c r="D129" s="83"/>
      <c r="E129" s="83"/>
      <c r="F129" s="232" t="str">
        <f t="shared" si="3"/>
        <v/>
      </c>
      <c r="G129" s="92" t="s">
        <v>17</v>
      </c>
      <c r="H129" s="24" t="str">
        <f>IF(B129&gt;0,"raidcom modify ldev -ldev_id "&amp;B129&amp;IF(OR(ISBLANK(D129),D129="AUTO"),""," -mp_blade_id "&amp;D129)&amp;IF(ISTEXT(E129)," -status "&amp;E129,"")&amp;IF(ISTEXT(F129)," -ldev_name "&amp;F129,"")&amp;" -s "&amp;Instructions!B$11&amp;" -IH"&amp;Instructions!B$10,"")</f>
        <v/>
      </c>
    </row>
    <row r="130" spans="1:8" ht="15">
      <c r="A130" s="204" t="str">
        <f t="shared" si="2"/>
        <v/>
      </c>
      <c r="B130" s="204"/>
      <c r="C130" s="204"/>
      <c r="D130" s="83"/>
      <c r="E130" s="83"/>
      <c r="F130" s="232" t="str">
        <f t="shared" si="3"/>
        <v/>
      </c>
      <c r="G130" s="92" t="s">
        <v>17</v>
      </c>
      <c r="H130" s="24" t="str">
        <f>IF(B130&gt;0,"raidcom modify ldev -ldev_id "&amp;B130&amp;IF(OR(ISBLANK(D130),D130="AUTO"),""," -mp_blade_id "&amp;D130)&amp;IF(ISTEXT(E130)," -status "&amp;E130,"")&amp;IF(ISTEXT(F130)," -ldev_name "&amp;F130,"")&amp;" -s "&amp;Instructions!B$11&amp;" -IH"&amp;Instructions!B$10,"")</f>
        <v/>
      </c>
    </row>
    <row r="131" spans="1:8" ht="15">
      <c r="A131" s="204" t="str">
        <f t="shared" si="2"/>
        <v/>
      </c>
      <c r="B131" s="204"/>
      <c r="C131" s="204"/>
      <c r="D131" s="83"/>
      <c r="E131" s="83"/>
      <c r="F131" s="232" t="str">
        <f t="shared" si="3"/>
        <v/>
      </c>
      <c r="G131" s="92" t="s">
        <v>17</v>
      </c>
      <c r="H131" s="24" t="str">
        <f>IF(B131&gt;0,"raidcom modify ldev -ldev_id "&amp;B131&amp;IF(OR(ISBLANK(D131),D131="AUTO"),""," -mp_blade_id "&amp;D131)&amp;IF(ISTEXT(E131)," -status "&amp;E131,"")&amp;IF(ISTEXT(F131)," -ldev_name "&amp;F131,"")&amp;" -s "&amp;Instructions!B$11&amp;" -IH"&amp;Instructions!B$10,"")</f>
        <v/>
      </c>
    </row>
    <row r="132" spans="1:8" ht="15">
      <c r="A132" s="204" t="str">
        <f t="shared" si="2"/>
        <v/>
      </c>
      <c r="B132" s="204"/>
      <c r="C132" s="204"/>
      <c r="D132" s="83"/>
      <c r="E132" s="83"/>
      <c r="F132" s="232" t="str">
        <f t="shared" si="3"/>
        <v/>
      </c>
      <c r="G132" s="92" t="s">
        <v>17</v>
      </c>
      <c r="H132" s="24" t="str">
        <f>IF(B132&gt;0,"raidcom modify ldev -ldev_id "&amp;B132&amp;IF(OR(ISBLANK(D132),D132="AUTO"),""," -mp_blade_id "&amp;D132)&amp;IF(ISTEXT(E132)," -status "&amp;E132,"")&amp;IF(ISTEXT(F132)," -ldev_name "&amp;F132,"")&amp;" -s "&amp;Instructions!B$11&amp;" -IH"&amp;Instructions!B$10,"")</f>
        <v/>
      </c>
    </row>
    <row r="133" spans="1:8" ht="15">
      <c r="A133" s="204" t="str">
        <f t="shared" ref="A133:A196" si="4">IF(ISBLANK(B133),"",DEC2HEX(B133))</f>
        <v/>
      </c>
      <c r="B133" s="204"/>
      <c r="C133" s="204"/>
      <c r="D133" s="83"/>
      <c r="E133" s="83"/>
      <c r="F133" s="232" t="str">
        <f t="shared" ref="F133:F196" si="5">IF(ISTEXT(C133),""&amp;C133&amp;"_"&amp;A133,"")</f>
        <v/>
      </c>
      <c r="G133" s="92" t="s">
        <v>17</v>
      </c>
      <c r="H133" s="24" t="str">
        <f>IF(B133&gt;0,"raidcom modify ldev -ldev_id "&amp;B133&amp;IF(OR(ISBLANK(D133),D133="AUTO"),""," -mp_blade_id "&amp;D133)&amp;IF(ISTEXT(E133)," -status "&amp;E133,"")&amp;IF(ISTEXT(F133)," -ldev_name "&amp;F133,"")&amp;" -s "&amp;Instructions!B$11&amp;" -IH"&amp;Instructions!B$10,"")</f>
        <v/>
      </c>
    </row>
    <row r="134" spans="1:8" ht="15">
      <c r="A134" s="204" t="str">
        <f t="shared" si="4"/>
        <v/>
      </c>
      <c r="B134" s="204"/>
      <c r="C134" s="204"/>
      <c r="D134" s="83"/>
      <c r="E134" s="83"/>
      <c r="F134" s="232" t="str">
        <f t="shared" si="5"/>
        <v/>
      </c>
      <c r="G134" s="92" t="s">
        <v>17</v>
      </c>
      <c r="H134" s="24" t="str">
        <f>IF(B134&gt;0,"raidcom modify ldev -ldev_id "&amp;B134&amp;IF(OR(ISBLANK(D134),D134="AUTO"),""," -mp_blade_id "&amp;D134)&amp;IF(ISTEXT(E134)," -status "&amp;E134,"")&amp;IF(ISTEXT(F134)," -ldev_name "&amp;F134,"")&amp;" -s "&amp;Instructions!B$11&amp;" -IH"&amp;Instructions!B$10,"")</f>
        <v/>
      </c>
    </row>
    <row r="135" spans="1:8" ht="15">
      <c r="A135" s="204" t="str">
        <f t="shared" si="4"/>
        <v/>
      </c>
      <c r="B135" s="204"/>
      <c r="C135" s="204"/>
      <c r="D135" s="83"/>
      <c r="E135" s="83"/>
      <c r="F135" s="232" t="str">
        <f t="shared" si="5"/>
        <v/>
      </c>
      <c r="G135" s="92" t="s">
        <v>17</v>
      </c>
      <c r="H135" s="24" t="str">
        <f>IF(B135&gt;0,"raidcom modify ldev -ldev_id "&amp;B135&amp;IF(OR(ISBLANK(D135),D135="AUTO"),""," -mp_blade_id "&amp;D135)&amp;IF(ISTEXT(E135)," -status "&amp;E135,"")&amp;IF(ISTEXT(F135)," -ldev_name "&amp;F135,"")&amp;" -s "&amp;Instructions!B$11&amp;" -IH"&amp;Instructions!B$10,"")</f>
        <v/>
      </c>
    </row>
    <row r="136" spans="1:8" ht="15">
      <c r="A136" s="204" t="str">
        <f t="shared" si="4"/>
        <v/>
      </c>
      <c r="B136" s="204"/>
      <c r="C136" s="204"/>
      <c r="D136" s="83"/>
      <c r="E136" s="83"/>
      <c r="F136" s="232" t="str">
        <f t="shared" si="5"/>
        <v/>
      </c>
      <c r="G136" s="92" t="s">
        <v>17</v>
      </c>
      <c r="H136" s="24" t="str">
        <f>IF(B136&gt;0,"raidcom modify ldev -ldev_id "&amp;B136&amp;IF(OR(ISBLANK(D136),D136="AUTO"),""," -mp_blade_id "&amp;D136)&amp;IF(ISTEXT(E136)," -status "&amp;E136,"")&amp;IF(ISTEXT(F136)," -ldev_name "&amp;F136,"")&amp;" -s "&amp;Instructions!B$11&amp;" -IH"&amp;Instructions!B$10,"")</f>
        <v/>
      </c>
    </row>
    <row r="137" spans="1:8" ht="15">
      <c r="A137" s="204" t="str">
        <f t="shared" si="4"/>
        <v/>
      </c>
      <c r="B137" s="204"/>
      <c r="C137" s="204"/>
      <c r="D137" s="83"/>
      <c r="E137" s="83"/>
      <c r="F137" s="232" t="str">
        <f t="shared" si="5"/>
        <v/>
      </c>
      <c r="G137" s="92" t="s">
        <v>17</v>
      </c>
      <c r="H137" s="24" t="str">
        <f>IF(B137&gt;0,"raidcom modify ldev -ldev_id "&amp;B137&amp;IF(OR(ISBLANK(D137),D137="AUTO"),""," -mp_blade_id "&amp;D137)&amp;IF(ISTEXT(E137)," -status "&amp;E137,"")&amp;IF(ISTEXT(F137)," -ldev_name "&amp;F137,"")&amp;" -s "&amp;Instructions!B$11&amp;" -IH"&amp;Instructions!B$10,"")</f>
        <v/>
      </c>
    </row>
    <row r="138" spans="1:8" ht="15">
      <c r="A138" s="204" t="str">
        <f t="shared" si="4"/>
        <v/>
      </c>
      <c r="B138" s="204"/>
      <c r="C138" s="204"/>
      <c r="D138" s="83"/>
      <c r="E138" s="83"/>
      <c r="F138" s="232" t="str">
        <f t="shared" si="5"/>
        <v/>
      </c>
      <c r="G138" s="92" t="s">
        <v>17</v>
      </c>
      <c r="H138" s="24" t="str">
        <f>IF(B138&gt;0,"raidcom modify ldev -ldev_id "&amp;B138&amp;IF(OR(ISBLANK(D138),D138="AUTO"),""," -mp_blade_id "&amp;D138)&amp;IF(ISTEXT(E138)," -status "&amp;E138,"")&amp;IF(ISTEXT(F138)," -ldev_name "&amp;F138,"")&amp;" -s "&amp;Instructions!B$11&amp;" -IH"&amp;Instructions!B$10,"")</f>
        <v/>
      </c>
    </row>
    <row r="139" spans="1:8" ht="15">
      <c r="A139" s="204" t="str">
        <f t="shared" si="4"/>
        <v/>
      </c>
      <c r="B139" s="204"/>
      <c r="C139" s="204"/>
      <c r="D139" s="83"/>
      <c r="E139" s="83"/>
      <c r="F139" s="232" t="str">
        <f t="shared" si="5"/>
        <v/>
      </c>
      <c r="G139" s="92" t="s">
        <v>17</v>
      </c>
      <c r="H139" s="24" t="str">
        <f>IF(B139&gt;0,"raidcom modify ldev -ldev_id "&amp;B139&amp;IF(OR(ISBLANK(D139),D139="AUTO"),""," -mp_blade_id "&amp;D139)&amp;IF(ISTEXT(E139)," -status "&amp;E139,"")&amp;IF(ISTEXT(F139)," -ldev_name "&amp;F139,"")&amp;" -s "&amp;Instructions!B$11&amp;" -IH"&amp;Instructions!B$10,"")</f>
        <v/>
      </c>
    </row>
    <row r="140" spans="1:8" ht="15">
      <c r="A140" s="204" t="str">
        <f t="shared" si="4"/>
        <v/>
      </c>
      <c r="B140" s="204"/>
      <c r="C140" s="204"/>
      <c r="D140" s="83"/>
      <c r="E140" s="83"/>
      <c r="F140" s="232" t="str">
        <f t="shared" si="5"/>
        <v/>
      </c>
      <c r="G140" s="92" t="s">
        <v>17</v>
      </c>
      <c r="H140" s="24" t="str">
        <f>IF(B140&gt;0,"raidcom modify ldev -ldev_id "&amp;B140&amp;IF(OR(ISBLANK(D140),D140="AUTO"),""," -mp_blade_id "&amp;D140)&amp;IF(ISTEXT(E140)," -status "&amp;E140,"")&amp;IF(ISTEXT(F140)," -ldev_name "&amp;F140,"")&amp;" -s "&amp;Instructions!B$11&amp;" -IH"&amp;Instructions!B$10,"")</f>
        <v/>
      </c>
    </row>
    <row r="141" spans="1:8" ht="15">
      <c r="A141" s="204" t="str">
        <f t="shared" si="4"/>
        <v/>
      </c>
      <c r="B141" s="204"/>
      <c r="C141" s="204"/>
      <c r="D141" s="83"/>
      <c r="E141" s="83"/>
      <c r="F141" s="232" t="str">
        <f t="shared" si="5"/>
        <v/>
      </c>
      <c r="G141" s="92" t="s">
        <v>17</v>
      </c>
      <c r="H141" s="24" t="str">
        <f>IF(B141&gt;0,"raidcom modify ldev -ldev_id "&amp;B141&amp;IF(OR(ISBLANK(D141),D141="AUTO"),""," -mp_blade_id "&amp;D141)&amp;IF(ISTEXT(E141)," -status "&amp;E141,"")&amp;IF(ISTEXT(F141)," -ldev_name "&amp;F141,"")&amp;" -s "&amp;Instructions!B$11&amp;" -IH"&amp;Instructions!B$10,"")</f>
        <v/>
      </c>
    </row>
    <row r="142" spans="1:8" ht="15">
      <c r="A142" s="204" t="str">
        <f t="shared" si="4"/>
        <v/>
      </c>
      <c r="B142" s="204"/>
      <c r="C142" s="204"/>
      <c r="D142" s="83"/>
      <c r="E142" s="83"/>
      <c r="F142" s="232" t="str">
        <f t="shared" si="5"/>
        <v/>
      </c>
      <c r="G142" s="92" t="s">
        <v>17</v>
      </c>
      <c r="H142" s="24" t="str">
        <f>IF(B142&gt;0,"raidcom modify ldev -ldev_id "&amp;B142&amp;IF(OR(ISBLANK(D142),D142="AUTO"),""," -mp_blade_id "&amp;D142)&amp;IF(ISTEXT(E142)," -status "&amp;E142,"")&amp;IF(ISTEXT(F142)," -ldev_name "&amp;F142,"")&amp;" -s "&amp;Instructions!B$11&amp;" -IH"&amp;Instructions!B$10,"")</f>
        <v/>
      </c>
    </row>
    <row r="143" spans="1:8" ht="15">
      <c r="A143" s="204" t="str">
        <f t="shared" si="4"/>
        <v/>
      </c>
      <c r="B143" s="204"/>
      <c r="C143" s="204"/>
      <c r="D143" s="83"/>
      <c r="E143" s="83"/>
      <c r="F143" s="232" t="str">
        <f t="shared" si="5"/>
        <v/>
      </c>
      <c r="G143" s="92" t="s">
        <v>17</v>
      </c>
      <c r="H143" s="24" t="str">
        <f>IF(B143&gt;0,"raidcom modify ldev -ldev_id "&amp;B143&amp;IF(OR(ISBLANK(D143),D143="AUTO"),""," -mp_blade_id "&amp;D143)&amp;IF(ISTEXT(E143)," -status "&amp;E143,"")&amp;IF(ISTEXT(F143)," -ldev_name "&amp;F143,"")&amp;" -s "&amp;Instructions!B$11&amp;" -IH"&amp;Instructions!B$10,"")</f>
        <v/>
      </c>
    </row>
    <row r="144" spans="1:8" ht="15">
      <c r="A144" s="204" t="str">
        <f t="shared" si="4"/>
        <v/>
      </c>
      <c r="B144" s="204"/>
      <c r="C144" s="204"/>
      <c r="D144" s="83"/>
      <c r="E144" s="83"/>
      <c r="F144" s="232" t="str">
        <f t="shared" si="5"/>
        <v/>
      </c>
      <c r="G144" s="92" t="s">
        <v>17</v>
      </c>
      <c r="H144" s="24" t="str">
        <f>IF(B144&gt;0,"raidcom modify ldev -ldev_id "&amp;B144&amp;IF(OR(ISBLANK(D144),D144="AUTO"),""," -mp_blade_id "&amp;D144)&amp;IF(ISTEXT(E144)," -status "&amp;E144,"")&amp;IF(ISTEXT(F144)," -ldev_name "&amp;F144,"")&amp;" -s "&amp;Instructions!B$11&amp;" -IH"&amp;Instructions!B$10,"")</f>
        <v/>
      </c>
    </row>
    <row r="145" spans="1:8" ht="15">
      <c r="A145" s="204" t="str">
        <f t="shared" si="4"/>
        <v/>
      </c>
      <c r="B145" s="204"/>
      <c r="C145" s="204"/>
      <c r="D145" s="83"/>
      <c r="E145" s="83"/>
      <c r="F145" s="232" t="str">
        <f t="shared" si="5"/>
        <v/>
      </c>
      <c r="G145" s="92" t="s">
        <v>17</v>
      </c>
      <c r="H145" s="24" t="str">
        <f>IF(B145&gt;0,"raidcom modify ldev -ldev_id "&amp;B145&amp;IF(OR(ISBLANK(D145),D145="AUTO"),""," -mp_blade_id "&amp;D145)&amp;IF(ISTEXT(E145)," -status "&amp;E145,"")&amp;IF(ISTEXT(F145)," -ldev_name "&amp;F145,"")&amp;" -s "&amp;Instructions!B$11&amp;" -IH"&amp;Instructions!B$10,"")</f>
        <v/>
      </c>
    </row>
    <row r="146" spans="1:8" ht="15">
      <c r="A146" s="204" t="str">
        <f t="shared" si="4"/>
        <v/>
      </c>
      <c r="B146" s="204"/>
      <c r="C146" s="204"/>
      <c r="D146" s="83"/>
      <c r="E146" s="83"/>
      <c r="F146" s="232" t="str">
        <f t="shared" si="5"/>
        <v/>
      </c>
      <c r="G146" s="92" t="s">
        <v>17</v>
      </c>
      <c r="H146" s="24" t="str">
        <f>IF(B146&gt;0,"raidcom modify ldev -ldev_id "&amp;B146&amp;IF(OR(ISBLANK(D146),D146="AUTO"),""," -mp_blade_id "&amp;D146)&amp;IF(ISTEXT(E146)," -status "&amp;E146,"")&amp;IF(ISTEXT(F146)," -ldev_name "&amp;F146,"")&amp;" -s "&amp;Instructions!B$11&amp;" -IH"&amp;Instructions!B$10,"")</f>
        <v/>
      </c>
    </row>
    <row r="147" spans="1:8" ht="15">
      <c r="A147" s="204" t="str">
        <f t="shared" si="4"/>
        <v/>
      </c>
      <c r="B147" s="204"/>
      <c r="C147" s="204"/>
      <c r="D147" s="83"/>
      <c r="E147" s="83"/>
      <c r="F147" s="232" t="str">
        <f t="shared" si="5"/>
        <v/>
      </c>
      <c r="G147" s="92" t="s">
        <v>17</v>
      </c>
      <c r="H147" s="24" t="str">
        <f>IF(B147&gt;0,"raidcom modify ldev -ldev_id "&amp;B147&amp;IF(OR(ISBLANK(D147),D147="AUTO"),""," -mp_blade_id "&amp;D147)&amp;IF(ISTEXT(E147)," -status "&amp;E147,"")&amp;IF(ISTEXT(F147)," -ldev_name "&amp;F147,"")&amp;" -s "&amp;Instructions!B$11&amp;" -IH"&amp;Instructions!B$10,"")</f>
        <v/>
      </c>
    </row>
    <row r="148" spans="1:8" ht="15">
      <c r="A148" s="204" t="str">
        <f t="shared" si="4"/>
        <v/>
      </c>
      <c r="B148" s="204"/>
      <c r="C148" s="204"/>
      <c r="D148" s="83"/>
      <c r="E148" s="83"/>
      <c r="F148" s="232" t="str">
        <f t="shared" si="5"/>
        <v/>
      </c>
      <c r="G148" s="92" t="s">
        <v>17</v>
      </c>
      <c r="H148" s="24" t="str">
        <f>IF(B148&gt;0,"raidcom modify ldev -ldev_id "&amp;B148&amp;IF(OR(ISBLANK(D148),D148="AUTO"),""," -mp_blade_id "&amp;D148)&amp;IF(ISTEXT(E148)," -status "&amp;E148,"")&amp;IF(ISTEXT(F148)," -ldev_name "&amp;F148,"")&amp;" -s "&amp;Instructions!B$11&amp;" -IH"&amp;Instructions!B$10,"")</f>
        <v/>
      </c>
    </row>
    <row r="149" spans="1:8" ht="15">
      <c r="A149" s="204" t="str">
        <f t="shared" si="4"/>
        <v/>
      </c>
      <c r="B149" s="204"/>
      <c r="C149" s="204"/>
      <c r="D149" s="83"/>
      <c r="E149" s="83"/>
      <c r="F149" s="232" t="str">
        <f t="shared" si="5"/>
        <v/>
      </c>
      <c r="G149" s="92" t="s">
        <v>17</v>
      </c>
      <c r="H149" s="24" t="str">
        <f>IF(B149&gt;0,"raidcom modify ldev -ldev_id "&amp;B149&amp;IF(OR(ISBLANK(D149),D149="AUTO"),""," -mp_blade_id "&amp;D149)&amp;IF(ISTEXT(E149)," -status "&amp;E149,"")&amp;IF(ISTEXT(F149)," -ldev_name "&amp;F149,"")&amp;" -s "&amp;Instructions!B$11&amp;" -IH"&amp;Instructions!B$10,"")</f>
        <v/>
      </c>
    </row>
    <row r="150" spans="1:8" ht="15">
      <c r="A150" s="204" t="str">
        <f t="shared" si="4"/>
        <v/>
      </c>
      <c r="B150" s="204"/>
      <c r="C150" s="204"/>
      <c r="D150" s="83"/>
      <c r="E150" s="83"/>
      <c r="F150" s="232" t="str">
        <f t="shared" si="5"/>
        <v/>
      </c>
      <c r="G150" s="92" t="s">
        <v>17</v>
      </c>
      <c r="H150" s="24" t="str">
        <f>IF(B150&gt;0,"raidcom modify ldev -ldev_id "&amp;B150&amp;IF(OR(ISBLANK(D150),D150="AUTO"),""," -mp_blade_id "&amp;D150)&amp;IF(ISTEXT(E150)," -status "&amp;E150,"")&amp;IF(ISTEXT(F150)," -ldev_name "&amp;F150,"")&amp;" -s "&amp;Instructions!B$11&amp;" -IH"&amp;Instructions!B$10,"")</f>
        <v/>
      </c>
    </row>
    <row r="151" spans="1:8" ht="15">
      <c r="A151" s="204" t="str">
        <f t="shared" si="4"/>
        <v/>
      </c>
      <c r="B151" s="204"/>
      <c r="C151" s="204"/>
      <c r="D151" s="83"/>
      <c r="E151" s="83"/>
      <c r="F151" s="232" t="str">
        <f t="shared" si="5"/>
        <v/>
      </c>
      <c r="G151" s="92" t="s">
        <v>17</v>
      </c>
      <c r="H151" s="24" t="str">
        <f>IF(B151&gt;0,"raidcom modify ldev -ldev_id "&amp;B151&amp;IF(OR(ISBLANK(D151),D151="AUTO"),""," -mp_blade_id "&amp;D151)&amp;IF(ISTEXT(E151)," -status "&amp;E151,"")&amp;IF(ISTEXT(F151)," -ldev_name "&amp;F151,"")&amp;" -s "&amp;Instructions!B$11&amp;" -IH"&amp;Instructions!B$10,"")</f>
        <v/>
      </c>
    </row>
    <row r="152" spans="1:8" ht="15">
      <c r="A152" s="204" t="str">
        <f t="shared" si="4"/>
        <v/>
      </c>
      <c r="B152" s="204"/>
      <c r="C152" s="204"/>
      <c r="D152" s="83"/>
      <c r="E152" s="83"/>
      <c r="F152" s="232" t="str">
        <f t="shared" si="5"/>
        <v/>
      </c>
      <c r="G152" s="92" t="s">
        <v>17</v>
      </c>
      <c r="H152" s="24" t="str">
        <f>IF(B152&gt;0,"raidcom modify ldev -ldev_id "&amp;B152&amp;IF(OR(ISBLANK(D152),D152="AUTO"),""," -mp_blade_id "&amp;D152)&amp;IF(ISTEXT(E152)," -status "&amp;E152,"")&amp;IF(ISTEXT(F152)," -ldev_name "&amp;F152,"")&amp;" -s "&amp;Instructions!B$11&amp;" -IH"&amp;Instructions!B$10,"")</f>
        <v/>
      </c>
    </row>
    <row r="153" spans="1:8" ht="15">
      <c r="A153" s="204" t="str">
        <f t="shared" si="4"/>
        <v/>
      </c>
      <c r="B153" s="204"/>
      <c r="C153" s="204"/>
      <c r="D153" s="83"/>
      <c r="E153" s="83"/>
      <c r="F153" s="232" t="str">
        <f t="shared" si="5"/>
        <v/>
      </c>
      <c r="G153" s="92" t="s">
        <v>17</v>
      </c>
      <c r="H153" s="24" t="str">
        <f>IF(B153&gt;0,"raidcom modify ldev -ldev_id "&amp;B153&amp;IF(OR(ISBLANK(D153),D153="AUTO"),""," -mp_blade_id "&amp;D153)&amp;IF(ISTEXT(E153)," -status "&amp;E153,"")&amp;IF(ISTEXT(F153)," -ldev_name "&amp;F153,"")&amp;" -s "&amp;Instructions!B$11&amp;" -IH"&amp;Instructions!B$10,"")</f>
        <v/>
      </c>
    </row>
    <row r="154" spans="1:8" ht="15">
      <c r="A154" s="204" t="str">
        <f t="shared" si="4"/>
        <v/>
      </c>
      <c r="B154" s="204"/>
      <c r="C154" s="204"/>
      <c r="D154" s="83"/>
      <c r="E154" s="83"/>
      <c r="F154" s="232" t="str">
        <f t="shared" si="5"/>
        <v/>
      </c>
      <c r="G154" s="92" t="s">
        <v>17</v>
      </c>
      <c r="H154" s="24" t="str">
        <f>IF(B154&gt;0,"raidcom modify ldev -ldev_id "&amp;B154&amp;IF(OR(ISBLANK(D154),D154="AUTO"),""," -mp_blade_id "&amp;D154)&amp;IF(ISTEXT(E154)," -status "&amp;E154,"")&amp;IF(ISTEXT(F154)," -ldev_name "&amp;F154,"")&amp;" -s "&amp;Instructions!B$11&amp;" -IH"&amp;Instructions!B$10,"")</f>
        <v/>
      </c>
    </row>
    <row r="155" spans="1:8" ht="15">
      <c r="A155" s="204" t="str">
        <f t="shared" si="4"/>
        <v/>
      </c>
      <c r="B155" s="204"/>
      <c r="C155" s="204"/>
      <c r="D155" s="83"/>
      <c r="E155" s="83"/>
      <c r="F155" s="232" t="str">
        <f t="shared" si="5"/>
        <v/>
      </c>
      <c r="G155" s="92" t="s">
        <v>17</v>
      </c>
      <c r="H155" s="24" t="str">
        <f>IF(B155&gt;0,"raidcom modify ldev -ldev_id "&amp;B155&amp;IF(OR(ISBLANK(D155),D155="AUTO"),""," -mp_blade_id "&amp;D155)&amp;IF(ISTEXT(E155)," -status "&amp;E155,"")&amp;IF(ISTEXT(F155)," -ldev_name "&amp;F155,"")&amp;" -s "&amp;Instructions!B$11&amp;" -IH"&amp;Instructions!B$10,"")</f>
        <v/>
      </c>
    </row>
    <row r="156" spans="1:8" ht="15">
      <c r="A156" s="204" t="str">
        <f t="shared" si="4"/>
        <v/>
      </c>
      <c r="B156" s="204"/>
      <c r="C156" s="204"/>
      <c r="D156" s="83"/>
      <c r="E156" s="83"/>
      <c r="F156" s="232" t="str">
        <f t="shared" si="5"/>
        <v/>
      </c>
      <c r="G156" s="92" t="s">
        <v>17</v>
      </c>
      <c r="H156" s="24" t="str">
        <f>IF(B156&gt;0,"raidcom modify ldev -ldev_id "&amp;B156&amp;IF(OR(ISBLANK(D156),D156="AUTO"),""," -mp_blade_id "&amp;D156)&amp;IF(ISTEXT(E156)," -status "&amp;E156,"")&amp;IF(ISTEXT(F156)," -ldev_name "&amp;F156,"")&amp;" -s "&amp;Instructions!B$11&amp;" -IH"&amp;Instructions!B$10,"")</f>
        <v/>
      </c>
    </row>
    <row r="157" spans="1:8" ht="15">
      <c r="A157" s="204" t="str">
        <f t="shared" si="4"/>
        <v/>
      </c>
      <c r="B157" s="204"/>
      <c r="C157" s="204"/>
      <c r="D157" s="83"/>
      <c r="E157" s="83"/>
      <c r="F157" s="232" t="str">
        <f t="shared" si="5"/>
        <v/>
      </c>
      <c r="G157" s="92" t="s">
        <v>17</v>
      </c>
      <c r="H157" s="24" t="str">
        <f>IF(B157&gt;0,"raidcom modify ldev -ldev_id "&amp;B157&amp;IF(OR(ISBLANK(D157),D157="AUTO"),""," -mp_blade_id "&amp;D157)&amp;IF(ISTEXT(E157)," -status "&amp;E157,"")&amp;IF(ISTEXT(F157)," -ldev_name "&amp;F157,"")&amp;" -s "&amp;Instructions!B$11&amp;" -IH"&amp;Instructions!B$10,"")</f>
        <v/>
      </c>
    </row>
    <row r="158" spans="1:8" ht="15">
      <c r="A158" s="204" t="str">
        <f t="shared" si="4"/>
        <v/>
      </c>
      <c r="B158" s="204"/>
      <c r="C158" s="204"/>
      <c r="D158" s="83"/>
      <c r="E158" s="83"/>
      <c r="F158" s="232" t="str">
        <f t="shared" si="5"/>
        <v/>
      </c>
      <c r="G158" s="92" t="s">
        <v>17</v>
      </c>
      <c r="H158" s="24" t="str">
        <f>IF(B158&gt;0,"raidcom modify ldev -ldev_id "&amp;B158&amp;IF(OR(ISBLANK(D158),D158="AUTO"),""," -mp_blade_id "&amp;D158)&amp;IF(ISTEXT(E158)," -status "&amp;E158,"")&amp;IF(ISTEXT(F158)," -ldev_name "&amp;F158,"")&amp;" -s "&amp;Instructions!B$11&amp;" -IH"&amp;Instructions!B$10,"")</f>
        <v/>
      </c>
    </row>
    <row r="159" spans="1:8" ht="15">
      <c r="A159" s="204" t="str">
        <f t="shared" si="4"/>
        <v/>
      </c>
      <c r="B159" s="204"/>
      <c r="C159" s="204"/>
      <c r="D159" s="83"/>
      <c r="E159" s="83"/>
      <c r="F159" s="232" t="str">
        <f t="shared" si="5"/>
        <v/>
      </c>
      <c r="G159" s="92" t="s">
        <v>17</v>
      </c>
      <c r="H159" s="24" t="str">
        <f>IF(B159&gt;0,"raidcom modify ldev -ldev_id "&amp;B159&amp;IF(OR(ISBLANK(D159),D159="AUTO"),""," -mp_blade_id "&amp;D159)&amp;IF(ISTEXT(E159)," -status "&amp;E159,"")&amp;IF(ISTEXT(F159)," -ldev_name "&amp;F159,"")&amp;" -s "&amp;Instructions!B$11&amp;" -IH"&amp;Instructions!B$10,"")</f>
        <v/>
      </c>
    </row>
    <row r="160" spans="1:8" ht="15">
      <c r="A160" s="204" t="str">
        <f t="shared" si="4"/>
        <v/>
      </c>
      <c r="B160" s="204"/>
      <c r="C160" s="204"/>
      <c r="D160" s="83"/>
      <c r="E160" s="83"/>
      <c r="F160" s="232" t="str">
        <f t="shared" si="5"/>
        <v/>
      </c>
      <c r="G160" s="92" t="s">
        <v>17</v>
      </c>
      <c r="H160" s="24" t="str">
        <f>IF(B160&gt;0,"raidcom modify ldev -ldev_id "&amp;B160&amp;IF(OR(ISBLANK(D160),D160="AUTO"),""," -mp_blade_id "&amp;D160)&amp;IF(ISTEXT(E160)," -status "&amp;E160,"")&amp;IF(ISTEXT(F160)," -ldev_name "&amp;F160,"")&amp;" -s "&amp;Instructions!B$11&amp;" -IH"&amp;Instructions!B$10,"")</f>
        <v/>
      </c>
    </row>
    <row r="161" spans="1:8" ht="15">
      <c r="A161" s="204" t="str">
        <f t="shared" si="4"/>
        <v/>
      </c>
      <c r="B161" s="204"/>
      <c r="C161" s="204"/>
      <c r="D161" s="83"/>
      <c r="E161" s="83"/>
      <c r="F161" s="232" t="str">
        <f t="shared" si="5"/>
        <v/>
      </c>
      <c r="G161" s="92" t="s">
        <v>17</v>
      </c>
      <c r="H161" s="24" t="str">
        <f>IF(B161&gt;0,"raidcom modify ldev -ldev_id "&amp;B161&amp;IF(OR(ISBLANK(D161),D161="AUTO"),""," -mp_blade_id "&amp;D161)&amp;IF(ISTEXT(E161)," -status "&amp;E161,"")&amp;IF(ISTEXT(F161)," -ldev_name "&amp;F161,"")&amp;" -s "&amp;Instructions!B$11&amp;" -IH"&amp;Instructions!B$10,"")</f>
        <v/>
      </c>
    </row>
    <row r="162" spans="1:8" ht="15">
      <c r="A162" s="204" t="str">
        <f t="shared" si="4"/>
        <v/>
      </c>
      <c r="B162" s="204"/>
      <c r="C162" s="204"/>
      <c r="D162" s="83"/>
      <c r="E162" s="83"/>
      <c r="F162" s="232" t="str">
        <f t="shared" si="5"/>
        <v/>
      </c>
      <c r="G162" s="92" t="s">
        <v>17</v>
      </c>
      <c r="H162" s="24" t="str">
        <f>IF(B162&gt;0,"raidcom modify ldev -ldev_id "&amp;B162&amp;IF(OR(ISBLANK(D162),D162="AUTO"),""," -mp_blade_id "&amp;D162)&amp;IF(ISTEXT(E162)," -status "&amp;E162,"")&amp;IF(ISTEXT(F162)," -ldev_name "&amp;F162,"")&amp;" -s "&amp;Instructions!B$11&amp;" -IH"&amp;Instructions!B$10,"")</f>
        <v/>
      </c>
    </row>
    <row r="163" spans="1:8" ht="15">
      <c r="A163" s="204" t="str">
        <f t="shared" si="4"/>
        <v/>
      </c>
      <c r="B163" s="204"/>
      <c r="C163" s="204"/>
      <c r="D163" s="83"/>
      <c r="E163" s="83"/>
      <c r="F163" s="232" t="str">
        <f t="shared" si="5"/>
        <v/>
      </c>
      <c r="G163" s="92" t="s">
        <v>17</v>
      </c>
      <c r="H163" s="24" t="str">
        <f>IF(B163&gt;0,"raidcom modify ldev -ldev_id "&amp;B163&amp;IF(OR(ISBLANK(D163),D163="AUTO"),""," -mp_blade_id "&amp;D163)&amp;IF(ISTEXT(E163)," -status "&amp;E163,"")&amp;IF(ISTEXT(F163)," -ldev_name "&amp;F163,"")&amp;" -s "&amp;Instructions!B$11&amp;" -IH"&amp;Instructions!B$10,"")</f>
        <v/>
      </c>
    </row>
    <row r="164" spans="1:8" ht="15">
      <c r="A164" s="204" t="str">
        <f t="shared" si="4"/>
        <v/>
      </c>
      <c r="B164" s="204"/>
      <c r="C164" s="204"/>
      <c r="D164" s="83"/>
      <c r="E164" s="83"/>
      <c r="F164" s="232" t="str">
        <f t="shared" si="5"/>
        <v/>
      </c>
      <c r="G164" s="92" t="s">
        <v>17</v>
      </c>
      <c r="H164" s="24" t="str">
        <f>IF(B164&gt;0,"raidcom modify ldev -ldev_id "&amp;B164&amp;IF(OR(ISBLANK(D164),D164="AUTO"),""," -mp_blade_id "&amp;D164)&amp;IF(ISTEXT(E164)," -status "&amp;E164,"")&amp;IF(ISTEXT(F164)," -ldev_name "&amp;F164,"")&amp;" -s "&amp;Instructions!B$11&amp;" -IH"&amp;Instructions!B$10,"")</f>
        <v/>
      </c>
    </row>
    <row r="165" spans="1:8" ht="15">
      <c r="A165" s="204" t="str">
        <f t="shared" si="4"/>
        <v/>
      </c>
      <c r="B165" s="204"/>
      <c r="C165" s="204"/>
      <c r="D165" s="83"/>
      <c r="E165" s="83"/>
      <c r="F165" s="232" t="str">
        <f t="shared" si="5"/>
        <v/>
      </c>
      <c r="G165" s="92" t="s">
        <v>17</v>
      </c>
      <c r="H165" s="24" t="str">
        <f>IF(B165&gt;0,"raidcom modify ldev -ldev_id "&amp;B165&amp;IF(OR(ISBLANK(D165),D165="AUTO"),""," -mp_blade_id "&amp;D165)&amp;IF(ISTEXT(E165)," -status "&amp;E165,"")&amp;IF(ISTEXT(F165)," -ldev_name "&amp;F165,"")&amp;" -s "&amp;Instructions!B$11&amp;" -IH"&amp;Instructions!B$10,"")</f>
        <v/>
      </c>
    </row>
    <row r="166" spans="1:8" ht="15">
      <c r="A166" s="204" t="str">
        <f t="shared" si="4"/>
        <v/>
      </c>
      <c r="B166" s="204"/>
      <c r="C166" s="204"/>
      <c r="D166" s="83"/>
      <c r="E166" s="83"/>
      <c r="F166" s="232" t="str">
        <f t="shared" si="5"/>
        <v/>
      </c>
      <c r="G166" s="92" t="s">
        <v>17</v>
      </c>
      <c r="H166" s="24" t="str">
        <f>IF(B166&gt;0,"raidcom modify ldev -ldev_id "&amp;B166&amp;IF(OR(ISBLANK(D166),D166="AUTO"),""," -mp_blade_id "&amp;D166)&amp;IF(ISTEXT(E166)," -status "&amp;E166,"")&amp;IF(ISTEXT(F166)," -ldev_name "&amp;F166,"")&amp;" -s "&amp;Instructions!B$11&amp;" -IH"&amp;Instructions!B$10,"")</f>
        <v/>
      </c>
    </row>
    <row r="167" spans="1:8" ht="15">
      <c r="A167" s="204" t="str">
        <f t="shared" si="4"/>
        <v/>
      </c>
      <c r="B167" s="204"/>
      <c r="C167" s="204"/>
      <c r="D167" s="83"/>
      <c r="E167" s="83"/>
      <c r="F167" s="232" t="str">
        <f t="shared" si="5"/>
        <v/>
      </c>
      <c r="G167" s="92" t="s">
        <v>17</v>
      </c>
      <c r="H167" s="24" t="str">
        <f>IF(B167&gt;0,"raidcom modify ldev -ldev_id "&amp;B167&amp;IF(OR(ISBLANK(D167),D167="AUTO"),""," -mp_blade_id "&amp;D167)&amp;IF(ISTEXT(E167)," -status "&amp;E167,"")&amp;IF(ISTEXT(F167)," -ldev_name "&amp;F167,"")&amp;" -s "&amp;Instructions!B$11&amp;" -IH"&amp;Instructions!B$10,"")</f>
        <v/>
      </c>
    </row>
    <row r="168" spans="1:8" ht="15">
      <c r="A168" s="204" t="str">
        <f t="shared" si="4"/>
        <v/>
      </c>
      <c r="B168" s="204"/>
      <c r="C168" s="204"/>
      <c r="D168" s="83"/>
      <c r="E168" s="83"/>
      <c r="F168" s="232" t="str">
        <f t="shared" si="5"/>
        <v/>
      </c>
      <c r="G168" s="92" t="s">
        <v>17</v>
      </c>
      <c r="H168" s="24" t="str">
        <f>IF(B168&gt;0,"raidcom modify ldev -ldev_id "&amp;B168&amp;IF(OR(ISBLANK(D168),D168="AUTO"),""," -mp_blade_id "&amp;D168)&amp;IF(ISTEXT(E168)," -status "&amp;E168,"")&amp;IF(ISTEXT(F168)," -ldev_name "&amp;F168,"")&amp;" -s "&amp;Instructions!B$11&amp;" -IH"&amp;Instructions!B$10,"")</f>
        <v/>
      </c>
    </row>
    <row r="169" spans="1:8" ht="15">
      <c r="A169" s="204" t="str">
        <f t="shared" si="4"/>
        <v/>
      </c>
      <c r="B169" s="204"/>
      <c r="C169" s="204"/>
      <c r="D169" s="83"/>
      <c r="E169" s="83"/>
      <c r="F169" s="232" t="str">
        <f t="shared" si="5"/>
        <v/>
      </c>
      <c r="G169" s="92" t="s">
        <v>17</v>
      </c>
      <c r="H169" s="24" t="str">
        <f>IF(B169&gt;0,"raidcom modify ldev -ldev_id "&amp;B169&amp;IF(OR(ISBLANK(D169),D169="AUTO"),""," -mp_blade_id "&amp;D169)&amp;IF(ISTEXT(E169)," -status "&amp;E169,"")&amp;IF(ISTEXT(F169)," -ldev_name "&amp;F169,"")&amp;" -s "&amp;Instructions!B$11&amp;" -IH"&amp;Instructions!B$10,"")</f>
        <v/>
      </c>
    </row>
    <row r="170" spans="1:8" ht="15">
      <c r="A170" s="204" t="str">
        <f t="shared" si="4"/>
        <v/>
      </c>
      <c r="B170" s="204"/>
      <c r="C170" s="204"/>
      <c r="D170" s="83"/>
      <c r="E170" s="83"/>
      <c r="F170" s="232" t="str">
        <f t="shared" si="5"/>
        <v/>
      </c>
      <c r="G170" s="92" t="s">
        <v>17</v>
      </c>
      <c r="H170" s="24" t="str">
        <f>IF(B170&gt;0,"raidcom modify ldev -ldev_id "&amp;B170&amp;IF(OR(ISBLANK(D170),D170="AUTO"),""," -mp_blade_id "&amp;D170)&amp;IF(ISTEXT(E170)," -status "&amp;E170,"")&amp;IF(ISTEXT(F170)," -ldev_name "&amp;F170,"")&amp;" -s "&amp;Instructions!B$11&amp;" -IH"&amp;Instructions!B$10,"")</f>
        <v/>
      </c>
    </row>
    <row r="171" spans="1:8" ht="15">
      <c r="A171" s="204" t="str">
        <f t="shared" si="4"/>
        <v/>
      </c>
      <c r="B171" s="204"/>
      <c r="C171" s="204"/>
      <c r="D171" s="83"/>
      <c r="E171" s="83"/>
      <c r="F171" s="232" t="str">
        <f t="shared" si="5"/>
        <v/>
      </c>
      <c r="G171" s="92" t="s">
        <v>17</v>
      </c>
      <c r="H171" s="24" t="str">
        <f>IF(B171&gt;0,"raidcom modify ldev -ldev_id "&amp;B171&amp;IF(OR(ISBLANK(D171),D171="AUTO"),""," -mp_blade_id "&amp;D171)&amp;IF(ISTEXT(E171)," -status "&amp;E171,"")&amp;IF(ISTEXT(F171)," -ldev_name "&amp;F171,"")&amp;" -s "&amp;Instructions!B$11&amp;" -IH"&amp;Instructions!B$10,"")</f>
        <v/>
      </c>
    </row>
    <row r="172" spans="1:8" ht="15">
      <c r="A172" s="204" t="str">
        <f t="shared" si="4"/>
        <v/>
      </c>
      <c r="B172" s="204"/>
      <c r="C172" s="204"/>
      <c r="D172" s="83"/>
      <c r="E172" s="83"/>
      <c r="F172" s="232" t="str">
        <f t="shared" si="5"/>
        <v/>
      </c>
      <c r="G172" s="92" t="s">
        <v>17</v>
      </c>
      <c r="H172" s="24" t="str">
        <f>IF(B172&gt;0,"raidcom modify ldev -ldev_id "&amp;B172&amp;IF(OR(ISBLANK(D172),D172="AUTO"),""," -mp_blade_id "&amp;D172)&amp;IF(ISTEXT(E172)," -status "&amp;E172,"")&amp;IF(ISTEXT(F172)," -ldev_name "&amp;F172,"")&amp;" -s "&amp;Instructions!B$11&amp;" -IH"&amp;Instructions!B$10,"")</f>
        <v/>
      </c>
    </row>
    <row r="173" spans="1:8" ht="15">
      <c r="A173" s="204" t="str">
        <f t="shared" si="4"/>
        <v/>
      </c>
      <c r="B173" s="204"/>
      <c r="C173" s="204"/>
      <c r="D173" s="83"/>
      <c r="E173" s="83"/>
      <c r="F173" s="232" t="str">
        <f t="shared" si="5"/>
        <v/>
      </c>
      <c r="G173" s="92" t="s">
        <v>17</v>
      </c>
      <c r="H173" s="24" t="str">
        <f>IF(B173&gt;0,"raidcom modify ldev -ldev_id "&amp;B173&amp;IF(OR(ISBLANK(D173),D173="AUTO"),""," -mp_blade_id "&amp;D173)&amp;IF(ISTEXT(E173)," -status "&amp;E173,"")&amp;IF(ISTEXT(F173)," -ldev_name "&amp;F173,"")&amp;" -s "&amp;Instructions!B$11&amp;" -IH"&amp;Instructions!B$10,"")</f>
        <v/>
      </c>
    </row>
    <row r="174" spans="1:8" ht="15">
      <c r="A174" s="204" t="str">
        <f t="shared" si="4"/>
        <v/>
      </c>
      <c r="B174" s="204"/>
      <c r="C174" s="204"/>
      <c r="D174" s="83"/>
      <c r="E174" s="83"/>
      <c r="F174" s="232" t="str">
        <f t="shared" si="5"/>
        <v/>
      </c>
      <c r="G174" s="92" t="s">
        <v>17</v>
      </c>
      <c r="H174" s="24" t="str">
        <f>IF(B174&gt;0,"raidcom modify ldev -ldev_id "&amp;B174&amp;IF(OR(ISBLANK(D174),D174="AUTO"),""," -mp_blade_id "&amp;D174)&amp;IF(ISTEXT(E174)," -status "&amp;E174,"")&amp;IF(ISTEXT(F174)," -ldev_name "&amp;F174,"")&amp;" -s "&amp;Instructions!B$11&amp;" -IH"&amp;Instructions!B$10,"")</f>
        <v/>
      </c>
    </row>
    <row r="175" spans="1:8" ht="15">
      <c r="A175" s="204" t="str">
        <f t="shared" si="4"/>
        <v/>
      </c>
      <c r="B175" s="204"/>
      <c r="C175" s="204"/>
      <c r="D175" s="83"/>
      <c r="E175" s="83"/>
      <c r="F175" s="232" t="str">
        <f t="shared" si="5"/>
        <v/>
      </c>
      <c r="G175" s="92" t="s">
        <v>17</v>
      </c>
      <c r="H175" s="24" t="str">
        <f>IF(B175&gt;0,"raidcom modify ldev -ldev_id "&amp;B175&amp;IF(OR(ISBLANK(D175),D175="AUTO"),""," -mp_blade_id "&amp;D175)&amp;IF(ISTEXT(E175)," -status "&amp;E175,"")&amp;IF(ISTEXT(F175)," -ldev_name "&amp;F175,"")&amp;" -s "&amp;Instructions!B$11&amp;" -IH"&amp;Instructions!B$10,"")</f>
        <v/>
      </c>
    </row>
    <row r="176" spans="1:8" ht="15">
      <c r="A176" s="204" t="str">
        <f t="shared" si="4"/>
        <v/>
      </c>
      <c r="B176" s="204"/>
      <c r="C176" s="204"/>
      <c r="D176" s="83"/>
      <c r="E176" s="83"/>
      <c r="F176" s="232" t="str">
        <f t="shared" si="5"/>
        <v/>
      </c>
      <c r="G176" s="92" t="s">
        <v>17</v>
      </c>
      <c r="H176" s="24" t="str">
        <f>IF(B176&gt;0,"raidcom modify ldev -ldev_id "&amp;B176&amp;IF(OR(ISBLANK(D176),D176="AUTO"),""," -mp_blade_id "&amp;D176)&amp;IF(ISTEXT(E176)," -status "&amp;E176,"")&amp;IF(ISTEXT(F176)," -ldev_name "&amp;F176,"")&amp;" -s "&amp;Instructions!B$11&amp;" -IH"&amp;Instructions!B$10,"")</f>
        <v/>
      </c>
    </row>
    <row r="177" spans="1:8" ht="15">
      <c r="A177" s="204" t="str">
        <f t="shared" si="4"/>
        <v/>
      </c>
      <c r="B177" s="204"/>
      <c r="C177" s="204"/>
      <c r="D177" s="83"/>
      <c r="E177" s="83"/>
      <c r="F177" s="232" t="str">
        <f t="shared" si="5"/>
        <v/>
      </c>
      <c r="G177" s="92" t="s">
        <v>17</v>
      </c>
      <c r="H177" s="24" t="str">
        <f>IF(B177&gt;0,"raidcom modify ldev -ldev_id "&amp;B177&amp;IF(OR(ISBLANK(D177),D177="AUTO"),""," -mp_blade_id "&amp;D177)&amp;IF(ISTEXT(E177)," -status "&amp;E177,"")&amp;IF(ISTEXT(F177)," -ldev_name "&amp;F177,"")&amp;" -s "&amp;Instructions!B$11&amp;" -IH"&amp;Instructions!B$10,"")</f>
        <v/>
      </c>
    </row>
    <row r="178" spans="1:8" ht="15">
      <c r="A178" s="204" t="str">
        <f t="shared" si="4"/>
        <v/>
      </c>
      <c r="B178" s="204"/>
      <c r="C178" s="204"/>
      <c r="D178" s="83"/>
      <c r="E178" s="83"/>
      <c r="F178" s="232" t="str">
        <f t="shared" si="5"/>
        <v/>
      </c>
      <c r="G178" s="92" t="s">
        <v>17</v>
      </c>
      <c r="H178" s="24" t="str">
        <f>IF(B178&gt;0,"raidcom modify ldev -ldev_id "&amp;B178&amp;IF(OR(ISBLANK(D178),D178="AUTO"),""," -mp_blade_id "&amp;D178)&amp;IF(ISTEXT(E178)," -status "&amp;E178,"")&amp;IF(ISTEXT(F178)," -ldev_name "&amp;F178,"")&amp;" -s "&amp;Instructions!B$11&amp;" -IH"&amp;Instructions!B$10,"")</f>
        <v/>
      </c>
    </row>
    <row r="179" spans="1:8" ht="15">
      <c r="A179" s="204" t="str">
        <f t="shared" si="4"/>
        <v/>
      </c>
      <c r="B179" s="204"/>
      <c r="C179" s="204"/>
      <c r="D179" s="83"/>
      <c r="E179" s="83"/>
      <c r="F179" s="232" t="str">
        <f t="shared" si="5"/>
        <v/>
      </c>
      <c r="G179" s="92" t="s">
        <v>17</v>
      </c>
      <c r="H179" s="24" t="str">
        <f>IF(B179&gt;0,"raidcom modify ldev -ldev_id "&amp;B179&amp;IF(OR(ISBLANK(D179),D179="AUTO"),""," -mp_blade_id "&amp;D179)&amp;IF(ISTEXT(E179)," -status "&amp;E179,"")&amp;IF(ISTEXT(F179)," -ldev_name "&amp;F179,"")&amp;" -s "&amp;Instructions!B$11&amp;" -IH"&amp;Instructions!B$10,"")</f>
        <v/>
      </c>
    </row>
    <row r="180" spans="1:8" ht="15">
      <c r="A180" s="204" t="str">
        <f t="shared" si="4"/>
        <v/>
      </c>
      <c r="B180" s="204"/>
      <c r="C180" s="204"/>
      <c r="D180" s="83"/>
      <c r="E180" s="83"/>
      <c r="F180" s="232" t="str">
        <f t="shared" si="5"/>
        <v/>
      </c>
      <c r="G180" s="92" t="s">
        <v>17</v>
      </c>
      <c r="H180" s="24" t="str">
        <f>IF(B180&gt;0,"raidcom modify ldev -ldev_id "&amp;B180&amp;IF(OR(ISBLANK(D180),D180="AUTO"),""," -mp_blade_id "&amp;D180)&amp;IF(ISTEXT(E180)," -status "&amp;E180,"")&amp;IF(ISTEXT(F180)," -ldev_name "&amp;F180,"")&amp;" -s "&amp;Instructions!B$11&amp;" -IH"&amp;Instructions!B$10,"")</f>
        <v/>
      </c>
    </row>
    <row r="181" spans="1:8" ht="15">
      <c r="A181" s="204" t="str">
        <f t="shared" si="4"/>
        <v/>
      </c>
      <c r="B181" s="204"/>
      <c r="C181" s="204"/>
      <c r="D181" s="83"/>
      <c r="E181" s="83"/>
      <c r="F181" s="232" t="str">
        <f t="shared" si="5"/>
        <v/>
      </c>
      <c r="G181" s="92" t="s">
        <v>17</v>
      </c>
      <c r="H181" s="24" t="str">
        <f>IF(B181&gt;0,"raidcom modify ldev -ldev_id "&amp;B181&amp;IF(OR(ISBLANK(D181),D181="AUTO"),""," -mp_blade_id "&amp;D181)&amp;IF(ISTEXT(E181)," -status "&amp;E181,"")&amp;IF(ISTEXT(F181)," -ldev_name "&amp;F181,"")&amp;" -s "&amp;Instructions!B$11&amp;" -IH"&amp;Instructions!B$10,"")</f>
        <v/>
      </c>
    </row>
    <row r="182" spans="1:8" ht="15">
      <c r="A182" s="204" t="str">
        <f t="shared" si="4"/>
        <v/>
      </c>
      <c r="B182" s="204"/>
      <c r="C182" s="204"/>
      <c r="D182" s="83"/>
      <c r="E182" s="83"/>
      <c r="F182" s="232" t="str">
        <f t="shared" si="5"/>
        <v/>
      </c>
      <c r="G182" s="92" t="s">
        <v>17</v>
      </c>
      <c r="H182" s="24" t="str">
        <f>IF(B182&gt;0,"raidcom modify ldev -ldev_id "&amp;B182&amp;IF(OR(ISBLANK(D182),D182="AUTO"),""," -mp_blade_id "&amp;D182)&amp;IF(ISTEXT(E182)," -status "&amp;E182,"")&amp;IF(ISTEXT(F182)," -ldev_name "&amp;F182,"")&amp;" -s "&amp;Instructions!B$11&amp;" -IH"&amp;Instructions!B$10,"")</f>
        <v/>
      </c>
    </row>
    <row r="183" spans="1:8" ht="15">
      <c r="A183" s="204" t="str">
        <f t="shared" si="4"/>
        <v/>
      </c>
      <c r="B183" s="204"/>
      <c r="C183" s="204"/>
      <c r="D183" s="83"/>
      <c r="E183" s="83"/>
      <c r="F183" s="232" t="str">
        <f t="shared" si="5"/>
        <v/>
      </c>
      <c r="G183" s="92" t="s">
        <v>17</v>
      </c>
      <c r="H183" s="24" t="str">
        <f>IF(B183&gt;0,"raidcom modify ldev -ldev_id "&amp;B183&amp;IF(OR(ISBLANK(D183),D183="AUTO"),""," -mp_blade_id "&amp;D183)&amp;IF(ISTEXT(E183)," -status "&amp;E183,"")&amp;IF(ISTEXT(F183)," -ldev_name "&amp;F183,"")&amp;" -s "&amp;Instructions!B$11&amp;" -IH"&amp;Instructions!B$10,"")</f>
        <v/>
      </c>
    </row>
    <row r="184" spans="1:8" ht="15">
      <c r="A184" s="204" t="str">
        <f t="shared" si="4"/>
        <v/>
      </c>
      <c r="B184" s="204"/>
      <c r="C184" s="204"/>
      <c r="D184" s="83"/>
      <c r="E184" s="83"/>
      <c r="F184" s="232" t="str">
        <f t="shared" si="5"/>
        <v/>
      </c>
      <c r="G184" s="92" t="s">
        <v>17</v>
      </c>
      <c r="H184" s="24" t="str">
        <f>IF(B184&gt;0,"raidcom modify ldev -ldev_id "&amp;B184&amp;IF(OR(ISBLANK(D184),D184="AUTO"),""," -mp_blade_id "&amp;D184)&amp;IF(ISTEXT(E184)," -status "&amp;E184,"")&amp;IF(ISTEXT(F184)," -ldev_name "&amp;F184,"")&amp;" -s "&amp;Instructions!B$11&amp;" -IH"&amp;Instructions!B$10,"")</f>
        <v/>
      </c>
    </row>
    <row r="185" spans="1:8" ht="15">
      <c r="A185" s="204" t="str">
        <f t="shared" si="4"/>
        <v/>
      </c>
      <c r="B185" s="204"/>
      <c r="C185" s="204"/>
      <c r="D185" s="83"/>
      <c r="E185" s="83"/>
      <c r="F185" s="232" t="str">
        <f t="shared" si="5"/>
        <v/>
      </c>
      <c r="G185" s="92" t="s">
        <v>17</v>
      </c>
      <c r="H185" s="24" t="str">
        <f>IF(B185&gt;0,"raidcom modify ldev -ldev_id "&amp;B185&amp;IF(OR(ISBLANK(D185),D185="AUTO"),""," -mp_blade_id "&amp;D185)&amp;IF(ISTEXT(E185)," -status "&amp;E185,"")&amp;IF(ISTEXT(F185)," -ldev_name "&amp;F185,"")&amp;" -s "&amp;Instructions!B$11&amp;" -IH"&amp;Instructions!B$10,"")</f>
        <v/>
      </c>
    </row>
    <row r="186" spans="1:8" ht="15">
      <c r="A186" s="204" t="str">
        <f t="shared" si="4"/>
        <v/>
      </c>
      <c r="B186" s="204"/>
      <c r="C186" s="204"/>
      <c r="D186" s="83"/>
      <c r="E186" s="83"/>
      <c r="F186" s="232" t="str">
        <f t="shared" si="5"/>
        <v/>
      </c>
      <c r="G186" s="92" t="s">
        <v>17</v>
      </c>
      <c r="H186" s="24" t="str">
        <f>IF(B186&gt;0,"raidcom modify ldev -ldev_id "&amp;B186&amp;IF(OR(ISBLANK(D186),D186="AUTO"),""," -mp_blade_id "&amp;D186)&amp;IF(ISTEXT(E186)," -status "&amp;E186,"")&amp;IF(ISTEXT(F186)," -ldev_name "&amp;F186,"")&amp;" -s "&amp;Instructions!B$11&amp;" -IH"&amp;Instructions!B$10,"")</f>
        <v/>
      </c>
    </row>
    <row r="187" spans="1:8" ht="15">
      <c r="A187" s="204" t="str">
        <f t="shared" si="4"/>
        <v/>
      </c>
      <c r="B187" s="204"/>
      <c r="C187" s="204"/>
      <c r="D187" s="83"/>
      <c r="E187" s="83"/>
      <c r="F187" s="232" t="str">
        <f t="shared" si="5"/>
        <v/>
      </c>
      <c r="G187" s="92" t="s">
        <v>17</v>
      </c>
      <c r="H187" s="24" t="str">
        <f>IF(B187&gt;0,"raidcom modify ldev -ldev_id "&amp;B187&amp;IF(OR(ISBLANK(D187),D187="AUTO"),""," -mp_blade_id "&amp;D187)&amp;IF(ISTEXT(E187)," -status "&amp;E187,"")&amp;IF(ISTEXT(F187)," -ldev_name "&amp;F187,"")&amp;" -s "&amp;Instructions!B$11&amp;" -IH"&amp;Instructions!B$10,"")</f>
        <v/>
      </c>
    </row>
    <row r="188" spans="1:8" ht="15">
      <c r="A188" s="204" t="str">
        <f t="shared" si="4"/>
        <v/>
      </c>
      <c r="B188" s="204"/>
      <c r="C188" s="204"/>
      <c r="D188" s="83"/>
      <c r="E188" s="83"/>
      <c r="F188" s="232" t="str">
        <f t="shared" si="5"/>
        <v/>
      </c>
      <c r="G188" s="92" t="s">
        <v>17</v>
      </c>
      <c r="H188" s="24" t="str">
        <f>IF(B188&gt;0,"raidcom modify ldev -ldev_id "&amp;B188&amp;IF(OR(ISBLANK(D188),D188="AUTO"),""," -mp_blade_id "&amp;D188)&amp;IF(ISTEXT(E188)," -status "&amp;E188,"")&amp;IF(ISTEXT(F188)," -ldev_name "&amp;F188,"")&amp;" -s "&amp;Instructions!B$11&amp;" -IH"&amp;Instructions!B$10,"")</f>
        <v/>
      </c>
    </row>
    <row r="189" spans="1:8" ht="15">
      <c r="A189" s="204" t="str">
        <f t="shared" si="4"/>
        <v/>
      </c>
      <c r="B189" s="204"/>
      <c r="C189" s="204"/>
      <c r="D189" s="83"/>
      <c r="E189" s="83"/>
      <c r="F189" s="232" t="str">
        <f t="shared" si="5"/>
        <v/>
      </c>
      <c r="G189" s="92" t="s">
        <v>17</v>
      </c>
      <c r="H189" s="24" t="str">
        <f>IF(B189&gt;0,"raidcom modify ldev -ldev_id "&amp;B189&amp;IF(OR(ISBLANK(D189),D189="AUTO"),""," -mp_blade_id "&amp;D189)&amp;IF(ISTEXT(E189)," -status "&amp;E189,"")&amp;IF(ISTEXT(F189)," -ldev_name "&amp;F189,"")&amp;" -s "&amp;Instructions!B$11&amp;" -IH"&amp;Instructions!B$10,"")</f>
        <v/>
      </c>
    </row>
    <row r="190" spans="1:8" ht="15">
      <c r="A190" s="204" t="str">
        <f t="shared" si="4"/>
        <v/>
      </c>
      <c r="B190" s="204"/>
      <c r="C190" s="204"/>
      <c r="D190" s="83"/>
      <c r="E190" s="83"/>
      <c r="F190" s="232" t="str">
        <f t="shared" si="5"/>
        <v/>
      </c>
      <c r="G190" s="92" t="s">
        <v>17</v>
      </c>
      <c r="H190" s="24" t="str">
        <f>IF(B190&gt;0,"raidcom modify ldev -ldev_id "&amp;B190&amp;IF(OR(ISBLANK(D190),D190="AUTO"),""," -mp_blade_id "&amp;D190)&amp;IF(ISTEXT(E190)," -status "&amp;E190,"")&amp;IF(ISTEXT(F190)," -ldev_name "&amp;F190,"")&amp;" -s "&amp;Instructions!B$11&amp;" -IH"&amp;Instructions!B$10,"")</f>
        <v/>
      </c>
    </row>
    <row r="191" spans="1:8" ht="15">
      <c r="A191" s="204" t="str">
        <f t="shared" si="4"/>
        <v/>
      </c>
      <c r="B191" s="204"/>
      <c r="C191" s="204"/>
      <c r="D191" s="83"/>
      <c r="E191" s="83"/>
      <c r="F191" s="232" t="str">
        <f t="shared" si="5"/>
        <v/>
      </c>
      <c r="G191" s="92" t="s">
        <v>17</v>
      </c>
      <c r="H191" s="24" t="str">
        <f>IF(B191&gt;0,"raidcom modify ldev -ldev_id "&amp;B191&amp;IF(OR(ISBLANK(D191),D191="AUTO"),""," -mp_blade_id "&amp;D191)&amp;IF(ISTEXT(E191)," -status "&amp;E191,"")&amp;IF(ISTEXT(F191)," -ldev_name "&amp;F191,"")&amp;" -s "&amp;Instructions!B$11&amp;" -IH"&amp;Instructions!B$10,"")</f>
        <v/>
      </c>
    </row>
    <row r="192" spans="1:8" ht="15">
      <c r="A192" s="204" t="str">
        <f t="shared" si="4"/>
        <v/>
      </c>
      <c r="B192" s="204"/>
      <c r="C192" s="204"/>
      <c r="D192" s="83"/>
      <c r="E192" s="83"/>
      <c r="F192" s="232" t="str">
        <f t="shared" si="5"/>
        <v/>
      </c>
      <c r="G192" s="92" t="s">
        <v>17</v>
      </c>
      <c r="H192" s="24" t="str">
        <f>IF(B192&gt;0,"raidcom modify ldev -ldev_id "&amp;B192&amp;IF(OR(ISBLANK(D192),D192="AUTO"),""," -mp_blade_id "&amp;D192)&amp;IF(ISTEXT(E192)," -status "&amp;E192,"")&amp;IF(ISTEXT(F192)," -ldev_name "&amp;F192,"")&amp;" -s "&amp;Instructions!B$11&amp;" -IH"&amp;Instructions!B$10,"")</f>
        <v/>
      </c>
    </row>
    <row r="193" spans="1:8" ht="15">
      <c r="A193" s="204" t="str">
        <f t="shared" si="4"/>
        <v/>
      </c>
      <c r="B193" s="204"/>
      <c r="C193" s="204"/>
      <c r="D193" s="83"/>
      <c r="E193" s="83"/>
      <c r="F193" s="232" t="str">
        <f t="shared" si="5"/>
        <v/>
      </c>
      <c r="G193" s="92" t="s">
        <v>17</v>
      </c>
      <c r="H193" s="24" t="str">
        <f>IF(B193&gt;0,"raidcom modify ldev -ldev_id "&amp;B193&amp;IF(OR(ISBLANK(D193),D193="AUTO"),""," -mp_blade_id "&amp;D193)&amp;IF(ISTEXT(E193)," -status "&amp;E193,"")&amp;IF(ISTEXT(F193)," -ldev_name "&amp;F193,"")&amp;" -s "&amp;Instructions!B$11&amp;" -IH"&amp;Instructions!B$10,"")</f>
        <v/>
      </c>
    </row>
    <row r="194" spans="1:8" ht="15">
      <c r="A194" s="204" t="str">
        <f t="shared" si="4"/>
        <v/>
      </c>
      <c r="B194" s="204"/>
      <c r="C194" s="204"/>
      <c r="D194" s="83"/>
      <c r="E194" s="83"/>
      <c r="F194" s="232" t="str">
        <f t="shared" si="5"/>
        <v/>
      </c>
      <c r="G194" s="92" t="s">
        <v>17</v>
      </c>
      <c r="H194" s="24" t="str">
        <f>IF(B194&gt;0,"raidcom modify ldev -ldev_id "&amp;B194&amp;IF(OR(ISBLANK(D194),D194="AUTO"),""," -mp_blade_id "&amp;D194)&amp;IF(ISTEXT(E194)," -status "&amp;E194,"")&amp;IF(ISTEXT(F194)," -ldev_name "&amp;F194,"")&amp;" -s "&amp;Instructions!B$11&amp;" -IH"&amp;Instructions!B$10,"")</f>
        <v/>
      </c>
    </row>
    <row r="195" spans="1:8" ht="15">
      <c r="A195" s="204" t="str">
        <f t="shared" si="4"/>
        <v/>
      </c>
      <c r="B195" s="204"/>
      <c r="C195" s="204"/>
      <c r="D195" s="83"/>
      <c r="E195" s="83"/>
      <c r="F195" s="232" t="str">
        <f t="shared" si="5"/>
        <v/>
      </c>
      <c r="G195" s="92" t="s">
        <v>17</v>
      </c>
      <c r="H195" s="24" t="str">
        <f>IF(B195&gt;0,"raidcom modify ldev -ldev_id "&amp;B195&amp;IF(OR(ISBLANK(D195),D195="AUTO"),""," -mp_blade_id "&amp;D195)&amp;IF(ISTEXT(E195)," -status "&amp;E195,"")&amp;IF(ISTEXT(F195)," -ldev_name "&amp;F195,"")&amp;" -s "&amp;Instructions!B$11&amp;" -IH"&amp;Instructions!B$10,"")</f>
        <v/>
      </c>
    </row>
    <row r="196" spans="1:8" ht="15">
      <c r="A196" s="204" t="str">
        <f t="shared" si="4"/>
        <v/>
      </c>
      <c r="B196" s="204"/>
      <c r="C196" s="204"/>
      <c r="D196" s="83"/>
      <c r="E196" s="83"/>
      <c r="F196" s="232" t="str">
        <f t="shared" si="5"/>
        <v/>
      </c>
      <c r="G196" s="92" t="s">
        <v>17</v>
      </c>
      <c r="H196" s="24" t="str">
        <f>IF(B196&gt;0,"raidcom modify ldev -ldev_id "&amp;B196&amp;IF(OR(ISBLANK(D196),D196="AUTO"),""," -mp_blade_id "&amp;D196)&amp;IF(ISTEXT(E196)," -status "&amp;E196,"")&amp;IF(ISTEXT(F196)," -ldev_name "&amp;F196,"")&amp;" -s "&amp;Instructions!B$11&amp;" -IH"&amp;Instructions!B$10,"")</f>
        <v/>
      </c>
    </row>
    <row r="197" spans="1:8" ht="15">
      <c r="A197" s="204" t="str">
        <f t="shared" ref="A197:A260" si="6">IF(ISBLANK(B197),"",DEC2HEX(B197))</f>
        <v/>
      </c>
      <c r="B197" s="204"/>
      <c r="C197" s="204"/>
      <c r="D197" s="83"/>
      <c r="E197" s="83"/>
      <c r="F197" s="232" t="str">
        <f t="shared" ref="F197:F260" si="7">IF(ISTEXT(C197),""&amp;C197&amp;"_"&amp;A197,"")</f>
        <v/>
      </c>
      <c r="G197" s="92" t="s">
        <v>17</v>
      </c>
      <c r="H197" s="24" t="str">
        <f>IF(B197&gt;0,"raidcom modify ldev -ldev_id "&amp;B197&amp;IF(OR(ISBLANK(D197),D197="AUTO"),""," -mp_blade_id "&amp;D197)&amp;IF(ISTEXT(E197)," -status "&amp;E197,"")&amp;IF(ISTEXT(F197)," -ldev_name "&amp;F197,"")&amp;" -s "&amp;Instructions!B$11&amp;" -IH"&amp;Instructions!B$10,"")</f>
        <v/>
      </c>
    </row>
    <row r="198" spans="1:8" ht="15">
      <c r="A198" s="204" t="str">
        <f t="shared" si="6"/>
        <v/>
      </c>
      <c r="B198" s="204"/>
      <c r="C198" s="204"/>
      <c r="D198" s="83"/>
      <c r="E198" s="83"/>
      <c r="F198" s="232" t="str">
        <f t="shared" si="7"/>
        <v/>
      </c>
      <c r="G198" s="92" t="s">
        <v>17</v>
      </c>
      <c r="H198" s="24" t="str">
        <f>IF(B198&gt;0,"raidcom modify ldev -ldev_id "&amp;B198&amp;IF(OR(ISBLANK(D198),D198="AUTO"),""," -mp_blade_id "&amp;D198)&amp;IF(ISTEXT(E198)," -status "&amp;E198,"")&amp;IF(ISTEXT(F198)," -ldev_name "&amp;F198,"")&amp;" -s "&amp;Instructions!B$11&amp;" -IH"&amp;Instructions!B$10,"")</f>
        <v/>
      </c>
    </row>
    <row r="199" spans="1:8" ht="15">
      <c r="A199" s="204" t="str">
        <f t="shared" si="6"/>
        <v/>
      </c>
      <c r="B199" s="204"/>
      <c r="C199" s="204"/>
      <c r="D199" s="83"/>
      <c r="E199" s="83"/>
      <c r="F199" s="232" t="str">
        <f t="shared" si="7"/>
        <v/>
      </c>
      <c r="G199" s="92" t="s">
        <v>17</v>
      </c>
      <c r="H199" s="24" t="str">
        <f>IF(B199&gt;0,"raidcom modify ldev -ldev_id "&amp;B199&amp;IF(OR(ISBLANK(D199),D199="AUTO"),""," -mp_blade_id "&amp;D199)&amp;IF(ISTEXT(E199)," -status "&amp;E199,"")&amp;IF(ISTEXT(F199)," -ldev_name "&amp;F199,"")&amp;" -s "&amp;Instructions!B$11&amp;" -IH"&amp;Instructions!B$10,"")</f>
        <v/>
      </c>
    </row>
    <row r="200" spans="1:8" ht="15">
      <c r="A200" s="204" t="str">
        <f t="shared" si="6"/>
        <v/>
      </c>
      <c r="B200" s="204"/>
      <c r="C200" s="204"/>
      <c r="D200" s="83"/>
      <c r="E200" s="83"/>
      <c r="F200" s="232" t="str">
        <f t="shared" si="7"/>
        <v/>
      </c>
      <c r="G200" s="92" t="s">
        <v>17</v>
      </c>
      <c r="H200" s="24" t="str">
        <f>IF(B200&gt;0,"raidcom modify ldev -ldev_id "&amp;B200&amp;IF(OR(ISBLANK(D200),D200="AUTO"),""," -mp_blade_id "&amp;D200)&amp;IF(ISTEXT(E200)," -status "&amp;E200,"")&amp;IF(ISTEXT(F200)," -ldev_name "&amp;F200,"")&amp;" -s "&amp;Instructions!B$11&amp;" -IH"&amp;Instructions!B$10,"")</f>
        <v/>
      </c>
    </row>
    <row r="201" spans="1:8" ht="15">
      <c r="A201" s="204" t="str">
        <f t="shared" si="6"/>
        <v/>
      </c>
      <c r="B201" s="204"/>
      <c r="C201" s="204"/>
      <c r="D201" s="83"/>
      <c r="E201" s="83"/>
      <c r="F201" s="232" t="str">
        <f t="shared" si="7"/>
        <v/>
      </c>
      <c r="G201" s="92" t="s">
        <v>17</v>
      </c>
      <c r="H201" s="24" t="str">
        <f>IF(B201&gt;0,"raidcom modify ldev -ldev_id "&amp;B201&amp;IF(OR(ISBLANK(D201),D201="AUTO"),""," -mp_blade_id "&amp;D201)&amp;IF(ISTEXT(E201)," -status "&amp;E201,"")&amp;IF(ISTEXT(F201)," -ldev_name "&amp;F201,"")&amp;" -s "&amp;Instructions!B$11&amp;" -IH"&amp;Instructions!B$10,"")</f>
        <v/>
      </c>
    </row>
    <row r="202" spans="1:8" ht="15">
      <c r="A202" s="204" t="str">
        <f t="shared" si="6"/>
        <v/>
      </c>
      <c r="B202" s="204"/>
      <c r="C202" s="204"/>
      <c r="D202" s="83"/>
      <c r="E202" s="83"/>
      <c r="F202" s="232" t="str">
        <f t="shared" si="7"/>
        <v/>
      </c>
      <c r="G202" s="92" t="s">
        <v>17</v>
      </c>
      <c r="H202" s="24" t="str">
        <f>IF(B202&gt;0,"raidcom modify ldev -ldev_id "&amp;B202&amp;IF(OR(ISBLANK(D202),D202="AUTO"),""," -mp_blade_id "&amp;D202)&amp;IF(ISTEXT(E202)," -status "&amp;E202,"")&amp;IF(ISTEXT(F202)," -ldev_name "&amp;F202,"")&amp;" -s "&amp;Instructions!B$11&amp;" -IH"&amp;Instructions!B$10,"")</f>
        <v/>
      </c>
    </row>
    <row r="203" spans="1:8" ht="15">
      <c r="A203" s="204" t="str">
        <f t="shared" si="6"/>
        <v/>
      </c>
      <c r="B203" s="204"/>
      <c r="C203" s="204"/>
      <c r="D203" s="83"/>
      <c r="E203" s="83"/>
      <c r="F203" s="232" t="str">
        <f t="shared" si="7"/>
        <v/>
      </c>
      <c r="G203" s="92" t="s">
        <v>17</v>
      </c>
      <c r="H203" s="24" t="str">
        <f>IF(B203&gt;0,"raidcom modify ldev -ldev_id "&amp;B203&amp;IF(OR(ISBLANK(D203),D203="AUTO"),""," -mp_blade_id "&amp;D203)&amp;IF(ISTEXT(E203)," -status "&amp;E203,"")&amp;IF(ISTEXT(F203)," -ldev_name "&amp;F203,"")&amp;" -s "&amp;Instructions!B$11&amp;" -IH"&amp;Instructions!B$10,"")</f>
        <v/>
      </c>
    </row>
    <row r="204" spans="1:8" ht="15">
      <c r="A204" s="204" t="str">
        <f t="shared" si="6"/>
        <v/>
      </c>
      <c r="B204" s="204"/>
      <c r="C204" s="204"/>
      <c r="D204" s="83"/>
      <c r="E204" s="83"/>
      <c r="F204" s="232" t="str">
        <f t="shared" si="7"/>
        <v/>
      </c>
      <c r="G204" s="92" t="s">
        <v>17</v>
      </c>
      <c r="H204" s="24" t="str">
        <f>IF(B204&gt;0,"raidcom modify ldev -ldev_id "&amp;B204&amp;IF(OR(ISBLANK(D204),D204="AUTO"),""," -mp_blade_id "&amp;D204)&amp;IF(ISTEXT(E204)," -status "&amp;E204,"")&amp;IF(ISTEXT(F204)," -ldev_name "&amp;F204,"")&amp;" -s "&amp;Instructions!B$11&amp;" -IH"&amp;Instructions!B$10,"")</f>
        <v/>
      </c>
    </row>
    <row r="205" spans="1:8" ht="15">
      <c r="A205" s="204" t="str">
        <f t="shared" si="6"/>
        <v/>
      </c>
      <c r="B205" s="204"/>
      <c r="C205" s="204"/>
      <c r="D205" s="83"/>
      <c r="E205" s="83"/>
      <c r="F205" s="232" t="str">
        <f t="shared" si="7"/>
        <v/>
      </c>
      <c r="G205" s="92" t="s">
        <v>17</v>
      </c>
      <c r="H205" s="24" t="str">
        <f>IF(B205&gt;0,"raidcom modify ldev -ldev_id "&amp;B205&amp;IF(OR(ISBLANK(D205),D205="AUTO"),""," -mp_blade_id "&amp;D205)&amp;IF(ISTEXT(E205)," -status "&amp;E205,"")&amp;IF(ISTEXT(F205)," -ldev_name "&amp;F205,"")&amp;" -s "&amp;Instructions!B$11&amp;" -IH"&amp;Instructions!B$10,"")</f>
        <v/>
      </c>
    </row>
    <row r="206" spans="1:8" ht="15">
      <c r="A206" s="204" t="str">
        <f t="shared" si="6"/>
        <v/>
      </c>
      <c r="B206" s="204"/>
      <c r="C206" s="204"/>
      <c r="D206" s="83"/>
      <c r="E206" s="83"/>
      <c r="F206" s="232" t="str">
        <f t="shared" si="7"/>
        <v/>
      </c>
      <c r="G206" s="92" t="s">
        <v>17</v>
      </c>
      <c r="H206" s="24" t="str">
        <f>IF(B206&gt;0,"raidcom modify ldev -ldev_id "&amp;B206&amp;IF(OR(ISBLANK(D206),D206="AUTO"),""," -mp_blade_id "&amp;D206)&amp;IF(ISTEXT(E206)," -status "&amp;E206,"")&amp;IF(ISTEXT(F206)," -ldev_name "&amp;F206,"")&amp;" -s "&amp;Instructions!B$11&amp;" -IH"&amp;Instructions!B$10,"")</f>
        <v/>
      </c>
    </row>
    <row r="207" spans="1:8" ht="15">
      <c r="A207" s="204" t="str">
        <f t="shared" si="6"/>
        <v/>
      </c>
      <c r="B207" s="204"/>
      <c r="C207" s="204"/>
      <c r="D207" s="83"/>
      <c r="E207" s="83"/>
      <c r="F207" s="232" t="str">
        <f t="shared" si="7"/>
        <v/>
      </c>
      <c r="G207" s="92" t="s">
        <v>17</v>
      </c>
      <c r="H207" s="24" t="str">
        <f>IF(B207&gt;0,"raidcom modify ldev -ldev_id "&amp;B207&amp;IF(OR(ISBLANK(D207),D207="AUTO"),""," -mp_blade_id "&amp;D207)&amp;IF(ISTEXT(E207)," -status "&amp;E207,"")&amp;IF(ISTEXT(F207)," -ldev_name "&amp;F207,"")&amp;" -s "&amp;Instructions!B$11&amp;" -IH"&amp;Instructions!B$10,"")</f>
        <v/>
      </c>
    </row>
    <row r="208" spans="1:8" ht="15">
      <c r="A208" s="204" t="str">
        <f t="shared" si="6"/>
        <v/>
      </c>
      <c r="B208" s="204"/>
      <c r="C208" s="204"/>
      <c r="D208" s="83"/>
      <c r="E208" s="83"/>
      <c r="F208" s="232" t="str">
        <f t="shared" si="7"/>
        <v/>
      </c>
      <c r="G208" s="92" t="s">
        <v>17</v>
      </c>
      <c r="H208" s="24" t="str">
        <f>IF(B208&gt;0,"raidcom modify ldev -ldev_id "&amp;B208&amp;IF(OR(ISBLANK(D208),D208="AUTO"),""," -mp_blade_id "&amp;D208)&amp;IF(ISTEXT(E208)," -status "&amp;E208,"")&amp;IF(ISTEXT(F208)," -ldev_name "&amp;F208,"")&amp;" -s "&amp;Instructions!B$11&amp;" -IH"&amp;Instructions!B$10,"")</f>
        <v/>
      </c>
    </row>
    <row r="209" spans="1:8" ht="15">
      <c r="A209" s="204" t="str">
        <f t="shared" si="6"/>
        <v/>
      </c>
      <c r="B209" s="204"/>
      <c r="C209" s="204"/>
      <c r="D209" s="83"/>
      <c r="E209" s="83"/>
      <c r="F209" s="232" t="str">
        <f t="shared" si="7"/>
        <v/>
      </c>
      <c r="G209" s="92" t="s">
        <v>17</v>
      </c>
      <c r="H209" s="24" t="str">
        <f>IF(B209&gt;0,"raidcom modify ldev -ldev_id "&amp;B209&amp;IF(OR(ISBLANK(D209),D209="AUTO"),""," -mp_blade_id "&amp;D209)&amp;IF(ISTEXT(E209)," -status "&amp;E209,"")&amp;IF(ISTEXT(F209)," -ldev_name "&amp;F209,"")&amp;" -s "&amp;Instructions!B$11&amp;" -IH"&amp;Instructions!B$10,"")</f>
        <v/>
      </c>
    </row>
    <row r="210" spans="1:8" ht="15">
      <c r="A210" s="204" t="str">
        <f t="shared" si="6"/>
        <v/>
      </c>
      <c r="B210" s="204"/>
      <c r="C210" s="204"/>
      <c r="D210" s="83"/>
      <c r="E210" s="83"/>
      <c r="F210" s="232" t="str">
        <f t="shared" si="7"/>
        <v/>
      </c>
      <c r="G210" s="92" t="s">
        <v>17</v>
      </c>
      <c r="H210" s="24" t="str">
        <f>IF(B210&gt;0,"raidcom modify ldev -ldev_id "&amp;B210&amp;IF(OR(ISBLANK(D210),D210="AUTO"),""," -mp_blade_id "&amp;D210)&amp;IF(ISTEXT(E210)," -status "&amp;E210,"")&amp;IF(ISTEXT(F210)," -ldev_name "&amp;F210,"")&amp;" -s "&amp;Instructions!B$11&amp;" -IH"&amp;Instructions!B$10,"")</f>
        <v/>
      </c>
    </row>
    <row r="211" spans="1:8" ht="15">
      <c r="A211" s="204" t="str">
        <f t="shared" si="6"/>
        <v/>
      </c>
      <c r="B211" s="204"/>
      <c r="C211" s="204"/>
      <c r="D211" s="83"/>
      <c r="E211" s="83"/>
      <c r="F211" s="232" t="str">
        <f t="shared" si="7"/>
        <v/>
      </c>
      <c r="G211" s="92" t="s">
        <v>17</v>
      </c>
      <c r="H211" s="24" t="str">
        <f>IF(B211&gt;0,"raidcom modify ldev -ldev_id "&amp;B211&amp;IF(OR(ISBLANK(D211),D211="AUTO"),""," -mp_blade_id "&amp;D211)&amp;IF(ISTEXT(E211)," -status "&amp;E211,"")&amp;IF(ISTEXT(F211)," -ldev_name "&amp;F211,"")&amp;" -s "&amp;Instructions!B$11&amp;" -IH"&amp;Instructions!B$10,"")</f>
        <v/>
      </c>
    </row>
    <row r="212" spans="1:8" ht="15">
      <c r="A212" s="204" t="str">
        <f t="shared" si="6"/>
        <v/>
      </c>
      <c r="B212" s="204"/>
      <c r="C212" s="204"/>
      <c r="D212" s="83"/>
      <c r="E212" s="83"/>
      <c r="F212" s="232" t="str">
        <f t="shared" si="7"/>
        <v/>
      </c>
      <c r="G212" s="92" t="s">
        <v>17</v>
      </c>
      <c r="H212" s="24" t="str">
        <f>IF(B212&gt;0,"raidcom modify ldev -ldev_id "&amp;B212&amp;IF(OR(ISBLANK(D212),D212="AUTO"),""," -mp_blade_id "&amp;D212)&amp;IF(ISTEXT(E212)," -status "&amp;E212,"")&amp;IF(ISTEXT(F212)," -ldev_name "&amp;F212,"")&amp;" -s "&amp;Instructions!B$11&amp;" -IH"&amp;Instructions!B$10,"")</f>
        <v/>
      </c>
    </row>
    <row r="213" spans="1:8" ht="15">
      <c r="A213" s="204" t="str">
        <f t="shared" si="6"/>
        <v/>
      </c>
      <c r="B213" s="204"/>
      <c r="C213" s="204"/>
      <c r="D213" s="83"/>
      <c r="E213" s="83"/>
      <c r="F213" s="232" t="str">
        <f t="shared" si="7"/>
        <v/>
      </c>
      <c r="G213" s="92" t="s">
        <v>17</v>
      </c>
      <c r="H213" s="24" t="str">
        <f>IF(B213&gt;0,"raidcom modify ldev -ldev_id "&amp;B213&amp;IF(OR(ISBLANK(D213),D213="AUTO"),""," -mp_blade_id "&amp;D213)&amp;IF(ISTEXT(E213)," -status "&amp;E213,"")&amp;IF(ISTEXT(F213)," -ldev_name "&amp;F213,"")&amp;" -s "&amp;Instructions!B$11&amp;" -IH"&amp;Instructions!B$10,"")</f>
        <v/>
      </c>
    </row>
    <row r="214" spans="1:8" ht="15">
      <c r="A214" s="204" t="str">
        <f t="shared" si="6"/>
        <v/>
      </c>
      <c r="B214" s="204"/>
      <c r="C214" s="204"/>
      <c r="D214" s="83"/>
      <c r="E214" s="83"/>
      <c r="F214" s="232" t="str">
        <f t="shared" si="7"/>
        <v/>
      </c>
      <c r="G214" s="92" t="s">
        <v>17</v>
      </c>
      <c r="H214" s="24" t="str">
        <f>IF(B214&gt;0,"raidcom modify ldev -ldev_id "&amp;B214&amp;IF(OR(ISBLANK(D214),D214="AUTO"),""," -mp_blade_id "&amp;D214)&amp;IF(ISTEXT(E214)," -status "&amp;E214,"")&amp;IF(ISTEXT(F214)," -ldev_name "&amp;F214,"")&amp;" -s "&amp;Instructions!B$11&amp;" -IH"&amp;Instructions!B$10,"")</f>
        <v/>
      </c>
    </row>
    <row r="215" spans="1:8" ht="15">
      <c r="A215" s="204" t="str">
        <f t="shared" si="6"/>
        <v/>
      </c>
      <c r="B215" s="204"/>
      <c r="C215" s="204"/>
      <c r="D215" s="83"/>
      <c r="E215" s="83"/>
      <c r="F215" s="232" t="str">
        <f t="shared" si="7"/>
        <v/>
      </c>
      <c r="G215" s="92" t="s">
        <v>17</v>
      </c>
      <c r="H215" s="24" t="str">
        <f>IF(B215&gt;0,"raidcom modify ldev -ldev_id "&amp;B215&amp;IF(OR(ISBLANK(D215),D215="AUTO"),""," -mp_blade_id "&amp;D215)&amp;IF(ISTEXT(E215)," -status "&amp;E215,"")&amp;IF(ISTEXT(F215)," -ldev_name "&amp;F215,"")&amp;" -s "&amp;Instructions!B$11&amp;" -IH"&amp;Instructions!B$10,"")</f>
        <v/>
      </c>
    </row>
    <row r="216" spans="1:8" ht="15">
      <c r="A216" s="204" t="str">
        <f t="shared" si="6"/>
        <v/>
      </c>
      <c r="B216" s="204"/>
      <c r="C216" s="204"/>
      <c r="D216" s="83"/>
      <c r="E216" s="83"/>
      <c r="F216" s="232" t="str">
        <f t="shared" si="7"/>
        <v/>
      </c>
      <c r="G216" s="92" t="s">
        <v>17</v>
      </c>
      <c r="H216" s="24" t="str">
        <f>IF(B216&gt;0,"raidcom modify ldev -ldev_id "&amp;B216&amp;IF(OR(ISBLANK(D216),D216="AUTO"),""," -mp_blade_id "&amp;D216)&amp;IF(ISTEXT(E216)," -status "&amp;E216,"")&amp;IF(ISTEXT(F216)," -ldev_name "&amp;F216,"")&amp;" -s "&amp;Instructions!B$11&amp;" -IH"&amp;Instructions!B$10,"")</f>
        <v/>
      </c>
    </row>
    <row r="217" spans="1:8" ht="15">
      <c r="A217" s="204" t="str">
        <f t="shared" si="6"/>
        <v/>
      </c>
      <c r="B217" s="204"/>
      <c r="C217" s="204"/>
      <c r="D217" s="83"/>
      <c r="E217" s="83"/>
      <c r="F217" s="232" t="str">
        <f t="shared" si="7"/>
        <v/>
      </c>
      <c r="G217" s="92" t="s">
        <v>17</v>
      </c>
      <c r="H217" s="24" t="str">
        <f>IF(B217&gt;0,"raidcom modify ldev -ldev_id "&amp;B217&amp;IF(OR(ISBLANK(D217),D217="AUTO"),""," -mp_blade_id "&amp;D217)&amp;IF(ISTEXT(E217)," -status "&amp;E217,"")&amp;IF(ISTEXT(F217)," -ldev_name "&amp;F217,"")&amp;" -s "&amp;Instructions!B$11&amp;" -IH"&amp;Instructions!B$10,"")</f>
        <v/>
      </c>
    </row>
    <row r="218" spans="1:8" ht="15">
      <c r="A218" s="204" t="str">
        <f t="shared" si="6"/>
        <v/>
      </c>
      <c r="B218" s="204"/>
      <c r="C218" s="204"/>
      <c r="D218" s="83"/>
      <c r="E218" s="83"/>
      <c r="F218" s="232" t="str">
        <f t="shared" si="7"/>
        <v/>
      </c>
      <c r="G218" s="92" t="s">
        <v>17</v>
      </c>
      <c r="H218" s="24" t="str">
        <f>IF(B218&gt;0,"raidcom modify ldev -ldev_id "&amp;B218&amp;IF(OR(ISBLANK(D218),D218="AUTO"),""," -mp_blade_id "&amp;D218)&amp;IF(ISTEXT(E218)," -status "&amp;E218,"")&amp;IF(ISTEXT(F218)," -ldev_name "&amp;F218,"")&amp;" -s "&amp;Instructions!B$11&amp;" -IH"&amp;Instructions!B$10,"")</f>
        <v/>
      </c>
    </row>
    <row r="219" spans="1:8" ht="15">
      <c r="A219" s="204" t="str">
        <f t="shared" si="6"/>
        <v/>
      </c>
      <c r="B219" s="204"/>
      <c r="C219" s="204"/>
      <c r="D219" s="83"/>
      <c r="E219" s="83"/>
      <c r="F219" s="232" t="str">
        <f t="shared" si="7"/>
        <v/>
      </c>
      <c r="G219" s="92" t="s">
        <v>17</v>
      </c>
      <c r="H219" s="24" t="str">
        <f>IF(B219&gt;0,"raidcom modify ldev -ldev_id "&amp;B219&amp;IF(OR(ISBLANK(D219),D219="AUTO"),""," -mp_blade_id "&amp;D219)&amp;IF(ISTEXT(E219)," -status "&amp;E219,"")&amp;IF(ISTEXT(F219)," -ldev_name "&amp;F219,"")&amp;" -s "&amp;Instructions!B$11&amp;" -IH"&amp;Instructions!B$10,"")</f>
        <v/>
      </c>
    </row>
    <row r="220" spans="1:8" ht="15">
      <c r="A220" s="204" t="str">
        <f t="shared" si="6"/>
        <v/>
      </c>
      <c r="B220" s="204"/>
      <c r="C220" s="204"/>
      <c r="D220" s="83"/>
      <c r="E220" s="83"/>
      <c r="F220" s="232" t="str">
        <f t="shared" si="7"/>
        <v/>
      </c>
      <c r="G220" s="92" t="s">
        <v>17</v>
      </c>
      <c r="H220" s="24" t="str">
        <f>IF(B220&gt;0,"raidcom modify ldev -ldev_id "&amp;B220&amp;IF(OR(ISBLANK(D220),D220="AUTO"),""," -mp_blade_id "&amp;D220)&amp;IF(ISTEXT(E220)," -status "&amp;E220,"")&amp;IF(ISTEXT(F220)," -ldev_name "&amp;F220,"")&amp;" -s "&amp;Instructions!B$11&amp;" -IH"&amp;Instructions!B$10,"")</f>
        <v/>
      </c>
    </row>
    <row r="221" spans="1:8" ht="15">
      <c r="A221" s="204" t="str">
        <f t="shared" si="6"/>
        <v/>
      </c>
      <c r="B221" s="204"/>
      <c r="C221" s="204"/>
      <c r="D221" s="83"/>
      <c r="E221" s="83"/>
      <c r="F221" s="232" t="str">
        <f t="shared" si="7"/>
        <v/>
      </c>
      <c r="G221" s="92" t="s">
        <v>17</v>
      </c>
      <c r="H221" s="24" t="str">
        <f>IF(B221&gt;0,"raidcom modify ldev -ldev_id "&amp;B221&amp;IF(OR(ISBLANK(D221),D221="AUTO"),""," -mp_blade_id "&amp;D221)&amp;IF(ISTEXT(E221)," -status "&amp;E221,"")&amp;IF(ISTEXT(F221)," -ldev_name "&amp;F221,"")&amp;" -s "&amp;Instructions!B$11&amp;" -IH"&amp;Instructions!B$10,"")</f>
        <v/>
      </c>
    </row>
    <row r="222" spans="1:8" ht="15">
      <c r="A222" s="204" t="str">
        <f t="shared" si="6"/>
        <v/>
      </c>
      <c r="B222" s="204"/>
      <c r="C222" s="204"/>
      <c r="D222" s="83"/>
      <c r="E222" s="83"/>
      <c r="F222" s="232" t="str">
        <f t="shared" si="7"/>
        <v/>
      </c>
      <c r="G222" s="92" t="s">
        <v>17</v>
      </c>
      <c r="H222" s="24" t="str">
        <f>IF(B222&gt;0,"raidcom modify ldev -ldev_id "&amp;B222&amp;IF(OR(ISBLANK(D222),D222="AUTO"),""," -mp_blade_id "&amp;D222)&amp;IF(ISTEXT(E222)," -status "&amp;E222,"")&amp;IF(ISTEXT(F222)," -ldev_name "&amp;F222,"")&amp;" -s "&amp;Instructions!B$11&amp;" -IH"&amp;Instructions!B$10,"")</f>
        <v/>
      </c>
    </row>
    <row r="223" spans="1:8" ht="15">
      <c r="A223" s="204" t="str">
        <f t="shared" si="6"/>
        <v/>
      </c>
      <c r="B223" s="204"/>
      <c r="C223" s="204"/>
      <c r="D223" s="83"/>
      <c r="E223" s="83"/>
      <c r="F223" s="232" t="str">
        <f t="shared" si="7"/>
        <v/>
      </c>
      <c r="G223" s="92" t="s">
        <v>17</v>
      </c>
      <c r="H223" s="24" t="str">
        <f>IF(B223&gt;0,"raidcom modify ldev -ldev_id "&amp;B223&amp;IF(OR(ISBLANK(D223),D223="AUTO"),""," -mp_blade_id "&amp;D223)&amp;IF(ISTEXT(E223)," -status "&amp;E223,"")&amp;IF(ISTEXT(F223)," -ldev_name "&amp;F223,"")&amp;" -s "&amp;Instructions!B$11&amp;" -IH"&amp;Instructions!B$10,"")</f>
        <v/>
      </c>
    </row>
    <row r="224" spans="1:8" ht="15">
      <c r="A224" s="204" t="str">
        <f t="shared" si="6"/>
        <v/>
      </c>
      <c r="B224" s="204"/>
      <c r="C224" s="204"/>
      <c r="D224" s="83"/>
      <c r="E224" s="83"/>
      <c r="F224" s="232" t="str">
        <f t="shared" si="7"/>
        <v/>
      </c>
      <c r="G224" s="92" t="s">
        <v>17</v>
      </c>
      <c r="H224" s="24" t="str">
        <f>IF(B224&gt;0,"raidcom modify ldev -ldev_id "&amp;B224&amp;IF(OR(ISBLANK(D224),D224="AUTO"),""," -mp_blade_id "&amp;D224)&amp;IF(ISTEXT(E224)," -status "&amp;E224,"")&amp;IF(ISTEXT(F224)," -ldev_name "&amp;F224,"")&amp;" -s "&amp;Instructions!B$11&amp;" -IH"&amp;Instructions!B$10,"")</f>
        <v/>
      </c>
    </row>
    <row r="225" spans="1:8" ht="15">
      <c r="A225" s="204" t="str">
        <f t="shared" si="6"/>
        <v/>
      </c>
      <c r="B225" s="204"/>
      <c r="C225" s="204"/>
      <c r="D225" s="83"/>
      <c r="E225" s="83"/>
      <c r="F225" s="232" t="str">
        <f t="shared" si="7"/>
        <v/>
      </c>
      <c r="G225" s="92" t="s">
        <v>17</v>
      </c>
      <c r="H225" s="24" t="str">
        <f>IF(B225&gt;0,"raidcom modify ldev -ldev_id "&amp;B225&amp;IF(OR(ISBLANK(D225),D225="AUTO"),""," -mp_blade_id "&amp;D225)&amp;IF(ISTEXT(E225)," -status "&amp;E225,"")&amp;IF(ISTEXT(F225)," -ldev_name "&amp;F225,"")&amp;" -s "&amp;Instructions!B$11&amp;" -IH"&amp;Instructions!B$10,"")</f>
        <v/>
      </c>
    </row>
    <row r="226" spans="1:8" ht="15">
      <c r="A226" s="204" t="str">
        <f t="shared" si="6"/>
        <v/>
      </c>
      <c r="B226" s="204"/>
      <c r="C226" s="204"/>
      <c r="D226" s="83"/>
      <c r="E226" s="83"/>
      <c r="F226" s="232" t="str">
        <f t="shared" si="7"/>
        <v/>
      </c>
      <c r="G226" s="92" t="s">
        <v>17</v>
      </c>
      <c r="H226" s="24" t="str">
        <f>IF(B226&gt;0,"raidcom modify ldev -ldev_id "&amp;B226&amp;IF(OR(ISBLANK(D226),D226="AUTO"),""," -mp_blade_id "&amp;D226)&amp;IF(ISTEXT(E226)," -status "&amp;E226,"")&amp;IF(ISTEXT(F226)," -ldev_name "&amp;F226,"")&amp;" -s "&amp;Instructions!B$11&amp;" -IH"&amp;Instructions!B$10,"")</f>
        <v/>
      </c>
    </row>
    <row r="227" spans="1:8" ht="15">
      <c r="A227" s="204" t="str">
        <f t="shared" si="6"/>
        <v/>
      </c>
      <c r="B227" s="204"/>
      <c r="C227" s="204"/>
      <c r="D227" s="83"/>
      <c r="E227" s="83"/>
      <c r="F227" s="232" t="str">
        <f t="shared" si="7"/>
        <v/>
      </c>
      <c r="G227" s="92" t="s">
        <v>17</v>
      </c>
      <c r="H227" s="24" t="str">
        <f>IF(B227&gt;0,"raidcom modify ldev -ldev_id "&amp;B227&amp;IF(OR(ISBLANK(D227),D227="AUTO"),""," -mp_blade_id "&amp;D227)&amp;IF(ISTEXT(E227)," -status "&amp;E227,"")&amp;IF(ISTEXT(F227)," -ldev_name "&amp;F227,"")&amp;" -s "&amp;Instructions!B$11&amp;" -IH"&amp;Instructions!B$10,"")</f>
        <v/>
      </c>
    </row>
    <row r="228" spans="1:8" ht="15">
      <c r="A228" s="204" t="str">
        <f t="shared" si="6"/>
        <v/>
      </c>
      <c r="B228" s="204"/>
      <c r="C228" s="204"/>
      <c r="D228" s="83"/>
      <c r="E228" s="83"/>
      <c r="F228" s="232" t="str">
        <f t="shared" si="7"/>
        <v/>
      </c>
      <c r="G228" s="92" t="s">
        <v>17</v>
      </c>
      <c r="H228" s="24" t="str">
        <f>IF(B228&gt;0,"raidcom modify ldev -ldev_id "&amp;B228&amp;IF(OR(ISBLANK(D228),D228="AUTO"),""," -mp_blade_id "&amp;D228)&amp;IF(ISTEXT(E228)," -status "&amp;E228,"")&amp;IF(ISTEXT(F228)," -ldev_name "&amp;F228,"")&amp;" -s "&amp;Instructions!B$11&amp;" -IH"&amp;Instructions!B$10,"")</f>
        <v/>
      </c>
    </row>
    <row r="229" spans="1:8" ht="15">
      <c r="A229" s="204" t="str">
        <f t="shared" si="6"/>
        <v/>
      </c>
      <c r="B229" s="204"/>
      <c r="C229" s="204"/>
      <c r="D229" s="83"/>
      <c r="E229" s="83"/>
      <c r="F229" s="232" t="str">
        <f t="shared" si="7"/>
        <v/>
      </c>
      <c r="G229" s="92" t="s">
        <v>17</v>
      </c>
      <c r="H229" s="24" t="str">
        <f>IF(B229&gt;0,"raidcom modify ldev -ldev_id "&amp;B229&amp;IF(OR(ISBLANK(D229),D229="AUTO"),""," -mp_blade_id "&amp;D229)&amp;IF(ISTEXT(E229)," -status "&amp;E229,"")&amp;IF(ISTEXT(F229)," -ldev_name "&amp;F229,"")&amp;" -s "&amp;Instructions!B$11&amp;" -IH"&amp;Instructions!B$10,"")</f>
        <v/>
      </c>
    </row>
    <row r="230" spans="1:8" ht="15">
      <c r="A230" s="204" t="str">
        <f t="shared" si="6"/>
        <v/>
      </c>
      <c r="B230" s="204"/>
      <c r="C230" s="204"/>
      <c r="D230" s="83"/>
      <c r="E230" s="83"/>
      <c r="F230" s="232" t="str">
        <f t="shared" si="7"/>
        <v/>
      </c>
      <c r="G230" s="92" t="s">
        <v>17</v>
      </c>
      <c r="H230" s="24" t="str">
        <f>IF(B230&gt;0,"raidcom modify ldev -ldev_id "&amp;B230&amp;IF(OR(ISBLANK(D230),D230="AUTO"),""," -mp_blade_id "&amp;D230)&amp;IF(ISTEXT(E230)," -status "&amp;E230,"")&amp;IF(ISTEXT(F230)," -ldev_name "&amp;F230,"")&amp;" -s "&amp;Instructions!B$11&amp;" -IH"&amp;Instructions!B$10,"")</f>
        <v/>
      </c>
    </row>
    <row r="231" spans="1:8" ht="15">
      <c r="A231" s="204" t="str">
        <f t="shared" si="6"/>
        <v/>
      </c>
      <c r="B231" s="204"/>
      <c r="C231" s="204"/>
      <c r="D231" s="83"/>
      <c r="E231" s="83"/>
      <c r="F231" s="232" t="str">
        <f t="shared" si="7"/>
        <v/>
      </c>
      <c r="G231" s="92" t="s">
        <v>17</v>
      </c>
      <c r="H231" s="24" t="str">
        <f>IF(B231&gt;0,"raidcom modify ldev -ldev_id "&amp;B231&amp;IF(OR(ISBLANK(D231),D231="AUTO"),""," -mp_blade_id "&amp;D231)&amp;IF(ISTEXT(E231)," -status "&amp;E231,"")&amp;IF(ISTEXT(F231)," -ldev_name "&amp;F231,"")&amp;" -s "&amp;Instructions!B$11&amp;" -IH"&amp;Instructions!B$10,"")</f>
        <v/>
      </c>
    </row>
    <row r="232" spans="1:8" ht="15">
      <c r="A232" s="204" t="str">
        <f t="shared" si="6"/>
        <v/>
      </c>
      <c r="B232" s="204"/>
      <c r="C232" s="204"/>
      <c r="D232" s="83"/>
      <c r="E232" s="83"/>
      <c r="F232" s="232" t="str">
        <f t="shared" si="7"/>
        <v/>
      </c>
      <c r="G232" s="92" t="s">
        <v>17</v>
      </c>
      <c r="H232" s="24" t="str">
        <f>IF(B232&gt;0,"raidcom modify ldev -ldev_id "&amp;B232&amp;IF(OR(ISBLANK(D232),D232="AUTO"),""," -mp_blade_id "&amp;D232)&amp;IF(ISTEXT(E232)," -status "&amp;E232,"")&amp;IF(ISTEXT(F232)," -ldev_name "&amp;F232,"")&amp;" -s "&amp;Instructions!B$11&amp;" -IH"&amp;Instructions!B$10,"")</f>
        <v/>
      </c>
    </row>
    <row r="233" spans="1:8" ht="15">
      <c r="A233" s="204" t="str">
        <f t="shared" si="6"/>
        <v/>
      </c>
      <c r="B233" s="204"/>
      <c r="C233" s="204"/>
      <c r="D233" s="83"/>
      <c r="E233" s="83"/>
      <c r="F233" s="232" t="str">
        <f t="shared" si="7"/>
        <v/>
      </c>
      <c r="G233" s="92" t="s">
        <v>17</v>
      </c>
      <c r="H233" s="24" t="str">
        <f>IF(B233&gt;0,"raidcom modify ldev -ldev_id "&amp;B233&amp;IF(OR(ISBLANK(D233),D233="AUTO"),""," -mp_blade_id "&amp;D233)&amp;IF(ISTEXT(E233)," -status "&amp;E233,"")&amp;IF(ISTEXT(F233)," -ldev_name "&amp;F233,"")&amp;" -s "&amp;Instructions!B$11&amp;" -IH"&amp;Instructions!B$10,"")</f>
        <v/>
      </c>
    </row>
    <row r="234" spans="1:8" ht="15">
      <c r="A234" s="204" t="str">
        <f t="shared" si="6"/>
        <v/>
      </c>
      <c r="B234" s="204"/>
      <c r="C234" s="204"/>
      <c r="D234" s="83"/>
      <c r="E234" s="83"/>
      <c r="F234" s="232" t="str">
        <f t="shared" si="7"/>
        <v/>
      </c>
      <c r="G234" s="92" t="s">
        <v>17</v>
      </c>
      <c r="H234" s="24" t="str">
        <f>IF(B234&gt;0,"raidcom modify ldev -ldev_id "&amp;B234&amp;IF(OR(ISBLANK(D234),D234="AUTO"),""," -mp_blade_id "&amp;D234)&amp;IF(ISTEXT(E234)," -status "&amp;E234,"")&amp;IF(ISTEXT(F234)," -ldev_name "&amp;F234,"")&amp;" -s "&amp;Instructions!B$11&amp;" -IH"&amp;Instructions!B$10,"")</f>
        <v/>
      </c>
    </row>
    <row r="235" spans="1:8" ht="15">
      <c r="A235" s="204" t="str">
        <f t="shared" si="6"/>
        <v/>
      </c>
      <c r="B235" s="204"/>
      <c r="C235" s="204"/>
      <c r="D235" s="83"/>
      <c r="E235" s="83"/>
      <c r="F235" s="232" t="str">
        <f t="shared" si="7"/>
        <v/>
      </c>
      <c r="G235" s="92" t="s">
        <v>17</v>
      </c>
      <c r="H235" s="24" t="str">
        <f>IF(B235&gt;0,"raidcom modify ldev -ldev_id "&amp;B235&amp;IF(OR(ISBLANK(D235),D235="AUTO"),""," -mp_blade_id "&amp;D235)&amp;IF(ISTEXT(E235)," -status "&amp;E235,"")&amp;IF(ISTEXT(F235)," -ldev_name "&amp;F235,"")&amp;" -s "&amp;Instructions!B$11&amp;" -IH"&amp;Instructions!B$10,"")</f>
        <v/>
      </c>
    </row>
    <row r="236" spans="1:8" ht="15">
      <c r="A236" s="204" t="str">
        <f t="shared" si="6"/>
        <v/>
      </c>
      <c r="B236" s="204"/>
      <c r="C236" s="204"/>
      <c r="D236" s="83"/>
      <c r="E236" s="83"/>
      <c r="F236" s="232" t="str">
        <f t="shared" si="7"/>
        <v/>
      </c>
      <c r="G236" s="92" t="s">
        <v>17</v>
      </c>
      <c r="H236" s="24" t="str">
        <f>IF(B236&gt;0,"raidcom modify ldev -ldev_id "&amp;B236&amp;IF(OR(ISBLANK(D236),D236="AUTO"),""," -mp_blade_id "&amp;D236)&amp;IF(ISTEXT(E236)," -status "&amp;E236,"")&amp;IF(ISTEXT(F236)," -ldev_name "&amp;F236,"")&amp;" -s "&amp;Instructions!B$11&amp;" -IH"&amp;Instructions!B$10,"")</f>
        <v/>
      </c>
    </row>
    <row r="237" spans="1:8" ht="15">
      <c r="A237" s="204" t="str">
        <f t="shared" si="6"/>
        <v/>
      </c>
      <c r="B237" s="204"/>
      <c r="C237" s="204"/>
      <c r="D237" s="83"/>
      <c r="E237" s="83"/>
      <c r="F237" s="232" t="str">
        <f t="shared" si="7"/>
        <v/>
      </c>
      <c r="G237" s="92" t="s">
        <v>17</v>
      </c>
      <c r="H237" s="24" t="str">
        <f>IF(B237&gt;0,"raidcom modify ldev -ldev_id "&amp;B237&amp;IF(OR(ISBLANK(D237),D237="AUTO"),""," -mp_blade_id "&amp;D237)&amp;IF(ISTEXT(E237)," -status "&amp;E237,"")&amp;IF(ISTEXT(F237)," -ldev_name "&amp;F237,"")&amp;" -s "&amp;Instructions!B$11&amp;" -IH"&amp;Instructions!B$10,"")</f>
        <v/>
      </c>
    </row>
    <row r="238" spans="1:8" ht="15">
      <c r="A238" s="204" t="str">
        <f t="shared" si="6"/>
        <v/>
      </c>
      <c r="B238" s="204"/>
      <c r="C238" s="204"/>
      <c r="D238" s="83"/>
      <c r="E238" s="83"/>
      <c r="F238" s="232" t="str">
        <f t="shared" si="7"/>
        <v/>
      </c>
      <c r="G238" s="92" t="s">
        <v>17</v>
      </c>
      <c r="H238" s="24" t="str">
        <f>IF(B238&gt;0,"raidcom modify ldev -ldev_id "&amp;B238&amp;IF(OR(ISBLANK(D238),D238="AUTO"),""," -mp_blade_id "&amp;D238)&amp;IF(ISTEXT(E238)," -status "&amp;E238,"")&amp;IF(ISTEXT(F238)," -ldev_name "&amp;F238,"")&amp;" -s "&amp;Instructions!B$11&amp;" -IH"&amp;Instructions!B$10,"")</f>
        <v/>
      </c>
    </row>
    <row r="239" spans="1:8" ht="15">
      <c r="A239" s="204" t="str">
        <f t="shared" si="6"/>
        <v/>
      </c>
      <c r="B239" s="204"/>
      <c r="C239" s="204"/>
      <c r="D239" s="83"/>
      <c r="E239" s="83"/>
      <c r="F239" s="232" t="str">
        <f t="shared" si="7"/>
        <v/>
      </c>
      <c r="G239" s="92" t="s">
        <v>17</v>
      </c>
      <c r="H239" s="24" t="str">
        <f>IF(B239&gt;0,"raidcom modify ldev -ldev_id "&amp;B239&amp;IF(OR(ISBLANK(D239),D239="AUTO"),""," -mp_blade_id "&amp;D239)&amp;IF(ISTEXT(E239)," -status "&amp;E239,"")&amp;IF(ISTEXT(F239)," -ldev_name "&amp;F239,"")&amp;" -s "&amp;Instructions!B$11&amp;" -IH"&amp;Instructions!B$10,"")</f>
        <v/>
      </c>
    </row>
    <row r="240" spans="1:8" ht="15">
      <c r="A240" s="204" t="str">
        <f t="shared" si="6"/>
        <v/>
      </c>
      <c r="B240" s="204"/>
      <c r="C240" s="204"/>
      <c r="D240" s="83"/>
      <c r="E240" s="83"/>
      <c r="F240" s="232" t="str">
        <f t="shared" si="7"/>
        <v/>
      </c>
      <c r="G240" s="92" t="s">
        <v>17</v>
      </c>
      <c r="H240" s="24" t="str">
        <f>IF(B240&gt;0,"raidcom modify ldev -ldev_id "&amp;B240&amp;IF(OR(ISBLANK(D240),D240="AUTO"),""," -mp_blade_id "&amp;D240)&amp;IF(ISTEXT(E240)," -status "&amp;E240,"")&amp;IF(ISTEXT(F240)," -ldev_name "&amp;F240,"")&amp;" -s "&amp;Instructions!B$11&amp;" -IH"&amp;Instructions!B$10,"")</f>
        <v/>
      </c>
    </row>
    <row r="241" spans="1:8" ht="15">
      <c r="A241" s="204" t="str">
        <f t="shared" si="6"/>
        <v/>
      </c>
      <c r="B241" s="204"/>
      <c r="C241" s="204"/>
      <c r="D241" s="83"/>
      <c r="E241" s="83"/>
      <c r="F241" s="232" t="str">
        <f t="shared" si="7"/>
        <v/>
      </c>
      <c r="G241" s="92" t="s">
        <v>17</v>
      </c>
      <c r="H241" s="24" t="str">
        <f>IF(B241&gt;0,"raidcom modify ldev -ldev_id "&amp;B241&amp;IF(OR(ISBLANK(D241),D241="AUTO"),""," -mp_blade_id "&amp;D241)&amp;IF(ISTEXT(E241)," -status "&amp;E241,"")&amp;IF(ISTEXT(F241)," -ldev_name "&amp;F241,"")&amp;" -s "&amp;Instructions!B$11&amp;" -IH"&amp;Instructions!B$10,"")</f>
        <v/>
      </c>
    </row>
    <row r="242" spans="1:8" ht="15">
      <c r="A242" s="204" t="str">
        <f t="shared" si="6"/>
        <v/>
      </c>
      <c r="B242" s="204"/>
      <c r="C242" s="204"/>
      <c r="D242" s="83"/>
      <c r="E242" s="83"/>
      <c r="F242" s="232" t="str">
        <f t="shared" si="7"/>
        <v/>
      </c>
      <c r="G242" s="92" t="s">
        <v>17</v>
      </c>
      <c r="H242" s="24" t="str">
        <f>IF(B242&gt;0,"raidcom modify ldev -ldev_id "&amp;B242&amp;IF(OR(ISBLANK(D242),D242="AUTO"),""," -mp_blade_id "&amp;D242)&amp;IF(ISTEXT(E242)," -status "&amp;E242,"")&amp;IF(ISTEXT(F242)," -ldev_name "&amp;F242,"")&amp;" -s "&amp;Instructions!B$11&amp;" -IH"&amp;Instructions!B$10,"")</f>
        <v/>
      </c>
    </row>
    <row r="243" spans="1:8" ht="15">
      <c r="A243" s="204" t="str">
        <f t="shared" si="6"/>
        <v/>
      </c>
      <c r="B243" s="204"/>
      <c r="C243" s="204"/>
      <c r="D243" s="83"/>
      <c r="E243" s="83"/>
      <c r="F243" s="232" t="str">
        <f t="shared" si="7"/>
        <v/>
      </c>
      <c r="G243" s="92" t="s">
        <v>17</v>
      </c>
      <c r="H243" s="24" t="str">
        <f>IF(B243&gt;0,"raidcom modify ldev -ldev_id "&amp;B243&amp;IF(OR(ISBLANK(D243),D243="AUTO"),""," -mp_blade_id "&amp;D243)&amp;IF(ISTEXT(E243)," -status "&amp;E243,"")&amp;IF(ISTEXT(F243)," -ldev_name "&amp;F243,"")&amp;" -s "&amp;Instructions!B$11&amp;" -IH"&amp;Instructions!B$10,"")</f>
        <v/>
      </c>
    </row>
    <row r="244" spans="1:8" ht="15">
      <c r="A244" s="204" t="str">
        <f t="shared" si="6"/>
        <v/>
      </c>
      <c r="B244" s="204"/>
      <c r="C244" s="204"/>
      <c r="D244" s="83"/>
      <c r="E244" s="83"/>
      <c r="F244" s="232" t="str">
        <f t="shared" si="7"/>
        <v/>
      </c>
      <c r="G244" s="92" t="s">
        <v>17</v>
      </c>
      <c r="H244" s="24" t="str">
        <f>IF(B244&gt;0,"raidcom modify ldev -ldev_id "&amp;B244&amp;IF(OR(ISBLANK(D244),D244="AUTO"),""," -mp_blade_id "&amp;D244)&amp;IF(ISTEXT(E244)," -status "&amp;E244,"")&amp;IF(ISTEXT(F244)," -ldev_name "&amp;F244,"")&amp;" -s "&amp;Instructions!B$11&amp;" -IH"&amp;Instructions!B$10,"")</f>
        <v/>
      </c>
    </row>
    <row r="245" spans="1:8" ht="15">
      <c r="A245" s="204" t="str">
        <f t="shared" si="6"/>
        <v/>
      </c>
      <c r="B245" s="204"/>
      <c r="C245" s="204"/>
      <c r="D245" s="83"/>
      <c r="E245" s="83"/>
      <c r="F245" s="232" t="str">
        <f t="shared" si="7"/>
        <v/>
      </c>
      <c r="G245" s="92" t="s">
        <v>17</v>
      </c>
      <c r="H245" s="24" t="str">
        <f>IF(B245&gt;0,"raidcom modify ldev -ldev_id "&amp;B245&amp;IF(OR(ISBLANK(D245),D245="AUTO"),""," -mp_blade_id "&amp;D245)&amp;IF(ISTEXT(E245)," -status "&amp;E245,"")&amp;IF(ISTEXT(F245)," -ldev_name "&amp;F245,"")&amp;" -s "&amp;Instructions!B$11&amp;" -IH"&amp;Instructions!B$10,"")</f>
        <v/>
      </c>
    </row>
    <row r="246" spans="1:8" ht="15">
      <c r="A246" s="204" t="str">
        <f t="shared" si="6"/>
        <v/>
      </c>
      <c r="B246" s="204"/>
      <c r="C246" s="204"/>
      <c r="D246" s="83"/>
      <c r="E246" s="83"/>
      <c r="F246" s="232" t="str">
        <f t="shared" si="7"/>
        <v/>
      </c>
      <c r="G246" s="92" t="s">
        <v>17</v>
      </c>
      <c r="H246" s="24" t="str">
        <f>IF(B246&gt;0,"raidcom modify ldev -ldev_id "&amp;B246&amp;IF(OR(ISBLANK(D246),D246="AUTO"),""," -mp_blade_id "&amp;D246)&amp;IF(ISTEXT(E246)," -status "&amp;E246,"")&amp;IF(ISTEXT(F246)," -ldev_name "&amp;F246,"")&amp;" -s "&amp;Instructions!B$11&amp;" -IH"&amp;Instructions!B$10,"")</f>
        <v/>
      </c>
    </row>
    <row r="247" spans="1:8" ht="15">
      <c r="A247" s="204" t="str">
        <f t="shared" si="6"/>
        <v/>
      </c>
      <c r="B247" s="204"/>
      <c r="C247" s="204"/>
      <c r="D247" s="83"/>
      <c r="E247" s="83"/>
      <c r="F247" s="232" t="str">
        <f t="shared" si="7"/>
        <v/>
      </c>
      <c r="G247" s="92" t="s">
        <v>17</v>
      </c>
      <c r="H247" s="24" t="str">
        <f>IF(B247&gt;0,"raidcom modify ldev -ldev_id "&amp;B247&amp;IF(OR(ISBLANK(D247),D247="AUTO"),""," -mp_blade_id "&amp;D247)&amp;IF(ISTEXT(E247)," -status "&amp;E247,"")&amp;IF(ISTEXT(F247)," -ldev_name "&amp;F247,"")&amp;" -s "&amp;Instructions!B$11&amp;" -IH"&amp;Instructions!B$10,"")</f>
        <v/>
      </c>
    </row>
    <row r="248" spans="1:8" ht="15">
      <c r="A248" s="204" t="str">
        <f t="shared" si="6"/>
        <v/>
      </c>
      <c r="B248" s="204"/>
      <c r="C248" s="204"/>
      <c r="D248" s="83"/>
      <c r="E248" s="83"/>
      <c r="F248" s="232" t="str">
        <f t="shared" si="7"/>
        <v/>
      </c>
      <c r="G248" s="92" t="s">
        <v>17</v>
      </c>
      <c r="H248" s="24" t="str">
        <f>IF(B248&gt;0,"raidcom modify ldev -ldev_id "&amp;B248&amp;IF(OR(ISBLANK(D248),D248="AUTO"),""," -mp_blade_id "&amp;D248)&amp;IF(ISTEXT(E248)," -status "&amp;E248,"")&amp;IF(ISTEXT(F248)," -ldev_name "&amp;F248,"")&amp;" -s "&amp;Instructions!B$11&amp;" -IH"&amp;Instructions!B$10,"")</f>
        <v/>
      </c>
    </row>
    <row r="249" spans="1:8" ht="15">
      <c r="A249" s="204" t="str">
        <f t="shared" si="6"/>
        <v/>
      </c>
      <c r="B249" s="204"/>
      <c r="C249" s="204"/>
      <c r="D249" s="83"/>
      <c r="E249" s="83"/>
      <c r="F249" s="232" t="str">
        <f t="shared" si="7"/>
        <v/>
      </c>
      <c r="G249" s="92" t="s">
        <v>17</v>
      </c>
      <c r="H249" s="24" t="str">
        <f>IF(B249&gt;0,"raidcom modify ldev -ldev_id "&amp;B249&amp;IF(OR(ISBLANK(D249),D249="AUTO"),""," -mp_blade_id "&amp;D249)&amp;IF(ISTEXT(E249)," -status "&amp;E249,"")&amp;IF(ISTEXT(F249)," -ldev_name "&amp;F249,"")&amp;" -s "&amp;Instructions!B$11&amp;" -IH"&amp;Instructions!B$10,"")</f>
        <v/>
      </c>
    </row>
    <row r="250" spans="1:8" ht="15">
      <c r="A250" s="204" t="str">
        <f t="shared" si="6"/>
        <v/>
      </c>
      <c r="B250" s="204"/>
      <c r="C250" s="204"/>
      <c r="D250" s="83"/>
      <c r="E250" s="83"/>
      <c r="F250" s="232" t="str">
        <f t="shared" si="7"/>
        <v/>
      </c>
      <c r="G250" s="92" t="s">
        <v>17</v>
      </c>
      <c r="H250" s="24" t="str">
        <f>IF(B250&gt;0,"raidcom modify ldev -ldev_id "&amp;B250&amp;IF(OR(ISBLANK(D250),D250="AUTO"),""," -mp_blade_id "&amp;D250)&amp;IF(ISTEXT(E250)," -status "&amp;E250,"")&amp;IF(ISTEXT(F250)," -ldev_name "&amp;F250,"")&amp;" -s "&amp;Instructions!B$11&amp;" -IH"&amp;Instructions!B$10,"")</f>
        <v/>
      </c>
    </row>
    <row r="251" spans="1:8" ht="15">
      <c r="A251" s="204" t="str">
        <f t="shared" si="6"/>
        <v/>
      </c>
      <c r="B251" s="204"/>
      <c r="C251" s="204"/>
      <c r="D251" s="83"/>
      <c r="E251" s="83"/>
      <c r="F251" s="232" t="str">
        <f t="shared" si="7"/>
        <v/>
      </c>
      <c r="G251" s="92" t="s">
        <v>17</v>
      </c>
      <c r="H251" s="24" t="str">
        <f>IF(B251&gt;0,"raidcom modify ldev -ldev_id "&amp;B251&amp;IF(OR(ISBLANK(D251),D251="AUTO"),""," -mp_blade_id "&amp;D251)&amp;IF(ISTEXT(E251)," -status "&amp;E251,"")&amp;IF(ISTEXT(F251)," -ldev_name "&amp;F251,"")&amp;" -s "&amp;Instructions!B$11&amp;" -IH"&amp;Instructions!B$10,"")</f>
        <v/>
      </c>
    </row>
    <row r="252" spans="1:8" ht="15">
      <c r="A252" s="204" t="str">
        <f t="shared" si="6"/>
        <v/>
      </c>
      <c r="B252" s="204"/>
      <c r="C252" s="204"/>
      <c r="D252" s="83"/>
      <c r="E252" s="83"/>
      <c r="F252" s="232" t="str">
        <f t="shared" si="7"/>
        <v/>
      </c>
      <c r="G252" s="92" t="s">
        <v>17</v>
      </c>
      <c r="H252" s="24" t="str">
        <f>IF(B252&gt;0,"raidcom modify ldev -ldev_id "&amp;B252&amp;IF(OR(ISBLANK(D252),D252="AUTO"),""," -mp_blade_id "&amp;D252)&amp;IF(ISTEXT(E252)," -status "&amp;E252,"")&amp;IF(ISTEXT(F252)," -ldev_name "&amp;F252,"")&amp;" -s "&amp;Instructions!B$11&amp;" -IH"&amp;Instructions!B$10,"")</f>
        <v/>
      </c>
    </row>
    <row r="253" spans="1:8" ht="15">
      <c r="A253" s="204" t="str">
        <f t="shared" si="6"/>
        <v/>
      </c>
      <c r="B253" s="204"/>
      <c r="C253" s="204"/>
      <c r="D253" s="83"/>
      <c r="E253" s="83"/>
      <c r="F253" s="232" t="str">
        <f t="shared" si="7"/>
        <v/>
      </c>
      <c r="G253" s="92" t="s">
        <v>17</v>
      </c>
      <c r="H253" s="24" t="str">
        <f>IF(B253&gt;0,"raidcom modify ldev -ldev_id "&amp;B253&amp;IF(OR(ISBLANK(D253),D253="AUTO"),""," -mp_blade_id "&amp;D253)&amp;IF(ISTEXT(E253)," -status "&amp;E253,"")&amp;IF(ISTEXT(F253)," -ldev_name "&amp;F253,"")&amp;" -s "&amp;Instructions!B$11&amp;" -IH"&amp;Instructions!B$10,"")</f>
        <v/>
      </c>
    </row>
    <row r="254" spans="1:8" ht="15">
      <c r="A254" s="204" t="str">
        <f t="shared" si="6"/>
        <v/>
      </c>
      <c r="B254" s="204"/>
      <c r="C254" s="204"/>
      <c r="D254" s="83"/>
      <c r="E254" s="83"/>
      <c r="F254" s="232" t="str">
        <f t="shared" si="7"/>
        <v/>
      </c>
      <c r="G254" s="92" t="s">
        <v>17</v>
      </c>
      <c r="H254" s="24" t="str">
        <f>IF(B254&gt;0,"raidcom modify ldev -ldev_id "&amp;B254&amp;IF(OR(ISBLANK(D254),D254="AUTO"),""," -mp_blade_id "&amp;D254)&amp;IF(ISTEXT(E254)," -status "&amp;E254,"")&amp;IF(ISTEXT(F254)," -ldev_name "&amp;F254,"")&amp;" -s "&amp;Instructions!B$11&amp;" -IH"&amp;Instructions!B$10,"")</f>
        <v/>
      </c>
    </row>
    <row r="255" spans="1:8" ht="15">
      <c r="A255" s="204" t="str">
        <f t="shared" si="6"/>
        <v/>
      </c>
      <c r="B255" s="204"/>
      <c r="C255" s="204"/>
      <c r="D255" s="83"/>
      <c r="E255" s="83"/>
      <c r="F255" s="232" t="str">
        <f t="shared" si="7"/>
        <v/>
      </c>
      <c r="G255" s="92" t="s">
        <v>17</v>
      </c>
      <c r="H255" s="24" t="str">
        <f>IF(B255&gt;0,"raidcom modify ldev -ldev_id "&amp;B255&amp;IF(OR(ISBLANK(D255),D255="AUTO"),""," -mp_blade_id "&amp;D255)&amp;IF(ISTEXT(E255)," -status "&amp;E255,"")&amp;IF(ISTEXT(F255)," -ldev_name "&amp;F255,"")&amp;" -s "&amp;Instructions!B$11&amp;" -IH"&amp;Instructions!B$10,"")</f>
        <v/>
      </c>
    </row>
    <row r="256" spans="1:8" ht="15">
      <c r="A256" s="204" t="str">
        <f t="shared" si="6"/>
        <v/>
      </c>
      <c r="B256" s="204"/>
      <c r="C256" s="204"/>
      <c r="D256" s="83"/>
      <c r="E256" s="83"/>
      <c r="F256" s="232" t="str">
        <f t="shared" si="7"/>
        <v/>
      </c>
      <c r="G256" s="92" t="s">
        <v>17</v>
      </c>
      <c r="H256" s="24" t="str">
        <f>IF(B256&gt;0,"raidcom modify ldev -ldev_id "&amp;B256&amp;IF(OR(ISBLANK(D256),D256="AUTO"),""," -mp_blade_id "&amp;D256)&amp;IF(ISTEXT(E256)," -status "&amp;E256,"")&amp;IF(ISTEXT(F256)," -ldev_name "&amp;F256,"")&amp;" -s "&amp;Instructions!B$11&amp;" -IH"&amp;Instructions!B$10,"")</f>
        <v/>
      </c>
    </row>
    <row r="257" spans="1:8" ht="15">
      <c r="A257" s="204" t="str">
        <f t="shared" si="6"/>
        <v/>
      </c>
      <c r="B257" s="204"/>
      <c r="C257" s="204"/>
      <c r="D257" s="83"/>
      <c r="E257" s="83"/>
      <c r="F257" s="232" t="str">
        <f t="shared" si="7"/>
        <v/>
      </c>
      <c r="G257" s="92" t="s">
        <v>17</v>
      </c>
      <c r="H257" s="24" t="str">
        <f>IF(B257&gt;0,"raidcom modify ldev -ldev_id "&amp;B257&amp;IF(OR(ISBLANK(D257),D257="AUTO"),""," -mp_blade_id "&amp;D257)&amp;IF(ISTEXT(E257)," -status "&amp;E257,"")&amp;IF(ISTEXT(F257)," -ldev_name "&amp;F257,"")&amp;" -s "&amp;Instructions!B$11&amp;" -IH"&amp;Instructions!B$10,"")</f>
        <v/>
      </c>
    </row>
    <row r="258" spans="1:8" ht="15">
      <c r="A258" s="204" t="str">
        <f t="shared" si="6"/>
        <v/>
      </c>
      <c r="B258" s="204"/>
      <c r="C258" s="204"/>
      <c r="D258" s="83"/>
      <c r="E258" s="83"/>
      <c r="F258" s="232" t="str">
        <f t="shared" si="7"/>
        <v/>
      </c>
      <c r="G258" s="92" t="s">
        <v>17</v>
      </c>
      <c r="H258" s="24" t="str">
        <f>IF(B258&gt;0,"raidcom modify ldev -ldev_id "&amp;B258&amp;IF(OR(ISBLANK(D258),D258="AUTO"),""," -mp_blade_id "&amp;D258)&amp;IF(ISTEXT(E258)," -status "&amp;E258,"")&amp;IF(ISTEXT(F258)," -ldev_name "&amp;F258,"")&amp;" -s "&amp;Instructions!B$11&amp;" -IH"&amp;Instructions!B$10,"")</f>
        <v/>
      </c>
    </row>
    <row r="259" spans="1:8" ht="15">
      <c r="A259" s="204" t="str">
        <f t="shared" si="6"/>
        <v/>
      </c>
      <c r="B259" s="204"/>
      <c r="C259" s="204"/>
      <c r="D259" s="83"/>
      <c r="E259" s="83"/>
      <c r="F259" s="232" t="str">
        <f t="shared" si="7"/>
        <v/>
      </c>
      <c r="G259" s="92" t="s">
        <v>17</v>
      </c>
      <c r="H259" s="24" t="str">
        <f>IF(B259&gt;0,"raidcom modify ldev -ldev_id "&amp;B259&amp;IF(OR(ISBLANK(D259),D259="AUTO"),""," -mp_blade_id "&amp;D259)&amp;IF(ISTEXT(E259)," -status "&amp;E259,"")&amp;IF(ISTEXT(F259)," -ldev_name "&amp;F259,"")&amp;" -s "&amp;Instructions!B$11&amp;" -IH"&amp;Instructions!B$10,"")</f>
        <v/>
      </c>
    </row>
    <row r="260" spans="1:8" ht="15">
      <c r="A260" s="204" t="str">
        <f t="shared" si="6"/>
        <v/>
      </c>
      <c r="B260" s="204"/>
      <c r="C260" s="204"/>
      <c r="D260" s="83"/>
      <c r="E260" s="83"/>
      <c r="F260" s="232" t="str">
        <f t="shared" si="7"/>
        <v/>
      </c>
      <c r="G260" s="92" t="s">
        <v>17</v>
      </c>
      <c r="H260" s="24" t="str">
        <f>IF(B260&gt;0,"raidcom modify ldev -ldev_id "&amp;B260&amp;IF(OR(ISBLANK(D260),D260="AUTO"),""," -mp_blade_id "&amp;D260)&amp;IF(ISTEXT(E260)," -status "&amp;E260,"")&amp;IF(ISTEXT(F260)," -ldev_name "&amp;F260,"")&amp;" -s "&amp;Instructions!B$11&amp;" -IH"&amp;Instructions!B$10,"")</f>
        <v/>
      </c>
    </row>
    <row r="261" spans="1:8" ht="15">
      <c r="A261" s="204" t="str">
        <f t="shared" ref="A261:A324" si="8">IF(ISBLANK(B261),"",DEC2HEX(B261))</f>
        <v/>
      </c>
      <c r="B261" s="204"/>
      <c r="C261" s="204"/>
      <c r="D261" s="83"/>
      <c r="E261" s="83"/>
      <c r="F261" s="232" t="str">
        <f t="shared" ref="F261:F324" si="9">IF(ISTEXT(C261),""&amp;C261&amp;"_"&amp;A261,"")</f>
        <v/>
      </c>
      <c r="G261" s="92" t="s">
        <v>17</v>
      </c>
      <c r="H261" s="24" t="str">
        <f>IF(B261&gt;0,"raidcom modify ldev -ldev_id "&amp;B261&amp;IF(OR(ISBLANK(D261),D261="AUTO"),""," -mp_blade_id "&amp;D261)&amp;IF(ISTEXT(E261)," -status "&amp;E261,"")&amp;IF(ISTEXT(F261)," -ldev_name "&amp;F261,"")&amp;" -s "&amp;Instructions!B$11&amp;" -IH"&amp;Instructions!B$10,"")</f>
        <v/>
      </c>
    </row>
    <row r="262" spans="1:8" ht="15">
      <c r="A262" s="204" t="str">
        <f t="shared" si="8"/>
        <v/>
      </c>
      <c r="B262" s="204"/>
      <c r="C262" s="204"/>
      <c r="D262" s="83"/>
      <c r="E262" s="83"/>
      <c r="F262" s="232" t="str">
        <f t="shared" si="9"/>
        <v/>
      </c>
      <c r="G262" s="92" t="s">
        <v>17</v>
      </c>
      <c r="H262" s="24" t="str">
        <f>IF(B262&gt;0,"raidcom modify ldev -ldev_id "&amp;B262&amp;IF(OR(ISBLANK(D262),D262="AUTO"),""," -mp_blade_id "&amp;D262)&amp;IF(ISTEXT(E262)," -status "&amp;E262,"")&amp;IF(ISTEXT(F262)," -ldev_name "&amp;F262,"")&amp;" -s "&amp;Instructions!B$11&amp;" -IH"&amp;Instructions!B$10,"")</f>
        <v/>
      </c>
    </row>
    <row r="263" spans="1:8" ht="15">
      <c r="A263" s="204" t="str">
        <f t="shared" si="8"/>
        <v/>
      </c>
      <c r="B263" s="204"/>
      <c r="C263" s="204"/>
      <c r="D263" s="83"/>
      <c r="E263" s="83"/>
      <c r="F263" s="232" t="str">
        <f t="shared" si="9"/>
        <v/>
      </c>
      <c r="G263" s="92" t="s">
        <v>17</v>
      </c>
      <c r="H263" s="24" t="str">
        <f>IF(B263&gt;0,"raidcom modify ldev -ldev_id "&amp;B263&amp;IF(OR(ISBLANK(D263),D263="AUTO"),""," -mp_blade_id "&amp;D263)&amp;IF(ISTEXT(E263)," -status "&amp;E263,"")&amp;IF(ISTEXT(F263)," -ldev_name "&amp;F263,"")&amp;" -s "&amp;Instructions!B$11&amp;" -IH"&amp;Instructions!B$10,"")</f>
        <v/>
      </c>
    </row>
    <row r="264" spans="1:8" ht="15">
      <c r="A264" s="204" t="str">
        <f t="shared" si="8"/>
        <v/>
      </c>
      <c r="B264" s="204"/>
      <c r="C264" s="204"/>
      <c r="D264" s="83"/>
      <c r="E264" s="83"/>
      <c r="F264" s="232" t="str">
        <f t="shared" si="9"/>
        <v/>
      </c>
      <c r="G264" s="92" t="s">
        <v>17</v>
      </c>
      <c r="H264" s="24" t="str">
        <f>IF(B264&gt;0,"raidcom modify ldev -ldev_id "&amp;B264&amp;IF(OR(ISBLANK(D264),D264="AUTO"),""," -mp_blade_id "&amp;D264)&amp;IF(ISTEXT(E264)," -status "&amp;E264,"")&amp;IF(ISTEXT(F264)," -ldev_name "&amp;F264,"")&amp;" -s "&amp;Instructions!B$11&amp;" -IH"&amp;Instructions!B$10,"")</f>
        <v/>
      </c>
    </row>
    <row r="265" spans="1:8" ht="15">
      <c r="A265" s="204" t="str">
        <f t="shared" si="8"/>
        <v/>
      </c>
      <c r="B265" s="204"/>
      <c r="C265" s="204"/>
      <c r="D265" s="83"/>
      <c r="E265" s="83"/>
      <c r="F265" s="232" t="str">
        <f t="shared" si="9"/>
        <v/>
      </c>
      <c r="G265" s="92" t="s">
        <v>17</v>
      </c>
      <c r="H265" s="24" t="str">
        <f>IF(B265&gt;0,"raidcom modify ldev -ldev_id "&amp;B265&amp;IF(OR(ISBLANK(D265),D265="AUTO"),""," -mp_blade_id "&amp;D265)&amp;IF(ISTEXT(E265)," -status "&amp;E265,"")&amp;IF(ISTEXT(F265)," -ldev_name "&amp;F265,"")&amp;" -s "&amp;Instructions!B$11&amp;" -IH"&amp;Instructions!B$10,"")</f>
        <v/>
      </c>
    </row>
    <row r="266" spans="1:8" ht="15">
      <c r="A266" s="204" t="str">
        <f t="shared" si="8"/>
        <v/>
      </c>
      <c r="B266" s="204"/>
      <c r="C266" s="204"/>
      <c r="D266" s="83"/>
      <c r="E266" s="83"/>
      <c r="F266" s="232" t="str">
        <f t="shared" si="9"/>
        <v/>
      </c>
      <c r="G266" s="92" t="s">
        <v>17</v>
      </c>
      <c r="H266" s="24" t="str">
        <f>IF(B266&gt;0,"raidcom modify ldev -ldev_id "&amp;B266&amp;IF(OR(ISBLANK(D266),D266="AUTO"),""," -mp_blade_id "&amp;D266)&amp;IF(ISTEXT(E266)," -status "&amp;E266,"")&amp;IF(ISTEXT(F266)," -ldev_name "&amp;F266,"")&amp;" -s "&amp;Instructions!B$11&amp;" -IH"&amp;Instructions!B$10,"")</f>
        <v/>
      </c>
    </row>
    <row r="267" spans="1:8" ht="15">
      <c r="A267" s="204" t="str">
        <f t="shared" si="8"/>
        <v/>
      </c>
      <c r="B267" s="204"/>
      <c r="C267" s="204"/>
      <c r="D267" s="83"/>
      <c r="E267" s="83"/>
      <c r="F267" s="232" t="str">
        <f t="shared" si="9"/>
        <v/>
      </c>
      <c r="G267" s="92" t="s">
        <v>17</v>
      </c>
      <c r="H267" s="24" t="str">
        <f>IF(B267&gt;0,"raidcom modify ldev -ldev_id "&amp;B267&amp;IF(OR(ISBLANK(D267),D267="AUTO"),""," -mp_blade_id "&amp;D267)&amp;IF(ISTEXT(E267)," -status "&amp;E267,"")&amp;IF(ISTEXT(F267)," -ldev_name "&amp;F267,"")&amp;" -s "&amp;Instructions!B$11&amp;" -IH"&amp;Instructions!B$10,"")</f>
        <v/>
      </c>
    </row>
    <row r="268" spans="1:8" ht="15">
      <c r="A268" s="204" t="str">
        <f t="shared" si="8"/>
        <v/>
      </c>
      <c r="B268" s="204"/>
      <c r="C268" s="204"/>
      <c r="D268" s="83"/>
      <c r="E268" s="83"/>
      <c r="F268" s="232" t="str">
        <f t="shared" si="9"/>
        <v/>
      </c>
      <c r="G268" s="92" t="s">
        <v>17</v>
      </c>
      <c r="H268" s="24" t="str">
        <f>IF(B268&gt;0,"raidcom modify ldev -ldev_id "&amp;B268&amp;IF(OR(ISBLANK(D268),D268="AUTO"),""," -mp_blade_id "&amp;D268)&amp;IF(ISTEXT(E268)," -status "&amp;E268,"")&amp;IF(ISTEXT(F268)," -ldev_name "&amp;F268,"")&amp;" -s "&amp;Instructions!B$11&amp;" -IH"&amp;Instructions!B$10,"")</f>
        <v/>
      </c>
    </row>
    <row r="269" spans="1:8" ht="15">
      <c r="A269" s="204" t="str">
        <f t="shared" si="8"/>
        <v/>
      </c>
      <c r="B269" s="204"/>
      <c r="C269" s="204"/>
      <c r="D269" s="83"/>
      <c r="E269" s="83"/>
      <c r="F269" s="232" t="str">
        <f t="shared" si="9"/>
        <v/>
      </c>
      <c r="G269" s="92" t="s">
        <v>17</v>
      </c>
      <c r="H269" s="24" t="str">
        <f>IF(B269&gt;0,"raidcom modify ldev -ldev_id "&amp;B269&amp;IF(OR(ISBLANK(D269),D269="AUTO"),""," -mp_blade_id "&amp;D269)&amp;IF(ISTEXT(E269)," -status "&amp;E269,"")&amp;IF(ISTEXT(F269)," -ldev_name "&amp;F269,"")&amp;" -s "&amp;Instructions!B$11&amp;" -IH"&amp;Instructions!B$10,"")</f>
        <v/>
      </c>
    </row>
    <row r="270" spans="1:8" ht="15">
      <c r="A270" s="204" t="str">
        <f t="shared" si="8"/>
        <v/>
      </c>
      <c r="B270" s="204"/>
      <c r="C270" s="204"/>
      <c r="D270" s="83"/>
      <c r="E270" s="83"/>
      <c r="F270" s="232" t="str">
        <f t="shared" si="9"/>
        <v/>
      </c>
      <c r="G270" s="92" t="s">
        <v>17</v>
      </c>
      <c r="H270" s="24" t="str">
        <f>IF(B270&gt;0,"raidcom modify ldev -ldev_id "&amp;B270&amp;IF(OR(ISBLANK(D270),D270="AUTO"),""," -mp_blade_id "&amp;D270)&amp;IF(ISTEXT(E270)," -status "&amp;E270,"")&amp;IF(ISTEXT(F270)," -ldev_name "&amp;F270,"")&amp;" -s "&amp;Instructions!B$11&amp;" -IH"&amp;Instructions!B$10,"")</f>
        <v/>
      </c>
    </row>
    <row r="271" spans="1:8" ht="15">
      <c r="A271" s="204" t="str">
        <f t="shared" si="8"/>
        <v/>
      </c>
      <c r="B271" s="204"/>
      <c r="C271" s="204"/>
      <c r="D271" s="83"/>
      <c r="E271" s="83"/>
      <c r="F271" s="232" t="str">
        <f t="shared" si="9"/>
        <v/>
      </c>
      <c r="G271" s="92" t="s">
        <v>17</v>
      </c>
      <c r="H271" s="24" t="str">
        <f>IF(B271&gt;0,"raidcom modify ldev -ldev_id "&amp;B271&amp;IF(OR(ISBLANK(D271),D271="AUTO"),""," -mp_blade_id "&amp;D271)&amp;IF(ISTEXT(E271)," -status "&amp;E271,"")&amp;IF(ISTEXT(F271)," -ldev_name "&amp;F271,"")&amp;" -s "&amp;Instructions!B$11&amp;" -IH"&amp;Instructions!B$10,"")</f>
        <v/>
      </c>
    </row>
    <row r="272" spans="1:8" ht="15">
      <c r="A272" s="204" t="str">
        <f t="shared" si="8"/>
        <v/>
      </c>
      <c r="B272" s="204"/>
      <c r="C272" s="204"/>
      <c r="D272" s="83"/>
      <c r="E272" s="83"/>
      <c r="F272" s="232" t="str">
        <f t="shared" si="9"/>
        <v/>
      </c>
      <c r="G272" s="92" t="s">
        <v>17</v>
      </c>
      <c r="H272" s="24" t="str">
        <f>IF(B272&gt;0,"raidcom modify ldev -ldev_id "&amp;B272&amp;IF(OR(ISBLANK(D272),D272="AUTO"),""," -mp_blade_id "&amp;D272)&amp;IF(ISTEXT(E272)," -status "&amp;E272,"")&amp;IF(ISTEXT(F272)," -ldev_name "&amp;F272,"")&amp;" -s "&amp;Instructions!B$11&amp;" -IH"&amp;Instructions!B$10,"")</f>
        <v/>
      </c>
    </row>
    <row r="273" spans="1:8" ht="15">
      <c r="A273" s="204" t="str">
        <f t="shared" si="8"/>
        <v/>
      </c>
      <c r="B273" s="204"/>
      <c r="C273" s="204"/>
      <c r="D273" s="83"/>
      <c r="E273" s="83"/>
      <c r="F273" s="232" t="str">
        <f t="shared" si="9"/>
        <v/>
      </c>
      <c r="G273" s="92" t="s">
        <v>17</v>
      </c>
      <c r="H273" s="24" t="str">
        <f>IF(B273&gt;0,"raidcom modify ldev -ldev_id "&amp;B273&amp;IF(OR(ISBLANK(D273),D273="AUTO"),""," -mp_blade_id "&amp;D273)&amp;IF(ISTEXT(E273)," -status "&amp;E273,"")&amp;IF(ISTEXT(F273)," -ldev_name "&amp;F273,"")&amp;" -s "&amp;Instructions!B$11&amp;" -IH"&amp;Instructions!B$10,"")</f>
        <v/>
      </c>
    </row>
    <row r="274" spans="1:8" ht="15">
      <c r="A274" s="204" t="str">
        <f t="shared" si="8"/>
        <v/>
      </c>
      <c r="B274" s="204"/>
      <c r="C274" s="204"/>
      <c r="D274" s="83"/>
      <c r="E274" s="83"/>
      <c r="F274" s="232" t="str">
        <f t="shared" si="9"/>
        <v/>
      </c>
      <c r="G274" s="92" t="s">
        <v>17</v>
      </c>
      <c r="H274" s="24" t="str">
        <f>IF(B274&gt;0,"raidcom modify ldev -ldev_id "&amp;B274&amp;IF(OR(ISBLANK(D274),D274="AUTO"),""," -mp_blade_id "&amp;D274)&amp;IF(ISTEXT(E274)," -status "&amp;E274,"")&amp;IF(ISTEXT(F274)," -ldev_name "&amp;F274,"")&amp;" -s "&amp;Instructions!B$11&amp;" -IH"&amp;Instructions!B$10,"")</f>
        <v/>
      </c>
    </row>
    <row r="275" spans="1:8" ht="15">
      <c r="A275" s="204" t="str">
        <f t="shared" si="8"/>
        <v/>
      </c>
      <c r="B275" s="204"/>
      <c r="C275" s="204"/>
      <c r="D275" s="83"/>
      <c r="E275" s="83"/>
      <c r="F275" s="232" t="str">
        <f t="shared" si="9"/>
        <v/>
      </c>
      <c r="G275" s="92" t="s">
        <v>17</v>
      </c>
      <c r="H275" s="24" t="str">
        <f>IF(B275&gt;0,"raidcom modify ldev -ldev_id "&amp;B275&amp;IF(OR(ISBLANK(D275),D275="AUTO"),""," -mp_blade_id "&amp;D275)&amp;IF(ISTEXT(E275)," -status "&amp;E275,"")&amp;IF(ISTEXT(F275)," -ldev_name "&amp;F275,"")&amp;" -s "&amp;Instructions!B$11&amp;" -IH"&amp;Instructions!B$10,"")</f>
        <v/>
      </c>
    </row>
    <row r="276" spans="1:8" ht="15">
      <c r="A276" s="204" t="str">
        <f t="shared" si="8"/>
        <v/>
      </c>
      <c r="B276" s="204"/>
      <c r="C276" s="204"/>
      <c r="D276" s="83"/>
      <c r="E276" s="83"/>
      <c r="F276" s="232" t="str">
        <f t="shared" si="9"/>
        <v/>
      </c>
      <c r="G276" s="92" t="s">
        <v>17</v>
      </c>
      <c r="H276" s="24" t="str">
        <f>IF(B276&gt;0,"raidcom modify ldev -ldev_id "&amp;B276&amp;IF(OR(ISBLANK(D276),D276="AUTO"),""," -mp_blade_id "&amp;D276)&amp;IF(ISTEXT(E276)," -status "&amp;E276,"")&amp;IF(ISTEXT(F276)," -ldev_name "&amp;F276,"")&amp;" -s "&amp;Instructions!B$11&amp;" -IH"&amp;Instructions!B$10,"")</f>
        <v/>
      </c>
    </row>
    <row r="277" spans="1:8" ht="15">
      <c r="A277" s="204" t="str">
        <f t="shared" si="8"/>
        <v/>
      </c>
      <c r="B277" s="204"/>
      <c r="C277" s="204"/>
      <c r="D277" s="83"/>
      <c r="E277" s="83"/>
      <c r="F277" s="232" t="str">
        <f t="shared" si="9"/>
        <v/>
      </c>
      <c r="G277" s="92" t="s">
        <v>17</v>
      </c>
      <c r="H277" s="24" t="str">
        <f>IF(B277&gt;0,"raidcom modify ldev -ldev_id "&amp;B277&amp;IF(OR(ISBLANK(D277),D277="AUTO"),""," -mp_blade_id "&amp;D277)&amp;IF(ISTEXT(E277)," -status "&amp;E277,"")&amp;IF(ISTEXT(F277)," -ldev_name "&amp;F277,"")&amp;" -s "&amp;Instructions!B$11&amp;" -IH"&amp;Instructions!B$10,"")</f>
        <v/>
      </c>
    </row>
    <row r="278" spans="1:8" ht="15">
      <c r="A278" s="204" t="str">
        <f t="shared" si="8"/>
        <v/>
      </c>
      <c r="B278" s="204"/>
      <c r="C278" s="204"/>
      <c r="D278" s="83"/>
      <c r="E278" s="83"/>
      <c r="F278" s="232" t="str">
        <f t="shared" si="9"/>
        <v/>
      </c>
      <c r="G278" s="92" t="s">
        <v>17</v>
      </c>
      <c r="H278" s="24" t="str">
        <f>IF(B278&gt;0,"raidcom modify ldev -ldev_id "&amp;B278&amp;IF(OR(ISBLANK(D278),D278="AUTO"),""," -mp_blade_id "&amp;D278)&amp;IF(ISTEXT(E278)," -status "&amp;E278,"")&amp;IF(ISTEXT(F278)," -ldev_name "&amp;F278,"")&amp;" -s "&amp;Instructions!B$11&amp;" -IH"&amp;Instructions!B$10,"")</f>
        <v/>
      </c>
    </row>
    <row r="279" spans="1:8" ht="15">
      <c r="A279" s="204" t="str">
        <f t="shared" si="8"/>
        <v/>
      </c>
      <c r="B279" s="204"/>
      <c r="C279" s="204"/>
      <c r="D279" s="83"/>
      <c r="E279" s="83"/>
      <c r="F279" s="232" t="str">
        <f t="shared" si="9"/>
        <v/>
      </c>
      <c r="G279" s="92" t="s">
        <v>17</v>
      </c>
      <c r="H279" s="24" t="str">
        <f>IF(B279&gt;0,"raidcom modify ldev -ldev_id "&amp;B279&amp;IF(OR(ISBLANK(D279),D279="AUTO"),""," -mp_blade_id "&amp;D279)&amp;IF(ISTEXT(E279)," -status "&amp;E279,"")&amp;IF(ISTEXT(F279)," -ldev_name "&amp;F279,"")&amp;" -s "&amp;Instructions!B$11&amp;" -IH"&amp;Instructions!B$10,"")</f>
        <v/>
      </c>
    </row>
    <row r="280" spans="1:8" ht="15">
      <c r="A280" s="204" t="str">
        <f t="shared" si="8"/>
        <v/>
      </c>
      <c r="B280" s="204"/>
      <c r="C280" s="204"/>
      <c r="D280" s="83"/>
      <c r="E280" s="83"/>
      <c r="F280" s="232" t="str">
        <f t="shared" si="9"/>
        <v/>
      </c>
      <c r="G280" s="92" t="s">
        <v>17</v>
      </c>
      <c r="H280" s="24" t="str">
        <f>IF(B280&gt;0,"raidcom modify ldev -ldev_id "&amp;B280&amp;IF(OR(ISBLANK(D280),D280="AUTO"),""," -mp_blade_id "&amp;D280)&amp;IF(ISTEXT(E280)," -status "&amp;E280,"")&amp;IF(ISTEXT(F280)," -ldev_name "&amp;F280,"")&amp;" -s "&amp;Instructions!B$11&amp;" -IH"&amp;Instructions!B$10,"")</f>
        <v/>
      </c>
    </row>
    <row r="281" spans="1:8" ht="15">
      <c r="A281" s="204" t="str">
        <f t="shared" si="8"/>
        <v/>
      </c>
      <c r="B281" s="204"/>
      <c r="C281" s="204"/>
      <c r="D281" s="83"/>
      <c r="E281" s="83"/>
      <c r="F281" s="232" t="str">
        <f t="shared" si="9"/>
        <v/>
      </c>
      <c r="G281" s="92" t="s">
        <v>17</v>
      </c>
      <c r="H281" s="24" t="str">
        <f>IF(B281&gt;0,"raidcom modify ldev -ldev_id "&amp;B281&amp;IF(OR(ISBLANK(D281),D281="AUTO"),""," -mp_blade_id "&amp;D281)&amp;IF(ISTEXT(E281)," -status "&amp;E281,"")&amp;IF(ISTEXT(F281)," -ldev_name "&amp;F281,"")&amp;" -s "&amp;Instructions!B$11&amp;" -IH"&amp;Instructions!B$10,"")</f>
        <v/>
      </c>
    </row>
    <row r="282" spans="1:8" ht="15">
      <c r="A282" s="204" t="str">
        <f t="shared" si="8"/>
        <v/>
      </c>
      <c r="B282" s="204"/>
      <c r="C282" s="204"/>
      <c r="D282" s="83"/>
      <c r="E282" s="83"/>
      <c r="F282" s="232" t="str">
        <f t="shared" si="9"/>
        <v/>
      </c>
      <c r="G282" s="92" t="s">
        <v>17</v>
      </c>
      <c r="H282" s="24" t="str">
        <f>IF(B282&gt;0,"raidcom modify ldev -ldev_id "&amp;B282&amp;IF(OR(ISBLANK(D282),D282="AUTO"),""," -mp_blade_id "&amp;D282)&amp;IF(ISTEXT(E282)," -status "&amp;E282,"")&amp;IF(ISTEXT(F282)," -ldev_name "&amp;F282,"")&amp;" -s "&amp;Instructions!B$11&amp;" -IH"&amp;Instructions!B$10,"")</f>
        <v/>
      </c>
    </row>
    <row r="283" spans="1:8" ht="15">
      <c r="A283" s="204" t="str">
        <f t="shared" si="8"/>
        <v/>
      </c>
      <c r="B283" s="204"/>
      <c r="C283" s="204"/>
      <c r="D283" s="83"/>
      <c r="E283" s="83"/>
      <c r="F283" s="232" t="str">
        <f t="shared" si="9"/>
        <v/>
      </c>
      <c r="G283" s="92" t="s">
        <v>17</v>
      </c>
      <c r="H283" s="24" t="str">
        <f>IF(B283&gt;0,"raidcom modify ldev -ldev_id "&amp;B283&amp;IF(OR(ISBLANK(D283),D283="AUTO"),""," -mp_blade_id "&amp;D283)&amp;IF(ISTEXT(E283)," -status "&amp;E283,"")&amp;IF(ISTEXT(F283)," -ldev_name "&amp;F283,"")&amp;" -s "&amp;Instructions!B$11&amp;" -IH"&amp;Instructions!B$10,"")</f>
        <v/>
      </c>
    </row>
    <row r="284" spans="1:8" ht="15">
      <c r="A284" s="204" t="str">
        <f t="shared" si="8"/>
        <v/>
      </c>
      <c r="B284" s="204"/>
      <c r="C284" s="204"/>
      <c r="D284" s="83"/>
      <c r="E284" s="83"/>
      <c r="F284" s="232" t="str">
        <f t="shared" si="9"/>
        <v/>
      </c>
      <c r="G284" s="92" t="s">
        <v>17</v>
      </c>
      <c r="H284" s="24" t="str">
        <f>IF(B284&gt;0,"raidcom modify ldev -ldev_id "&amp;B284&amp;IF(OR(ISBLANK(D284),D284="AUTO"),""," -mp_blade_id "&amp;D284)&amp;IF(ISTEXT(E284)," -status "&amp;E284,"")&amp;IF(ISTEXT(F284)," -ldev_name "&amp;F284,"")&amp;" -s "&amp;Instructions!B$11&amp;" -IH"&amp;Instructions!B$10,"")</f>
        <v/>
      </c>
    </row>
    <row r="285" spans="1:8" ht="15">
      <c r="A285" s="204" t="str">
        <f t="shared" si="8"/>
        <v/>
      </c>
      <c r="B285" s="204"/>
      <c r="C285" s="204"/>
      <c r="D285" s="83"/>
      <c r="E285" s="83"/>
      <c r="F285" s="232" t="str">
        <f t="shared" si="9"/>
        <v/>
      </c>
      <c r="G285" s="92" t="s">
        <v>17</v>
      </c>
      <c r="H285" s="24" t="str">
        <f>IF(B285&gt;0,"raidcom modify ldev -ldev_id "&amp;B285&amp;IF(OR(ISBLANK(D285),D285="AUTO"),""," -mp_blade_id "&amp;D285)&amp;IF(ISTEXT(E285)," -status "&amp;E285,"")&amp;IF(ISTEXT(F285)," -ldev_name "&amp;F285,"")&amp;" -s "&amp;Instructions!B$11&amp;" -IH"&amp;Instructions!B$10,"")</f>
        <v/>
      </c>
    </row>
    <row r="286" spans="1:8" ht="15">
      <c r="A286" s="204" t="str">
        <f t="shared" si="8"/>
        <v/>
      </c>
      <c r="B286" s="204"/>
      <c r="C286" s="204"/>
      <c r="D286" s="83"/>
      <c r="E286" s="83"/>
      <c r="F286" s="232" t="str">
        <f t="shared" si="9"/>
        <v/>
      </c>
      <c r="G286" s="92" t="s">
        <v>17</v>
      </c>
      <c r="H286" s="24" t="str">
        <f>IF(B286&gt;0,"raidcom modify ldev -ldev_id "&amp;B286&amp;IF(OR(ISBLANK(D286),D286="AUTO"),""," -mp_blade_id "&amp;D286)&amp;IF(ISTEXT(E286)," -status "&amp;E286,"")&amp;IF(ISTEXT(F286)," -ldev_name "&amp;F286,"")&amp;" -s "&amp;Instructions!B$11&amp;" -IH"&amp;Instructions!B$10,"")</f>
        <v/>
      </c>
    </row>
    <row r="287" spans="1:8" ht="15">
      <c r="A287" s="204" t="str">
        <f t="shared" si="8"/>
        <v/>
      </c>
      <c r="B287" s="204"/>
      <c r="C287" s="204"/>
      <c r="D287" s="83"/>
      <c r="E287" s="83"/>
      <c r="F287" s="232" t="str">
        <f t="shared" si="9"/>
        <v/>
      </c>
      <c r="G287" s="92" t="s">
        <v>17</v>
      </c>
      <c r="H287" s="24" t="str">
        <f>IF(B287&gt;0,"raidcom modify ldev -ldev_id "&amp;B287&amp;IF(OR(ISBLANK(D287),D287="AUTO"),""," -mp_blade_id "&amp;D287)&amp;IF(ISTEXT(E287)," -status "&amp;E287,"")&amp;IF(ISTEXT(F287)," -ldev_name "&amp;F287,"")&amp;" -s "&amp;Instructions!B$11&amp;" -IH"&amp;Instructions!B$10,"")</f>
        <v/>
      </c>
    </row>
    <row r="288" spans="1:8" ht="15">
      <c r="A288" s="204" t="str">
        <f t="shared" si="8"/>
        <v/>
      </c>
      <c r="B288" s="204"/>
      <c r="C288" s="204"/>
      <c r="D288" s="83"/>
      <c r="E288" s="83"/>
      <c r="F288" s="232" t="str">
        <f t="shared" si="9"/>
        <v/>
      </c>
      <c r="G288" s="92" t="s">
        <v>17</v>
      </c>
      <c r="H288" s="24" t="str">
        <f>IF(B288&gt;0,"raidcom modify ldev -ldev_id "&amp;B288&amp;IF(OR(ISBLANK(D288),D288="AUTO"),""," -mp_blade_id "&amp;D288)&amp;IF(ISTEXT(E288)," -status "&amp;E288,"")&amp;IF(ISTEXT(F288)," -ldev_name "&amp;F288,"")&amp;" -s "&amp;Instructions!B$11&amp;" -IH"&amp;Instructions!B$10,"")</f>
        <v/>
      </c>
    </row>
    <row r="289" spans="1:8" ht="15">
      <c r="A289" s="204" t="str">
        <f t="shared" si="8"/>
        <v/>
      </c>
      <c r="B289" s="204"/>
      <c r="C289" s="204"/>
      <c r="D289" s="83"/>
      <c r="E289" s="83"/>
      <c r="F289" s="232" t="str">
        <f t="shared" si="9"/>
        <v/>
      </c>
      <c r="G289" s="92" t="s">
        <v>17</v>
      </c>
      <c r="H289" s="24" t="str">
        <f>IF(B289&gt;0,"raidcom modify ldev -ldev_id "&amp;B289&amp;IF(OR(ISBLANK(D289),D289="AUTO"),""," -mp_blade_id "&amp;D289)&amp;IF(ISTEXT(E289)," -status "&amp;E289,"")&amp;IF(ISTEXT(F289)," -ldev_name "&amp;F289,"")&amp;" -s "&amp;Instructions!B$11&amp;" -IH"&amp;Instructions!B$10,"")</f>
        <v/>
      </c>
    </row>
    <row r="290" spans="1:8" ht="15">
      <c r="A290" s="204" t="str">
        <f t="shared" si="8"/>
        <v/>
      </c>
      <c r="B290" s="204"/>
      <c r="C290" s="204"/>
      <c r="D290" s="83"/>
      <c r="E290" s="83"/>
      <c r="F290" s="232" t="str">
        <f t="shared" si="9"/>
        <v/>
      </c>
      <c r="G290" s="92" t="s">
        <v>17</v>
      </c>
      <c r="H290" s="24" t="str">
        <f>IF(B290&gt;0,"raidcom modify ldev -ldev_id "&amp;B290&amp;IF(OR(ISBLANK(D290),D290="AUTO"),""," -mp_blade_id "&amp;D290)&amp;IF(ISTEXT(E290)," -status "&amp;E290,"")&amp;IF(ISTEXT(F290)," -ldev_name "&amp;F290,"")&amp;" -s "&amp;Instructions!B$11&amp;" -IH"&amp;Instructions!B$10,"")</f>
        <v/>
      </c>
    </row>
    <row r="291" spans="1:8" ht="15">
      <c r="A291" s="204" t="str">
        <f t="shared" si="8"/>
        <v/>
      </c>
      <c r="B291" s="204"/>
      <c r="C291" s="204"/>
      <c r="D291" s="83"/>
      <c r="E291" s="83"/>
      <c r="F291" s="232" t="str">
        <f t="shared" si="9"/>
        <v/>
      </c>
      <c r="G291" s="92" t="s">
        <v>17</v>
      </c>
      <c r="H291" s="24" t="str">
        <f>IF(B291&gt;0,"raidcom modify ldev -ldev_id "&amp;B291&amp;IF(OR(ISBLANK(D291),D291="AUTO"),""," -mp_blade_id "&amp;D291)&amp;IF(ISTEXT(E291)," -status "&amp;E291,"")&amp;IF(ISTEXT(F291)," -ldev_name "&amp;F291,"")&amp;" -s "&amp;Instructions!B$11&amp;" -IH"&amp;Instructions!B$10,"")</f>
        <v/>
      </c>
    </row>
    <row r="292" spans="1:8" ht="15">
      <c r="A292" s="204" t="str">
        <f t="shared" si="8"/>
        <v/>
      </c>
      <c r="B292" s="204"/>
      <c r="C292" s="204"/>
      <c r="D292" s="83"/>
      <c r="E292" s="83"/>
      <c r="F292" s="232" t="str">
        <f t="shared" si="9"/>
        <v/>
      </c>
      <c r="G292" s="92" t="s">
        <v>17</v>
      </c>
      <c r="H292" s="24" t="str">
        <f>IF(B292&gt;0,"raidcom modify ldev -ldev_id "&amp;B292&amp;IF(OR(ISBLANK(D292),D292="AUTO"),""," -mp_blade_id "&amp;D292)&amp;IF(ISTEXT(E292)," -status "&amp;E292,"")&amp;IF(ISTEXT(F292)," -ldev_name "&amp;F292,"")&amp;" -s "&amp;Instructions!B$11&amp;" -IH"&amp;Instructions!B$10,"")</f>
        <v/>
      </c>
    </row>
    <row r="293" spans="1:8" ht="15">
      <c r="A293" s="204" t="str">
        <f t="shared" si="8"/>
        <v/>
      </c>
      <c r="B293" s="204"/>
      <c r="C293" s="204"/>
      <c r="D293" s="83"/>
      <c r="E293" s="83"/>
      <c r="F293" s="232" t="str">
        <f t="shared" si="9"/>
        <v/>
      </c>
      <c r="G293" s="92" t="s">
        <v>17</v>
      </c>
      <c r="H293" s="24" t="str">
        <f>IF(B293&gt;0,"raidcom modify ldev -ldev_id "&amp;B293&amp;IF(OR(ISBLANK(D293),D293="AUTO"),""," -mp_blade_id "&amp;D293)&amp;IF(ISTEXT(E293)," -status "&amp;E293,"")&amp;IF(ISTEXT(F293)," -ldev_name "&amp;F293,"")&amp;" -s "&amp;Instructions!B$11&amp;" -IH"&amp;Instructions!B$10,"")</f>
        <v/>
      </c>
    </row>
    <row r="294" spans="1:8" ht="15">
      <c r="A294" s="204" t="str">
        <f t="shared" si="8"/>
        <v/>
      </c>
      <c r="B294" s="204"/>
      <c r="C294" s="204"/>
      <c r="D294" s="83"/>
      <c r="E294" s="83"/>
      <c r="F294" s="232" t="str">
        <f t="shared" si="9"/>
        <v/>
      </c>
      <c r="G294" s="92" t="s">
        <v>17</v>
      </c>
      <c r="H294" s="24" t="str">
        <f>IF(B294&gt;0,"raidcom modify ldev -ldev_id "&amp;B294&amp;IF(OR(ISBLANK(D294),D294="AUTO"),""," -mp_blade_id "&amp;D294)&amp;IF(ISTEXT(E294)," -status "&amp;E294,"")&amp;IF(ISTEXT(F294)," -ldev_name "&amp;F294,"")&amp;" -s "&amp;Instructions!B$11&amp;" -IH"&amp;Instructions!B$10,"")</f>
        <v/>
      </c>
    </row>
    <row r="295" spans="1:8" ht="15">
      <c r="A295" s="204" t="str">
        <f t="shared" si="8"/>
        <v/>
      </c>
      <c r="B295" s="204"/>
      <c r="C295" s="204"/>
      <c r="D295" s="83"/>
      <c r="E295" s="83"/>
      <c r="F295" s="232" t="str">
        <f t="shared" si="9"/>
        <v/>
      </c>
      <c r="G295" s="92" t="s">
        <v>17</v>
      </c>
      <c r="H295" s="24" t="str">
        <f>IF(B295&gt;0,"raidcom modify ldev -ldev_id "&amp;B295&amp;IF(OR(ISBLANK(D295),D295="AUTO"),""," -mp_blade_id "&amp;D295)&amp;IF(ISTEXT(E295)," -status "&amp;E295,"")&amp;IF(ISTEXT(F295)," -ldev_name "&amp;F295,"")&amp;" -s "&amp;Instructions!B$11&amp;" -IH"&amp;Instructions!B$10,"")</f>
        <v/>
      </c>
    </row>
    <row r="296" spans="1:8" ht="15">
      <c r="A296" s="204" t="str">
        <f t="shared" si="8"/>
        <v/>
      </c>
      <c r="B296" s="204"/>
      <c r="C296" s="204"/>
      <c r="D296" s="83"/>
      <c r="E296" s="83"/>
      <c r="F296" s="232" t="str">
        <f t="shared" si="9"/>
        <v/>
      </c>
      <c r="G296" s="92" t="s">
        <v>17</v>
      </c>
      <c r="H296" s="24" t="str">
        <f>IF(B296&gt;0,"raidcom modify ldev -ldev_id "&amp;B296&amp;IF(OR(ISBLANK(D296),D296="AUTO"),""," -mp_blade_id "&amp;D296)&amp;IF(ISTEXT(E296)," -status "&amp;E296,"")&amp;IF(ISTEXT(F296)," -ldev_name "&amp;F296,"")&amp;" -s "&amp;Instructions!B$11&amp;" -IH"&amp;Instructions!B$10,"")</f>
        <v/>
      </c>
    </row>
    <row r="297" spans="1:8" ht="15">
      <c r="A297" s="204" t="str">
        <f t="shared" si="8"/>
        <v/>
      </c>
      <c r="B297" s="204"/>
      <c r="C297" s="204"/>
      <c r="D297" s="83"/>
      <c r="E297" s="83"/>
      <c r="F297" s="232" t="str">
        <f t="shared" si="9"/>
        <v/>
      </c>
      <c r="G297" s="92" t="s">
        <v>17</v>
      </c>
      <c r="H297" s="24" t="str">
        <f>IF(B297&gt;0,"raidcom modify ldev -ldev_id "&amp;B297&amp;IF(OR(ISBLANK(D297),D297="AUTO"),""," -mp_blade_id "&amp;D297)&amp;IF(ISTEXT(E297)," -status "&amp;E297,"")&amp;IF(ISTEXT(F297)," -ldev_name "&amp;F297,"")&amp;" -s "&amp;Instructions!B$11&amp;" -IH"&amp;Instructions!B$10,"")</f>
        <v/>
      </c>
    </row>
    <row r="298" spans="1:8" ht="15">
      <c r="A298" s="204" t="str">
        <f t="shared" si="8"/>
        <v/>
      </c>
      <c r="B298" s="204"/>
      <c r="C298" s="204"/>
      <c r="D298" s="83"/>
      <c r="E298" s="83"/>
      <c r="F298" s="232" t="str">
        <f t="shared" si="9"/>
        <v/>
      </c>
      <c r="G298" s="92" t="s">
        <v>17</v>
      </c>
      <c r="H298" s="24" t="str">
        <f>IF(B298&gt;0,"raidcom modify ldev -ldev_id "&amp;B298&amp;IF(OR(ISBLANK(D298),D298="AUTO"),""," -mp_blade_id "&amp;D298)&amp;IF(ISTEXT(E298)," -status "&amp;E298,"")&amp;IF(ISTEXT(F298)," -ldev_name "&amp;F298,"")&amp;" -s "&amp;Instructions!B$11&amp;" -IH"&amp;Instructions!B$10,"")</f>
        <v/>
      </c>
    </row>
    <row r="299" spans="1:8" ht="15">
      <c r="A299" s="204" t="str">
        <f t="shared" si="8"/>
        <v/>
      </c>
      <c r="B299" s="204"/>
      <c r="C299" s="204"/>
      <c r="D299" s="83"/>
      <c r="E299" s="83"/>
      <c r="F299" s="232" t="str">
        <f t="shared" si="9"/>
        <v/>
      </c>
      <c r="G299" s="92" t="s">
        <v>17</v>
      </c>
      <c r="H299" s="24" t="str">
        <f>IF(B299&gt;0,"raidcom modify ldev -ldev_id "&amp;B299&amp;IF(OR(ISBLANK(D299),D299="AUTO"),""," -mp_blade_id "&amp;D299)&amp;IF(ISTEXT(E299)," -status "&amp;E299,"")&amp;IF(ISTEXT(F299)," -ldev_name "&amp;F299,"")&amp;" -s "&amp;Instructions!B$11&amp;" -IH"&amp;Instructions!B$10,"")</f>
        <v/>
      </c>
    </row>
    <row r="300" spans="1:8" ht="15">
      <c r="A300" s="204" t="str">
        <f t="shared" si="8"/>
        <v/>
      </c>
      <c r="B300" s="204"/>
      <c r="C300" s="204"/>
      <c r="D300" s="83"/>
      <c r="E300" s="83"/>
      <c r="F300" s="232" t="str">
        <f t="shared" si="9"/>
        <v/>
      </c>
      <c r="G300" s="92" t="s">
        <v>17</v>
      </c>
      <c r="H300" s="24" t="str">
        <f>IF(B300&gt;0,"raidcom modify ldev -ldev_id "&amp;B300&amp;IF(OR(ISBLANK(D300),D300="AUTO"),""," -mp_blade_id "&amp;D300)&amp;IF(ISTEXT(E300)," -status "&amp;E300,"")&amp;IF(ISTEXT(F300)," -ldev_name "&amp;F300,"")&amp;" -s "&amp;Instructions!B$11&amp;" -IH"&amp;Instructions!B$10,"")</f>
        <v/>
      </c>
    </row>
    <row r="301" spans="1:8" ht="15">
      <c r="A301" s="204" t="str">
        <f t="shared" si="8"/>
        <v/>
      </c>
      <c r="B301" s="204"/>
      <c r="C301" s="204"/>
      <c r="D301" s="83"/>
      <c r="E301" s="83"/>
      <c r="F301" s="232" t="str">
        <f t="shared" si="9"/>
        <v/>
      </c>
      <c r="G301" s="92" t="s">
        <v>17</v>
      </c>
      <c r="H301" s="24" t="str">
        <f>IF(B301&gt;0,"raidcom modify ldev -ldev_id "&amp;B301&amp;IF(OR(ISBLANK(D301),D301="AUTO"),""," -mp_blade_id "&amp;D301)&amp;IF(ISTEXT(E301)," -status "&amp;E301,"")&amp;IF(ISTEXT(F301)," -ldev_name "&amp;F301,"")&amp;" -s "&amp;Instructions!B$11&amp;" -IH"&amp;Instructions!B$10,"")</f>
        <v/>
      </c>
    </row>
    <row r="302" spans="1:8" ht="15">
      <c r="A302" s="204" t="str">
        <f t="shared" si="8"/>
        <v/>
      </c>
      <c r="B302" s="204"/>
      <c r="C302" s="204"/>
      <c r="D302" s="83"/>
      <c r="E302" s="83"/>
      <c r="F302" s="232" t="str">
        <f t="shared" si="9"/>
        <v/>
      </c>
      <c r="G302" s="92" t="s">
        <v>17</v>
      </c>
      <c r="H302" s="24" t="str">
        <f>IF(B302&gt;0,"raidcom modify ldev -ldev_id "&amp;B302&amp;IF(OR(ISBLANK(D302),D302="AUTO"),""," -mp_blade_id "&amp;D302)&amp;IF(ISTEXT(E302)," -status "&amp;E302,"")&amp;IF(ISTEXT(F302)," -ldev_name "&amp;F302,"")&amp;" -s "&amp;Instructions!B$11&amp;" -IH"&amp;Instructions!B$10,"")</f>
        <v/>
      </c>
    </row>
    <row r="303" spans="1:8" ht="15">
      <c r="A303" s="204" t="str">
        <f t="shared" si="8"/>
        <v/>
      </c>
      <c r="B303" s="204"/>
      <c r="C303" s="204"/>
      <c r="D303" s="83"/>
      <c r="E303" s="83"/>
      <c r="F303" s="232" t="str">
        <f t="shared" si="9"/>
        <v/>
      </c>
      <c r="G303" s="92" t="s">
        <v>17</v>
      </c>
      <c r="H303" s="24" t="str">
        <f>IF(B303&gt;0,"raidcom modify ldev -ldev_id "&amp;B303&amp;IF(OR(ISBLANK(D303),D303="AUTO"),""," -mp_blade_id "&amp;D303)&amp;IF(ISTEXT(E303)," -status "&amp;E303,"")&amp;IF(ISTEXT(F303)," -ldev_name "&amp;F303,"")&amp;" -s "&amp;Instructions!B$11&amp;" -IH"&amp;Instructions!B$10,"")</f>
        <v/>
      </c>
    </row>
    <row r="304" spans="1:8" ht="15">
      <c r="A304" s="204" t="str">
        <f t="shared" si="8"/>
        <v/>
      </c>
      <c r="B304" s="204"/>
      <c r="C304" s="204"/>
      <c r="D304" s="83"/>
      <c r="E304" s="83"/>
      <c r="F304" s="232" t="str">
        <f t="shared" si="9"/>
        <v/>
      </c>
      <c r="G304" s="92" t="s">
        <v>17</v>
      </c>
      <c r="H304" s="24" t="str">
        <f>IF(B304&gt;0,"raidcom modify ldev -ldev_id "&amp;B304&amp;IF(OR(ISBLANK(D304),D304="AUTO"),""," -mp_blade_id "&amp;D304)&amp;IF(ISTEXT(E304)," -status "&amp;E304,"")&amp;IF(ISTEXT(F304)," -ldev_name "&amp;F304,"")&amp;" -s "&amp;Instructions!B$11&amp;" -IH"&amp;Instructions!B$10,"")</f>
        <v/>
      </c>
    </row>
    <row r="305" spans="1:8" ht="15">
      <c r="A305" s="204" t="str">
        <f t="shared" si="8"/>
        <v/>
      </c>
      <c r="B305" s="204"/>
      <c r="C305" s="204"/>
      <c r="D305" s="83"/>
      <c r="E305" s="83"/>
      <c r="F305" s="232" t="str">
        <f t="shared" si="9"/>
        <v/>
      </c>
      <c r="G305" s="92" t="s">
        <v>17</v>
      </c>
      <c r="H305" s="24" t="str">
        <f>IF(B305&gt;0,"raidcom modify ldev -ldev_id "&amp;B305&amp;IF(OR(ISBLANK(D305),D305="AUTO"),""," -mp_blade_id "&amp;D305)&amp;IF(ISTEXT(E305)," -status "&amp;E305,"")&amp;IF(ISTEXT(F305)," -ldev_name "&amp;F305,"")&amp;" -s "&amp;Instructions!B$11&amp;" -IH"&amp;Instructions!B$10,"")</f>
        <v/>
      </c>
    </row>
    <row r="306" spans="1:8" ht="15">
      <c r="A306" s="204" t="str">
        <f t="shared" si="8"/>
        <v/>
      </c>
      <c r="B306" s="204"/>
      <c r="C306" s="204"/>
      <c r="D306" s="83"/>
      <c r="E306" s="83"/>
      <c r="F306" s="232" t="str">
        <f t="shared" si="9"/>
        <v/>
      </c>
      <c r="G306" s="92" t="s">
        <v>17</v>
      </c>
      <c r="H306" s="24" t="str">
        <f>IF(B306&gt;0,"raidcom modify ldev -ldev_id "&amp;B306&amp;IF(OR(ISBLANK(D306),D306="AUTO"),""," -mp_blade_id "&amp;D306)&amp;IF(ISTEXT(E306)," -status "&amp;E306,"")&amp;IF(ISTEXT(F306)," -ldev_name "&amp;F306,"")&amp;" -s "&amp;Instructions!B$11&amp;" -IH"&amp;Instructions!B$10,"")</f>
        <v/>
      </c>
    </row>
    <row r="307" spans="1:8" ht="15">
      <c r="A307" s="204" t="str">
        <f t="shared" si="8"/>
        <v/>
      </c>
      <c r="B307" s="204"/>
      <c r="C307" s="204"/>
      <c r="D307" s="83"/>
      <c r="E307" s="83"/>
      <c r="F307" s="232" t="str">
        <f t="shared" si="9"/>
        <v/>
      </c>
      <c r="G307" s="92" t="s">
        <v>17</v>
      </c>
      <c r="H307" s="24" t="str">
        <f>IF(B307&gt;0,"raidcom modify ldev -ldev_id "&amp;B307&amp;IF(OR(ISBLANK(D307),D307="AUTO"),""," -mp_blade_id "&amp;D307)&amp;IF(ISTEXT(E307)," -status "&amp;E307,"")&amp;IF(ISTEXT(F307)," -ldev_name "&amp;F307,"")&amp;" -s "&amp;Instructions!B$11&amp;" -IH"&amp;Instructions!B$10,"")</f>
        <v/>
      </c>
    </row>
    <row r="308" spans="1:8" ht="15">
      <c r="A308" s="204" t="str">
        <f t="shared" si="8"/>
        <v/>
      </c>
      <c r="B308" s="204"/>
      <c r="C308" s="204"/>
      <c r="D308" s="83"/>
      <c r="E308" s="83"/>
      <c r="F308" s="232" t="str">
        <f t="shared" si="9"/>
        <v/>
      </c>
      <c r="G308" s="92" t="s">
        <v>17</v>
      </c>
      <c r="H308" s="24" t="str">
        <f>IF(B308&gt;0,"raidcom modify ldev -ldev_id "&amp;B308&amp;IF(OR(ISBLANK(D308),D308="AUTO"),""," -mp_blade_id "&amp;D308)&amp;IF(ISTEXT(E308)," -status "&amp;E308,"")&amp;IF(ISTEXT(F308)," -ldev_name "&amp;F308,"")&amp;" -s "&amp;Instructions!B$11&amp;" -IH"&amp;Instructions!B$10,"")</f>
        <v/>
      </c>
    </row>
    <row r="309" spans="1:8" ht="15">
      <c r="A309" s="204" t="str">
        <f t="shared" si="8"/>
        <v/>
      </c>
      <c r="B309" s="204"/>
      <c r="C309" s="204"/>
      <c r="D309" s="83"/>
      <c r="E309" s="83"/>
      <c r="F309" s="232" t="str">
        <f t="shared" si="9"/>
        <v/>
      </c>
      <c r="G309" s="92" t="s">
        <v>17</v>
      </c>
      <c r="H309" s="24" t="str">
        <f>IF(B309&gt;0,"raidcom modify ldev -ldev_id "&amp;B309&amp;IF(OR(ISBLANK(D309),D309="AUTO"),""," -mp_blade_id "&amp;D309)&amp;IF(ISTEXT(E309)," -status "&amp;E309,"")&amp;IF(ISTEXT(F309)," -ldev_name "&amp;F309,"")&amp;" -s "&amp;Instructions!B$11&amp;" -IH"&amp;Instructions!B$10,"")</f>
        <v/>
      </c>
    </row>
    <row r="310" spans="1:8" ht="15">
      <c r="A310" s="204" t="str">
        <f t="shared" si="8"/>
        <v/>
      </c>
      <c r="B310" s="204"/>
      <c r="C310" s="204"/>
      <c r="D310" s="83"/>
      <c r="E310" s="83"/>
      <c r="F310" s="232" t="str">
        <f t="shared" si="9"/>
        <v/>
      </c>
      <c r="G310" s="92" t="s">
        <v>17</v>
      </c>
      <c r="H310" s="24" t="str">
        <f>IF(B310&gt;0,"raidcom modify ldev -ldev_id "&amp;B310&amp;IF(OR(ISBLANK(D310),D310="AUTO"),""," -mp_blade_id "&amp;D310)&amp;IF(ISTEXT(E310)," -status "&amp;E310,"")&amp;IF(ISTEXT(F310)," -ldev_name "&amp;F310,"")&amp;" -s "&amp;Instructions!B$11&amp;" -IH"&amp;Instructions!B$10,"")</f>
        <v/>
      </c>
    </row>
    <row r="311" spans="1:8" ht="15">
      <c r="A311" s="204" t="str">
        <f t="shared" si="8"/>
        <v/>
      </c>
      <c r="B311" s="204"/>
      <c r="C311" s="204"/>
      <c r="D311" s="83"/>
      <c r="E311" s="83"/>
      <c r="F311" s="232" t="str">
        <f t="shared" si="9"/>
        <v/>
      </c>
      <c r="G311" s="92" t="s">
        <v>17</v>
      </c>
      <c r="H311" s="24" t="str">
        <f>IF(B311&gt;0,"raidcom modify ldev -ldev_id "&amp;B311&amp;IF(OR(ISBLANK(D311),D311="AUTO"),""," -mp_blade_id "&amp;D311)&amp;IF(ISTEXT(E311)," -status "&amp;E311,"")&amp;IF(ISTEXT(F311)," -ldev_name "&amp;F311,"")&amp;" -s "&amp;Instructions!B$11&amp;" -IH"&amp;Instructions!B$10,"")</f>
        <v/>
      </c>
    </row>
    <row r="312" spans="1:8" ht="15">
      <c r="A312" s="204" t="str">
        <f t="shared" si="8"/>
        <v/>
      </c>
      <c r="B312" s="204"/>
      <c r="C312" s="204"/>
      <c r="D312" s="83"/>
      <c r="E312" s="83"/>
      <c r="F312" s="232" t="str">
        <f t="shared" si="9"/>
        <v/>
      </c>
      <c r="G312" s="92" t="s">
        <v>17</v>
      </c>
      <c r="H312" s="24" t="str">
        <f>IF(B312&gt;0,"raidcom modify ldev -ldev_id "&amp;B312&amp;IF(OR(ISBLANK(D312),D312="AUTO"),""," -mp_blade_id "&amp;D312)&amp;IF(ISTEXT(E312)," -status "&amp;E312,"")&amp;IF(ISTEXT(F312)," -ldev_name "&amp;F312,"")&amp;" -s "&amp;Instructions!B$11&amp;" -IH"&amp;Instructions!B$10,"")</f>
        <v/>
      </c>
    </row>
    <row r="313" spans="1:8" ht="15">
      <c r="A313" s="204" t="str">
        <f t="shared" si="8"/>
        <v/>
      </c>
      <c r="B313" s="204"/>
      <c r="C313" s="204"/>
      <c r="D313" s="83"/>
      <c r="E313" s="83"/>
      <c r="F313" s="232" t="str">
        <f t="shared" si="9"/>
        <v/>
      </c>
      <c r="G313" s="92" t="s">
        <v>17</v>
      </c>
      <c r="H313" s="24" t="str">
        <f>IF(B313&gt;0,"raidcom modify ldev -ldev_id "&amp;B313&amp;IF(OR(ISBLANK(D313),D313="AUTO"),""," -mp_blade_id "&amp;D313)&amp;IF(ISTEXT(E313)," -status "&amp;E313,"")&amp;IF(ISTEXT(F313)," -ldev_name "&amp;F313,"")&amp;" -s "&amp;Instructions!B$11&amp;" -IH"&amp;Instructions!B$10,"")</f>
        <v/>
      </c>
    </row>
    <row r="314" spans="1:8" ht="15">
      <c r="A314" s="204" t="str">
        <f t="shared" si="8"/>
        <v/>
      </c>
      <c r="B314" s="204"/>
      <c r="C314" s="204"/>
      <c r="D314" s="83"/>
      <c r="E314" s="83"/>
      <c r="F314" s="232" t="str">
        <f t="shared" si="9"/>
        <v/>
      </c>
      <c r="G314" s="92" t="s">
        <v>17</v>
      </c>
      <c r="H314" s="24" t="str">
        <f>IF(B314&gt;0,"raidcom modify ldev -ldev_id "&amp;B314&amp;IF(OR(ISBLANK(D314),D314="AUTO"),""," -mp_blade_id "&amp;D314)&amp;IF(ISTEXT(E314)," -status "&amp;E314,"")&amp;IF(ISTEXT(F314)," -ldev_name "&amp;F314,"")&amp;" -s "&amp;Instructions!B$11&amp;" -IH"&amp;Instructions!B$10,"")</f>
        <v/>
      </c>
    </row>
    <row r="315" spans="1:8" ht="15">
      <c r="A315" s="204" t="str">
        <f t="shared" si="8"/>
        <v/>
      </c>
      <c r="B315" s="204"/>
      <c r="C315" s="204"/>
      <c r="D315" s="83"/>
      <c r="E315" s="83"/>
      <c r="F315" s="232" t="str">
        <f t="shared" si="9"/>
        <v/>
      </c>
      <c r="G315" s="92" t="s">
        <v>17</v>
      </c>
      <c r="H315" s="24" t="str">
        <f>IF(B315&gt;0,"raidcom modify ldev -ldev_id "&amp;B315&amp;IF(OR(ISBLANK(D315),D315="AUTO"),""," -mp_blade_id "&amp;D315)&amp;IF(ISTEXT(E315)," -status "&amp;E315,"")&amp;IF(ISTEXT(F315)," -ldev_name "&amp;F315,"")&amp;" -s "&amp;Instructions!B$11&amp;" -IH"&amp;Instructions!B$10,"")</f>
        <v/>
      </c>
    </row>
    <row r="316" spans="1:8" ht="15">
      <c r="A316" s="204" t="str">
        <f t="shared" si="8"/>
        <v/>
      </c>
      <c r="B316" s="204"/>
      <c r="C316" s="204"/>
      <c r="D316" s="83"/>
      <c r="E316" s="83"/>
      <c r="F316" s="232" t="str">
        <f t="shared" si="9"/>
        <v/>
      </c>
      <c r="G316" s="92" t="s">
        <v>17</v>
      </c>
      <c r="H316" s="24" t="str">
        <f>IF(B316&gt;0,"raidcom modify ldev -ldev_id "&amp;B316&amp;IF(OR(ISBLANK(D316),D316="AUTO"),""," -mp_blade_id "&amp;D316)&amp;IF(ISTEXT(E316)," -status "&amp;E316,"")&amp;IF(ISTEXT(F316)," -ldev_name "&amp;F316,"")&amp;" -s "&amp;Instructions!B$11&amp;" -IH"&amp;Instructions!B$10,"")</f>
        <v/>
      </c>
    </row>
    <row r="317" spans="1:8" ht="15">
      <c r="A317" s="204" t="str">
        <f t="shared" si="8"/>
        <v/>
      </c>
      <c r="B317" s="204"/>
      <c r="C317" s="204"/>
      <c r="D317" s="83"/>
      <c r="E317" s="83"/>
      <c r="F317" s="232" t="str">
        <f t="shared" si="9"/>
        <v/>
      </c>
      <c r="G317" s="92" t="s">
        <v>17</v>
      </c>
      <c r="H317" s="24" t="str">
        <f>IF(B317&gt;0,"raidcom modify ldev -ldev_id "&amp;B317&amp;IF(OR(ISBLANK(D317),D317="AUTO"),""," -mp_blade_id "&amp;D317)&amp;IF(ISTEXT(E317)," -status "&amp;E317,"")&amp;IF(ISTEXT(F317)," -ldev_name "&amp;F317,"")&amp;" -s "&amp;Instructions!B$11&amp;" -IH"&amp;Instructions!B$10,"")</f>
        <v/>
      </c>
    </row>
    <row r="318" spans="1:8" ht="15">
      <c r="A318" s="204" t="str">
        <f t="shared" si="8"/>
        <v/>
      </c>
      <c r="B318" s="204"/>
      <c r="C318" s="204"/>
      <c r="D318" s="83"/>
      <c r="E318" s="83"/>
      <c r="F318" s="232" t="str">
        <f t="shared" si="9"/>
        <v/>
      </c>
      <c r="G318" s="92" t="s">
        <v>17</v>
      </c>
      <c r="H318" s="24" t="str">
        <f>IF(B318&gt;0,"raidcom modify ldev -ldev_id "&amp;B318&amp;IF(OR(ISBLANK(D318),D318="AUTO"),""," -mp_blade_id "&amp;D318)&amp;IF(ISTEXT(E318)," -status "&amp;E318,"")&amp;IF(ISTEXT(F318)," -ldev_name "&amp;F318,"")&amp;" -s "&amp;Instructions!B$11&amp;" -IH"&amp;Instructions!B$10,"")</f>
        <v/>
      </c>
    </row>
    <row r="319" spans="1:8" ht="15">
      <c r="A319" s="204" t="str">
        <f t="shared" si="8"/>
        <v/>
      </c>
      <c r="B319" s="204"/>
      <c r="C319" s="204"/>
      <c r="D319" s="83"/>
      <c r="E319" s="83"/>
      <c r="F319" s="232" t="str">
        <f t="shared" si="9"/>
        <v/>
      </c>
      <c r="G319" s="92" t="s">
        <v>17</v>
      </c>
      <c r="H319" s="24" t="str">
        <f>IF(B319&gt;0,"raidcom modify ldev -ldev_id "&amp;B319&amp;IF(OR(ISBLANK(D319),D319="AUTO"),""," -mp_blade_id "&amp;D319)&amp;IF(ISTEXT(E319)," -status "&amp;E319,"")&amp;IF(ISTEXT(F319)," -ldev_name "&amp;F319,"")&amp;" -s "&amp;Instructions!B$11&amp;" -IH"&amp;Instructions!B$10,"")</f>
        <v/>
      </c>
    </row>
    <row r="320" spans="1:8" ht="15">
      <c r="A320" s="204" t="str">
        <f t="shared" si="8"/>
        <v/>
      </c>
      <c r="B320" s="204"/>
      <c r="C320" s="204"/>
      <c r="D320" s="83"/>
      <c r="E320" s="83"/>
      <c r="F320" s="232" t="str">
        <f t="shared" si="9"/>
        <v/>
      </c>
      <c r="G320" s="92" t="s">
        <v>17</v>
      </c>
      <c r="H320" s="24" t="str">
        <f>IF(B320&gt;0,"raidcom modify ldev -ldev_id "&amp;B320&amp;IF(OR(ISBLANK(D320),D320="AUTO"),""," -mp_blade_id "&amp;D320)&amp;IF(ISTEXT(E320)," -status "&amp;E320,"")&amp;IF(ISTEXT(F320)," -ldev_name "&amp;F320,"")&amp;" -s "&amp;Instructions!B$11&amp;" -IH"&amp;Instructions!B$10,"")</f>
        <v/>
      </c>
    </row>
    <row r="321" spans="1:8" ht="15">
      <c r="A321" s="204" t="str">
        <f t="shared" si="8"/>
        <v/>
      </c>
      <c r="B321" s="204"/>
      <c r="C321" s="204"/>
      <c r="D321" s="83"/>
      <c r="E321" s="83"/>
      <c r="F321" s="232" t="str">
        <f t="shared" si="9"/>
        <v/>
      </c>
      <c r="G321" s="92" t="s">
        <v>17</v>
      </c>
      <c r="H321" s="24" t="str">
        <f>IF(B321&gt;0,"raidcom modify ldev -ldev_id "&amp;B321&amp;IF(OR(ISBLANK(D321),D321="AUTO"),""," -mp_blade_id "&amp;D321)&amp;IF(ISTEXT(E321)," -status "&amp;E321,"")&amp;IF(ISTEXT(F321)," -ldev_name "&amp;F321,"")&amp;" -s "&amp;Instructions!B$11&amp;" -IH"&amp;Instructions!B$10,"")</f>
        <v/>
      </c>
    </row>
    <row r="322" spans="1:8" ht="15">
      <c r="A322" s="204" t="str">
        <f t="shared" si="8"/>
        <v/>
      </c>
      <c r="B322" s="204"/>
      <c r="C322" s="204"/>
      <c r="D322" s="83"/>
      <c r="E322" s="83"/>
      <c r="F322" s="232" t="str">
        <f t="shared" si="9"/>
        <v/>
      </c>
      <c r="G322" s="92" t="s">
        <v>17</v>
      </c>
      <c r="H322" s="24" t="str">
        <f>IF(B322&gt;0,"raidcom modify ldev -ldev_id "&amp;B322&amp;IF(OR(ISBLANK(D322),D322="AUTO"),""," -mp_blade_id "&amp;D322)&amp;IF(ISTEXT(E322)," -status "&amp;E322,"")&amp;IF(ISTEXT(F322)," -ldev_name "&amp;F322,"")&amp;" -s "&amp;Instructions!B$11&amp;" -IH"&amp;Instructions!B$10,"")</f>
        <v/>
      </c>
    </row>
    <row r="323" spans="1:8" ht="15">
      <c r="A323" s="204" t="str">
        <f t="shared" si="8"/>
        <v/>
      </c>
      <c r="B323" s="204"/>
      <c r="C323" s="204"/>
      <c r="D323" s="83"/>
      <c r="E323" s="83"/>
      <c r="F323" s="232" t="str">
        <f t="shared" si="9"/>
        <v/>
      </c>
      <c r="G323" s="92" t="s">
        <v>17</v>
      </c>
      <c r="H323" s="24" t="str">
        <f>IF(B323&gt;0,"raidcom modify ldev -ldev_id "&amp;B323&amp;IF(OR(ISBLANK(D323),D323="AUTO"),""," -mp_blade_id "&amp;D323)&amp;IF(ISTEXT(E323)," -status "&amp;E323,"")&amp;IF(ISTEXT(F323)," -ldev_name "&amp;F323,"")&amp;" -s "&amp;Instructions!B$11&amp;" -IH"&amp;Instructions!B$10,"")</f>
        <v/>
      </c>
    </row>
    <row r="324" spans="1:8" ht="15">
      <c r="A324" s="204" t="str">
        <f t="shared" si="8"/>
        <v/>
      </c>
      <c r="B324" s="204"/>
      <c r="C324" s="204"/>
      <c r="D324" s="83"/>
      <c r="E324" s="83"/>
      <c r="F324" s="232" t="str">
        <f t="shared" si="9"/>
        <v/>
      </c>
      <c r="G324" s="92" t="s">
        <v>17</v>
      </c>
      <c r="H324" s="24" t="str">
        <f>IF(B324&gt;0,"raidcom modify ldev -ldev_id "&amp;B324&amp;IF(OR(ISBLANK(D324),D324="AUTO"),""," -mp_blade_id "&amp;D324)&amp;IF(ISTEXT(E324)," -status "&amp;E324,"")&amp;IF(ISTEXT(F324)," -ldev_name "&amp;F324,"")&amp;" -s "&amp;Instructions!B$11&amp;" -IH"&amp;Instructions!B$10,"")</f>
        <v/>
      </c>
    </row>
    <row r="325" spans="1:8" ht="15">
      <c r="A325" s="204" t="str">
        <f t="shared" ref="A325:A388" si="10">IF(ISBLANK(B325),"",DEC2HEX(B325))</f>
        <v/>
      </c>
      <c r="B325" s="204"/>
      <c r="C325" s="204"/>
      <c r="D325" s="83"/>
      <c r="E325" s="83"/>
      <c r="F325" s="232" t="str">
        <f t="shared" ref="F325:F388" si="11">IF(ISTEXT(C325),""&amp;C325&amp;"_"&amp;A325,"")</f>
        <v/>
      </c>
      <c r="G325" s="92" t="s">
        <v>17</v>
      </c>
      <c r="H325" s="24" t="str">
        <f>IF(B325&gt;0,"raidcom modify ldev -ldev_id "&amp;B325&amp;IF(OR(ISBLANK(D325),D325="AUTO"),""," -mp_blade_id "&amp;D325)&amp;IF(ISTEXT(E325)," -status "&amp;E325,"")&amp;IF(ISTEXT(F325)," -ldev_name "&amp;F325,"")&amp;" -s "&amp;Instructions!B$11&amp;" -IH"&amp;Instructions!B$10,"")</f>
        <v/>
      </c>
    </row>
    <row r="326" spans="1:8" ht="15">
      <c r="A326" s="204" t="str">
        <f t="shared" si="10"/>
        <v/>
      </c>
      <c r="B326" s="204"/>
      <c r="C326" s="204"/>
      <c r="D326" s="83"/>
      <c r="E326" s="83"/>
      <c r="F326" s="232" t="str">
        <f t="shared" si="11"/>
        <v/>
      </c>
      <c r="G326" s="92" t="s">
        <v>17</v>
      </c>
      <c r="H326" s="24" t="str">
        <f>IF(B326&gt;0,"raidcom modify ldev -ldev_id "&amp;B326&amp;IF(OR(ISBLANK(D326),D326="AUTO"),""," -mp_blade_id "&amp;D326)&amp;IF(ISTEXT(E326)," -status "&amp;E326,"")&amp;IF(ISTEXT(F326)," -ldev_name "&amp;F326,"")&amp;" -s "&amp;Instructions!B$11&amp;" -IH"&amp;Instructions!B$10,"")</f>
        <v/>
      </c>
    </row>
    <row r="327" spans="1:8" ht="15">
      <c r="A327" s="204" t="str">
        <f t="shared" si="10"/>
        <v/>
      </c>
      <c r="B327" s="204"/>
      <c r="C327" s="204"/>
      <c r="D327" s="83"/>
      <c r="E327" s="83"/>
      <c r="F327" s="232" t="str">
        <f t="shared" si="11"/>
        <v/>
      </c>
      <c r="G327" s="92" t="s">
        <v>17</v>
      </c>
      <c r="H327" s="24" t="str">
        <f>IF(B327&gt;0,"raidcom modify ldev -ldev_id "&amp;B327&amp;IF(OR(ISBLANK(D327),D327="AUTO"),""," -mp_blade_id "&amp;D327)&amp;IF(ISTEXT(E327)," -status "&amp;E327,"")&amp;IF(ISTEXT(F327)," -ldev_name "&amp;F327,"")&amp;" -s "&amp;Instructions!B$11&amp;" -IH"&amp;Instructions!B$10,"")</f>
        <v/>
      </c>
    </row>
    <row r="328" spans="1:8" ht="15">
      <c r="A328" s="204" t="str">
        <f t="shared" si="10"/>
        <v/>
      </c>
      <c r="B328" s="204"/>
      <c r="C328" s="204"/>
      <c r="D328" s="83"/>
      <c r="E328" s="83"/>
      <c r="F328" s="232" t="str">
        <f t="shared" si="11"/>
        <v/>
      </c>
      <c r="G328" s="92" t="s">
        <v>17</v>
      </c>
      <c r="H328" s="24" t="str">
        <f>IF(B328&gt;0,"raidcom modify ldev -ldev_id "&amp;B328&amp;IF(OR(ISBLANK(D328),D328="AUTO"),""," -mp_blade_id "&amp;D328)&amp;IF(ISTEXT(E328)," -status "&amp;E328,"")&amp;IF(ISTEXT(F328)," -ldev_name "&amp;F328,"")&amp;" -s "&amp;Instructions!B$11&amp;" -IH"&amp;Instructions!B$10,"")</f>
        <v/>
      </c>
    </row>
    <row r="329" spans="1:8" ht="15">
      <c r="A329" s="204" t="str">
        <f t="shared" si="10"/>
        <v/>
      </c>
      <c r="B329" s="204"/>
      <c r="C329" s="204"/>
      <c r="D329" s="83"/>
      <c r="E329" s="83"/>
      <c r="F329" s="232" t="str">
        <f t="shared" si="11"/>
        <v/>
      </c>
      <c r="G329" s="92" t="s">
        <v>17</v>
      </c>
      <c r="H329" s="24" t="str">
        <f>IF(B329&gt;0,"raidcom modify ldev -ldev_id "&amp;B329&amp;IF(OR(ISBLANK(D329),D329="AUTO"),""," -mp_blade_id "&amp;D329)&amp;IF(ISTEXT(E329)," -status "&amp;E329,"")&amp;IF(ISTEXT(F329)," -ldev_name "&amp;F329,"")&amp;" -s "&amp;Instructions!B$11&amp;" -IH"&amp;Instructions!B$10,"")</f>
        <v/>
      </c>
    </row>
    <row r="330" spans="1:8" ht="15">
      <c r="A330" s="204" t="str">
        <f t="shared" si="10"/>
        <v/>
      </c>
      <c r="B330" s="204"/>
      <c r="C330" s="204"/>
      <c r="D330" s="83"/>
      <c r="E330" s="83"/>
      <c r="F330" s="232" t="str">
        <f t="shared" si="11"/>
        <v/>
      </c>
      <c r="G330" s="92" t="s">
        <v>17</v>
      </c>
      <c r="H330" s="24" t="str">
        <f>IF(B330&gt;0,"raidcom modify ldev -ldev_id "&amp;B330&amp;IF(OR(ISBLANK(D330),D330="AUTO"),""," -mp_blade_id "&amp;D330)&amp;IF(ISTEXT(E330)," -status "&amp;E330,"")&amp;IF(ISTEXT(F330)," -ldev_name "&amp;F330,"")&amp;" -s "&amp;Instructions!B$11&amp;" -IH"&amp;Instructions!B$10,"")</f>
        <v/>
      </c>
    </row>
    <row r="331" spans="1:8" ht="15">
      <c r="A331" s="204" t="str">
        <f t="shared" si="10"/>
        <v/>
      </c>
      <c r="B331" s="204"/>
      <c r="C331" s="204"/>
      <c r="D331" s="83"/>
      <c r="E331" s="83"/>
      <c r="F331" s="232" t="str">
        <f t="shared" si="11"/>
        <v/>
      </c>
      <c r="G331" s="92" t="s">
        <v>17</v>
      </c>
      <c r="H331" s="24" t="str">
        <f>IF(B331&gt;0,"raidcom modify ldev -ldev_id "&amp;B331&amp;IF(OR(ISBLANK(D331),D331="AUTO"),""," -mp_blade_id "&amp;D331)&amp;IF(ISTEXT(E331)," -status "&amp;E331,"")&amp;IF(ISTEXT(F331)," -ldev_name "&amp;F331,"")&amp;" -s "&amp;Instructions!B$11&amp;" -IH"&amp;Instructions!B$10,"")</f>
        <v/>
      </c>
    </row>
    <row r="332" spans="1:8" ht="15">
      <c r="A332" s="204" t="str">
        <f t="shared" si="10"/>
        <v/>
      </c>
      <c r="B332" s="204"/>
      <c r="C332" s="204"/>
      <c r="D332" s="83"/>
      <c r="E332" s="83"/>
      <c r="F332" s="232" t="str">
        <f t="shared" si="11"/>
        <v/>
      </c>
      <c r="G332" s="92" t="s">
        <v>17</v>
      </c>
      <c r="H332" s="24" t="str">
        <f>IF(B332&gt;0,"raidcom modify ldev -ldev_id "&amp;B332&amp;IF(OR(ISBLANK(D332),D332="AUTO"),""," -mp_blade_id "&amp;D332)&amp;IF(ISTEXT(E332)," -status "&amp;E332,"")&amp;IF(ISTEXT(F332)," -ldev_name "&amp;F332,"")&amp;" -s "&amp;Instructions!B$11&amp;" -IH"&amp;Instructions!B$10,"")</f>
        <v/>
      </c>
    </row>
    <row r="333" spans="1:8" ht="15">
      <c r="A333" s="204" t="str">
        <f t="shared" si="10"/>
        <v/>
      </c>
      <c r="B333" s="204"/>
      <c r="C333" s="204"/>
      <c r="D333" s="83"/>
      <c r="E333" s="83"/>
      <c r="F333" s="232" t="str">
        <f t="shared" si="11"/>
        <v/>
      </c>
      <c r="G333" s="92" t="s">
        <v>17</v>
      </c>
      <c r="H333" s="24" t="str">
        <f>IF(B333&gt;0,"raidcom modify ldev -ldev_id "&amp;B333&amp;IF(OR(ISBLANK(D333),D333="AUTO"),""," -mp_blade_id "&amp;D333)&amp;IF(ISTEXT(E333)," -status "&amp;E333,"")&amp;IF(ISTEXT(F333)," -ldev_name "&amp;F333,"")&amp;" -s "&amp;Instructions!B$11&amp;" -IH"&amp;Instructions!B$10,"")</f>
        <v/>
      </c>
    </row>
    <row r="334" spans="1:8" ht="15">
      <c r="A334" s="204" t="str">
        <f t="shared" si="10"/>
        <v/>
      </c>
      <c r="B334" s="204"/>
      <c r="C334" s="204"/>
      <c r="D334" s="83"/>
      <c r="E334" s="83"/>
      <c r="F334" s="232" t="str">
        <f t="shared" si="11"/>
        <v/>
      </c>
      <c r="G334" s="92" t="s">
        <v>17</v>
      </c>
      <c r="H334" s="24" t="str">
        <f>IF(B334&gt;0,"raidcom modify ldev -ldev_id "&amp;B334&amp;IF(OR(ISBLANK(D334),D334="AUTO"),""," -mp_blade_id "&amp;D334)&amp;IF(ISTEXT(E334)," -status "&amp;E334,"")&amp;IF(ISTEXT(F334)," -ldev_name "&amp;F334,"")&amp;" -s "&amp;Instructions!B$11&amp;" -IH"&amp;Instructions!B$10,"")</f>
        <v/>
      </c>
    </row>
    <row r="335" spans="1:8" ht="15">
      <c r="A335" s="204" t="str">
        <f t="shared" si="10"/>
        <v/>
      </c>
      <c r="B335" s="204"/>
      <c r="C335" s="204"/>
      <c r="D335" s="83"/>
      <c r="E335" s="83"/>
      <c r="F335" s="232" t="str">
        <f t="shared" si="11"/>
        <v/>
      </c>
      <c r="G335" s="92" t="s">
        <v>17</v>
      </c>
      <c r="H335" s="24" t="str">
        <f>IF(B335&gt;0,"raidcom modify ldev -ldev_id "&amp;B335&amp;IF(OR(ISBLANK(D335),D335="AUTO"),""," -mp_blade_id "&amp;D335)&amp;IF(ISTEXT(E335)," -status "&amp;E335,"")&amp;IF(ISTEXT(F335)," -ldev_name "&amp;F335,"")&amp;" -s "&amp;Instructions!B$11&amp;" -IH"&amp;Instructions!B$10,"")</f>
        <v/>
      </c>
    </row>
    <row r="336" spans="1:8" ht="15">
      <c r="A336" s="204" t="str">
        <f t="shared" si="10"/>
        <v/>
      </c>
      <c r="B336" s="204"/>
      <c r="C336" s="204"/>
      <c r="D336" s="83"/>
      <c r="E336" s="83"/>
      <c r="F336" s="232" t="str">
        <f t="shared" si="11"/>
        <v/>
      </c>
      <c r="G336" s="92" t="s">
        <v>17</v>
      </c>
      <c r="H336" s="24" t="str">
        <f>IF(B336&gt;0,"raidcom modify ldev -ldev_id "&amp;B336&amp;IF(OR(ISBLANK(D336),D336="AUTO"),""," -mp_blade_id "&amp;D336)&amp;IF(ISTEXT(E336)," -status "&amp;E336,"")&amp;IF(ISTEXT(F336)," -ldev_name "&amp;F336,"")&amp;" -s "&amp;Instructions!B$11&amp;" -IH"&amp;Instructions!B$10,"")</f>
        <v/>
      </c>
    </row>
    <row r="337" spans="1:8" ht="15">
      <c r="A337" s="204" t="str">
        <f t="shared" si="10"/>
        <v/>
      </c>
      <c r="B337" s="204"/>
      <c r="C337" s="204"/>
      <c r="D337" s="83"/>
      <c r="E337" s="83"/>
      <c r="F337" s="232" t="str">
        <f t="shared" si="11"/>
        <v/>
      </c>
      <c r="G337" s="92" t="s">
        <v>17</v>
      </c>
      <c r="H337" s="24" t="str">
        <f>IF(B337&gt;0,"raidcom modify ldev -ldev_id "&amp;B337&amp;IF(OR(ISBLANK(D337),D337="AUTO"),""," -mp_blade_id "&amp;D337)&amp;IF(ISTEXT(E337)," -status "&amp;E337,"")&amp;IF(ISTEXT(F337)," -ldev_name "&amp;F337,"")&amp;" -s "&amp;Instructions!B$11&amp;" -IH"&amp;Instructions!B$10,"")</f>
        <v/>
      </c>
    </row>
    <row r="338" spans="1:8" ht="15">
      <c r="A338" s="204" t="str">
        <f t="shared" si="10"/>
        <v/>
      </c>
      <c r="B338" s="204"/>
      <c r="C338" s="204"/>
      <c r="D338" s="83"/>
      <c r="E338" s="83"/>
      <c r="F338" s="232" t="str">
        <f t="shared" si="11"/>
        <v/>
      </c>
      <c r="G338" s="92" t="s">
        <v>17</v>
      </c>
      <c r="H338" s="24" t="str">
        <f>IF(B338&gt;0,"raidcom modify ldev -ldev_id "&amp;B338&amp;IF(OR(ISBLANK(D338),D338="AUTO"),""," -mp_blade_id "&amp;D338)&amp;IF(ISTEXT(E338)," -status "&amp;E338,"")&amp;IF(ISTEXT(F338)," -ldev_name "&amp;F338,"")&amp;" -s "&amp;Instructions!B$11&amp;" -IH"&amp;Instructions!B$10,"")</f>
        <v/>
      </c>
    </row>
    <row r="339" spans="1:8" ht="15">
      <c r="A339" s="204" t="str">
        <f t="shared" si="10"/>
        <v/>
      </c>
      <c r="B339" s="204"/>
      <c r="C339" s="204"/>
      <c r="D339" s="83"/>
      <c r="E339" s="83"/>
      <c r="F339" s="232" t="str">
        <f t="shared" si="11"/>
        <v/>
      </c>
      <c r="G339" s="92" t="s">
        <v>17</v>
      </c>
      <c r="H339" s="24" t="str">
        <f>IF(B339&gt;0,"raidcom modify ldev -ldev_id "&amp;B339&amp;IF(OR(ISBLANK(D339),D339="AUTO"),""," -mp_blade_id "&amp;D339)&amp;IF(ISTEXT(E339)," -status "&amp;E339,"")&amp;IF(ISTEXT(F339)," -ldev_name "&amp;F339,"")&amp;" -s "&amp;Instructions!B$11&amp;" -IH"&amp;Instructions!B$10,"")</f>
        <v/>
      </c>
    </row>
    <row r="340" spans="1:8" ht="15">
      <c r="A340" s="204" t="str">
        <f t="shared" si="10"/>
        <v/>
      </c>
      <c r="B340" s="204"/>
      <c r="C340" s="204"/>
      <c r="D340" s="83"/>
      <c r="E340" s="83"/>
      <c r="F340" s="232" t="str">
        <f t="shared" si="11"/>
        <v/>
      </c>
      <c r="G340" s="92" t="s">
        <v>17</v>
      </c>
      <c r="H340" s="24" t="str">
        <f>IF(B340&gt;0,"raidcom modify ldev -ldev_id "&amp;B340&amp;IF(OR(ISBLANK(D340),D340="AUTO"),""," -mp_blade_id "&amp;D340)&amp;IF(ISTEXT(E340)," -status "&amp;E340,"")&amp;IF(ISTEXT(F340)," -ldev_name "&amp;F340,"")&amp;" -s "&amp;Instructions!B$11&amp;" -IH"&amp;Instructions!B$10,"")</f>
        <v/>
      </c>
    </row>
    <row r="341" spans="1:8" ht="15">
      <c r="A341" s="204" t="str">
        <f t="shared" si="10"/>
        <v/>
      </c>
      <c r="B341" s="204"/>
      <c r="C341" s="204"/>
      <c r="D341" s="83"/>
      <c r="E341" s="83"/>
      <c r="F341" s="232" t="str">
        <f t="shared" si="11"/>
        <v/>
      </c>
      <c r="G341" s="92" t="s">
        <v>17</v>
      </c>
      <c r="H341" s="24" t="str">
        <f>IF(B341&gt;0,"raidcom modify ldev -ldev_id "&amp;B341&amp;IF(OR(ISBLANK(D341),D341="AUTO"),""," -mp_blade_id "&amp;D341)&amp;IF(ISTEXT(E341)," -status "&amp;E341,"")&amp;IF(ISTEXT(F341)," -ldev_name "&amp;F341,"")&amp;" -s "&amp;Instructions!B$11&amp;" -IH"&amp;Instructions!B$10,"")</f>
        <v/>
      </c>
    </row>
    <row r="342" spans="1:8" ht="15">
      <c r="A342" s="204" t="str">
        <f t="shared" si="10"/>
        <v/>
      </c>
      <c r="B342" s="204"/>
      <c r="C342" s="204"/>
      <c r="D342" s="83"/>
      <c r="E342" s="83"/>
      <c r="F342" s="232" t="str">
        <f t="shared" si="11"/>
        <v/>
      </c>
      <c r="G342" s="92" t="s">
        <v>17</v>
      </c>
      <c r="H342" s="24" t="str">
        <f>IF(B342&gt;0,"raidcom modify ldev -ldev_id "&amp;B342&amp;IF(OR(ISBLANK(D342),D342="AUTO"),""," -mp_blade_id "&amp;D342)&amp;IF(ISTEXT(E342)," -status "&amp;E342,"")&amp;IF(ISTEXT(F342)," -ldev_name "&amp;F342,"")&amp;" -s "&amp;Instructions!B$11&amp;" -IH"&amp;Instructions!B$10,"")</f>
        <v/>
      </c>
    </row>
    <row r="343" spans="1:8" ht="15">
      <c r="A343" s="204" t="str">
        <f t="shared" si="10"/>
        <v/>
      </c>
      <c r="B343" s="204"/>
      <c r="C343" s="204"/>
      <c r="D343" s="83"/>
      <c r="E343" s="83"/>
      <c r="F343" s="232" t="str">
        <f t="shared" si="11"/>
        <v/>
      </c>
      <c r="G343" s="92" t="s">
        <v>17</v>
      </c>
      <c r="H343" s="24" t="str">
        <f>IF(B343&gt;0,"raidcom modify ldev -ldev_id "&amp;B343&amp;IF(OR(ISBLANK(D343),D343="AUTO"),""," -mp_blade_id "&amp;D343)&amp;IF(ISTEXT(E343)," -status "&amp;E343,"")&amp;IF(ISTEXT(F343)," -ldev_name "&amp;F343,"")&amp;" -s "&amp;Instructions!B$11&amp;" -IH"&amp;Instructions!B$10,"")</f>
        <v/>
      </c>
    </row>
    <row r="344" spans="1:8" ht="15">
      <c r="A344" s="204" t="str">
        <f t="shared" si="10"/>
        <v/>
      </c>
      <c r="B344" s="204"/>
      <c r="C344" s="204"/>
      <c r="D344" s="83"/>
      <c r="E344" s="83"/>
      <c r="F344" s="232" t="str">
        <f t="shared" si="11"/>
        <v/>
      </c>
      <c r="G344" s="92" t="s">
        <v>17</v>
      </c>
      <c r="H344" s="24" t="str">
        <f>IF(B344&gt;0,"raidcom modify ldev -ldev_id "&amp;B344&amp;IF(OR(ISBLANK(D344),D344="AUTO"),""," -mp_blade_id "&amp;D344)&amp;IF(ISTEXT(E344)," -status "&amp;E344,"")&amp;IF(ISTEXT(F344)," -ldev_name "&amp;F344,"")&amp;" -s "&amp;Instructions!B$11&amp;" -IH"&amp;Instructions!B$10,"")</f>
        <v/>
      </c>
    </row>
    <row r="345" spans="1:8" ht="15">
      <c r="A345" s="204" t="str">
        <f t="shared" si="10"/>
        <v/>
      </c>
      <c r="B345" s="204"/>
      <c r="C345" s="204"/>
      <c r="D345" s="83"/>
      <c r="E345" s="83"/>
      <c r="F345" s="232" t="str">
        <f t="shared" si="11"/>
        <v/>
      </c>
      <c r="G345" s="92" t="s">
        <v>17</v>
      </c>
      <c r="H345" s="24" t="str">
        <f>IF(B345&gt;0,"raidcom modify ldev -ldev_id "&amp;B345&amp;IF(OR(ISBLANK(D345),D345="AUTO"),""," -mp_blade_id "&amp;D345)&amp;IF(ISTEXT(E345)," -status "&amp;E345,"")&amp;IF(ISTEXT(F345)," -ldev_name "&amp;F345,"")&amp;" -s "&amp;Instructions!B$11&amp;" -IH"&amp;Instructions!B$10,"")</f>
        <v/>
      </c>
    </row>
    <row r="346" spans="1:8" ht="15">
      <c r="A346" s="204" t="str">
        <f t="shared" si="10"/>
        <v/>
      </c>
      <c r="B346" s="204"/>
      <c r="C346" s="204"/>
      <c r="D346" s="83"/>
      <c r="E346" s="83"/>
      <c r="F346" s="232" t="str">
        <f t="shared" si="11"/>
        <v/>
      </c>
      <c r="G346" s="92" t="s">
        <v>17</v>
      </c>
      <c r="H346" s="24" t="str">
        <f>IF(B346&gt;0,"raidcom modify ldev -ldev_id "&amp;B346&amp;IF(OR(ISBLANK(D346),D346="AUTO"),""," -mp_blade_id "&amp;D346)&amp;IF(ISTEXT(E346)," -status "&amp;E346,"")&amp;IF(ISTEXT(F346)," -ldev_name "&amp;F346,"")&amp;" -s "&amp;Instructions!B$11&amp;" -IH"&amp;Instructions!B$10,"")</f>
        <v/>
      </c>
    </row>
    <row r="347" spans="1:8" ht="15">
      <c r="A347" s="204" t="str">
        <f t="shared" si="10"/>
        <v/>
      </c>
      <c r="B347" s="204"/>
      <c r="C347" s="204"/>
      <c r="D347" s="83"/>
      <c r="E347" s="83"/>
      <c r="F347" s="232" t="str">
        <f t="shared" si="11"/>
        <v/>
      </c>
      <c r="G347" s="92" t="s">
        <v>17</v>
      </c>
      <c r="H347" s="24" t="str">
        <f>IF(B347&gt;0,"raidcom modify ldev -ldev_id "&amp;B347&amp;IF(OR(ISBLANK(D347),D347="AUTO"),""," -mp_blade_id "&amp;D347)&amp;IF(ISTEXT(E347)," -status "&amp;E347,"")&amp;IF(ISTEXT(F347)," -ldev_name "&amp;F347,"")&amp;" -s "&amp;Instructions!B$11&amp;" -IH"&amp;Instructions!B$10,"")</f>
        <v/>
      </c>
    </row>
    <row r="348" spans="1:8" ht="15">
      <c r="A348" s="204" t="str">
        <f t="shared" si="10"/>
        <v/>
      </c>
      <c r="B348" s="204"/>
      <c r="C348" s="204"/>
      <c r="D348" s="83"/>
      <c r="E348" s="83"/>
      <c r="F348" s="232" t="str">
        <f t="shared" si="11"/>
        <v/>
      </c>
      <c r="G348" s="92" t="s">
        <v>17</v>
      </c>
      <c r="H348" s="24" t="str">
        <f>IF(B348&gt;0,"raidcom modify ldev -ldev_id "&amp;B348&amp;IF(OR(ISBLANK(D348),D348="AUTO"),""," -mp_blade_id "&amp;D348)&amp;IF(ISTEXT(E348)," -status "&amp;E348,"")&amp;IF(ISTEXT(F348)," -ldev_name "&amp;F348,"")&amp;" -s "&amp;Instructions!B$11&amp;" -IH"&amp;Instructions!B$10,"")</f>
        <v/>
      </c>
    </row>
    <row r="349" spans="1:8" ht="15">
      <c r="A349" s="204" t="str">
        <f t="shared" si="10"/>
        <v/>
      </c>
      <c r="B349" s="204"/>
      <c r="C349" s="204"/>
      <c r="D349" s="83"/>
      <c r="E349" s="83"/>
      <c r="F349" s="232" t="str">
        <f t="shared" si="11"/>
        <v/>
      </c>
      <c r="G349" s="92" t="s">
        <v>17</v>
      </c>
      <c r="H349" s="24" t="str">
        <f>IF(B349&gt;0,"raidcom modify ldev -ldev_id "&amp;B349&amp;IF(OR(ISBLANK(D349),D349="AUTO"),""," -mp_blade_id "&amp;D349)&amp;IF(ISTEXT(E349)," -status "&amp;E349,"")&amp;IF(ISTEXT(F349)," -ldev_name "&amp;F349,"")&amp;" -s "&amp;Instructions!B$11&amp;" -IH"&amp;Instructions!B$10,"")</f>
        <v/>
      </c>
    </row>
    <row r="350" spans="1:8" ht="15">
      <c r="A350" s="204" t="str">
        <f t="shared" si="10"/>
        <v/>
      </c>
      <c r="B350" s="204"/>
      <c r="C350" s="204"/>
      <c r="D350" s="83"/>
      <c r="E350" s="83"/>
      <c r="F350" s="232" t="str">
        <f t="shared" si="11"/>
        <v/>
      </c>
      <c r="G350" s="92" t="s">
        <v>17</v>
      </c>
      <c r="H350" s="24" t="str">
        <f>IF(B350&gt;0,"raidcom modify ldev -ldev_id "&amp;B350&amp;IF(OR(ISBLANK(D350),D350="AUTO"),""," -mp_blade_id "&amp;D350)&amp;IF(ISTEXT(E350)," -status "&amp;E350,"")&amp;IF(ISTEXT(F350)," -ldev_name "&amp;F350,"")&amp;" -s "&amp;Instructions!B$11&amp;" -IH"&amp;Instructions!B$10,"")</f>
        <v/>
      </c>
    </row>
    <row r="351" spans="1:8" ht="15">
      <c r="A351" s="204" t="str">
        <f t="shared" si="10"/>
        <v/>
      </c>
      <c r="B351" s="204"/>
      <c r="C351" s="204"/>
      <c r="D351" s="83"/>
      <c r="E351" s="83"/>
      <c r="F351" s="232" t="str">
        <f t="shared" si="11"/>
        <v/>
      </c>
      <c r="G351" s="92" t="s">
        <v>17</v>
      </c>
      <c r="H351" s="24" t="str">
        <f>IF(B351&gt;0,"raidcom modify ldev -ldev_id "&amp;B351&amp;IF(OR(ISBLANK(D351),D351="AUTO"),""," -mp_blade_id "&amp;D351)&amp;IF(ISTEXT(E351)," -status "&amp;E351,"")&amp;IF(ISTEXT(F351)," -ldev_name "&amp;F351,"")&amp;" -s "&amp;Instructions!B$11&amp;" -IH"&amp;Instructions!B$10,"")</f>
        <v/>
      </c>
    </row>
    <row r="352" spans="1:8" ht="15">
      <c r="A352" s="204" t="str">
        <f t="shared" si="10"/>
        <v/>
      </c>
      <c r="B352" s="204"/>
      <c r="C352" s="204"/>
      <c r="D352" s="83"/>
      <c r="E352" s="83"/>
      <c r="F352" s="232" t="str">
        <f t="shared" si="11"/>
        <v/>
      </c>
      <c r="G352" s="92" t="s">
        <v>17</v>
      </c>
      <c r="H352" s="24" t="str">
        <f>IF(B352&gt;0,"raidcom modify ldev -ldev_id "&amp;B352&amp;IF(OR(ISBLANK(D352),D352="AUTO"),""," -mp_blade_id "&amp;D352)&amp;IF(ISTEXT(E352)," -status "&amp;E352,"")&amp;IF(ISTEXT(F352)," -ldev_name "&amp;F352,"")&amp;" -s "&amp;Instructions!B$11&amp;" -IH"&amp;Instructions!B$10,"")</f>
        <v/>
      </c>
    </row>
    <row r="353" spans="1:8" ht="15">
      <c r="A353" s="204" t="str">
        <f t="shared" si="10"/>
        <v/>
      </c>
      <c r="B353" s="204"/>
      <c r="C353" s="204"/>
      <c r="D353" s="83"/>
      <c r="E353" s="83"/>
      <c r="F353" s="232" t="str">
        <f t="shared" si="11"/>
        <v/>
      </c>
      <c r="G353" s="92" t="s">
        <v>17</v>
      </c>
      <c r="H353" s="24" t="str">
        <f>IF(B353&gt;0,"raidcom modify ldev -ldev_id "&amp;B353&amp;IF(OR(ISBLANK(D353),D353="AUTO"),""," -mp_blade_id "&amp;D353)&amp;IF(ISTEXT(E353)," -status "&amp;E353,"")&amp;IF(ISTEXT(F353)," -ldev_name "&amp;F353,"")&amp;" -s "&amp;Instructions!B$11&amp;" -IH"&amp;Instructions!B$10,"")</f>
        <v/>
      </c>
    </row>
    <row r="354" spans="1:8" ht="15">
      <c r="A354" s="204" t="str">
        <f t="shared" si="10"/>
        <v/>
      </c>
      <c r="B354" s="204"/>
      <c r="C354" s="204"/>
      <c r="D354" s="83"/>
      <c r="E354" s="83"/>
      <c r="F354" s="232" t="str">
        <f t="shared" si="11"/>
        <v/>
      </c>
      <c r="G354" s="92" t="s">
        <v>17</v>
      </c>
      <c r="H354" s="24" t="str">
        <f>IF(B354&gt;0,"raidcom modify ldev -ldev_id "&amp;B354&amp;IF(OR(ISBLANK(D354),D354="AUTO"),""," -mp_blade_id "&amp;D354)&amp;IF(ISTEXT(E354)," -status "&amp;E354,"")&amp;IF(ISTEXT(F354)," -ldev_name "&amp;F354,"")&amp;" -s "&amp;Instructions!B$11&amp;" -IH"&amp;Instructions!B$10,"")</f>
        <v/>
      </c>
    </row>
    <row r="355" spans="1:8" ht="15">
      <c r="A355" s="204" t="str">
        <f t="shared" si="10"/>
        <v/>
      </c>
      <c r="B355" s="204"/>
      <c r="C355" s="204"/>
      <c r="D355" s="83"/>
      <c r="E355" s="83"/>
      <c r="F355" s="232" t="str">
        <f t="shared" si="11"/>
        <v/>
      </c>
      <c r="G355" s="92" t="s">
        <v>17</v>
      </c>
      <c r="H355" s="24" t="str">
        <f>IF(B355&gt;0,"raidcom modify ldev -ldev_id "&amp;B355&amp;IF(OR(ISBLANK(D355),D355="AUTO"),""," -mp_blade_id "&amp;D355)&amp;IF(ISTEXT(E355)," -status "&amp;E355,"")&amp;IF(ISTEXT(F355)," -ldev_name "&amp;F355,"")&amp;" -s "&amp;Instructions!B$11&amp;" -IH"&amp;Instructions!B$10,"")</f>
        <v/>
      </c>
    </row>
    <row r="356" spans="1:8" ht="15">
      <c r="A356" s="204" t="str">
        <f t="shared" si="10"/>
        <v/>
      </c>
      <c r="B356" s="204"/>
      <c r="C356" s="204"/>
      <c r="D356" s="83"/>
      <c r="E356" s="83"/>
      <c r="F356" s="232" t="str">
        <f t="shared" si="11"/>
        <v/>
      </c>
      <c r="G356" s="92" t="s">
        <v>17</v>
      </c>
      <c r="H356" s="24" t="str">
        <f>IF(B356&gt;0,"raidcom modify ldev -ldev_id "&amp;B356&amp;IF(OR(ISBLANK(D356),D356="AUTO"),""," -mp_blade_id "&amp;D356)&amp;IF(ISTEXT(E356)," -status "&amp;E356,"")&amp;IF(ISTEXT(F356)," -ldev_name "&amp;F356,"")&amp;" -s "&amp;Instructions!B$11&amp;" -IH"&amp;Instructions!B$10,"")</f>
        <v/>
      </c>
    </row>
    <row r="357" spans="1:8" ht="15">
      <c r="A357" s="204" t="str">
        <f t="shared" si="10"/>
        <v/>
      </c>
      <c r="B357" s="204"/>
      <c r="C357" s="204"/>
      <c r="D357" s="83"/>
      <c r="E357" s="83"/>
      <c r="F357" s="232" t="str">
        <f t="shared" si="11"/>
        <v/>
      </c>
      <c r="G357" s="92" t="s">
        <v>17</v>
      </c>
      <c r="H357" s="24" t="str">
        <f>IF(B357&gt;0,"raidcom modify ldev -ldev_id "&amp;B357&amp;IF(OR(ISBLANK(D357),D357="AUTO"),""," -mp_blade_id "&amp;D357)&amp;IF(ISTEXT(E357)," -status "&amp;E357,"")&amp;IF(ISTEXT(F357)," -ldev_name "&amp;F357,"")&amp;" -s "&amp;Instructions!B$11&amp;" -IH"&amp;Instructions!B$10,"")</f>
        <v/>
      </c>
    </row>
    <row r="358" spans="1:8" ht="15">
      <c r="A358" s="204" t="str">
        <f t="shared" si="10"/>
        <v/>
      </c>
      <c r="B358" s="204"/>
      <c r="C358" s="204"/>
      <c r="D358" s="83"/>
      <c r="E358" s="83"/>
      <c r="F358" s="232" t="str">
        <f t="shared" si="11"/>
        <v/>
      </c>
      <c r="G358" s="92" t="s">
        <v>17</v>
      </c>
      <c r="H358" s="24" t="str">
        <f>IF(B358&gt;0,"raidcom modify ldev -ldev_id "&amp;B358&amp;IF(OR(ISBLANK(D358),D358="AUTO"),""," -mp_blade_id "&amp;D358)&amp;IF(ISTEXT(E358)," -status "&amp;E358,"")&amp;IF(ISTEXT(F358)," -ldev_name "&amp;F358,"")&amp;" -s "&amp;Instructions!B$11&amp;" -IH"&amp;Instructions!B$10,"")</f>
        <v/>
      </c>
    </row>
    <row r="359" spans="1:8" ht="15">
      <c r="A359" s="204" t="str">
        <f t="shared" si="10"/>
        <v/>
      </c>
      <c r="B359" s="204"/>
      <c r="C359" s="204"/>
      <c r="D359" s="83"/>
      <c r="E359" s="83"/>
      <c r="F359" s="232" t="str">
        <f t="shared" si="11"/>
        <v/>
      </c>
      <c r="G359" s="92" t="s">
        <v>17</v>
      </c>
      <c r="H359" s="24" t="str">
        <f>IF(B359&gt;0,"raidcom modify ldev -ldev_id "&amp;B359&amp;IF(OR(ISBLANK(D359),D359="AUTO"),""," -mp_blade_id "&amp;D359)&amp;IF(ISTEXT(E359)," -status "&amp;E359,"")&amp;IF(ISTEXT(F359)," -ldev_name "&amp;F359,"")&amp;" -s "&amp;Instructions!B$11&amp;" -IH"&amp;Instructions!B$10,"")</f>
        <v/>
      </c>
    </row>
    <row r="360" spans="1:8" ht="15">
      <c r="A360" s="204" t="str">
        <f t="shared" si="10"/>
        <v/>
      </c>
      <c r="B360" s="204"/>
      <c r="C360" s="204"/>
      <c r="D360" s="83"/>
      <c r="E360" s="83"/>
      <c r="F360" s="232" t="str">
        <f t="shared" si="11"/>
        <v/>
      </c>
      <c r="G360" s="92" t="s">
        <v>17</v>
      </c>
      <c r="H360" s="24" t="str">
        <f>IF(B360&gt;0,"raidcom modify ldev -ldev_id "&amp;B360&amp;IF(OR(ISBLANK(D360),D360="AUTO"),""," -mp_blade_id "&amp;D360)&amp;IF(ISTEXT(E360)," -status "&amp;E360,"")&amp;IF(ISTEXT(F360)," -ldev_name "&amp;F360,"")&amp;" -s "&amp;Instructions!B$11&amp;" -IH"&amp;Instructions!B$10,"")</f>
        <v/>
      </c>
    </row>
    <row r="361" spans="1:8" ht="15">
      <c r="A361" s="204" t="str">
        <f t="shared" si="10"/>
        <v/>
      </c>
      <c r="B361" s="204"/>
      <c r="C361" s="204"/>
      <c r="D361" s="83"/>
      <c r="E361" s="83"/>
      <c r="F361" s="232" t="str">
        <f t="shared" si="11"/>
        <v/>
      </c>
      <c r="G361" s="92" t="s">
        <v>17</v>
      </c>
      <c r="H361" s="24" t="str">
        <f>IF(B361&gt;0,"raidcom modify ldev -ldev_id "&amp;B361&amp;IF(OR(ISBLANK(D361),D361="AUTO"),""," -mp_blade_id "&amp;D361)&amp;IF(ISTEXT(E361)," -status "&amp;E361,"")&amp;IF(ISTEXT(F361)," -ldev_name "&amp;F361,"")&amp;" -s "&amp;Instructions!B$11&amp;" -IH"&amp;Instructions!B$10,"")</f>
        <v/>
      </c>
    </row>
    <row r="362" spans="1:8" ht="15">
      <c r="A362" s="204" t="str">
        <f t="shared" si="10"/>
        <v/>
      </c>
      <c r="B362" s="204"/>
      <c r="C362" s="204"/>
      <c r="D362" s="83"/>
      <c r="E362" s="83"/>
      <c r="F362" s="232" t="str">
        <f t="shared" si="11"/>
        <v/>
      </c>
      <c r="G362" s="92" t="s">
        <v>17</v>
      </c>
      <c r="H362" s="24" t="str">
        <f>IF(B362&gt;0,"raidcom modify ldev -ldev_id "&amp;B362&amp;IF(OR(ISBLANK(D362),D362="AUTO"),""," -mp_blade_id "&amp;D362)&amp;IF(ISTEXT(E362)," -status "&amp;E362,"")&amp;IF(ISTEXT(F362)," -ldev_name "&amp;F362,"")&amp;" -s "&amp;Instructions!B$11&amp;" -IH"&amp;Instructions!B$10,"")</f>
        <v/>
      </c>
    </row>
    <row r="363" spans="1:8" ht="15">
      <c r="A363" s="204" t="str">
        <f t="shared" si="10"/>
        <v/>
      </c>
      <c r="B363" s="204"/>
      <c r="C363" s="204"/>
      <c r="D363" s="83"/>
      <c r="E363" s="83"/>
      <c r="F363" s="232" t="str">
        <f t="shared" si="11"/>
        <v/>
      </c>
      <c r="G363" s="92" t="s">
        <v>17</v>
      </c>
      <c r="H363" s="24" t="str">
        <f>IF(B363&gt;0,"raidcom modify ldev -ldev_id "&amp;B363&amp;IF(OR(ISBLANK(D363),D363="AUTO"),""," -mp_blade_id "&amp;D363)&amp;IF(ISTEXT(E363)," -status "&amp;E363,"")&amp;IF(ISTEXT(F363)," -ldev_name "&amp;F363,"")&amp;" -s "&amp;Instructions!B$11&amp;" -IH"&amp;Instructions!B$10,"")</f>
        <v/>
      </c>
    </row>
    <row r="364" spans="1:8" ht="15">
      <c r="A364" s="204" t="str">
        <f t="shared" si="10"/>
        <v/>
      </c>
      <c r="B364" s="204"/>
      <c r="C364" s="204"/>
      <c r="D364" s="83"/>
      <c r="E364" s="83"/>
      <c r="F364" s="232" t="str">
        <f t="shared" si="11"/>
        <v/>
      </c>
      <c r="G364" s="92" t="s">
        <v>17</v>
      </c>
      <c r="H364" s="24" t="str">
        <f>IF(B364&gt;0,"raidcom modify ldev -ldev_id "&amp;B364&amp;IF(OR(ISBLANK(D364),D364="AUTO"),""," -mp_blade_id "&amp;D364)&amp;IF(ISTEXT(E364)," -status "&amp;E364,"")&amp;IF(ISTEXT(F364)," -ldev_name "&amp;F364,"")&amp;" -s "&amp;Instructions!B$11&amp;" -IH"&amp;Instructions!B$10,"")</f>
        <v/>
      </c>
    </row>
    <row r="365" spans="1:8" ht="15">
      <c r="A365" s="204" t="str">
        <f t="shared" si="10"/>
        <v/>
      </c>
      <c r="B365" s="204"/>
      <c r="C365" s="204"/>
      <c r="D365" s="83"/>
      <c r="E365" s="83"/>
      <c r="F365" s="232" t="str">
        <f t="shared" si="11"/>
        <v/>
      </c>
      <c r="G365" s="92" t="s">
        <v>17</v>
      </c>
      <c r="H365" s="24" t="str">
        <f>IF(B365&gt;0,"raidcom modify ldev -ldev_id "&amp;B365&amp;IF(OR(ISBLANK(D365),D365="AUTO"),""," -mp_blade_id "&amp;D365)&amp;IF(ISTEXT(E365)," -status "&amp;E365,"")&amp;IF(ISTEXT(F365)," -ldev_name "&amp;F365,"")&amp;" -s "&amp;Instructions!B$11&amp;" -IH"&amp;Instructions!B$10,"")</f>
        <v/>
      </c>
    </row>
    <row r="366" spans="1:8" ht="15">
      <c r="A366" s="204" t="str">
        <f t="shared" si="10"/>
        <v/>
      </c>
      <c r="B366" s="204"/>
      <c r="C366" s="204"/>
      <c r="D366" s="83"/>
      <c r="E366" s="83"/>
      <c r="F366" s="232" t="str">
        <f t="shared" si="11"/>
        <v/>
      </c>
      <c r="G366" s="92" t="s">
        <v>17</v>
      </c>
      <c r="H366" s="24" t="str">
        <f>IF(B366&gt;0,"raidcom modify ldev -ldev_id "&amp;B366&amp;IF(OR(ISBLANK(D366),D366="AUTO"),""," -mp_blade_id "&amp;D366)&amp;IF(ISTEXT(E366)," -status "&amp;E366,"")&amp;IF(ISTEXT(F366)," -ldev_name "&amp;F366,"")&amp;" -s "&amp;Instructions!B$11&amp;" -IH"&amp;Instructions!B$10,"")</f>
        <v/>
      </c>
    </row>
    <row r="367" spans="1:8" ht="15">
      <c r="A367" s="204" t="str">
        <f t="shared" si="10"/>
        <v/>
      </c>
      <c r="B367" s="204"/>
      <c r="C367" s="204"/>
      <c r="D367" s="83"/>
      <c r="E367" s="83"/>
      <c r="F367" s="232" t="str">
        <f t="shared" si="11"/>
        <v/>
      </c>
      <c r="G367" s="92" t="s">
        <v>17</v>
      </c>
      <c r="H367" s="24" t="str">
        <f>IF(B367&gt;0,"raidcom modify ldev -ldev_id "&amp;B367&amp;IF(OR(ISBLANK(D367),D367="AUTO"),""," -mp_blade_id "&amp;D367)&amp;IF(ISTEXT(E367)," -status "&amp;E367,"")&amp;IF(ISTEXT(F367)," -ldev_name "&amp;F367,"")&amp;" -s "&amp;Instructions!B$11&amp;" -IH"&amp;Instructions!B$10,"")</f>
        <v/>
      </c>
    </row>
    <row r="368" spans="1:8" ht="15">
      <c r="A368" s="204" t="str">
        <f t="shared" si="10"/>
        <v/>
      </c>
      <c r="B368" s="204"/>
      <c r="C368" s="204"/>
      <c r="D368" s="83"/>
      <c r="E368" s="83"/>
      <c r="F368" s="232" t="str">
        <f t="shared" si="11"/>
        <v/>
      </c>
      <c r="G368" s="92" t="s">
        <v>17</v>
      </c>
      <c r="H368" s="24" t="str">
        <f>IF(B368&gt;0,"raidcom modify ldev -ldev_id "&amp;B368&amp;IF(OR(ISBLANK(D368),D368="AUTO"),""," -mp_blade_id "&amp;D368)&amp;IF(ISTEXT(E368)," -status "&amp;E368,"")&amp;IF(ISTEXT(F368)," -ldev_name "&amp;F368,"")&amp;" -s "&amp;Instructions!B$11&amp;" -IH"&amp;Instructions!B$10,"")</f>
        <v/>
      </c>
    </row>
    <row r="369" spans="1:8" ht="15">
      <c r="A369" s="204" t="str">
        <f t="shared" si="10"/>
        <v/>
      </c>
      <c r="B369" s="204"/>
      <c r="C369" s="204"/>
      <c r="D369" s="83"/>
      <c r="E369" s="83"/>
      <c r="F369" s="232" t="str">
        <f t="shared" si="11"/>
        <v/>
      </c>
      <c r="G369" s="92" t="s">
        <v>17</v>
      </c>
      <c r="H369" s="24" t="str">
        <f>IF(B369&gt;0,"raidcom modify ldev -ldev_id "&amp;B369&amp;IF(OR(ISBLANK(D369),D369="AUTO"),""," -mp_blade_id "&amp;D369)&amp;IF(ISTEXT(E369)," -status "&amp;E369,"")&amp;IF(ISTEXT(F369)," -ldev_name "&amp;F369,"")&amp;" -s "&amp;Instructions!B$11&amp;" -IH"&amp;Instructions!B$10,"")</f>
        <v/>
      </c>
    </row>
    <row r="370" spans="1:8" ht="15">
      <c r="A370" s="204" t="str">
        <f t="shared" si="10"/>
        <v/>
      </c>
      <c r="B370" s="204"/>
      <c r="C370" s="204"/>
      <c r="D370" s="83"/>
      <c r="E370" s="83"/>
      <c r="F370" s="232" t="str">
        <f t="shared" si="11"/>
        <v/>
      </c>
      <c r="G370" s="92" t="s">
        <v>17</v>
      </c>
      <c r="H370" s="24" t="str">
        <f>IF(B370&gt;0,"raidcom modify ldev -ldev_id "&amp;B370&amp;IF(OR(ISBLANK(D370),D370="AUTO"),""," -mp_blade_id "&amp;D370)&amp;IF(ISTEXT(E370)," -status "&amp;E370,"")&amp;IF(ISTEXT(F370)," -ldev_name "&amp;F370,"")&amp;" -s "&amp;Instructions!B$11&amp;" -IH"&amp;Instructions!B$10,"")</f>
        <v/>
      </c>
    </row>
    <row r="371" spans="1:8" ht="15">
      <c r="A371" s="204" t="str">
        <f t="shared" si="10"/>
        <v/>
      </c>
      <c r="B371" s="204"/>
      <c r="C371" s="204"/>
      <c r="D371" s="83"/>
      <c r="E371" s="83"/>
      <c r="F371" s="232" t="str">
        <f t="shared" si="11"/>
        <v/>
      </c>
      <c r="G371" s="92" t="s">
        <v>17</v>
      </c>
      <c r="H371" s="24" t="str">
        <f>IF(B371&gt;0,"raidcom modify ldev -ldev_id "&amp;B371&amp;IF(OR(ISBLANK(D371),D371="AUTO"),""," -mp_blade_id "&amp;D371)&amp;IF(ISTEXT(E371)," -status "&amp;E371,"")&amp;IF(ISTEXT(F371)," -ldev_name "&amp;F371,"")&amp;" -s "&amp;Instructions!B$11&amp;" -IH"&amp;Instructions!B$10,"")</f>
        <v/>
      </c>
    </row>
    <row r="372" spans="1:8" ht="15">
      <c r="A372" s="204" t="str">
        <f t="shared" si="10"/>
        <v/>
      </c>
      <c r="B372" s="204"/>
      <c r="C372" s="204"/>
      <c r="D372" s="83"/>
      <c r="E372" s="83"/>
      <c r="F372" s="232" t="str">
        <f t="shared" si="11"/>
        <v/>
      </c>
      <c r="G372" s="92" t="s">
        <v>17</v>
      </c>
      <c r="H372" s="24" t="str">
        <f>IF(B372&gt;0,"raidcom modify ldev -ldev_id "&amp;B372&amp;IF(OR(ISBLANK(D372),D372="AUTO"),""," -mp_blade_id "&amp;D372)&amp;IF(ISTEXT(E372)," -status "&amp;E372,"")&amp;IF(ISTEXT(F372)," -ldev_name "&amp;F372,"")&amp;" -s "&amp;Instructions!B$11&amp;" -IH"&amp;Instructions!B$10,"")</f>
        <v/>
      </c>
    </row>
    <row r="373" spans="1:8" ht="15">
      <c r="A373" s="204" t="str">
        <f t="shared" si="10"/>
        <v/>
      </c>
      <c r="B373" s="204"/>
      <c r="C373" s="204"/>
      <c r="D373" s="83"/>
      <c r="E373" s="83"/>
      <c r="F373" s="232" t="str">
        <f t="shared" si="11"/>
        <v/>
      </c>
      <c r="G373" s="92" t="s">
        <v>17</v>
      </c>
      <c r="H373" s="24" t="str">
        <f>IF(B373&gt;0,"raidcom modify ldev -ldev_id "&amp;B373&amp;IF(OR(ISBLANK(D373),D373="AUTO"),""," -mp_blade_id "&amp;D373)&amp;IF(ISTEXT(E373)," -status "&amp;E373,"")&amp;IF(ISTEXT(F373)," -ldev_name "&amp;F373,"")&amp;" -s "&amp;Instructions!B$11&amp;" -IH"&amp;Instructions!B$10,"")</f>
        <v/>
      </c>
    </row>
    <row r="374" spans="1:8" ht="15">
      <c r="A374" s="204" t="str">
        <f t="shared" si="10"/>
        <v/>
      </c>
      <c r="B374" s="204"/>
      <c r="C374" s="204"/>
      <c r="D374" s="83"/>
      <c r="E374" s="83"/>
      <c r="F374" s="232" t="str">
        <f t="shared" si="11"/>
        <v/>
      </c>
      <c r="G374" s="92" t="s">
        <v>17</v>
      </c>
      <c r="H374" s="24" t="str">
        <f>IF(B374&gt;0,"raidcom modify ldev -ldev_id "&amp;B374&amp;IF(OR(ISBLANK(D374),D374="AUTO"),""," -mp_blade_id "&amp;D374)&amp;IF(ISTEXT(E374)," -status "&amp;E374,"")&amp;IF(ISTEXT(F374)," -ldev_name "&amp;F374,"")&amp;" -s "&amp;Instructions!B$11&amp;" -IH"&amp;Instructions!B$10,"")</f>
        <v/>
      </c>
    </row>
    <row r="375" spans="1:8" ht="15">
      <c r="A375" s="204" t="str">
        <f t="shared" si="10"/>
        <v/>
      </c>
      <c r="B375" s="204"/>
      <c r="C375" s="204"/>
      <c r="D375" s="83"/>
      <c r="E375" s="83"/>
      <c r="F375" s="232" t="str">
        <f t="shared" si="11"/>
        <v/>
      </c>
      <c r="G375" s="92" t="s">
        <v>17</v>
      </c>
      <c r="H375" s="24" t="str">
        <f>IF(B375&gt;0,"raidcom modify ldev -ldev_id "&amp;B375&amp;IF(OR(ISBLANK(D375),D375="AUTO"),""," -mp_blade_id "&amp;D375)&amp;IF(ISTEXT(E375)," -status "&amp;E375,"")&amp;IF(ISTEXT(F375)," -ldev_name "&amp;F375,"")&amp;" -s "&amp;Instructions!B$11&amp;" -IH"&amp;Instructions!B$10,"")</f>
        <v/>
      </c>
    </row>
    <row r="376" spans="1:8" ht="15">
      <c r="A376" s="204" t="str">
        <f t="shared" si="10"/>
        <v/>
      </c>
      <c r="B376" s="204"/>
      <c r="C376" s="204"/>
      <c r="D376" s="83"/>
      <c r="E376" s="83"/>
      <c r="F376" s="232" t="str">
        <f t="shared" si="11"/>
        <v/>
      </c>
      <c r="G376" s="92" t="s">
        <v>17</v>
      </c>
      <c r="H376" s="24" t="str">
        <f>IF(B376&gt;0,"raidcom modify ldev -ldev_id "&amp;B376&amp;IF(OR(ISBLANK(D376),D376="AUTO"),""," -mp_blade_id "&amp;D376)&amp;IF(ISTEXT(E376)," -status "&amp;E376,"")&amp;IF(ISTEXT(F376)," -ldev_name "&amp;F376,"")&amp;" -s "&amp;Instructions!B$11&amp;" -IH"&amp;Instructions!B$10,"")</f>
        <v/>
      </c>
    </row>
    <row r="377" spans="1:8" ht="15">
      <c r="A377" s="204" t="str">
        <f t="shared" si="10"/>
        <v/>
      </c>
      <c r="B377" s="204"/>
      <c r="C377" s="204"/>
      <c r="D377" s="83"/>
      <c r="E377" s="83"/>
      <c r="F377" s="232" t="str">
        <f t="shared" si="11"/>
        <v/>
      </c>
      <c r="G377" s="92" t="s">
        <v>17</v>
      </c>
      <c r="H377" s="24" t="str">
        <f>IF(B377&gt;0,"raidcom modify ldev -ldev_id "&amp;B377&amp;IF(OR(ISBLANK(D377),D377="AUTO"),""," -mp_blade_id "&amp;D377)&amp;IF(ISTEXT(E377)," -status "&amp;E377,"")&amp;IF(ISTEXT(F377)," -ldev_name "&amp;F377,"")&amp;" -s "&amp;Instructions!B$11&amp;" -IH"&amp;Instructions!B$10,"")</f>
        <v/>
      </c>
    </row>
    <row r="378" spans="1:8" ht="15">
      <c r="A378" s="204" t="str">
        <f t="shared" si="10"/>
        <v/>
      </c>
      <c r="B378" s="204"/>
      <c r="C378" s="204"/>
      <c r="D378" s="83"/>
      <c r="E378" s="83"/>
      <c r="F378" s="232" t="str">
        <f t="shared" si="11"/>
        <v/>
      </c>
      <c r="G378" s="92" t="s">
        <v>17</v>
      </c>
      <c r="H378" s="24" t="str">
        <f>IF(B378&gt;0,"raidcom modify ldev -ldev_id "&amp;B378&amp;IF(OR(ISBLANK(D378),D378="AUTO"),""," -mp_blade_id "&amp;D378)&amp;IF(ISTEXT(E378)," -status "&amp;E378,"")&amp;IF(ISTEXT(F378)," -ldev_name "&amp;F378,"")&amp;" -s "&amp;Instructions!B$11&amp;" -IH"&amp;Instructions!B$10,"")</f>
        <v/>
      </c>
    </row>
    <row r="379" spans="1:8" ht="15">
      <c r="A379" s="204" t="str">
        <f t="shared" si="10"/>
        <v/>
      </c>
      <c r="B379" s="204"/>
      <c r="C379" s="204"/>
      <c r="D379" s="83"/>
      <c r="E379" s="83"/>
      <c r="F379" s="232" t="str">
        <f t="shared" si="11"/>
        <v/>
      </c>
      <c r="G379" s="92" t="s">
        <v>17</v>
      </c>
      <c r="H379" s="24" t="str">
        <f>IF(B379&gt;0,"raidcom modify ldev -ldev_id "&amp;B379&amp;IF(OR(ISBLANK(D379),D379="AUTO"),""," -mp_blade_id "&amp;D379)&amp;IF(ISTEXT(E379)," -status "&amp;E379,"")&amp;IF(ISTEXT(F379)," -ldev_name "&amp;F379,"")&amp;" -s "&amp;Instructions!B$11&amp;" -IH"&amp;Instructions!B$10,"")</f>
        <v/>
      </c>
    </row>
    <row r="380" spans="1:8" ht="15">
      <c r="A380" s="204" t="str">
        <f t="shared" si="10"/>
        <v/>
      </c>
      <c r="B380" s="204"/>
      <c r="C380" s="204"/>
      <c r="D380" s="83"/>
      <c r="E380" s="83"/>
      <c r="F380" s="232" t="str">
        <f t="shared" si="11"/>
        <v/>
      </c>
      <c r="G380" s="92" t="s">
        <v>17</v>
      </c>
      <c r="H380" s="24" t="str">
        <f>IF(B380&gt;0,"raidcom modify ldev -ldev_id "&amp;B380&amp;IF(OR(ISBLANK(D380),D380="AUTO"),""," -mp_blade_id "&amp;D380)&amp;IF(ISTEXT(E380)," -status "&amp;E380,"")&amp;IF(ISTEXT(F380)," -ldev_name "&amp;F380,"")&amp;" -s "&amp;Instructions!B$11&amp;" -IH"&amp;Instructions!B$10,"")</f>
        <v/>
      </c>
    </row>
    <row r="381" spans="1:8" ht="15">
      <c r="A381" s="204" t="str">
        <f t="shared" si="10"/>
        <v/>
      </c>
      <c r="B381" s="204"/>
      <c r="C381" s="204"/>
      <c r="D381" s="83"/>
      <c r="E381" s="83"/>
      <c r="F381" s="232" t="str">
        <f t="shared" si="11"/>
        <v/>
      </c>
      <c r="G381" s="92" t="s">
        <v>17</v>
      </c>
      <c r="H381" s="24" t="str">
        <f>IF(B381&gt;0,"raidcom modify ldev -ldev_id "&amp;B381&amp;IF(OR(ISBLANK(D381),D381="AUTO"),""," -mp_blade_id "&amp;D381)&amp;IF(ISTEXT(E381)," -status "&amp;E381,"")&amp;IF(ISTEXT(F381)," -ldev_name "&amp;F381,"")&amp;" -s "&amp;Instructions!B$11&amp;" -IH"&amp;Instructions!B$10,"")</f>
        <v/>
      </c>
    </row>
    <row r="382" spans="1:8" ht="15">
      <c r="A382" s="204" t="str">
        <f t="shared" si="10"/>
        <v/>
      </c>
      <c r="B382" s="204"/>
      <c r="C382" s="204"/>
      <c r="D382" s="83"/>
      <c r="E382" s="83"/>
      <c r="F382" s="232" t="str">
        <f t="shared" si="11"/>
        <v/>
      </c>
      <c r="G382" s="92" t="s">
        <v>17</v>
      </c>
      <c r="H382" s="24" t="str">
        <f>IF(B382&gt;0,"raidcom modify ldev -ldev_id "&amp;B382&amp;IF(OR(ISBLANK(D382),D382="AUTO"),""," -mp_blade_id "&amp;D382)&amp;IF(ISTEXT(E382)," -status "&amp;E382,"")&amp;IF(ISTEXT(F382)," -ldev_name "&amp;F382,"")&amp;" -s "&amp;Instructions!B$11&amp;" -IH"&amp;Instructions!B$10,"")</f>
        <v/>
      </c>
    </row>
    <row r="383" spans="1:8" ht="15">
      <c r="A383" s="204" t="str">
        <f t="shared" si="10"/>
        <v/>
      </c>
      <c r="B383" s="204"/>
      <c r="C383" s="204"/>
      <c r="D383" s="83"/>
      <c r="E383" s="83"/>
      <c r="F383" s="232" t="str">
        <f t="shared" si="11"/>
        <v/>
      </c>
      <c r="G383" s="92" t="s">
        <v>17</v>
      </c>
      <c r="H383" s="24" t="str">
        <f>IF(B383&gt;0,"raidcom modify ldev -ldev_id "&amp;B383&amp;IF(OR(ISBLANK(D383),D383="AUTO"),""," -mp_blade_id "&amp;D383)&amp;IF(ISTEXT(E383)," -status "&amp;E383,"")&amp;IF(ISTEXT(F383)," -ldev_name "&amp;F383,"")&amp;" -s "&amp;Instructions!B$11&amp;" -IH"&amp;Instructions!B$10,"")</f>
        <v/>
      </c>
    </row>
    <row r="384" spans="1:8" ht="15">
      <c r="A384" s="204" t="str">
        <f t="shared" si="10"/>
        <v/>
      </c>
      <c r="B384" s="204"/>
      <c r="C384" s="204"/>
      <c r="D384" s="83"/>
      <c r="E384" s="83"/>
      <c r="F384" s="232" t="str">
        <f t="shared" si="11"/>
        <v/>
      </c>
      <c r="G384" s="92" t="s">
        <v>17</v>
      </c>
      <c r="H384" s="24" t="str">
        <f>IF(B384&gt;0,"raidcom modify ldev -ldev_id "&amp;B384&amp;IF(OR(ISBLANK(D384),D384="AUTO"),""," -mp_blade_id "&amp;D384)&amp;IF(ISTEXT(E384)," -status "&amp;E384,"")&amp;IF(ISTEXT(F384)," -ldev_name "&amp;F384,"")&amp;" -s "&amp;Instructions!B$11&amp;" -IH"&amp;Instructions!B$10,"")</f>
        <v/>
      </c>
    </row>
    <row r="385" spans="1:8" ht="15">
      <c r="A385" s="204" t="str">
        <f t="shared" si="10"/>
        <v/>
      </c>
      <c r="B385" s="204"/>
      <c r="C385" s="204"/>
      <c r="D385" s="83"/>
      <c r="E385" s="83"/>
      <c r="F385" s="232" t="str">
        <f t="shared" si="11"/>
        <v/>
      </c>
      <c r="G385" s="92" t="s">
        <v>17</v>
      </c>
      <c r="H385" s="24" t="str">
        <f>IF(B385&gt;0,"raidcom modify ldev -ldev_id "&amp;B385&amp;IF(OR(ISBLANK(D385),D385="AUTO"),""," -mp_blade_id "&amp;D385)&amp;IF(ISTEXT(E385)," -status "&amp;E385,"")&amp;IF(ISTEXT(F385)," -ldev_name "&amp;F385,"")&amp;" -s "&amp;Instructions!B$11&amp;" -IH"&amp;Instructions!B$10,"")</f>
        <v/>
      </c>
    </row>
    <row r="386" spans="1:8" ht="15">
      <c r="A386" s="204" t="str">
        <f t="shared" si="10"/>
        <v/>
      </c>
      <c r="B386" s="204"/>
      <c r="C386" s="204"/>
      <c r="D386" s="83"/>
      <c r="E386" s="83"/>
      <c r="F386" s="232" t="str">
        <f t="shared" si="11"/>
        <v/>
      </c>
      <c r="G386" s="92" t="s">
        <v>17</v>
      </c>
      <c r="H386" s="24" t="str">
        <f>IF(B386&gt;0,"raidcom modify ldev -ldev_id "&amp;B386&amp;IF(OR(ISBLANK(D386),D386="AUTO"),""," -mp_blade_id "&amp;D386)&amp;IF(ISTEXT(E386)," -status "&amp;E386,"")&amp;IF(ISTEXT(F386)," -ldev_name "&amp;F386,"")&amp;" -s "&amp;Instructions!B$11&amp;" -IH"&amp;Instructions!B$10,"")</f>
        <v/>
      </c>
    </row>
    <row r="387" spans="1:8" ht="15">
      <c r="A387" s="204" t="str">
        <f t="shared" si="10"/>
        <v/>
      </c>
      <c r="B387" s="204"/>
      <c r="C387" s="204"/>
      <c r="D387" s="83"/>
      <c r="E387" s="83"/>
      <c r="F387" s="232" t="str">
        <f t="shared" si="11"/>
        <v/>
      </c>
      <c r="G387" s="92" t="s">
        <v>17</v>
      </c>
      <c r="H387" s="24" t="str">
        <f>IF(B387&gt;0,"raidcom modify ldev -ldev_id "&amp;B387&amp;IF(OR(ISBLANK(D387),D387="AUTO"),""," -mp_blade_id "&amp;D387)&amp;IF(ISTEXT(E387)," -status "&amp;E387,"")&amp;IF(ISTEXT(F387)," -ldev_name "&amp;F387,"")&amp;" -s "&amp;Instructions!B$11&amp;" -IH"&amp;Instructions!B$10,"")</f>
        <v/>
      </c>
    </row>
    <row r="388" spans="1:8" ht="15">
      <c r="A388" s="204" t="str">
        <f t="shared" si="10"/>
        <v/>
      </c>
      <c r="B388" s="204"/>
      <c r="C388" s="204"/>
      <c r="D388" s="83"/>
      <c r="E388" s="83"/>
      <c r="F388" s="232" t="str">
        <f t="shared" si="11"/>
        <v/>
      </c>
      <c r="G388" s="92" t="s">
        <v>17</v>
      </c>
      <c r="H388" s="24" t="str">
        <f>IF(B388&gt;0,"raidcom modify ldev -ldev_id "&amp;B388&amp;IF(OR(ISBLANK(D388),D388="AUTO"),""," -mp_blade_id "&amp;D388)&amp;IF(ISTEXT(E388)," -status "&amp;E388,"")&amp;IF(ISTEXT(F388)," -ldev_name "&amp;F388,"")&amp;" -s "&amp;Instructions!B$11&amp;" -IH"&amp;Instructions!B$10,"")</f>
        <v/>
      </c>
    </row>
    <row r="389" spans="1:8" ht="15">
      <c r="A389" s="204" t="str">
        <f t="shared" ref="A389:A452" si="12">IF(ISBLANK(B389),"",DEC2HEX(B389))</f>
        <v/>
      </c>
      <c r="B389" s="204"/>
      <c r="C389" s="204"/>
      <c r="D389" s="83"/>
      <c r="E389" s="83"/>
      <c r="F389" s="232" t="str">
        <f t="shared" ref="F389:F452" si="13">IF(ISTEXT(C389),""&amp;C389&amp;"_"&amp;A389,"")</f>
        <v/>
      </c>
      <c r="G389" s="92" t="s">
        <v>17</v>
      </c>
      <c r="H389" s="24" t="str">
        <f>IF(B389&gt;0,"raidcom modify ldev -ldev_id "&amp;B389&amp;IF(OR(ISBLANK(D389),D389="AUTO"),""," -mp_blade_id "&amp;D389)&amp;IF(ISTEXT(E389)," -status "&amp;E389,"")&amp;IF(ISTEXT(F389)," -ldev_name "&amp;F389,"")&amp;" -s "&amp;Instructions!B$11&amp;" -IH"&amp;Instructions!B$10,"")</f>
        <v/>
      </c>
    </row>
    <row r="390" spans="1:8" ht="15">
      <c r="A390" s="204" t="str">
        <f t="shared" si="12"/>
        <v/>
      </c>
      <c r="B390" s="204"/>
      <c r="C390" s="204"/>
      <c r="D390" s="83"/>
      <c r="E390" s="83"/>
      <c r="F390" s="232" t="str">
        <f t="shared" si="13"/>
        <v/>
      </c>
      <c r="G390" s="92" t="s">
        <v>17</v>
      </c>
      <c r="H390" s="24" t="str">
        <f>IF(B390&gt;0,"raidcom modify ldev -ldev_id "&amp;B390&amp;IF(OR(ISBLANK(D390),D390="AUTO"),""," -mp_blade_id "&amp;D390)&amp;IF(ISTEXT(E390)," -status "&amp;E390,"")&amp;IF(ISTEXT(F390)," -ldev_name "&amp;F390,"")&amp;" -s "&amp;Instructions!B$11&amp;" -IH"&amp;Instructions!B$10,"")</f>
        <v/>
      </c>
    </row>
    <row r="391" spans="1:8" ht="15">
      <c r="A391" s="204" t="str">
        <f t="shared" si="12"/>
        <v/>
      </c>
      <c r="B391" s="204"/>
      <c r="C391" s="204"/>
      <c r="D391" s="83"/>
      <c r="E391" s="83"/>
      <c r="F391" s="232" t="str">
        <f t="shared" si="13"/>
        <v/>
      </c>
      <c r="G391" s="92" t="s">
        <v>17</v>
      </c>
      <c r="H391" s="24" t="str">
        <f>IF(B391&gt;0,"raidcom modify ldev -ldev_id "&amp;B391&amp;IF(OR(ISBLANK(D391),D391="AUTO"),""," -mp_blade_id "&amp;D391)&amp;IF(ISTEXT(E391)," -status "&amp;E391,"")&amp;IF(ISTEXT(F391)," -ldev_name "&amp;F391,"")&amp;" -s "&amp;Instructions!B$11&amp;" -IH"&amp;Instructions!B$10,"")</f>
        <v/>
      </c>
    </row>
    <row r="392" spans="1:8" ht="15">
      <c r="A392" s="204" t="str">
        <f t="shared" si="12"/>
        <v/>
      </c>
      <c r="B392" s="204"/>
      <c r="C392" s="204"/>
      <c r="D392" s="83"/>
      <c r="E392" s="83"/>
      <c r="F392" s="232" t="str">
        <f t="shared" si="13"/>
        <v/>
      </c>
      <c r="G392" s="92" t="s">
        <v>17</v>
      </c>
      <c r="H392" s="24" t="str">
        <f>IF(B392&gt;0,"raidcom modify ldev -ldev_id "&amp;B392&amp;IF(OR(ISBLANK(D392),D392="AUTO"),""," -mp_blade_id "&amp;D392)&amp;IF(ISTEXT(E392)," -status "&amp;E392,"")&amp;IF(ISTEXT(F392)," -ldev_name "&amp;F392,"")&amp;" -s "&amp;Instructions!B$11&amp;" -IH"&amp;Instructions!B$10,"")</f>
        <v/>
      </c>
    </row>
    <row r="393" spans="1:8" ht="15">
      <c r="A393" s="204" t="str">
        <f t="shared" si="12"/>
        <v/>
      </c>
      <c r="B393" s="204"/>
      <c r="C393" s="204"/>
      <c r="D393" s="83"/>
      <c r="E393" s="83"/>
      <c r="F393" s="232" t="str">
        <f t="shared" si="13"/>
        <v/>
      </c>
      <c r="G393" s="92" t="s">
        <v>17</v>
      </c>
      <c r="H393" s="24" t="str">
        <f>IF(B393&gt;0,"raidcom modify ldev -ldev_id "&amp;B393&amp;IF(OR(ISBLANK(D393),D393="AUTO"),""," -mp_blade_id "&amp;D393)&amp;IF(ISTEXT(E393)," -status "&amp;E393,"")&amp;IF(ISTEXT(F393)," -ldev_name "&amp;F393,"")&amp;" -s "&amp;Instructions!B$11&amp;" -IH"&amp;Instructions!B$10,"")</f>
        <v/>
      </c>
    </row>
    <row r="394" spans="1:8" ht="15">
      <c r="A394" s="204" t="str">
        <f t="shared" si="12"/>
        <v/>
      </c>
      <c r="B394" s="204"/>
      <c r="C394" s="204"/>
      <c r="D394" s="83"/>
      <c r="E394" s="83"/>
      <c r="F394" s="232" t="str">
        <f t="shared" si="13"/>
        <v/>
      </c>
      <c r="G394" s="92" t="s">
        <v>17</v>
      </c>
      <c r="H394" s="24" t="str">
        <f>IF(B394&gt;0,"raidcom modify ldev -ldev_id "&amp;B394&amp;IF(OR(ISBLANK(D394),D394="AUTO"),""," -mp_blade_id "&amp;D394)&amp;IF(ISTEXT(E394)," -status "&amp;E394,"")&amp;IF(ISTEXT(F394)," -ldev_name "&amp;F394,"")&amp;" -s "&amp;Instructions!B$11&amp;" -IH"&amp;Instructions!B$10,"")</f>
        <v/>
      </c>
    </row>
    <row r="395" spans="1:8" ht="15">
      <c r="A395" s="204" t="str">
        <f t="shared" si="12"/>
        <v/>
      </c>
      <c r="B395" s="204"/>
      <c r="C395" s="204"/>
      <c r="D395" s="83"/>
      <c r="E395" s="83"/>
      <c r="F395" s="232" t="str">
        <f t="shared" si="13"/>
        <v/>
      </c>
      <c r="G395" s="92" t="s">
        <v>17</v>
      </c>
      <c r="H395" s="24" t="str">
        <f>IF(B395&gt;0,"raidcom modify ldev -ldev_id "&amp;B395&amp;IF(OR(ISBLANK(D395),D395="AUTO"),""," -mp_blade_id "&amp;D395)&amp;IF(ISTEXT(E395)," -status "&amp;E395,"")&amp;IF(ISTEXT(F395)," -ldev_name "&amp;F395,"")&amp;" -s "&amp;Instructions!B$11&amp;" -IH"&amp;Instructions!B$10,"")</f>
        <v/>
      </c>
    </row>
    <row r="396" spans="1:8" ht="15">
      <c r="A396" s="204" t="str">
        <f t="shared" si="12"/>
        <v/>
      </c>
      <c r="B396" s="204"/>
      <c r="C396" s="204"/>
      <c r="D396" s="83"/>
      <c r="E396" s="83"/>
      <c r="F396" s="232" t="str">
        <f t="shared" si="13"/>
        <v/>
      </c>
      <c r="G396" s="92" t="s">
        <v>17</v>
      </c>
      <c r="H396" s="24" t="str">
        <f>IF(B396&gt;0,"raidcom modify ldev -ldev_id "&amp;B396&amp;IF(OR(ISBLANK(D396),D396="AUTO"),""," -mp_blade_id "&amp;D396)&amp;IF(ISTEXT(E396)," -status "&amp;E396,"")&amp;IF(ISTEXT(F396)," -ldev_name "&amp;F396,"")&amp;" -s "&amp;Instructions!B$11&amp;" -IH"&amp;Instructions!B$10,"")</f>
        <v/>
      </c>
    </row>
    <row r="397" spans="1:8" ht="15">
      <c r="A397" s="204" t="str">
        <f t="shared" si="12"/>
        <v/>
      </c>
      <c r="B397" s="204"/>
      <c r="C397" s="204"/>
      <c r="D397" s="83"/>
      <c r="E397" s="83"/>
      <c r="F397" s="232" t="str">
        <f t="shared" si="13"/>
        <v/>
      </c>
      <c r="G397" s="92" t="s">
        <v>17</v>
      </c>
      <c r="H397" s="24" t="str">
        <f>IF(B397&gt;0,"raidcom modify ldev -ldev_id "&amp;B397&amp;IF(OR(ISBLANK(D397),D397="AUTO"),""," -mp_blade_id "&amp;D397)&amp;IF(ISTEXT(E397)," -status "&amp;E397,"")&amp;IF(ISTEXT(F397)," -ldev_name "&amp;F397,"")&amp;" -s "&amp;Instructions!B$11&amp;" -IH"&amp;Instructions!B$10,"")</f>
        <v/>
      </c>
    </row>
    <row r="398" spans="1:8" ht="15">
      <c r="A398" s="204" t="str">
        <f t="shared" si="12"/>
        <v/>
      </c>
      <c r="B398" s="204"/>
      <c r="C398" s="204"/>
      <c r="D398" s="83"/>
      <c r="E398" s="83"/>
      <c r="F398" s="232" t="str">
        <f t="shared" si="13"/>
        <v/>
      </c>
      <c r="G398" s="92" t="s">
        <v>17</v>
      </c>
      <c r="H398" s="24" t="str">
        <f>IF(B398&gt;0,"raidcom modify ldev -ldev_id "&amp;B398&amp;IF(OR(ISBLANK(D398),D398="AUTO"),""," -mp_blade_id "&amp;D398)&amp;IF(ISTEXT(E398)," -status "&amp;E398,"")&amp;IF(ISTEXT(F398)," -ldev_name "&amp;F398,"")&amp;" -s "&amp;Instructions!B$11&amp;" -IH"&amp;Instructions!B$10,"")</f>
        <v/>
      </c>
    </row>
    <row r="399" spans="1:8" ht="15">
      <c r="A399" s="204" t="str">
        <f t="shared" si="12"/>
        <v/>
      </c>
      <c r="B399" s="204"/>
      <c r="C399" s="204"/>
      <c r="D399" s="83"/>
      <c r="E399" s="83"/>
      <c r="F399" s="232" t="str">
        <f t="shared" si="13"/>
        <v/>
      </c>
      <c r="G399" s="92" t="s">
        <v>17</v>
      </c>
      <c r="H399" s="24" t="str">
        <f>IF(B399&gt;0,"raidcom modify ldev -ldev_id "&amp;B399&amp;IF(OR(ISBLANK(D399),D399="AUTO"),""," -mp_blade_id "&amp;D399)&amp;IF(ISTEXT(E399)," -status "&amp;E399,"")&amp;IF(ISTEXT(F399)," -ldev_name "&amp;F399,"")&amp;" -s "&amp;Instructions!B$11&amp;" -IH"&amp;Instructions!B$10,"")</f>
        <v/>
      </c>
    </row>
    <row r="400" spans="1:8" ht="15">
      <c r="A400" s="204" t="str">
        <f t="shared" si="12"/>
        <v/>
      </c>
      <c r="B400" s="204"/>
      <c r="C400" s="204"/>
      <c r="D400" s="83"/>
      <c r="E400" s="83"/>
      <c r="F400" s="232" t="str">
        <f t="shared" si="13"/>
        <v/>
      </c>
      <c r="G400" s="92" t="s">
        <v>17</v>
      </c>
      <c r="H400" s="24" t="str">
        <f>IF(B400&gt;0,"raidcom modify ldev -ldev_id "&amp;B400&amp;IF(OR(ISBLANK(D400),D400="AUTO"),""," -mp_blade_id "&amp;D400)&amp;IF(ISTEXT(E400)," -status "&amp;E400,"")&amp;IF(ISTEXT(F400)," -ldev_name "&amp;F400,"")&amp;" -s "&amp;Instructions!B$11&amp;" -IH"&amp;Instructions!B$10,"")</f>
        <v/>
      </c>
    </row>
    <row r="401" spans="1:8" ht="15">
      <c r="A401" s="204" t="str">
        <f t="shared" si="12"/>
        <v/>
      </c>
      <c r="B401" s="204"/>
      <c r="C401" s="204"/>
      <c r="D401" s="83"/>
      <c r="E401" s="83"/>
      <c r="F401" s="232" t="str">
        <f t="shared" si="13"/>
        <v/>
      </c>
      <c r="G401" s="92" t="s">
        <v>17</v>
      </c>
      <c r="H401" s="24" t="str">
        <f>IF(B401&gt;0,"raidcom modify ldev -ldev_id "&amp;B401&amp;IF(OR(ISBLANK(D401),D401="AUTO"),""," -mp_blade_id "&amp;D401)&amp;IF(ISTEXT(E401)," -status "&amp;E401,"")&amp;IF(ISTEXT(F401)," -ldev_name "&amp;F401,"")&amp;" -s "&amp;Instructions!B$11&amp;" -IH"&amp;Instructions!B$10,"")</f>
        <v/>
      </c>
    </row>
    <row r="402" spans="1:8" ht="15">
      <c r="A402" s="204" t="str">
        <f t="shared" si="12"/>
        <v/>
      </c>
      <c r="B402" s="204"/>
      <c r="C402" s="204"/>
      <c r="D402" s="83"/>
      <c r="E402" s="83"/>
      <c r="F402" s="232" t="str">
        <f t="shared" si="13"/>
        <v/>
      </c>
      <c r="G402" s="92" t="s">
        <v>17</v>
      </c>
      <c r="H402" s="24" t="str">
        <f>IF(B402&gt;0,"raidcom modify ldev -ldev_id "&amp;B402&amp;IF(OR(ISBLANK(D402),D402="AUTO"),""," -mp_blade_id "&amp;D402)&amp;IF(ISTEXT(E402)," -status "&amp;E402,"")&amp;IF(ISTEXT(F402)," -ldev_name "&amp;F402,"")&amp;" -s "&amp;Instructions!B$11&amp;" -IH"&amp;Instructions!B$10,"")</f>
        <v/>
      </c>
    </row>
    <row r="403" spans="1:8" ht="15">
      <c r="A403" s="204" t="str">
        <f t="shared" si="12"/>
        <v/>
      </c>
      <c r="B403" s="204"/>
      <c r="C403" s="204"/>
      <c r="D403" s="83"/>
      <c r="E403" s="83"/>
      <c r="F403" s="232" t="str">
        <f t="shared" si="13"/>
        <v/>
      </c>
      <c r="G403" s="92" t="s">
        <v>17</v>
      </c>
      <c r="H403" s="24" t="str">
        <f>IF(B403&gt;0,"raidcom modify ldev -ldev_id "&amp;B403&amp;IF(OR(ISBLANK(D403),D403="AUTO"),""," -mp_blade_id "&amp;D403)&amp;IF(ISTEXT(E403)," -status "&amp;E403,"")&amp;IF(ISTEXT(F403)," -ldev_name "&amp;F403,"")&amp;" -s "&amp;Instructions!B$11&amp;" -IH"&amp;Instructions!B$10,"")</f>
        <v/>
      </c>
    </row>
    <row r="404" spans="1:8" ht="15">
      <c r="A404" s="204" t="str">
        <f t="shared" si="12"/>
        <v/>
      </c>
      <c r="B404" s="204"/>
      <c r="C404" s="204"/>
      <c r="D404" s="83"/>
      <c r="E404" s="83"/>
      <c r="F404" s="232" t="str">
        <f t="shared" si="13"/>
        <v/>
      </c>
      <c r="G404" s="92" t="s">
        <v>17</v>
      </c>
      <c r="H404" s="24" t="str">
        <f>IF(B404&gt;0,"raidcom modify ldev -ldev_id "&amp;B404&amp;IF(OR(ISBLANK(D404),D404="AUTO"),""," -mp_blade_id "&amp;D404)&amp;IF(ISTEXT(E404)," -status "&amp;E404,"")&amp;IF(ISTEXT(F404)," -ldev_name "&amp;F404,"")&amp;" -s "&amp;Instructions!B$11&amp;" -IH"&amp;Instructions!B$10,"")</f>
        <v/>
      </c>
    </row>
    <row r="405" spans="1:8" ht="15">
      <c r="A405" s="204" t="str">
        <f t="shared" si="12"/>
        <v/>
      </c>
      <c r="B405" s="204"/>
      <c r="C405" s="204"/>
      <c r="D405" s="83"/>
      <c r="E405" s="83"/>
      <c r="F405" s="232" t="str">
        <f t="shared" si="13"/>
        <v/>
      </c>
      <c r="G405" s="92" t="s">
        <v>17</v>
      </c>
      <c r="H405" s="24" t="str">
        <f>IF(B405&gt;0,"raidcom modify ldev -ldev_id "&amp;B405&amp;IF(OR(ISBLANK(D405),D405="AUTO"),""," -mp_blade_id "&amp;D405)&amp;IF(ISTEXT(E405)," -status "&amp;E405,"")&amp;IF(ISTEXT(F405)," -ldev_name "&amp;F405,"")&amp;" -s "&amp;Instructions!B$11&amp;" -IH"&amp;Instructions!B$10,"")</f>
        <v/>
      </c>
    </row>
    <row r="406" spans="1:8" ht="15">
      <c r="A406" s="204" t="str">
        <f t="shared" si="12"/>
        <v/>
      </c>
      <c r="B406" s="204"/>
      <c r="C406" s="204"/>
      <c r="D406" s="83"/>
      <c r="E406" s="83"/>
      <c r="F406" s="232" t="str">
        <f t="shared" si="13"/>
        <v/>
      </c>
      <c r="G406" s="92" t="s">
        <v>17</v>
      </c>
      <c r="H406" s="24" t="str">
        <f>IF(B406&gt;0,"raidcom modify ldev -ldev_id "&amp;B406&amp;IF(OR(ISBLANK(D406),D406="AUTO"),""," -mp_blade_id "&amp;D406)&amp;IF(ISTEXT(E406)," -status "&amp;E406,"")&amp;IF(ISTEXT(F406)," -ldev_name "&amp;F406,"")&amp;" -s "&amp;Instructions!B$11&amp;" -IH"&amp;Instructions!B$10,"")</f>
        <v/>
      </c>
    </row>
    <row r="407" spans="1:8" ht="15">
      <c r="A407" s="204" t="str">
        <f t="shared" si="12"/>
        <v/>
      </c>
      <c r="B407" s="204"/>
      <c r="C407" s="204"/>
      <c r="D407" s="83"/>
      <c r="E407" s="83"/>
      <c r="F407" s="232" t="str">
        <f t="shared" si="13"/>
        <v/>
      </c>
      <c r="G407" s="92" t="s">
        <v>17</v>
      </c>
      <c r="H407" s="24" t="str">
        <f>IF(B407&gt;0,"raidcom modify ldev -ldev_id "&amp;B407&amp;IF(OR(ISBLANK(D407),D407="AUTO"),""," -mp_blade_id "&amp;D407)&amp;IF(ISTEXT(E407)," -status "&amp;E407,"")&amp;IF(ISTEXT(F407)," -ldev_name "&amp;F407,"")&amp;" -s "&amp;Instructions!B$11&amp;" -IH"&amp;Instructions!B$10,"")</f>
        <v/>
      </c>
    </row>
    <row r="408" spans="1:8" ht="15">
      <c r="A408" s="204" t="str">
        <f t="shared" si="12"/>
        <v/>
      </c>
      <c r="B408" s="204"/>
      <c r="C408" s="204"/>
      <c r="D408" s="83"/>
      <c r="E408" s="83"/>
      <c r="F408" s="232" t="str">
        <f t="shared" si="13"/>
        <v/>
      </c>
      <c r="G408" s="92" t="s">
        <v>17</v>
      </c>
      <c r="H408" s="24" t="str">
        <f>IF(B408&gt;0,"raidcom modify ldev -ldev_id "&amp;B408&amp;IF(OR(ISBLANK(D408),D408="AUTO"),""," -mp_blade_id "&amp;D408)&amp;IF(ISTEXT(E408)," -status "&amp;E408,"")&amp;IF(ISTEXT(F408)," -ldev_name "&amp;F408,"")&amp;" -s "&amp;Instructions!B$11&amp;" -IH"&amp;Instructions!B$10,"")</f>
        <v/>
      </c>
    </row>
    <row r="409" spans="1:8" ht="15">
      <c r="A409" s="204" t="str">
        <f t="shared" si="12"/>
        <v/>
      </c>
      <c r="B409" s="204"/>
      <c r="C409" s="204"/>
      <c r="D409" s="83"/>
      <c r="E409" s="83"/>
      <c r="F409" s="232" t="str">
        <f t="shared" si="13"/>
        <v/>
      </c>
      <c r="G409" s="92" t="s">
        <v>17</v>
      </c>
      <c r="H409" s="24" t="str">
        <f>IF(B409&gt;0,"raidcom modify ldev -ldev_id "&amp;B409&amp;IF(OR(ISBLANK(D409),D409="AUTO"),""," -mp_blade_id "&amp;D409)&amp;IF(ISTEXT(E409)," -status "&amp;E409,"")&amp;IF(ISTEXT(F409)," -ldev_name "&amp;F409,"")&amp;" -s "&amp;Instructions!B$11&amp;" -IH"&amp;Instructions!B$10,"")</f>
        <v/>
      </c>
    </row>
    <row r="410" spans="1:8" ht="15">
      <c r="A410" s="204" t="str">
        <f t="shared" si="12"/>
        <v/>
      </c>
      <c r="B410" s="204"/>
      <c r="C410" s="204"/>
      <c r="D410" s="83"/>
      <c r="E410" s="83"/>
      <c r="F410" s="232" t="str">
        <f t="shared" si="13"/>
        <v/>
      </c>
      <c r="G410" s="92" t="s">
        <v>17</v>
      </c>
      <c r="H410" s="24" t="str">
        <f>IF(B410&gt;0,"raidcom modify ldev -ldev_id "&amp;B410&amp;IF(OR(ISBLANK(D410),D410="AUTO"),""," -mp_blade_id "&amp;D410)&amp;IF(ISTEXT(E410)," -status "&amp;E410,"")&amp;IF(ISTEXT(F410)," -ldev_name "&amp;F410,"")&amp;" -s "&amp;Instructions!B$11&amp;" -IH"&amp;Instructions!B$10,"")</f>
        <v/>
      </c>
    </row>
    <row r="411" spans="1:8" ht="15">
      <c r="A411" s="204" t="str">
        <f t="shared" si="12"/>
        <v/>
      </c>
      <c r="B411" s="204"/>
      <c r="C411" s="204"/>
      <c r="D411" s="83"/>
      <c r="E411" s="83"/>
      <c r="F411" s="232" t="str">
        <f t="shared" si="13"/>
        <v/>
      </c>
      <c r="G411" s="92" t="s">
        <v>17</v>
      </c>
      <c r="H411" s="24" t="str">
        <f>IF(B411&gt;0,"raidcom modify ldev -ldev_id "&amp;B411&amp;IF(OR(ISBLANK(D411),D411="AUTO"),""," -mp_blade_id "&amp;D411)&amp;IF(ISTEXT(E411)," -status "&amp;E411,"")&amp;IF(ISTEXT(F411)," -ldev_name "&amp;F411,"")&amp;" -s "&amp;Instructions!B$11&amp;" -IH"&amp;Instructions!B$10,"")</f>
        <v/>
      </c>
    </row>
    <row r="412" spans="1:8" ht="15">
      <c r="A412" s="204" t="str">
        <f t="shared" si="12"/>
        <v/>
      </c>
      <c r="B412" s="204"/>
      <c r="C412" s="204"/>
      <c r="D412" s="83"/>
      <c r="E412" s="83"/>
      <c r="F412" s="232" t="str">
        <f t="shared" si="13"/>
        <v/>
      </c>
      <c r="G412" s="92" t="s">
        <v>17</v>
      </c>
      <c r="H412" s="24" t="str">
        <f>IF(B412&gt;0,"raidcom modify ldev -ldev_id "&amp;B412&amp;IF(OR(ISBLANK(D412),D412="AUTO"),""," -mp_blade_id "&amp;D412)&amp;IF(ISTEXT(E412)," -status "&amp;E412,"")&amp;IF(ISTEXT(F412)," -ldev_name "&amp;F412,"")&amp;" -s "&amp;Instructions!B$11&amp;" -IH"&amp;Instructions!B$10,"")</f>
        <v/>
      </c>
    </row>
    <row r="413" spans="1:8" ht="15">
      <c r="A413" s="204" t="str">
        <f t="shared" si="12"/>
        <v/>
      </c>
      <c r="B413" s="204"/>
      <c r="C413" s="204"/>
      <c r="D413" s="83"/>
      <c r="E413" s="83"/>
      <c r="F413" s="232" t="str">
        <f t="shared" si="13"/>
        <v/>
      </c>
      <c r="G413" s="92" t="s">
        <v>17</v>
      </c>
      <c r="H413" s="24" t="str">
        <f>IF(B413&gt;0,"raidcom modify ldev -ldev_id "&amp;B413&amp;IF(OR(ISBLANK(D413),D413="AUTO"),""," -mp_blade_id "&amp;D413)&amp;IF(ISTEXT(E413)," -status "&amp;E413,"")&amp;IF(ISTEXT(F413)," -ldev_name "&amp;F413,"")&amp;" -s "&amp;Instructions!B$11&amp;" -IH"&amp;Instructions!B$10,"")</f>
        <v/>
      </c>
    </row>
    <row r="414" spans="1:8" ht="15">
      <c r="A414" s="204" t="str">
        <f t="shared" si="12"/>
        <v/>
      </c>
      <c r="B414" s="204"/>
      <c r="C414" s="204"/>
      <c r="D414" s="83"/>
      <c r="E414" s="83"/>
      <c r="F414" s="232" t="str">
        <f t="shared" si="13"/>
        <v/>
      </c>
      <c r="G414" s="92" t="s">
        <v>17</v>
      </c>
      <c r="H414" s="24" t="str">
        <f>IF(B414&gt;0,"raidcom modify ldev -ldev_id "&amp;B414&amp;IF(OR(ISBLANK(D414),D414="AUTO"),""," -mp_blade_id "&amp;D414)&amp;IF(ISTEXT(E414)," -status "&amp;E414,"")&amp;IF(ISTEXT(F414)," -ldev_name "&amp;F414,"")&amp;" -s "&amp;Instructions!B$11&amp;" -IH"&amp;Instructions!B$10,"")</f>
        <v/>
      </c>
    </row>
    <row r="415" spans="1:8" ht="15">
      <c r="A415" s="204" t="str">
        <f t="shared" si="12"/>
        <v/>
      </c>
      <c r="B415" s="204"/>
      <c r="C415" s="204"/>
      <c r="D415" s="83"/>
      <c r="E415" s="83"/>
      <c r="F415" s="232" t="str">
        <f t="shared" si="13"/>
        <v/>
      </c>
      <c r="G415" s="92" t="s">
        <v>17</v>
      </c>
      <c r="H415" s="24" t="str">
        <f>IF(B415&gt;0,"raidcom modify ldev -ldev_id "&amp;B415&amp;IF(OR(ISBLANK(D415),D415="AUTO"),""," -mp_blade_id "&amp;D415)&amp;IF(ISTEXT(E415)," -status "&amp;E415,"")&amp;IF(ISTEXT(F415)," -ldev_name "&amp;F415,"")&amp;" -s "&amp;Instructions!B$11&amp;" -IH"&amp;Instructions!B$10,"")</f>
        <v/>
      </c>
    </row>
    <row r="416" spans="1:8" ht="15">
      <c r="A416" s="204" t="str">
        <f t="shared" si="12"/>
        <v/>
      </c>
      <c r="B416" s="204"/>
      <c r="C416" s="204"/>
      <c r="D416" s="83"/>
      <c r="E416" s="83"/>
      <c r="F416" s="232" t="str">
        <f t="shared" si="13"/>
        <v/>
      </c>
      <c r="G416" s="92" t="s">
        <v>17</v>
      </c>
      <c r="H416" s="24" t="str">
        <f>IF(B416&gt;0,"raidcom modify ldev -ldev_id "&amp;B416&amp;IF(OR(ISBLANK(D416),D416="AUTO"),""," -mp_blade_id "&amp;D416)&amp;IF(ISTEXT(E416)," -status "&amp;E416,"")&amp;IF(ISTEXT(F416)," -ldev_name "&amp;F416,"")&amp;" -s "&amp;Instructions!B$11&amp;" -IH"&amp;Instructions!B$10,"")</f>
        <v/>
      </c>
    </row>
    <row r="417" spans="1:8" ht="15">
      <c r="A417" s="204" t="str">
        <f t="shared" si="12"/>
        <v/>
      </c>
      <c r="B417" s="204"/>
      <c r="C417" s="204"/>
      <c r="D417" s="83"/>
      <c r="E417" s="83"/>
      <c r="F417" s="232" t="str">
        <f t="shared" si="13"/>
        <v/>
      </c>
      <c r="G417" s="92" t="s">
        <v>17</v>
      </c>
      <c r="H417" s="24" t="str">
        <f>IF(B417&gt;0,"raidcom modify ldev -ldev_id "&amp;B417&amp;IF(OR(ISBLANK(D417),D417="AUTO"),""," -mp_blade_id "&amp;D417)&amp;IF(ISTEXT(E417)," -status "&amp;E417,"")&amp;IF(ISTEXT(F417)," -ldev_name "&amp;F417,"")&amp;" -s "&amp;Instructions!B$11&amp;" -IH"&amp;Instructions!B$10,"")</f>
        <v/>
      </c>
    </row>
    <row r="418" spans="1:8" ht="15">
      <c r="A418" s="204" t="str">
        <f t="shared" si="12"/>
        <v/>
      </c>
      <c r="B418" s="204"/>
      <c r="C418" s="204"/>
      <c r="D418" s="83"/>
      <c r="E418" s="83"/>
      <c r="F418" s="232" t="str">
        <f t="shared" si="13"/>
        <v/>
      </c>
      <c r="G418" s="92" t="s">
        <v>17</v>
      </c>
      <c r="H418" s="24" t="str">
        <f>IF(B418&gt;0,"raidcom modify ldev -ldev_id "&amp;B418&amp;IF(OR(ISBLANK(D418),D418="AUTO"),""," -mp_blade_id "&amp;D418)&amp;IF(ISTEXT(E418)," -status "&amp;E418,"")&amp;IF(ISTEXT(F418)," -ldev_name "&amp;F418,"")&amp;" -s "&amp;Instructions!B$11&amp;" -IH"&amp;Instructions!B$10,"")</f>
        <v/>
      </c>
    </row>
    <row r="419" spans="1:8" ht="15">
      <c r="A419" s="204" t="str">
        <f t="shared" si="12"/>
        <v/>
      </c>
      <c r="B419" s="204"/>
      <c r="C419" s="204"/>
      <c r="D419" s="83"/>
      <c r="E419" s="83"/>
      <c r="F419" s="232" t="str">
        <f t="shared" si="13"/>
        <v/>
      </c>
      <c r="G419" s="92" t="s">
        <v>17</v>
      </c>
      <c r="H419" s="24" t="str">
        <f>IF(B419&gt;0,"raidcom modify ldev -ldev_id "&amp;B419&amp;IF(OR(ISBLANK(D419),D419="AUTO"),""," -mp_blade_id "&amp;D419)&amp;IF(ISTEXT(E419)," -status "&amp;E419,"")&amp;IF(ISTEXT(F419)," -ldev_name "&amp;F419,"")&amp;" -s "&amp;Instructions!B$11&amp;" -IH"&amp;Instructions!B$10,"")</f>
        <v/>
      </c>
    </row>
    <row r="420" spans="1:8" ht="15">
      <c r="A420" s="204" t="str">
        <f t="shared" si="12"/>
        <v/>
      </c>
      <c r="B420" s="204"/>
      <c r="C420" s="204"/>
      <c r="D420" s="83"/>
      <c r="E420" s="83"/>
      <c r="F420" s="232" t="str">
        <f t="shared" si="13"/>
        <v/>
      </c>
      <c r="G420" s="92" t="s">
        <v>17</v>
      </c>
      <c r="H420" s="24" t="str">
        <f>IF(B420&gt;0,"raidcom modify ldev -ldev_id "&amp;B420&amp;IF(OR(ISBLANK(D420),D420="AUTO"),""," -mp_blade_id "&amp;D420)&amp;IF(ISTEXT(E420)," -status "&amp;E420,"")&amp;IF(ISTEXT(F420)," -ldev_name "&amp;F420,"")&amp;" -s "&amp;Instructions!B$11&amp;" -IH"&amp;Instructions!B$10,"")</f>
        <v/>
      </c>
    </row>
    <row r="421" spans="1:8" ht="15">
      <c r="A421" s="204" t="str">
        <f t="shared" si="12"/>
        <v/>
      </c>
      <c r="B421" s="204"/>
      <c r="C421" s="204"/>
      <c r="D421" s="83"/>
      <c r="E421" s="83"/>
      <c r="F421" s="232" t="str">
        <f t="shared" si="13"/>
        <v/>
      </c>
      <c r="G421" s="92" t="s">
        <v>17</v>
      </c>
      <c r="H421" s="24" t="str">
        <f>IF(B421&gt;0,"raidcom modify ldev -ldev_id "&amp;B421&amp;IF(OR(ISBLANK(D421),D421="AUTO"),""," -mp_blade_id "&amp;D421)&amp;IF(ISTEXT(E421)," -status "&amp;E421,"")&amp;IF(ISTEXT(F421)," -ldev_name "&amp;F421,"")&amp;" -s "&amp;Instructions!B$11&amp;" -IH"&amp;Instructions!B$10,"")</f>
        <v/>
      </c>
    </row>
    <row r="422" spans="1:8" ht="15">
      <c r="A422" s="204" t="str">
        <f t="shared" si="12"/>
        <v/>
      </c>
      <c r="B422" s="204"/>
      <c r="C422" s="204"/>
      <c r="D422" s="83"/>
      <c r="E422" s="83"/>
      <c r="F422" s="232" t="str">
        <f t="shared" si="13"/>
        <v/>
      </c>
      <c r="G422" s="92" t="s">
        <v>17</v>
      </c>
      <c r="H422" s="24" t="str">
        <f>IF(B422&gt;0,"raidcom modify ldev -ldev_id "&amp;B422&amp;IF(OR(ISBLANK(D422),D422="AUTO"),""," -mp_blade_id "&amp;D422)&amp;IF(ISTEXT(E422)," -status "&amp;E422,"")&amp;IF(ISTEXT(F422)," -ldev_name "&amp;F422,"")&amp;" -s "&amp;Instructions!B$11&amp;" -IH"&amp;Instructions!B$10,"")</f>
        <v/>
      </c>
    </row>
    <row r="423" spans="1:8" ht="15">
      <c r="A423" s="204" t="str">
        <f t="shared" si="12"/>
        <v/>
      </c>
      <c r="B423" s="204"/>
      <c r="C423" s="204"/>
      <c r="D423" s="83"/>
      <c r="E423" s="83"/>
      <c r="F423" s="232" t="str">
        <f t="shared" si="13"/>
        <v/>
      </c>
      <c r="G423" s="92" t="s">
        <v>17</v>
      </c>
      <c r="H423" s="24" t="str">
        <f>IF(B423&gt;0,"raidcom modify ldev -ldev_id "&amp;B423&amp;IF(OR(ISBLANK(D423),D423="AUTO"),""," -mp_blade_id "&amp;D423)&amp;IF(ISTEXT(E423)," -status "&amp;E423,"")&amp;IF(ISTEXT(F423)," -ldev_name "&amp;F423,"")&amp;" -s "&amp;Instructions!B$11&amp;" -IH"&amp;Instructions!B$10,"")</f>
        <v/>
      </c>
    </row>
    <row r="424" spans="1:8" ht="15">
      <c r="A424" s="204" t="str">
        <f t="shared" si="12"/>
        <v/>
      </c>
      <c r="B424" s="204"/>
      <c r="C424" s="204"/>
      <c r="D424" s="83"/>
      <c r="E424" s="83"/>
      <c r="F424" s="232" t="str">
        <f t="shared" si="13"/>
        <v/>
      </c>
      <c r="G424" s="92" t="s">
        <v>17</v>
      </c>
      <c r="H424" s="24" t="str">
        <f>IF(B424&gt;0,"raidcom modify ldev -ldev_id "&amp;B424&amp;IF(OR(ISBLANK(D424),D424="AUTO"),""," -mp_blade_id "&amp;D424)&amp;IF(ISTEXT(E424)," -status "&amp;E424,"")&amp;IF(ISTEXT(F424)," -ldev_name "&amp;F424,"")&amp;" -s "&amp;Instructions!B$11&amp;" -IH"&amp;Instructions!B$10,"")</f>
        <v/>
      </c>
    </row>
    <row r="425" spans="1:8" ht="15">
      <c r="A425" s="204" t="str">
        <f t="shared" si="12"/>
        <v/>
      </c>
      <c r="B425" s="204"/>
      <c r="C425" s="204"/>
      <c r="D425" s="83"/>
      <c r="E425" s="83"/>
      <c r="F425" s="232" t="str">
        <f t="shared" si="13"/>
        <v/>
      </c>
      <c r="G425" s="92" t="s">
        <v>17</v>
      </c>
      <c r="H425" s="24" t="str">
        <f>IF(B425&gt;0,"raidcom modify ldev -ldev_id "&amp;B425&amp;IF(OR(ISBLANK(D425),D425="AUTO"),""," -mp_blade_id "&amp;D425)&amp;IF(ISTEXT(E425)," -status "&amp;E425,"")&amp;IF(ISTEXT(F425)," -ldev_name "&amp;F425,"")&amp;" -s "&amp;Instructions!B$11&amp;" -IH"&amp;Instructions!B$10,"")</f>
        <v/>
      </c>
    </row>
    <row r="426" spans="1:8" ht="15">
      <c r="A426" s="204" t="str">
        <f t="shared" si="12"/>
        <v/>
      </c>
      <c r="B426" s="204"/>
      <c r="C426" s="204"/>
      <c r="D426" s="83"/>
      <c r="E426" s="83"/>
      <c r="F426" s="232" t="str">
        <f t="shared" si="13"/>
        <v/>
      </c>
      <c r="G426" s="92" t="s">
        <v>17</v>
      </c>
      <c r="H426" s="24" t="str">
        <f>IF(B426&gt;0,"raidcom modify ldev -ldev_id "&amp;B426&amp;IF(OR(ISBLANK(D426),D426="AUTO"),""," -mp_blade_id "&amp;D426)&amp;IF(ISTEXT(E426)," -status "&amp;E426,"")&amp;IF(ISTEXT(F426)," -ldev_name "&amp;F426,"")&amp;" -s "&amp;Instructions!B$11&amp;" -IH"&amp;Instructions!B$10,"")</f>
        <v/>
      </c>
    </row>
    <row r="427" spans="1:8" ht="15">
      <c r="A427" s="204" t="str">
        <f t="shared" si="12"/>
        <v/>
      </c>
      <c r="B427" s="204"/>
      <c r="C427" s="204"/>
      <c r="D427" s="83"/>
      <c r="E427" s="83"/>
      <c r="F427" s="232" t="str">
        <f t="shared" si="13"/>
        <v/>
      </c>
      <c r="G427" s="92" t="s">
        <v>17</v>
      </c>
      <c r="H427" s="24" t="str">
        <f>IF(B427&gt;0,"raidcom modify ldev -ldev_id "&amp;B427&amp;IF(OR(ISBLANK(D427),D427="AUTO"),""," -mp_blade_id "&amp;D427)&amp;IF(ISTEXT(E427)," -status "&amp;E427,"")&amp;IF(ISTEXT(F427)," -ldev_name "&amp;F427,"")&amp;" -s "&amp;Instructions!B$11&amp;" -IH"&amp;Instructions!B$10,"")</f>
        <v/>
      </c>
    </row>
    <row r="428" spans="1:8" ht="15">
      <c r="A428" s="204" t="str">
        <f t="shared" si="12"/>
        <v/>
      </c>
      <c r="B428" s="204"/>
      <c r="C428" s="204"/>
      <c r="D428" s="83"/>
      <c r="E428" s="83"/>
      <c r="F428" s="232" t="str">
        <f t="shared" si="13"/>
        <v/>
      </c>
      <c r="G428" s="92" t="s">
        <v>17</v>
      </c>
      <c r="H428" s="24" t="str">
        <f>IF(B428&gt;0,"raidcom modify ldev -ldev_id "&amp;B428&amp;IF(OR(ISBLANK(D428),D428="AUTO"),""," -mp_blade_id "&amp;D428)&amp;IF(ISTEXT(E428)," -status "&amp;E428,"")&amp;IF(ISTEXT(F428)," -ldev_name "&amp;F428,"")&amp;" -s "&amp;Instructions!B$11&amp;" -IH"&amp;Instructions!B$10,"")</f>
        <v/>
      </c>
    </row>
    <row r="429" spans="1:8" ht="15">
      <c r="A429" s="204" t="str">
        <f t="shared" si="12"/>
        <v/>
      </c>
      <c r="B429" s="204"/>
      <c r="C429" s="204"/>
      <c r="D429" s="83"/>
      <c r="E429" s="83"/>
      <c r="F429" s="232" t="str">
        <f t="shared" si="13"/>
        <v/>
      </c>
      <c r="G429" s="92" t="s">
        <v>17</v>
      </c>
      <c r="H429" s="24" t="str">
        <f>IF(B429&gt;0,"raidcom modify ldev -ldev_id "&amp;B429&amp;IF(OR(ISBLANK(D429),D429="AUTO"),""," -mp_blade_id "&amp;D429)&amp;IF(ISTEXT(E429)," -status "&amp;E429,"")&amp;IF(ISTEXT(F429)," -ldev_name "&amp;F429,"")&amp;" -s "&amp;Instructions!B$11&amp;" -IH"&amp;Instructions!B$10,"")</f>
        <v/>
      </c>
    </row>
    <row r="430" spans="1:8" ht="15">
      <c r="A430" s="204" t="str">
        <f t="shared" si="12"/>
        <v/>
      </c>
      <c r="B430" s="204"/>
      <c r="C430" s="204"/>
      <c r="D430" s="83"/>
      <c r="E430" s="83"/>
      <c r="F430" s="232" t="str">
        <f t="shared" si="13"/>
        <v/>
      </c>
      <c r="G430" s="92" t="s">
        <v>17</v>
      </c>
      <c r="H430" s="24" t="str">
        <f>IF(B430&gt;0,"raidcom modify ldev -ldev_id "&amp;B430&amp;IF(OR(ISBLANK(D430),D430="AUTO"),""," -mp_blade_id "&amp;D430)&amp;IF(ISTEXT(E430)," -status "&amp;E430,"")&amp;IF(ISTEXT(F430)," -ldev_name "&amp;F430,"")&amp;" -s "&amp;Instructions!B$11&amp;" -IH"&amp;Instructions!B$10,"")</f>
        <v/>
      </c>
    </row>
    <row r="431" spans="1:8" ht="15">
      <c r="A431" s="204" t="str">
        <f t="shared" si="12"/>
        <v/>
      </c>
      <c r="B431" s="204"/>
      <c r="C431" s="204"/>
      <c r="D431" s="83"/>
      <c r="E431" s="83"/>
      <c r="F431" s="232" t="str">
        <f t="shared" si="13"/>
        <v/>
      </c>
      <c r="G431" s="92" t="s">
        <v>17</v>
      </c>
      <c r="H431" s="24" t="str">
        <f>IF(B431&gt;0,"raidcom modify ldev -ldev_id "&amp;B431&amp;IF(OR(ISBLANK(D431),D431="AUTO"),""," -mp_blade_id "&amp;D431)&amp;IF(ISTEXT(E431)," -status "&amp;E431,"")&amp;IF(ISTEXT(F431)," -ldev_name "&amp;F431,"")&amp;" -s "&amp;Instructions!B$11&amp;" -IH"&amp;Instructions!B$10,"")</f>
        <v/>
      </c>
    </row>
    <row r="432" spans="1:8" ht="15">
      <c r="A432" s="204" t="str">
        <f t="shared" si="12"/>
        <v/>
      </c>
      <c r="B432" s="204"/>
      <c r="C432" s="204"/>
      <c r="D432" s="83"/>
      <c r="E432" s="83"/>
      <c r="F432" s="232" t="str">
        <f t="shared" si="13"/>
        <v/>
      </c>
      <c r="G432" s="92" t="s">
        <v>17</v>
      </c>
      <c r="H432" s="24" t="str">
        <f>IF(B432&gt;0,"raidcom modify ldev -ldev_id "&amp;B432&amp;IF(OR(ISBLANK(D432),D432="AUTO"),""," -mp_blade_id "&amp;D432)&amp;IF(ISTEXT(E432)," -status "&amp;E432,"")&amp;IF(ISTEXT(F432)," -ldev_name "&amp;F432,"")&amp;" -s "&amp;Instructions!B$11&amp;" -IH"&amp;Instructions!B$10,"")</f>
        <v/>
      </c>
    </row>
    <row r="433" spans="1:8" ht="15">
      <c r="A433" s="204" t="str">
        <f t="shared" si="12"/>
        <v/>
      </c>
      <c r="B433" s="204"/>
      <c r="C433" s="204"/>
      <c r="D433" s="83"/>
      <c r="E433" s="83"/>
      <c r="F433" s="232" t="str">
        <f t="shared" si="13"/>
        <v/>
      </c>
      <c r="G433" s="92" t="s">
        <v>17</v>
      </c>
      <c r="H433" s="24" t="str">
        <f>IF(B433&gt;0,"raidcom modify ldev -ldev_id "&amp;B433&amp;IF(OR(ISBLANK(D433),D433="AUTO"),""," -mp_blade_id "&amp;D433)&amp;IF(ISTEXT(E433)," -status "&amp;E433,"")&amp;IF(ISTEXT(F433)," -ldev_name "&amp;F433,"")&amp;" -s "&amp;Instructions!B$11&amp;" -IH"&amp;Instructions!B$10,"")</f>
        <v/>
      </c>
    </row>
    <row r="434" spans="1:8" ht="15">
      <c r="A434" s="204" t="str">
        <f t="shared" si="12"/>
        <v/>
      </c>
      <c r="B434" s="204"/>
      <c r="C434" s="204"/>
      <c r="D434" s="83"/>
      <c r="E434" s="83"/>
      <c r="F434" s="232" t="str">
        <f t="shared" si="13"/>
        <v/>
      </c>
      <c r="G434" s="92" t="s">
        <v>17</v>
      </c>
      <c r="H434" s="24" t="str">
        <f>IF(B434&gt;0,"raidcom modify ldev -ldev_id "&amp;B434&amp;IF(OR(ISBLANK(D434),D434="AUTO"),""," -mp_blade_id "&amp;D434)&amp;IF(ISTEXT(E434)," -status "&amp;E434,"")&amp;IF(ISTEXT(F434)," -ldev_name "&amp;F434,"")&amp;" -s "&amp;Instructions!B$11&amp;" -IH"&amp;Instructions!B$10,"")</f>
        <v/>
      </c>
    </row>
    <row r="435" spans="1:8" ht="15">
      <c r="A435" s="204" t="str">
        <f t="shared" si="12"/>
        <v/>
      </c>
      <c r="B435" s="204"/>
      <c r="C435" s="204"/>
      <c r="D435" s="83"/>
      <c r="E435" s="83"/>
      <c r="F435" s="232" t="str">
        <f t="shared" si="13"/>
        <v/>
      </c>
      <c r="G435" s="92" t="s">
        <v>17</v>
      </c>
      <c r="H435" s="24" t="str">
        <f>IF(B435&gt;0,"raidcom modify ldev -ldev_id "&amp;B435&amp;IF(OR(ISBLANK(D435),D435="AUTO"),""," -mp_blade_id "&amp;D435)&amp;IF(ISTEXT(E435)," -status "&amp;E435,"")&amp;IF(ISTEXT(F435)," -ldev_name "&amp;F435,"")&amp;" -s "&amp;Instructions!B$11&amp;" -IH"&amp;Instructions!B$10,"")</f>
        <v/>
      </c>
    </row>
    <row r="436" spans="1:8" ht="15">
      <c r="A436" s="204" t="str">
        <f t="shared" si="12"/>
        <v/>
      </c>
      <c r="B436" s="204"/>
      <c r="C436" s="204"/>
      <c r="D436" s="83"/>
      <c r="E436" s="83"/>
      <c r="F436" s="232" t="str">
        <f t="shared" si="13"/>
        <v/>
      </c>
      <c r="G436" s="92" t="s">
        <v>17</v>
      </c>
      <c r="H436" s="24" t="str">
        <f>IF(B436&gt;0,"raidcom modify ldev -ldev_id "&amp;B436&amp;IF(OR(ISBLANK(D436),D436="AUTO"),""," -mp_blade_id "&amp;D436)&amp;IF(ISTEXT(E436)," -status "&amp;E436,"")&amp;IF(ISTEXT(F436)," -ldev_name "&amp;F436,"")&amp;" -s "&amp;Instructions!B$11&amp;" -IH"&amp;Instructions!B$10,"")</f>
        <v/>
      </c>
    </row>
    <row r="437" spans="1:8" ht="15">
      <c r="A437" s="204" t="str">
        <f t="shared" si="12"/>
        <v/>
      </c>
      <c r="B437" s="204"/>
      <c r="C437" s="204"/>
      <c r="D437" s="83"/>
      <c r="E437" s="83"/>
      <c r="F437" s="232" t="str">
        <f t="shared" si="13"/>
        <v/>
      </c>
      <c r="G437" s="92" t="s">
        <v>17</v>
      </c>
      <c r="H437" s="24" t="str">
        <f>IF(B437&gt;0,"raidcom modify ldev -ldev_id "&amp;B437&amp;IF(OR(ISBLANK(D437),D437="AUTO"),""," -mp_blade_id "&amp;D437)&amp;IF(ISTEXT(E437)," -status "&amp;E437,"")&amp;IF(ISTEXT(F437)," -ldev_name "&amp;F437,"")&amp;" -s "&amp;Instructions!B$11&amp;" -IH"&amp;Instructions!B$10,"")</f>
        <v/>
      </c>
    </row>
    <row r="438" spans="1:8" ht="15">
      <c r="A438" s="204" t="str">
        <f t="shared" si="12"/>
        <v/>
      </c>
      <c r="B438" s="204"/>
      <c r="C438" s="204"/>
      <c r="D438" s="83"/>
      <c r="E438" s="83"/>
      <c r="F438" s="232" t="str">
        <f t="shared" si="13"/>
        <v/>
      </c>
      <c r="G438" s="92" t="s">
        <v>17</v>
      </c>
      <c r="H438" s="24" t="str">
        <f>IF(B438&gt;0,"raidcom modify ldev -ldev_id "&amp;B438&amp;IF(OR(ISBLANK(D438),D438="AUTO"),""," -mp_blade_id "&amp;D438)&amp;IF(ISTEXT(E438)," -status "&amp;E438,"")&amp;IF(ISTEXT(F438)," -ldev_name "&amp;F438,"")&amp;" -s "&amp;Instructions!B$11&amp;" -IH"&amp;Instructions!B$10,"")</f>
        <v/>
      </c>
    </row>
    <row r="439" spans="1:8" ht="15">
      <c r="A439" s="204" t="str">
        <f t="shared" si="12"/>
        <v/>
      </c>
      <c r="B439" s="204"/>
      <c r="C439" s="204"/>
      <c r="D439" s="83"/>
      <c r="E439" s="83"/>
      <c r="F439" s="232" t="str">
        <f t="shared" si="13"/>
        <v/>
      </c>
      <c r="G439" s="92" t="s">
        <v>17</v>
      </c>
      <c r="H439" s="24" t="str">
        <f>IF(B439&gt;0,"raidcom modify ldev -ldev_id "&amp;B439&amp;IF(OR(ISBLANK(D439),D439="AUTO"),""," -mp_blade_id "&amp;D439)&amp;IF(ISTEXT(E439)," -status "&amp;E439,"")&amp;IF(ISTEXT(F439)," -ldev_name "&amp;F439,"")&amp;" -s "&amp;Instructions!B$11&amp;" -IH"&amp;Instructions!B$10,"")</f>
        <v/>
      </c>
    </row>
    <row r="440" spans="1:8" ht="15">
      <c r="A440" s="204" t="str">
        <f t="shared" si="12"/>
        <v/>
      </c>
      <c r="B440" s="204"/>
      <c r="C440" s="204"/>
      <c r="D440" s="83"/>
      <c r="E440" s="83"/>
      <c r="F440" s="232" t="str">
        <f t="shared" si="13"/>
        <v/>
      </c>
      <c r="G440" s="92" t="s">
        <v>17</v>
      </c>
      <c r="H440" s="24" t="str">
        <f>IF(B440&gt;0,"raidcom modify ldev -ldev_id "&amp;B440&amp;IF(OR(ISBLANK(D440),D440="AUTO"),""," -mp_blade_id "&amp;D440)&amp;IF(ISTEXT(E440)," -status "&amp;E440,"")&amp;IF(ISTEXT(F440)," -ldev_name "&amp;F440,"")&amp;" -s "&amp;Instructions!B$11&amp;" -IH"&amp;Instructions!B$10,"")</f>
        <v/>
      </c>
    </row>
    <row r="441" spans="1:8" ht="15">
      <c r="A441" s="204" t="str">
        <f t="shared" si="12"/>
        <v/>
      </c>
      <c r="B441" s="204"/>
      <c r="C441" s="204"/>
      <c r="D441" s="83"/>
      <c r="E441" s="83"/>
      <c r="F441" s="232" t="str">
        <f t="shared" si="13"/>
        <v/>
      </c>
      <c r="G441" s="92" t="s">
        <v>17</v>
      </c>
      <c r="H441" s="24" t="str">
        <f>IF(B441&gt;0,"raidcom modify ldev -ldev_id "&amp;B441&amp;IF(OR(ISBLANK(D441),D441="AUTO"),""," -mp_blade_id "&amp;D441)&amp;IF(ISTEXT(E441)," -status "&amp;E441,"")&amp;IF(ISTEXT(F441)," -ldev_name "&amp;F441,"")&amp;" -s "&amp;Instructions!B$11&amp;" -IH"&amp;Instructions!B$10,"")</f>
        <v/>
      </c>
    </row>
    <row r="442" spans="1:8" ht="15">
      <c r="A442" s="204" t="str">
        <f t="shared" si="12"/>
        <v/>
      </c>
      <c r="B442" s="204"/>
      <c r="C442" s="204"/>
      <c r="D442" s="83"/>
      <c r="E442" s="83"/>
      <c r="F442" s="232" t="str">
        <f t="shared" si="13"/>
        <v/>
      </c>
      <c r="G442" s="92" t="s">
        <v>17</v>
      </c>
      <c r="H442" s="24" t="str">
        <f>IF(B442&gt;0,"raidcom modify ldev -ldev_id "&amp;B442&amp;IF(OR(ISBLANK(D442),D442="AUTO"),""," -mp_blade_id "&amp;D442)&amp;IF(ISTEXT(E442)," -status "&amp;E442,"")&amp;IF(ISTEXT(F442)," -ldev_name "&amp;F442,"")&amp;" -s "&amp;Instructions!B$11&amp;" -IH"&amp;Instructions!B$10,"")</f>
        <v/>
      </c>
    </row>
    <row r="443" spans="1:8" ht="15">
      <c r="A443" s="204" t="str">
        <f t="shared" si="12"/>
        <v/>
      </c>
      <c r="B443" s="204"/>
      <c r="C443" s="204"/>
      <c r="D443" s="83"/>
      <c r="E443" s="83"/>
      <c r="F443" s="232" t="str">
        <f t="shared" si="13"/>
        <v/>
      </c>
      <c r="G443" s="92" t="s">
        <v>17</v>
      </c>
      <c r="H443" s="24" t="str">
        <f>IF(B443&gt;0,"raidcom modify ldev -ldev_id "&amp;B443&amp;IF(OR(ISBLANK(D443),D443="AUTO"),""," -mp_blade_id "&amp;D443)&amp;IF(ISTEXT(E443)," -status "&amp;E443,"")&amp;IF(ISTEXT(F443)," -ldev_name "&amp;F443,"")&amp;" -s "&amp;Instructions!B$11&amp;" -IH"&amp;Instructions!B$10,"")</f>
        <v/>
      </c>
    </row>
    <row r="444" spans="1:8" ht="15">
      <c r="A444" s="204" t="str">
        <f t="shared" si="12"/>
        <v/>
      </c>
      <c r="B444" s="204"/>
      <c r="C444" s="204"/>
      <c r="D444" s="83"/>
      <c r="E444" s="83"/>
      <c r="F444" s="232" t="str">
        <f t="shared" si="13"/>
        <v/>
      </c>
      <c r="G444" s="92" t="s">
        <v>17</v>
      </c>
      <c r="H444" s="24" t="str">
        <f>IF(B444&gt;0,"raidcom modify ldev -ldev_id "&amp;B444&amp;IF(OR(ISBLANK(D444),D444="AUTO"),""," -mp_blade_id "&amp;D444)&amp;IF(ISTEXT(E444)," -status "&amp;E444,"")&amp;IF(ISTEXT(F444)," -ldev_name "&amp;F444,"")&amp;" -s "&amp;Instructions!B$11&amp;" -IH"&amp;Instructions!B$10,"")</f>
        <v/>
      </c>
    </row>
    <row r="445" spans="1:8" ht="15">
      <c r="A445" s="204" t="str">
        <f t="shared" si="12"/>
        <v/>
      </c>
      <c r="B445" s="204"/>
      <c r="C445" s="204"/>
      <c r="D445" s="83"/>
      <c r="E445" s="83"/>
      <c r="F445" s="232" t="str">
        <f t="shared" si="13"/>
        <v/>
      </c>
      <c r="G445" s="92" t="s">
        <v>17</v>
      </c>
      <c r="H445" s="24" t="str">
        <f>IF(B445&gt;0,"raidcom modify ldev -ldev_id "&amp;B445&amp;IF(OR(ISBLANK(D445),D445="AUTO"),""," -mp_blade_id "&amp;D445)&amp;IF(ISTEXT(E445)," -status "&amp;E445,"")&amp;IF(ISTEXT(F445)," -ldev_name "&amp;F445,"")&amp;" -s "&amp;Instructions!B$11&amp;" -IH"&amp;Instructions!B$10,"")</f>
        <v/>
      </c>
    </row>
    <row r="446" spans="1:8" ht="15">
      <c r="A446" s="204" t="str">
        <f t="shared" si="12"/>
        <v/>
      </c>
      <c r="B446" s="204"/>
      <c r="C446" s="204"/>
      <c r="D446" s="83"/>
      <c r="E446" s="83"/>
      <c r="F446" s="232" t="str">
        <f t="shared" si="13"/>
        <v/>
      </c>
      <c r="G446" s="92" t="s">
        <v>17</v>
      </c>
      <c r="H446" s="24" t="str">
        <f>IF(B446&gt;0,"raidcom modify ldev -ldev_id "&amp;B446&amp;IF(OR(ISBLANK(D446),D446="AUTO"),""," -mp_blade_id "&amp;D446)&amp;IF(ISTEXT(E446)," -status "&amp;E446,"")&amp;IF(ISTEXT(F446)," -ldev_name "&amp;F446,"")&amp;" -s "&amp;Instructions!B$11&amp;" -IH"&amp;Instructions!B$10,"")</f>
        <v/>
      </c>
    </row>
    <row r="447" spans="1:8" ht="15">
      <c r="A447" s="204" t="str">
        <f t="shared" si="12"/>
        <v/>
      </c>
      <c r="B447" s="204"/>
      <c r="C447" s="204"/>
      <c r="D447" s="83"/>
      <c r="E447" s="83"/>
      <c r="F447" s="232" t="str">
        <f t="shared" si="13"/>
        <v/>
      </c>
      <c r="G447" s="92" t="s">
        <v>17</v>
      </c>
      <c r="H447" s="24" t="str">
        <f>IF(B447&gt;0,"raidcom modify ldev -ldev_id "&amp;B447&amp;IF(OR(ISBLANK(D447),D447="AUTO"),""," -mp_blade_id "&amp;D447)&amp;IF(ISTEXT(E447)," -status "&amp;E447,"")&amp;IF(ISTEXT(F447)," -ldev_name "&amp;F447,"")&amp;" -s "&amp;Instructions!B$11&amp;" -IH"&amp;Instructions!B$10,"")</f>
        <v/>
      </c>
    </row>
    <row r="448" spans="1:8" ht="15">
      <c r="A448" s="204" t="str">
        <f t="shared" si="12"/>
        <v/>
      </c>
      <c r="B448" s="204"/>
      <c r="C448" s="204"/>
      <c r="D448" s="83"/>
      <c r="E448" s="83"/>
      <c r="F448" s="232" t="str">
        <f t="shared" si="13"/>
        <v/>
      </c>
      <c r="G448" s="92" t="s">
        <v>17</v>
      </c>
      <c r="H448" s="24" t="str">
        <f>IF(B448&gt;0,"raidcom modify ldev -ldev_id "&amp;B448&amp;IF(OR(ISBLANK(D448),D448="AUTO"),""," -mp_blade_id "&amp;D448)&amp;IF(ISTEXT(E448)," -status "&amp;E448,"")&amp;IF(ISTEXT(F448)," -ldev_name "&amp;F448,"")&amp;" -s "&amp;Instructions!B$11&amp;" -IH"&amp;Instructions!B$10,"")</f>
        <v/>
      </c>
    </row>
    <row r="449" spans="1:8" ht="15">
      <c r="A449" s="204" t="str">
        <f t="shared" si="12"/>
        <v/>
      </c>
      <c r="B449" s="204"/>
      <c r="C449" s="204"/>
      <c r="D449" s="83"/>
      <c r="E449" s="83"/>
      <c r="F449" s="232" t="str">
        <f t="shared" si="13"/>
        <v/>
      </c>
      <c r="G449" s="92" t="s">
        <v>17</v>
      </c>
      <c r="H449" s="24" t="str">
        <f>IF(B449&gt;0,"raidcom modify ldev -ldev_id "&amp;B449&amp;IF(OR(ISBLANK(D449),D449="AUTO"),""," -mp_blade_id "&amp;D449)&amp;IF(ISTEXT(E449)," -status "&amp;E449,"")&amp;IF(ISTEXT(F449)," -ldev_name "&amp;F449,"")&amp;" -s "&amp;Instructions!B$11&amp;" -IH"&amp;Instructions!B$10,"")</f>
        <v/>
      </c>
    </row>
    <row r="450" spans="1:8" ht="15">
      <c r="A450" s="204" t="str">
        <f t="shared" si="12"/>
        <v/>
      </c>
      <c r="B450" s="204"/>
      <c r="C450" s="204"/>
      <c r="D450" s="83"/>
      <c r="E450" s="83"/>
      <c r="F450" s="232" t="str">
        <f t="shared" si="13"/>
        <v/>
      </c>
      <c r="G450" s="92" t="s">
        <v>17</v>
      </c>
      <c r="H450" s="24" t="str">
        <f>IF(B450&gt;0,"raidcom modify ldev -ldev_id "&amp;B450&amp;IF(OR(ISBLANK(D450),D450="AUTO"),""," -mp_blade_id "&amp;D450)&amp;IF(ISTEXT(E450)," -status "&amp;E450,"")&amp;IF(ISTEXT(F450)," -ldev_name "&amp;F450,"")&amp;" -s "&amp;Instructions!B$11&amp;" -IH"&amp;Instructions!B$10,"")</f>
        <v/>
      </c>
    </row>
    <row r="451" spans="1:8" ht="15">
      <c r="A451" s="204" t="str">
        <f t="shared" si="12"/>
        <v/>
      </c>
      <c r="B451" s="204"/>
      <c r="C451" s="204"/>
      <c r="D451" s="83"/>
      <c r="E451" s="83"/>
      <c r="F451" s="232" t="str">
        <f t="shared" si="13"/>
        <v/>
      </c>
      <c r="G451" s="92" t="s">
        <v>17</v>
      </c>
      <c r="H451" s="24" t="str">
        <f>IF(B451&gt;0,"raidcom modify ldev -ldev_id "&amp;B451&amp;IF(OR(ISBLANK(D451),D451="AUTO"),""," -mp_blade_id "&amp;D451)&amp;IF(ISTEXT(E451)," -status "&amp;E451,"")&amp;IF(ISTEXT(F451)," -ldev_name "&amp;F451,"")&amp;" -s "&amp;Instructions!B$11&amp;" -IH"&amp;Instructions!B$10,"")</f>
        <v/>
      </c>
    </row>
    <row r="452" spans="1:8" ht="15">
      <c r="A452" s="204" t="str">
        <f t="shared" si="12"/>
        <v/>
      </c>
      <c r="B452" s="204"/>
      <c r="C452" s="204"/>
      <c r="D452" s="83"/>
      <c r="E452" s="83"/>
      <c r="F452" s="232" t="str">
        <f t="shared" si="13"/>
        <v/>
      </c>
      <c r="G452" s="92" t="s">
        <v>17</v>
      </c>
      <c r="H452" s="24" t="str">
        <f>IF(B452&gt;0,"raidcom modify ldev -ldev_id "&amp;B452&amp;IF(OR(ISBLANK(D452),D452="AUTO"),""," -mp_blade_id "&amp;D452)&amp;IF(ISTEXT(E452)," -status "&amp;E452,"")&amp;IF(ISTEXT(F452)," -ldev_name "&amp;F452,"")&amp;" -s "&amp;Instructions!B$11&amp;" -IH"&amp;Instructions!B$10,"")</f>
        <v/>
      </c>
    </row>
    <row r="453" spans="1:8" ht="15">
      <c r="A453" s="204" t="str">
        <f t="shared" ref="A453:A500" si="14">IF(ISBLANK(B453),"",DEC2HEX(B453))</f>
        <v/>
      </c>
      <c r="B453" s="204"/>
      <c r="C453" s="204"/>
      <c r="D453" s="83"/>
      <c r="E453" s="83"/>
      <c r="F453" s="232" t="str">
        <f t="shared" ref="F453:F500" si="15">IF(ISTEXT(C453),""&amp;C453&amp;"_"&amp;A453,"")</f>
        <v/>
      </c>
      <c r="G453" s="92" t="s">
        <v>17</v>
      </c>
      <c r="H453" s="24" t="str">
        <f>IF(B453&gt;0,"raidcom modify ldev -ldev_id "&amp;B453&amp;IF(OR(ISBLANK(D453),D453="AUTO"),""," -mp_blade_id "&amp;D453)&amp;IF(ISTEXT(E453)," -status "&amp;E453,"")&amp;IF(ISTEXT(F453)," -ldev_name "&amp;F453,"")&amp;" -s "&amp;Instructions!B$11&amp;" -IH"&amp;Instructions!B$10,"")</f>
        <v/>
      </c>
    </row>
    <row r="454" spans="1:8" ht="15">
      <c r="A454" s="204" t="str">
        <f t="shared" si="14"/>
        <v/>
      </c>
      <c r="B454" s="204"/>
      <c r="C454" s="204"/>
      <c r="D454" s="83"/>
      <c r="E454" s="83"/>
      <c r="F454" s="232" t="str">
        <f t="shared" si="15"/>
        <v/>
      </c>
      <c r="G454" s="92" t="s">
        <v>17</v>
      </c>
      <c r="H454" s="24" t="str">
        <f>IF(B454&gt;0,"raidcom modify ldev -ldev_id "&amp;B454&amp;IF(OR(ISBLANK(D454),D454="AUTO"),""," -mp_blade_id "&amp;D454)&amp;IF(ISTEXT(E454)," -status "&amp;E454,"")&amp;IF(ISTEXT(F454)," -ldev_name "&amp;F454,"")&amp;" -s "&amp;Instructions!B$11&amp;" -IH"&amp;Instructions!B$10,"")</f>
        <v/>
      </c>
    </row>
    <row r="455" spans="1:8" ht="15">
      <c r="A455" s="204" t="str">
        <f t="shared" si="14"/>
        <v/>
      </c>
      <c r="B455" s="204"/>
      <c r="C455" s="204"/>
      <c r="D455" s="83"/>
      <c r="E455" s="83"/>
      <c r="F455" s="232" t="str">
        <f t="shared" si="15"/>
        <v/>
      </c>
      <c r="G455" s="92" t="s">
        <v>17</v>
      </c>
      <c r="H455" s="24" t="str">
        <f>IF(B455&gt;0,"raidcom modify ldev -ldev_id "&amp;B455&amp;IF(OR(ISBLANK(D455),D455="AUTO"),""," -mp_blade_id "&amp;D455)&amp;IF(ISTEXT(E455)," -status "&amp;E455,"")&amp;IF(ISTEXT(F455)," -ldev_name "&amp;F455,"")&amp;" -s "&amp;Instructions!B$11&amp;" -IH"&amp;Instructions!B$10,"")</f>
        <v/>
      </c>
    </row>
    <row r="456" spans="1:8" ht="15">
      <c r="A456" s="204" t="str">
        <f t="shared" si="14"/>
        <v/>
      </c>
      <c r="B456" s="204"/>
      <c r="C456" s="204"/>
      <c r="D456" s="83"/>
      <c r="E456" s="83"/>
      <c r="F456" s="232" t="str">
        <f t="shared" si="15"/>
        <v/>
      </c>
      <c r="G456" s="92" t="s">
        <v>17</v>
      </c>
      <c r="H456" s="24" t="str">
        <f>IF(B456&gt;0,"raidcom modify ldev -ldev_id "&amp;B456&amp;IF(OR(ISBLANK(D456),D456="AUTO"),""," -mp_blade_id "&amp;D456)&amp;IF(ISTEXT(E456)," -status "&amp;E456,"")&amp;IF(ISTEXT(F456)," -ldev_name "&amp;F456,"")&amp;" -s "&amp;Instructions!B$11&amp;" -IH"&amp;Instructions!B$10,"")</f>
        <v/>
      </c>
    </row>
    <row r="457" spans="1:8" ht="15">
      <c r="A457" s="204" t="str">
        <f t="shared" si="14"/>
        <v/>
      </c>
      <c r="B457" s="204"/>
      <c r="C457" s="204"/>
      <c r="D457" s="83"/>
      <c r="E457" s="83"/>
      <c r="F457" s="232" t="str">
        <f t="shared" si="15"/>
        <v/>
      </c>
      <c r="G457" s="92" t="s">
        <v>17</v>
      </c>
      <c r="H457" s="24" t="str">
        <f>IF(B457&gt;0,"raidcom modify ldev -ldev_id "&amp;B457&amp;IF(OR(ISBLANK(D457),D457="AUTO"),""," -mp_blade_id "&amp;D457)&amp;IF(ISTEXT(E457)," -status "&amp;E457,"")&amp;IF(ISTEXT(F457)," -ldev_name "&amp;F457,"")&amp;" -s "&amp;Instructions!B$11&amp;" -IH"&amp;Instructions!B$10,"")</f>
        <v/>
      </c>
    </row>
    <row r="458" spans="1:8" ht="15">
      <c r="A458" s="204" t="str">
        <f t="shared" si="14"/>
        <v/>
      </c>
      <c r="B458" s="204"/>
      <c r="C458" s="204"/>
      <c r="D458" s="83"/>
      <c r="E458" s="83"/>
      <c r="F458" s="232" t="str">
        <f t="shared" si="15"/>
        <v/>
      </c>
      <c r="G458" s="92" t="s">
        <v>17</v>
      </c>
      <c r="H458" s="24" t="str">
        <f>IF(B458&gt;0,"raidcom modify ldev -ldev_id "&amp;B458&amp;IF(OR(ISBLANK(D458),D458="AUTO"),""," -mp_blade_id "&amp;D458)&amp;IF(ISTEXT(E458)," -status "&amp;E458,"")&amp;IF(ISTEXT(F458)," -ldev_name "&amp;F458,"")&amp;" -s "&amp;Instructions!B$11&amp;" -IH"&amp;Instructions!B$10,"")</f>
        <v/>
      </c>
    </row>
    <row r="459" spans="1:8" ht="15">
      <c r="A459" s="204" t="str">
        <f t="shared" si="14"/>
        <v/>
      </c>
      <c r="B459" s="204"/>
      <c r="C459" s="204"/>
      <c r="D459" s="83"/>
      <c r="E459" s="83"/>
      <c r="F459" s="232" t="str">
        <f t="shared" si="15"/>
        <v/>
      </c>
      <c r="G459" s="92" t="s">
        <v>17</v>
      </c>
      <c r="H459" s="24" t="str">
        <f>IF(B459&gt;0,"raidcom modify ldev -ldev_id "&amp;B459&amp;IF(OR(ISBLANK(D459),D459="AUTO"),""," -mp_blade_id "&amp;D459)&amp;IF(ISTEXT(E459)," -status "&amp;E459,"")&amp;IF(ISTEXT(F459)," -ldev_name "&amp;F459,"")&amp;" -s "&amp;Instructions!B$11&amp;" -IH"&amp;Instructions!B$10,"")</f>
        <v/>
      </c>
    </row>
    <row r="460" spans="1:8" ht="15">
      <c r="A460" s="204" t="str">
        <f t="shared" si="14"/>
        <v/>
      </c>
      <c r="B460" s="204"/>
      <c r="C460" s="204"/>
      <c r="D460" s="83"/>
      <c r="E460" s="83"/>
      <c r="F460" s="232" t="str">
        <f t="shared" si="15"/>
        <v/>
      </c>
      <c r="G460" s="92" t="s">
        <v>17</v>
      </c>
      <c r="H460" s="24" t="str">
        <f>IF(B460&gt;0,"raidcom modify ldev -ldev_id "&amp;B460&amp;IF(OR(ISBLANK(D460),D460="AUTO"),""," -mp_blade_id "&amp;D460)&amp;IF(ISTEXT(E460)," -status "&amp;E460,"")&amp;IF(ISTEXT(F460)," -ldev_name "&amp;F460,"")&amp;" -s "&amp;Instructions!B$11&amp;" -IH"&amp;Instructions!B$10,"")</f>
        <v/>
      </c>
    </row>
    <row r="461" spans="1:8" ht="15">
      <c r="A461" s="204" t="str">
        <f t="shared" si="14"/>
        <v/>
      </c>
      <c r="B461" s="204"/>
      <c r="C461" s="204"/>
      <c r="D461" s="83"/>
      <c r="E461" s="83"/>
      <c r="F461" s="232" t="str">
        <f t="shared" si="15"/>
        <v/>
      </c>
      <c r="G461" s="92" t="s">
        <v>17</v>
      </c>
      <c r="H461" s="24" t="str">
        <f>IF(B461&gt;0,"raidcom modify ldev -ldev_id "&amp;B461&amp;IF(OR(ISBLANK(D461),D461="AUTO"),""," -mp_blade_id "&amp;D461)&amp;IF(ISTEXT(E461)," -status "&amp;E461,"")&amp;IF(ISTEXT(F461)," -ldev_name "&amp;F461,"")&amp;" -s "&amp;Instructions!B$11&amp;" -IH"&amp;Instructions!B$10,"")</f>
        <v/>
      </c>
    </row>
    <row r="462" spans="1:8" ht="15">
      <c r="A462" s="204" t="str">
        <f t="shared" si="14"/>
        <v/>
      </c>
      <c r="B462" s="204"/>
      <c r="C462" s="204"/>
      <c r="D462" s="83"/>
      <c r="E462" s="83"/>
      <c r="F462" s="232" t="str">
        <f t="shared" si="15"/>
        <v/>
      </c>
      <c r="G462" s="92" t="s">
        <v>17</v>
      </c>
      <c r="H462" s="24" t="str">
        <f>IF(B462&gt;0,"raidcom modify ldev -ldev_id "&amp;B462&amp;IF(OR(ISBLANK(D462),D462="AUTO"),""," -mp_blade_id "&amp;D462)&amp;IF(ISTEXT(E462)," -status "&amp;E462,"")&amp;IF(ISTEXT(F462)," -ldev_name "&amp;F462,"")&amp;" -s "&amp;Instructions!B$11&amp;" -IH"&amp;Instructions!B$10,"")</f>
        <v/>
      </c>
    </row>
    <row r="463" spans="1:8" ht="15">
      <c r="A463" s="204" t="str">
        <f t="shared" si="14"/>
        <v/>
      </c>
      <c r="B463" s="204"/>
      <c r="C463" s="204"/>
      <c r="D463" s="83"/>
      <c r="E463" s="83"/>
      <c r="F463" s="232" t="str">
        <f t="shared" si="15"/>
        <v/>
      </c>
      <c r="G463" s="92" t="s">
        <v>17</v>
      </c>
      <c r="H463" s="24" t="str">
        <f>IF(B463&gt;0,"raidcom modify ldev -ldev_id "&amp;B463&amp;IF(OR(ISBLANK(D463),D463="AUTO"),""," -mp_blade_id "&amp;D463)&amp;IF(ISTEXT(E463)," -status "&amp;E463,"")&amp;IF(ISTEXT(F463)," -ldev_name "&amp;F463,"")&amp;" -s "&amp;Instructions!B$11&amp;" -IH"&amp;Instructions!B$10,"")</f>
        <v/>
      </c>
    </row>
    <row r="464" spans="1:8" ht="15">
      <c r="A464" s="204" t="str">
        <f t="shared" si="14"/>
        <v/>
      </c>
      <c r="B464" s="204"/>
      <c r="C464" s="204"/>
      <c r="D464" s="83"/>
      <c r="E464" s="83"/>
      <c r="F464" s="232" t="str">
        <f t="shared" si="15"/>
        <v/>
      </c>
      <c r="G464" s="92" t="s">
        <v>17</v>
      </c>
      <c r="H464" s="24" t="str">
        <f>IF(B464&gt;0,"raidcom modify ldev -ldev_id "&amp;B464&amp;IF(OR(ISBLANK(D464),D464="AUTO"),""," -mp_blade_id "&amp;D464)&amp;IF(ISTEXT(E464)," -status "&amp;E464,"")&amp;IF(ISTEXT(F464)," -ldev_name "&amp;F464,"")&amp;" -s "&amp;Instructions!B$11&amp;" -IH"&amp;Instructions!B$10,"")</f>
        <v/>
      </c>
    </row>
    <row r="465" spans="1:8" ht="15">
      <c r="A465" s="204" t="str">
        <f t="shared" si="14"/>
        <v/>
      </c>
      <c r="B465" s="204"/>
      <c r="C465" s="204"/>
      <c r="D465" s="83"/>
      <c r="E465" s="83"/>
      <c r="F465" s="232" t="str">
        <f t="shared" si="15"/>
        <v/>
      </c>
      <c r="G465" s="92" t="s">
        <v>17</v>
      </c>
      <c r="H465" s="24" t="str">
        <f>IF(B465&gt;0,"raidcom modify ldev -ldev_id "&amp;B465&amp;IF(OR(ISBLANK(D465),D465="AUTO"),""," -mp_blade_id "&amp;D465)&amp;IF(ISTEXT(E465)," -status "&amp;E465,"")&amp;IF(ISTEXT(F465)," -ldev_name "&amp;F465,"")&amp;" -s "&amp;Instructions!B$11&amp;" -IH"&amp;Instructions!B$10,"")</f>
        <v/>
      </c>
    </row>
    <row r="466" spans="1:8" ht="15">
      <c r="A466" s="204" t="str">
        <f t="shared" si="14"/>
        <v/>
      </c>
      <c r="B466" s="204"/>
      <c r="C466" s="204"/>
      <c r="D466" s="83"/>
      <c r="E466" s="83"/>
      <c r="F466" s="232" t="str">
        <f t="shared" si="15"/>
        <v/>
      </c>
      <c r="G466" s="92" t="s">
        <v>17</v>
      </c>
      <c r="H466" s="24" t="str">
        <f>IF(B466&gt;0,"raidcom modify ldev -ldev_id "&amp;B466&amp;IF(OR(ISBLANK(D466),D466="AUTO"),""," -mp_blade_id "&amp;D466)&amp;IF(ISTEXT(E466)," -status "&amp;E466,"")&amp;IF(ISTEXT(F466)," -ldev_name "&amp;F466,"")&amp;" -s "&amp;Instructions!B$11&amp;" -IH"&amp;Instructions!B$10,"")</f>
        <v/>
      </c>
    </row>
    <row r="467" spans="1:8" ht="15">
      <c r="A467" s="204" t="str">
        <f t="shared" si="14"/>
        <v/>
      </c>
      <c r="B467" s="204"/>
      <c r="C467" s="204"/>
      <c r="D467" s="83"/>
      <c r="E467" s="83"/>
      <c r="F467" s="232" t="str">
        <f t="shared" si="15"/>
        <v/>
      </c>
      <c r="G467" s="92" t="s">
        <v>17</v>
      </c>
      <c r="H467" s="24" t="str">
        <f>IF(B467&gt;0,"raidcom modify ldev -ldev_id "&amp;B467&amp;IF(OR(ISBLANK(D467),D467="AUTO"),""," -mp_blade_id "&amp;D467)&amp;IF(ISTEXT(E467)," -status "&amp;E467,"")&amp;IF(ISTEXT(F467)," -ldev_name "&amp;F467,"")&amp;" -s "&amp;Instructions!B$11&amp;" -IH"&amp;Instructions!B$10,"")</f>
        <v/>
      </c>
    </row>
    <row r="468" spans="1:8" ht="15">
      <c r="A468" s="204" t="str">
        <f t="shared" si="14"/>
        <v/>
      </c>
      <c r="B468" s="204"/>
      <c r="C468" s="204"/>
      <c r="D468" s="83"/>
      <c r="E468" s="83"/>
      <c r="F468" s="232" t="str">
        <f t="shared" si="15"/>
        <v/>
      </c>
      <c r="G468" s="92" t="s">
        <v>17</v>
      </c>
      <c r="H468" s="24" t="str">
        <f>IF(B468&gt;0,"raidcom modify ldev -ldev_id "&amp;B468&amp;IF(OR(ISBLANK(D468),D468="AUTO"),""," -mp_blade_id "&amp;D468)&amp;IF(ISTEXT(E468)," -status "&amp;E468,"")&amp;IF(ISTEXT(F468)," -ldev_name "&amp;F468,"")&amp;" -s "&amp;Instructions!B$11&amp;" -IH"&amp;Instructions!B$10,"")</f>
        <v/>
      </c>
    </row>
    <row r="469" spans="1:8" ht="15">
      <c r="A469" s="204" t="str">
        <f t="shared" si="14"/>
        <v/>
      </c>
      <c r="B469" s="204"/>
      <c r="C469" s="204"/>
      <c r="D469" s="83"/>
      <c r="E469" s="83"/>
      <c r="F469" s="232" t="str">
        <f t="shared" si="15"/>
        <v/>
      </c>
      <c r="G469" s="92" t="s">
        <v>17</v>
      </c>
      <c r="H469" s="24" t="str">
        <f>IF(B469&gt;0,"raidcom modify ldev -ldev_id "&amp;B469&amp;IF(OR(ISBLANK(D469),D469="AUTO"),""," -mp_blade_id "&amp;D469)&amp;IF(ISTEXT(E469)," -status "&amp;E469,"")&amp;IF(ISTEXT(F469)," -ldev_name "&amp;F469,"")&amp;" -s "&amp;Instructions!B$11&amp;" -IH"&amp;Instructions!B$10,"")</f>
        <v/>
      </c>
    </row>
    <row r="470" spans="1:8" ht="15">
      <c r="A470" s="204" t="str">
        <f t="shared" si="14"/>
        <v/>
      </c>
      <c r="B470" s="204"/>
      <c r="C470" s="204"/>
      <c r="D470" s="83"/>
      <c r="E470" s="83"/>
      <c r="F470" s="232" t="str">
        <f t="shared" si="15"/>
        <v/>
      </c>
      <c r="G470" s="92" t="s">
        <v>17</v>
      </c>
      <c r="H470" s="24" t="str">
        <f>IF(B470&gt;0,"raidcom modify ldev -ldev_id "&amp;B470&amp;IF(OR(ISBLANK(D470),D470="AUTO"),""," -mp_blade_id "&amp;D470)&amp;IF(ISTEXT(E470)," -status "&amp;E470,"")&amp;IF(ISTEXT(F470)," -ldev_name "&amp;F470,"")&amp;" -s "&amp;Instructions!B$11&amp;" -IH"&amp;Instructions!B$10,"")</f>
        <v/>
      </c>
    </row>
    <row r="471" spans="1:8" ht="15">
      <c r="A471" s="204" t="str">
        <f t="shared" si="14"/>
        <v/>
      </c>
      <c r="B471" s="204"/>
      <c r="C471" s="204"/>
      <c r="D471" s="83"/>
      <c r="E471" s="83"/>
      <c r="F471" s="232" t="str">
        <f t="shared" si="15"/>
        <v/>
      </c>
      <c r="G471" s="92" t="s">
        <v>17</v>
      </c>
      <c r="H471" s="24" t="str">
        <f>IF(B471&gt;0,"raidcom modify ldev -ldev_id "&amp;B471&amp;IF(OR(ISBLANK(D471),D471="AUTO"),""," -mp_blade_id "&amp;D471)&amp;IF(ISTEXT(E471)," -status "&amp;E471,"")&amp;IF(ISTEXT(F471)," -ldev_name "&amp;F471,"")&amp;" -s "&amp;Instructions!B$11&amp;" -IH"&amp;Instructions!B$10,"")</f>
        <v/>
      </c>
    </row>
    <row r="472" spans="1:8" ht="15">
      <c r="A472" s="204" t="str">
        <f t="shared" si="14"/>
        <v/>
      </c>
      <c r="B472" s="204"/>
      <c r="C472" s="204"/>
      <c r="D472" s="83"/>
      <c r="E472" s="83"/>
      <c r="F472" s="232" t="str">
        <f t="shared" si="15"/>
        <v/>
      </c>
      <c r="G472" s="92" t="s">
        <v>17</v>
      </c>
      <c r="H472" s="24" t="str">
        <f>IF(B472&gt;0,"raidcom modify ldev -ldev_id "&amp;B472&amp;IF(OR(ISBLANK(D472),D472="AUTO"),""," -mp_blade_id "&amp;D472)&amp;IF(ISTEXT(E472)," -status "&amp;E472,"")&amp;IF(ISTEXT(F472)," -ldev_name "&amp;F472,"")&amp;" -s "&amp;Instructions!B$11&amp;" -IH"&amp;Instructions!B$10,"")</f>
        <v/>
      </c>
    </row>
    <row r="473" spans="1:8" ht="15">
      <c r="A473" s="204" t="str">
        <f t="shared" si="14"/>
        <v/>
      </c>
      <c r="B473" s="204"/>
      <c r="C473" s="204"/>
      <c r="D473" s="83"/>
      <c r="E473" s="83"/>
      <c r="F473" s="232" t="str">
        <f t="shared" si="15"/>
        <v/>
      </c>
      <c r="G473" s="92" t="s">
        <v>17</v>
      </c>
      <c r="H473" s="24" t="str">
        <f>IF(B473&gt;0,"raidcom modify ldev -ldev_id "&amp;B473&amp;IF(OR(ISBLANK(D473),D473="AUTO"),""," -mp_blade_id "&amp;D473)&amp;IF(ISTEXT(E473)," -status "&amp;E473,"")&amp;IF(ISTEXT(F473)," -ldev_name "&amp;F473,"")&amp;" -s "&amp;Instructions!B$11&amp;" -IH"&amp;Instructions!B$10,"")</f>
        <v/>
      </c>
    </row>
    <row r="474" spans="1:8" ht="15">
      <c r="A474" s="204" t="str">
        <f t="shared" si="14"/>
        <v/>
      </c>
      <c r="B474" s="204"/>
      <c r="C474" s="204"/>
      <c r="D474" s="83"/>
      <c r="E474" s="83"/>
      <c r="F474" s="232" t="str">
        <f t="shared" si="15"/>
        <v/>
      </c>
      <c r="G474" s="92" t="s">
        <v>17</v>
      </c>
      <c r="H474" s="24" t="str">
        <f>IF(B474&gt;0,"raidcom modify ldev -ldev_id "&amp;B474&amp;IF(OR(ISBLANK(D474),D474="AUTO"),""," -mp_blade_id "&amp;D474)&amp;IF(ISTEXT(E474)," -status "&amp;E474,"")&amp;IF(ISTEXT(F474)," -ldev_name "&amp;F474,"")&amp;" -s "&amp;Instructions!B$11&amp;" -IH"&amp;Instructions!B$10,"")</f>
        <v/>
      </c>
    </row>
    <row r="475" spans="1:8" ht="15">
      <c r="A475" s="204" t="str">
        <f t="shared" si="14"/>
        <v/>
      </c>
      <c r="B475" s="204"/>
      <c r="C475" s="204"/>
      <c r="D475" s="83"/>
      <c r="E475" s="83"/>
      <c r="F475" s="232" t="str">
        <f t="shared" si="15"/>
        <v/>
      </c>
      <c r="G475" s="92" t="s">
        <v>17</v>
      </c>
      <c r="H475" s="24" t="str">
        <f>IF(B475&gt;0,"raidcom modify ldev -ldev_id "&amp;B475&amp;IF(OR(ISBLANK(D475),D475="AUTO"),""," -mp_blade_id "&amp;D475)&amp;IF(ISTEXT(E475)," -status "&amp;E475,"")&amp;IF(ISTEXT(F475)," -ldev_name "&amp;F475,"")&amp;" -s "&amp;Instructions!B$11&amp;" -IH"&amp;Instructions!B$10,"")</f>
        <v/>
      </c>
    </row>
    <row r="476" spans="1:8" ht="15">
      <c r="A476" s="204" t="str">
        <f t="shared" si="14"/>
        <v/>
      </c>
      <c r="B476" s="204"/>
      <c r="C476" s="204"/>
      <c r="D476" s="83"/>
      <c r="E476" s="83"/>
      <c r="F476" s="232" t="str">
        <f t="shared" si="15"/>
        <v/>
      </c>
      <c r="G476" s="92" t="s">
        <v>17</v>
      </c>
      <c r="H476" s="24" t="str">
        <f>IF(B476&gt;0,"raidcom modify ldev -ldev_id "&amp;B476&amp;IF(OR(ISBLANK(D476),D476="AUTO"),""," -mp_blade_id "&amp;D476)&amp;IF(ISTEXT(E476)," -status "&amp;E476,"")&amp;IF(ISTEXT(F476)," -ldev_name "&amp;F476,"")&amp;" -s "&amp;Instructions!B$11&amp;" -IH"&amp;Instructions!B$10,"")</f>
        <v/>
      </c>
    </row>
    <row r="477" spans="1:8" ht="15">
      <c r="A477" s="204" t="str">
        <f t="shared" si="14"/>
        <v/>
      </c>
      <c r="B477" s="204"/>
      <c r="C477" s="204"/>
      <c r="D477" s="83"/>
      <c r="E477" s="83"/>
      <c r="F477" s="232" t="str">
        <f t="shared" si="15"/>
        <v/>
      </c>
      <c r="G477" s="92" t="s">
        <v>17</v>
      </c>
      <c r="H477" s="24" t="str">
        <f>IF(B477&gt;0,"raidcom modify ldev -ldev_id "&amp;B477&amp;IF(OR(ISBLANK(D477),D477="AUTO"),""," -mp_blade_id "&amp;D477)&amp;IF(ISTEXT(E477)," -status "&amp;E477,"")&amp;IF(ISTEXT(F477)," -ldev_name "&amp;F477,"")&amp;" -s "&amp;Instructions!B$11&amp;" -IH"&amp;Instructions!B$10,"")</f>
        <v/>
      </c>
    </row>
    <row r="478" spans="1:8" ht="15">
      <c r="A478" s="204" t="str">
        <f t="shared" si="14"/>
        <v/>
      </c>
      <c r="B478" s="204"/>
      <c r="C478" s="204"/>
      <c r="D478" s="83"/>
      <c r="E478" s="83"/>
      <c r="F478" s="232" t="str">
        <f t="shared" si="15"/>
        <v/>
      </c>
      <c r="G478" s="92" t="s">
        <v>17</v>
      </c>
      <c r="H478" s="24" t="str">
        <f>IF(B478&gt;0,"raidcom modify ldev -ldev_id "&amp;B478&amp;IF(OR(ISBLANK(D478),D478="AUTO"),""," -mp_blade_id "&amp;D478)&amp;IF(ISTEXT(E478)," -status "&amp;E478,"")&amp;IF(ISTEXT(F478)," -ldev_name "&amp;F478,"")&amp;" -s "&amp;Instructions!B$11&amp;" -IH"&amp;Instructions!B$10,"")</f>
        <v/>
      </c>
    </row>
    <row r="479" spans="1:8" ht="15">
      <c r="A479" s="204" t="str">
        <f t="shared" si="14"/>
        <v/>
      </c>
      <c r="B479" s="204"/>
      <c r="C479" s="204"/>
      <c r="D479" s="83"/>
      <c r="E479" s="83"/>
      <c r="F479" s="232" t="str">
        <f t="shared" si="15"/>
        <v/>
      </c>
      <c r="G479" s="92" t="s">
        <v>17</v>
      </c>
      <c r="H479" s="24" t="str">
        <f>IF(B479&gt;0,"raidcom modify ldev -ldev_id "&amp;B479&amp;IF(OR(ISBLANK(D479),D479="AUTO"),""," -mp_blade_id "&amp;D479)&amp;IF(ISTEXT(E479)," -status "&amp;E479,"")&amp;IF(ISTEXT(F479)," -ldev_name "&amp;F479,"")&amp;" -s "&amp;Instructions!B$11&amp;" -IH"&amp;Instructions!B$10,"")</f>
        <v/>
      </c>
    </row>
    <row r="480" spans="1:8" ht="15">
      <c r="A480" s="204" t="str">
        <f t="shared" si="14"/>
        <v/>
      </c>
      <c r="B480" s="204"/>
      <c r="C480" s="204"/>
      <c r="D480" s="83"/>
      <c r="E480" s="83"/>
      <c r="F480" s="232" t="str">
        <f t="shared" si="15"/>
        <v/>
      </c>
      <c r="G480" s="92" t="s">
        <v>17</v>
      </c>
      <c r="H480" s="24" t="str">
        <f>IF(B480&gt;0,"raidcom modify ldev -ldev_id "&amp;B480&amp;IF(OR(ISBLANK(D480),D480="AUTO"),""," -mp_blade_id "&amp;D480)&amp;IF(ISTEXT(E480)," -status "&amp;E480,"")&amp;IF(ISTEXT(F480)," -ldev_name "&amp;F480,"")&amp;" -s "&amp;Instructions!B$11&amp;" -IH"&amp;Instructions!B$10,"")</f>
        <v/>
      </c>
    </row>
    <row r="481" spans="1:8" ht="15">
      <c r="A481" s="204" t="str">
        <f t="shared" si="14"/>
        <v/>
      </c>
      <c r="B481" s="204"/>
      <c r="C481" s="204"/>
      <c r="D481" s="83"/>
      <c r="E481" s="83"/>
      <c r="F481" s="232" t="str">
        <f t="shared" si="15"/>
        <v/>
      </c>
      <c r="G481" s="92" t="s">
        <v>17</v>
      </c>
      <c r="H481" s="24" t="str">
        <f>IF(B481&gt;0,"raidcom modify ldev -ldev_id "&amp;B481&amp;IF(OR(ISBLANK(D481),D481="AUTO"),""," -mp_blade_id "&amp;D481)&amp;IF(ISTEXT(E481)," -status "&amp;E481,"")&amp;IF(ISTEXT(F481)," -ldev_name "&amp;F481,"")&amp;" -s "&amp;Instructions!B$11&amp;" -IH"&amp;Instructions!B$10,"")</f>
        <v/>
      </c>
    </row>
    <row r="482" spans="1:8" ht="15">
      <c r="A482" s="204" t="str">
        <f t="shared" si="14"/>
        <v/>
      </c>
      <c r="B482" s="204"/>
      <c r="C482" s="204"/>
      <c r="D482" s="83"/>
      <c r="E482" s="83"/>
      <c r="F482" s="232" t="str">
        <f t="shared" si="15"/>
        <v/>
      </c>
      <c r="G482" s="92" t="s">
        <v>17</v>
      </c>
      <c r="H482" s="24" t="str">
        <f>IF(B482&gt;0,"raidcom modify ldev -ldev_id "&amp;B482&amp;IF(OR(ISBLANK(D482),D482="AUTO"),""," -mp_blade_id "&amp;D482)&amp;IF(ISTEXT(E482)," -status "&amp;E482,"")&amp;IF(ISTEXT(F482)," -ldev_name "&amp;F482,"")&amp;" -s "&amp;Instructions!B$11&amp;" -IH"&amp;Instructions!B$10,"")</f>
        <v/>
      </c>
    </row>
    <row r="483" spans="1:8" ht="15">
      <c r="A483" s="204" t="str">
        <f t="shared" si="14"/>
        <v/>
      </c>
      <c r="B483" s="204"/>
      <c r="C483" s="204"/>
      <c r="D483" s="83"/>
      <c r="E483" s="83"/>
      <c r="F483" s="232" t="str">
        <f t="shared" si="15"/>
        <v/>
      </c>
      <c r="G483" s="92" t="s">
        <v>17</v>
      </c>
      <c r="H483" s="24" t="str">
        <f>IF(B483&gt;0,"raidcom modify ldev -ldev_id "&amp;B483&amp;IF(OR(ISBLANK(D483),D483="AUTO"),""," -mp_blade_id "&amp;D483)&amp;IF(ISTEXT(E483)," -status "&amp;E483,"")&amp;IF(ISTEXT(F483)," -ldev_name "&amp;F483,"")&amp;" -s "&amp;Instructions!B$11&amp;" -IH"&amp;Instructions!B$10,"")</f>
        <v/>
      </c>
    </row>
    <row r="484" spans="1:8" ht="15">
      <c r="A484" s="204" t="str">
        <f t="shared" si="14"/>
        <v/>
      </c>
      <c r="B484" s="204"/>
      <c r="C484" s="204"/>
      <c r="D484" s="83"/>
      <c r="E484" s="83"/>
      <c r="F484" s="232" t="str">
        <f t="shared" si="15"/>
        <v/>
      </c>
      <c r="G484" s="92" t="s">
        <v>17</v>
      </c>
      <c r="H484" s="24" t="str">
        <f>IF(B484&gt;0,"raidcom modify ldev -ldev_id "&amp;B484&amp;IF(OR(ISBLANK(D484),D484="AUTO"),""," -mp_blade_id "&amp;D484)&amp;IF(ISTEXT(E484)," -status "&amp;E484,"")&amp;IF(ISTEXT(F484)," -ldev_name "&amp;F484,"")&amp;" -s "&amp;Instructions!B$11&amp;" -IH"&amp;Instructions!B$10,"")</f>
        <v/>
      </c>
    </row>
    <row r="485" spans="1:8" ht="15">
      <c r="A485" s="204" t="str">
        <f t="shared" si="14"/>
        <v/>
      </c>
      <c r="B485" s="204"/>
      <c r="C485" s="204"/>
      <c r="D485" s="83"/>
      <c r="E485" s="83"/>
      <c r="F485" s="232" t="str">
        <f t="shared" si="15"/>
        <v/>
      </c>
      <c r="G485" s="92" t="s">
        <v>17</v>
      </c>
      <c r="H485" s="24" t="str">
        <f>IF(B485&gt;0,"raidcom modify ldev -ldev_id "&amp;B485&amp;IF(OR(ISBLANK(D485),D485="AUTO"),""," -mp_blade_id "&amp;D485)&amp;IF(ISTEXT(E485)," -status "&amp;E485,"")&amp;IF(ISTEXT(F485)," -ldev_name "&amp;F485,"")&amp;" -s "&amp;Instructions!B$11&amp;" -IH"&amp;Instructions!B$10,"")</f>
        <v/>
      </c>
    </row>
    <row r="486" spans="1:8" ht="15">
      <c r="A486" s="204" t="str">
        <f t="shared" si="14"/>
        <v/>
      </c>
      <c r="B486" s="204"/>
      <c r="C486" s="204"/>
      <c r="D486" s="83"/>
      <c r="E486" s="83"/>
      <c r="F486" s="232" t="str">
        <f t="shared" si="15"/>
        <v/>
      </c>
      <c r="G486" s="92" t="s">
        <v>17</v>
      </c>
      <c r="H486" s="24" t="str">
        <f>IF(B486&gt;0,"raidcom modify ldev -ldev_id "&amp;B486&amp;IF(OR(ISBLANK(D486),D486="AUTO"),""," -mp_blade_id "&amp;D486)&amp;IF(ISTEXT(E486)," -status "&amp;E486,"")&amp;IF(ISTEXT(F486)," -ldev_name "&amp;F486,"")&amp;" -s "&amp;Instructions!B$11&amp;" -IH"&amp;Instructions!B$10,"")</f>
        <v/>
      </c>
    </row>
    <row r="487" spans="1:8" ht="15">
      <c r="A487" s="204" t="str">
        <f t="shared" si="14"/>
        <v/>
      </c>
      <c r="B487" s="204"/>
      <c r="C487" s="204"/>
      <c r="D487" s="83"/>
      <c r="E487" s="83"/>
      <c r="F487" s="232" t="str">
        <f t="shared" si="15"/>
        <v/>
      </c>
      <c r="G487" s="92" t="s">
        <v>17</v>
      </c>
      <c r="H487" s="24" t="str">
        <f>IF(B487&gt;0,"raidcom modify ldev -ldev_id "&amp;B487&amp;IF(OR(ISBLANK(D487),D487="AUTO"),""," -mp_blade_id "&amp;D487)&amp;IF(ISTEXT(E487)," -status "&amp;E487,"")&amp;IF(ISTEXT(F487)," -ldev_name "&amp;F487,"")&amp;" -s "&amp;Instructions!B$11&amp;" -IH"&amp;Instructions!B$10,"")</f>
        <v/>
      </c>
    </row>
    <row r="488" spans="1:8" ht="15">
      <c r="A488" s="204" t="str">
        <f t="shared" si="14"/>
        <v/>
      </c>
      <c r="B488" s="204"/>
      <c r="C488" s="204"/>
      <c r="D488" s="83"/>
      <c r="E488" s="83"/>
      <c r="F488" s="232" t="str">
        <f t="shared" si="15"/>
        <v/>
      </c>
      <c r="G488" s="92" t="s">
        <v>17</v>
      </c>
      <c r="H488" s="24" t="str">
        <f>IF(B488&gt;0,"raidcom modify ldev -ldev_id "&amp;B488&amp;IF(OR(ISBLANK(D488),D488="AUTO"),""," -mp_blade_id "&amp;D488)&amp;IF(ISTEXT(E488)," -status "&amp;E488,"")&amp;IF(ISTEXT(F488)," -ldev_name "&amp;F488,"")&amp;" -s "&amp;Instructions!B$11&amp;" -IH"&amp;Instructions!B$10,"")</f>
        <v/>
      </c>
    </row>
    <row r="489" spans="1:8" ht="15">
      <c r="A489" s="204" t="str">
        <f t="shared" si="14"/>
        <v/>
      </c>
      <c r="B489" s="204"/>
      <c r="C489" s="204"/>
      <c r="D489" s="83"/>
      <c r="E489" s="83"/>
      <c r="F489" s="232" t="str">
        <f t="shared" si="15"/>
        <v/>
      </c>
      <c r="G489" s="92" t="s">
        <v>17</v>
      </c>
      <c r="H489" s="24" t="str">
        <f>IF(B489&gt;0,"raidcom modify ldev -ldev_id "&amp;B489&amp;IF(OR(ISBLANK(D489),D489="AUTO"),""," -mp_blade_id "&amp;D489)&amp;IF(ISTEXT(E489)," -status "&amp;E489,"")&amp;IF(ISTEXT(F489)," -ldev_name "&amp;F489,"")&amp;" -s "&amp;Instructions!B$11&amp;" -IH"&amp;Instructions!B$10,"")</f>
        <v/>
      </c>
    </row>
    <row r="490" spans="1:8" ht="15">
      <c r="A490" s="204" t="str">
        <f t="shared" si="14"/>
        <v/>
      </c>
      <c r="B490" s="204"/>
      <c r="C490" s="204"/>
      <c r="D490" s="83"/>
      <c r="E490" s="83"/>
      <c r="F490" s="232" t="str">
        <f t="shared" si="15"/>
        <v/>
      </c>
      <c r="G490" s="92" t="s">
        <v>17</v>
      </c>
      <c r="H490" s="24" t="str">
        <f>IF(B490&gt;0,"raidcom modify ldev -ldev_id "&amp;B490&amp;IF(OR(ISBLANK(D490),D490="AUTO"),""," -mp_blade_id "&amp;D490)&amp;IF(ISTEXT(E490)," -status "&amp;E490,"")&amp;IF(ISTEXT(F490)," -ldev_name "&amp;F490,"")&amp;" -s "&amp;Instructions!B$11&amp;" -IH"&amp;Instructions!B$10,"")</f>
        <v/>
      </c>
    </row>
    <row r="491" spans="1:8" ht="15">
      <c r="A491" s="204" t="str">
        <f t="shared" si="14"/>
        <v/>
      </c>
      <c r="B491" s="204"/>
      <c r="C491" s="204"/>
      <c r="D491" s="83"/>
      <c r="E491" s="83"/>
      <c r="F491" s="232" t="str">
        <f t="shared" si="15"/>
        <v/>
      </c>
      <c r="G491" s="92" t="s">
        <v>17</v>
      </c>
      <c r="H491" s="24" t="str">
        <f>IF(B491&gt;0,"raidcom modify ldev -ldev_id "&amp;B491&amp;IF(OR(ISBLANK(D491),D491="AUTO"),""," -mp_blade_id "&amp;D491)&amp;IF(ISTEXT(E491)," -status "&amp;E491,"")&amp;IF(ISTEXT(F491)," -ldev_name "&amp;F491,"")&amp;" -s "&amp;Instructions!B$11&amp;" -IH"&amp;Instructions!B$10,"")</f>
        <v/>
      </c>
    </row>
    <row r="492" spans="1:8" ht="15">
      <c r="A492" s="204" t="str">
        <f t="shared" si="14"/>
        <v/>
      </c>
      <c r="B492" s="204"/>
      <c r="C492" s="204"/>
      <c r="D492" s="83"/>
      <c r="E492" s="83"/>
      <c r="F492" s="232" t="str">
        <f t="shared" si="15"/>
        <v/>
      </c>
      <c r="G492" s="92" t="s">
        <v>17</v>
      </c>
      <c r="H492" s="24" t="str">
        <f>IF(B492&gt;0,"raidcom modify ldev -ldev_id "&amp;B492&amp;IF(OR(ISBLANK(D492),D492="AUTO"),""," -mp_blade_id "&amp;D492)&amp;IF(ISTEXT(E492)," -status "&amp;E492,"")&amp;IF(ISTEXT(F492)," -ldev_name "&amp;F492,"")&amp;" -s "&amp;Instructions!B$11&amp;" -IH"&amp;Instructions!B$10,"")</f>
        <v/>
      </c>
    </row>
    <row r="493" spans="1:8" ht="15">
      <c r="A493" s="204" t="str">
        <f t="shared" si="14"/>
        <v/>
      </c>
      <c r="B493" s="204"/>
      <c r="C493" s="204"/>
      <c r="D493" s="83"/>
      <c r="E493" s="83"/>
      <c r="F493" s="232" t="str">
        <f t="shared" si="15"/>
        <v/>
      </c>
      <c r="G493" s="92" t="s">
        <v>17</v>
      </c>
      <c r="H493" s="24" t="str">
        <f>IF(B493&gt;0,"raidcom modify ldev -ldev_id "&amp;B493&amp;IF(OR(ISBLANK(D493),D493="AUTO"),""," -mp_blade_id "&amp;D493)&amp;IF(ISTEXT(E493)," -status "&amp;E493,"")&amp;IF(ISTEXT(F493)," -ldev_name "&amp;F493,"")&amp;" -s "&amp;Instructions!B$11&amp;" -IH"&amp;Instructions!B$10,"")</f>
        <v/>
      </c>
    </row>
    <row r="494" spans="1:8" ht="15">
      <c r="A494" s="204" t="str">
        <f t="shared" si="14"/>
        <v/>
      </c>
      <c r="B494" s="204"/>
      <c r="C494" s="204"/>
      <c r="D494" s="83"/>
      <c r="E494" s="83"/>
      <c r="F494" s="232" t="str">
        <f t="shared" si="15"/>
        <v/>
      </c>
      <c r="G494" s="92" t="s">
        <v>17</v>
      </c>
      <c r="H494" s="24" t="str">
        <f>IF(B494&gt;0,"raidcom modify ldev -ldev_id "&amp;B494&amp;IF(OR(ISBLANK(D494),D494="AUTO"),""," -mp_blade_id "&amp;D494)&amp;IF(ISTEXT(E494)," -status "&amp;E494,"")&amp;IF(ISTEXT(F494)," -ldev_name "&amp;F494,"")&amp;" -s "&amp;Instructions!B$11&amp;" -IH"&amp;Instructions!B$10,"")</f>
        <v/>
      </c>
    </row>
    <row r="495" spans="1:8" ht="15">
      <c r="A495" s="204" t="str">
        <f t="shared" si="14"/>
        <v/>
      </c>
      <c r="B495" s="204"/>
      <c r="C495" s="204"/>
      <c r="D495" s="83"/>
      <c r="E495" s="83"/>
      <c r="F495" s="232" t="str">
        <f t="shared" si="15"/>
        <v/>
      </c>
      <c r="G495" s="92" t="s">
        <v>17</v>
      </c>
      <c r="H495" s="24" t="str">
        <f>IF(B495&gt;0,"raidcom modify ldev -ldev_id "&amp;B495&amp;IF(OR(ISBLANK(D495),D495="AUTO"),""," -mp_blade_id "&amp;D495)&amp;IF(ISTEXT(E495)," -status "&amp;E495,"")&amp;IF(ISTEXT(F495)," -ldev_name "&amp;F495,"")&amp;" -s "&amp;Instructions!B$11&amp;" -IH"&amp;Instructions!B$10,"")</f>
        <v/>
      </c>
    </row>
    <row r="496" spans="1:8" ht="15">
      <c r="A496" s="204" t="str">
        <f t="shared" si="14"/>
        <v/>
      </c>
      <c r="B496" s="204"/>
      <c r="C496" s="204"/>
      <c r="D496" s="83"/>
      <c r="E496" s="83"/>
      <c r="F496" s="232" t="str">
        <f t="shared" si="15"/>
        <v/>
      </c>
      <c r="G496" s="92" t="s">
        <v>17</v>
      </c>
      <c r="H496" s="24" t="str">
        <f>IF(B496&gt;0,"raidcom modify ldev -ldev_id "&amp;B496&amp;IF(OR(ISBLANK(D496),D496="AUTO"),""," -mp_blade_id "&amp;D496)&amp;IF(ISTEXT(E496)," -status "&amp;E496,"")&amp;IF(ISTEXT(F496)," -ldev_name "&amp;F496,"")&amp;" -s "&amp;Instructions!B$11&amp;" -IH"&amp;Instructions!B$10,"")</f>
        <v/>
      </c>
    </row>
    <row r="497" spans="1:8" ht="15">
      <c r="A497" s="204" t="str">
        <f t="shared" si="14"/>
        <v/>
      </c>
      <c r="B497" s="204"/>
      <c r="C497" s="204"/>
      <c r="D497" s="83"/>
      <c r="E497" s="83"/>
      <c r="F497" s="232" t="str">
        <f t="shared" si="15"/>
        <v/>
      </c>
      <c r="G497" s="92" t="s">
        <v>17</v>
      </c>
      <c r="H497" s="24" t="str">
        <f>IF(B497&gt;0,"raidcom modify ldev -ldev_id "&amp;B497&amp;IF(OR(ISBLANK(D497),D497="AUTO"),""," -mp_blade_id "&amp;D497)&amp;IF(ISTEXT(E497)," -status "&amp;E497,"")&amp;IF(ISTEXT(F497)," -ldev_name "&amp;F497,"")&amp;" -s "&amp;Instructions!B$11&amp;" -IH"&amp;Instructions!B$10,"")</f>
        <v/>
      </c>
    </row>
    <row r="498" spans="1:8" ht="15">
      <c r="A498" s="204" t="str">
        <f t="shared" si="14"/>
        <v/>
      </c>
      <c r="B498" s="204"/>
      <c r="C498" s="204"/>
      <c r="D498" s="83"/>
      <c r="E498" s="83"/>
      <c r="F498" s="232" t="str">
        <f t="shared" si="15"/>
        <v/>
      </c>
      <c r="G498" s="92" t="s">
        <v>17</v>
      </c>
      <c r="H498" s="24" t="str">
        <f>IF(B498&gt;0,"raidcom modify ldev -ldev_id "&amp;B498&amp;IF(OR(ISBLANK(D498),D498="AUTO"),""," -mp_blade_id "&amp;D498)&amp;IF(ISTEXT(E498)," -status "&amp;E498,"")&amp;IF(ISTEXT(F498)," -ldev_name "&amp;F498,"")&amp;" -s "&amp;Instructions!B$11&amp;" -IH"&amp;Instructions!B$10,"")</f>
        <v/>
      </c>
    </row>
    <row r="499" spans="1:8" ht="15">
      <c r="A499" s="204" t="str">
        <f t="shared" si="14"/>
        <v/>
      </c>
      <c r="B499" s="204"/>
      <c r="C499" s="204"/>
      <c r="D499" s="83"/>
      <c r="E499" s="83"/>
      <c r="F499" s="232" t="str">
        <f t="shared" si="15"/>
        <v/>
      </c>
      <c r="G499" s="92" t="s">
        <v>17</v>
      </c>
      <c r="H499" s="24" t="str">
        <f>IF(B499&gt;0,"raidcom modify ldev -ldev_id "&amp;B499&amp;IF(OR(ISBLANK(D499),D499="AUTO"),""," -mp_blade_id "&amp;D499)&amp;IF(ISTEXT(E499)," -status "&amp;E499,"")&amp;IF(ISTEXT(F499)," -ldev_name "&amp;F499,"")&amp;" -s "&amp;Instructions!B$11&amp;" -IH"&amp;Instructions!B$10,"")</f>
        <v/>
      </c>
    </row>
    <row r="500" spans="1:8" ht="15">
      <c r="A500" s="204" t="str">
        <f t="shared" si="14"/>
        <v/>
      </c>
      <c r="B500" s="204"/>
      <c r="C500" s="204"/>
      <c r="D500" s="83"/>
      <c r="E500" s="83"/>
      <c r="F500" s="232" t="str">
        <f t="shared" si="15"/>
        <v/>
      </c>
      <c r="G500" s="92" t="s">
        <v>17</v>
      </c>
      <c r="H500" s="24" t="str">
        <f>IF(B500&gt;0,"raidcom modify ldev -ldev_id "&amp;B500&amp;IF(OR(ISBLANK(D500),D500="AUTO"),""," -mp_blade_id "&amp;D500)&amp;IF(ISTEXT(E500)," -status "&amp;E500,"")&amp;IF(ISTEXT(F500)," -ldev_name "&amp;F500,"")&amp;" -s "&amp;Instructions!B$11&amp;" -IH"&amp;Instructions!B$10,"")</f>
        <v/>
      </c>
    </row>
  </sheetData>
  <mergeCells count="2">
    <mergeCell ref="A2:G2"/>
    <mergeCell ref="A1:G1"/>
  </mergeCells>
  <conditionalFormatting sqref="G4:G500">
    <cfRule type="cellIs" dxfId="11" priority="1" operator="equal">
      <formula>"N"</formula>
    </cfRule>
    <cfRule type="cellIs" dxfId="10" priority="2" operator="equal">
      <formula>"Y"</formula>
    </cfRule>
  </conditionalFormatting>
  <dataValidations xWindow="146" yWindow="456" count="6">
    <dataValidation type="list" operator="lessThanOrEqual" allowBlank="1" showInputMessage="1" showErrorMessage="1" sqref="D4:D500">
      <formula1>MPB</formula1>
    </dataValidation>
    <dataValidation type="list" allowBlank="1" showInputMessage="1" showErrorMessage="1" sqref="G4:G500">
      <formula1>YN</formula1>
    </dataValidation>
    <dataValidation type="list" allowBlank="1" showInputMessage="1" showErrorMessage="1" promptTitle="LDEV Status" prompt="Specify an LDEV status from the list." sqref="E4:E500">
      <formula1>LDEVSTATUS</formula1>
    </dataValidation>
    <dataValidation type="textLength" allowBlank="1" showInputMessage="1" showErrorMessage="1" promptTitle="LDEV Name" prompt="Specifies an LDEV nickname (max. 32 characters)." sqref="F4:F500">
      <formula1>1</formula1>
      <formula2>32</formula2>
    </dataValidation>
    <dataValidation allowBlank="1" showInputMessage="1" showErrorMessage="1" errorTitle="Host Lun Number" error="Host Lun Number must be 0-255" promptTitle="LDEV Number" prompt="Specify an LDEV number (0-65279). _x000a_For example:   -ldev_id 200" sqref="A4:C500"/>
    <dataValidation allowBlank="1" showInputMessage="1" showErrorMessage="1" promptTitle="Host Name" prompt="Enter the HSD Name that was used to create the Host Storage Domain.  This value will be concatenated with the HEX LDEV value." sqref="C3"/>
  </dataValidations>
  <pageMargins left="0.75" right="0.75" top="1" bottom="1" header="0.5" footer="0.5"/>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enableFormatConditionsCalculation="0">
    <tabColor rgb="FFCCFFCC"/>
  </sheetPr>
  <dimension ref="A1:Q19"/>
  <sheetViews>
    <sheetView workbookViewId="0">
      <pane ySplit="3" topLeftCell="A4" activePane="bottomLeft" state="frozen"/>
      <selection pane="bottomLeft" activeCell="A4" sqref="A4:H200"/>
    </sheetView>
  </sheetViews>
  <sheetFormatPr baseColWidth="10" defaultColWidth="8.83203125" defaultRowHeight="14" x14ac:dyDescent="0"/>
  <cols>
    <col min="1" max="1" width="6.83203125" customWidth="1"/>
    <col min="2" max="2" width="11.83203125" customWidth="1"/>
    <col min="4" max="4" width="9.5" bestFit="1" customWidth="1"/>
    <col min="5" max="5" width="29.6640625" style="8" bestFit="1" customWidth="1"/>
    <col min="6" max="6" width="15.1640625" style="8" customWidth="1"/>
    <col min="7" max="7" width="18.5" style="8" customWidth="1"/>
    <col min="8" max="8" width="24.1640625" style="8" customWidth="1"/>
    <col min="9" max="9" width="8.83203125" style="8"/>
    <col min="10" max="10" width="112.83203125" customWidth="1"/>
    <col min="11" max="11" width="61" style="8" customWidth="1"/>
    <col min="12" max="12" width="21.1640625" hidden="1" customWidth="1"/>
    <col min="13" max="13" width="13" hidden="1" customWidth="1"/>
    <col min="14" max="14" width="15.1640625" hidden="1" customWidth="1"/>
    <col min="15" max="15" width="45.5" customWidth="1"/>
  </cols>
  <sheetData>
    <row r="1" spans="1:17" ht="37" thickBot="1">
      <c r="A1" s="330" t="s">
        <v>1111</v>
      </c>
      <c r="B1" s="330"/>
      <c r="C1" s="330"/>
      <c r="D1" s="330"/>
      <c r="E1" s="330"/>
      <c r="F1" s="330"/>
      <c r="G1" s="330"/>
      <c r="H1" s="330"/>
      <c r="I1" s="89"/>
    </row>
    <row r="2" spans="1:17" s="8" customFormat="1" ht="15" thickTop="1">
      <c r="A2" s="331" t="s">
        <v>57</v>
      </c>
      <c r="B2" s="332"/>
      <c r="C2" s="332"/>
      <c r="D2" s="332"/>
      <c r="E2" s="335"/>
      <c r="F2" s="331" t="s">
        <v>313</v>
      </c>
      <c r="G2" s="333"/>
      <c r="H2" s="333"/>
      <c r="I2" s="334"/>
      <c r="J2" s="64"/>
      <c r="K2" s="64"/>
      <c r="L2" s="64"/>
      <c r="M2" s="64"/>
      <c r="N2" s="64"/>
      <c r="O2" s="64"/>
      <c r="P2" s="64"/>
      <c r="Q2" s="19"/>
    </row>
    <row r="3" spans="1:17" ht="42">
      <c r="A3" s="5" t="s">
        <v>40</v>
      </c>
      <c r="B3" s="22" t="s">
        <v>92</v>
      </c>
      <c r="C3" s="22" t="s">
        <v>90</v>
      </c>
      <c r="D3" s="145" t="s">
        <v>91</v>
      </c>
      <c r="E3" s="148" t="s">
        <v>260</v>
      </c>
      <c r="F3" s="146" t="s">
        <v>89</v>
      </c>
      <c r="G3" s="22" t="s">
        <v>258</v>
      </c>
      <c r="H3" s="22" t="s">
        <v>259</v>
      </c>
      <c r="I3" s="7" t="s">
        <v>27</v>
      </c>
      <c r="J3" s="157" t="s">
        <v>302</v>
      </c>
      <c r="K3" s="157" t="s">
        <v>296</v>
      </c>
      <c r="L3" s="142"/>
      <c r="M3" s="142"/>
      <c r="N3" s="142"/>
      <c r="O3" s="157" t="s">
        <v>315</v>
      </c>
    </row>
    <row r="4" spans="1:17" ht="15">
      <c r="A4" s="29">
        <v>1</v>
      </c>
      <c r="B4" s="30" t="s">
        <v>95</v>
      </c>
      <c r="C4" s="29">
        <v>100</v>
      </c>
      <c r="D4" s="204">
        <v>1</v>
      </c>
      <c r="E4" s="147" t="s">
        <v>314</v>
      </c>
      <c r="F4" s="20" t="s">
        <v>1097</v>
      </c>
      <c r="G4" s="203" t="s">
        <v>279</v>
      </c>
      <c r="H4" s="203" t="s">
        <v>1781</v>
      </c>
      <c r="I4" s="92" t="s">
        <v>0</v>
      </c>
      <c r="J4" s="52" t="str">
        <f>IF(OR(ISNUMBER(A4),ISTEXT(F4)),"raidcom add "&amp;B4 &amp;IF(ISNUMBER(A4)," -pool_id "&amp;A4," ") &amp; IF(ISTEXT(F4)," -pool_name "&amp;F4,"")&amp;IF(ISTEXT(H4),""," -ldev_id "&amp;C4&amp;" -cnt " &amp;D4)&amp;IF(B4="dp_pool",IF(E4=""," "," -user_threshold  "&amp;E4),"") &amp;IF(ISTEXT(G4)," -grp_opt " &amp;G4&amp; " -device_grp_name "&amp;H4," ") &amp;  " -s "&amp;Instructions!B$11&amp;" -IH"&amp;Instructions!B$10,"")</f>
        <v>raidcom add dp_pool -pool_id 1 -pool_name Tim -user_threshold  50 100 -grp_opt ldev -device_grp_name test -s 53958 -IH99</v>
      </c>
      <c r="K4" s="149" t="str">
        <f>IF(OR(ISNUMBER(A4),ISTEXT(F4)),"raidcom delete pool " &amp;IF(ISTEXT(F4),"-pool "&amp;F4&amp;" -ldev_id " &amp;C4,"-pool "&amp;A4&amp;" -ldev_id " &amp;C4) &amp;" -s "&amp;Instructions!B$11&amp;" -IH"&amp;Instructions!B$10,"")</f>
        <v>raidcom delete pool -pool Tim -ldev_id 100 -s 53958 -IH99</v>
      </c>
      <c r="O4" s="149" t="str">
        <f>IF(OR(ISNUMBER(A4),ISTEXT(F4)),"raidcom delete pool " &amp;IF(ISTEXT(F4),"-pool "&amp;F4,"-pool "&amp;A4) &amp;" -s "&amp;Instructions!B$11&amp;" -IH"&amp;Instructions!B$10,"")</f>
        <v>raidcom delete pool -pool Tim -s 53958 -IH99</v>
      </c>
    </row>
    <row r="5" spans="1:17" s="8" customFormat="1" ht="15">
      <c r="A5" s="29">
        <v>2</v>
      </c>
      <c r="B5" s="30" t="s">
        <v>95</v>
      </c>
      <c r="C5" s="29">
        <v>101</v>
      </c>
      <c r="D5" s="204">
        <v>2</v>
      </c>
      <c r="E5" s="147" t="s">
        <v>314</v>
      </c>
      <c r="F5" s="203" t="s">
        <v>1781</v>
      </c>
      <c r="G5" s="203"/>
      <c r="H5" s="203"/>
      <c r="I5" s="92" t="s">
        <v>0</v>
      </c>
      <c r="J5" s="52" t="str">
        <f>IF(OR(ISNUMBER(A5),ISTEXT(F5)),"raidcom add "&amp;B5 &amp;IF(ISNUMBER(A5)," -pool_id "&amp;A5," ") &amp; IF(ISTEXT(F5)," -pool_name "&amp;F5,"")&amp;IF(ISTEXT(H5),""," -ldev_id "&amp;C5&amp;" -cnt " &amp;D5)&amp;IF(B5="dp_pool",IF(E5=""," "," -user_threshold  "&amp;E5),"") &amp;IF(ISTEXT(G5)," -grp_opt " &amp;G5&amp; " -device_grp_name "&amp;H5," ") &amp;  " -s "&amp;Instructions!B$11&amp;" -IH"&amp;Instructions!B$10,"")</f>
        <v>raidcom add dp_pool -pool_id 2 -pool_name test -ldev_id 101 -cnt 2 -user_threshold  50 100  -s 53958 -IH99</v>
      </c>
      <c r="K5" s="149" t="str">
        <f>IF(OR(ISNUMBER(A5),ISTEXT(F5)),"raidcom delete pool " &amp;IF(ISTEXT(F5),"-pool "&amp;F5&amp;" -ldev_id " &amp;C5,"-pool "&amp;A5&amp;" -ldev_id " &amp;C5) &amp;" -s "&amp;Instructions!B$11&amp;" -IH"&amp;Instructions!B$10,"")</f>
        <v>raidcom delete pool -pool test -ldev_id 101 -s 53958 -IH99</v>
      </c>
      <c r="O5" s="149" t="str">
        <f>IF(OR(ISNUMBER(A5),ISTEXT(F5)),"raidcom delete pool " &amp;IF(ISTEXT(F5),"-pool "&amp;F5,"-pool "&amp;A5) &amp;" -s "&amp;Instructions!B$11&amp;" -IH"&amp;Instructions!B$10,"")</f>
        <v>raidcom delete pool -pool test -s 53958 -IH99</v>
      </c>
    </row>
    <row r="6" spans="1:17" s="8" customFormat="1" ht="15">
      <c r="A6" s="29">
        <v>3</v>
      </c>
      <c r="B6" s="30" t="s">
        <v>95</v>
      </c>
      <c r="C6" s="29">
        <v>102</v>
      </c>
      <c r="D6" s="204">
        <v>3</v>
      </c>
      <c r="E6" s="147" t="s">
        <v>314</v>
      </c>
      <c r="F6" s="203" t="s">
        <v>1782</v>
      </c>
      <c r="G6" s="20"/>
      <c r="H6" s="20"/>
      <c r="I6" s="92" t="s">
        <v>0</v>
      </c>
      <c r="J6" s="52" t="str">
        <f>IF(OR(ISNUMBER(A6),ISTEXT(F6)),"raidcom add "&amp;B6 &amp;IF(ISNUMBER(A6)," -pool_id "&amp;A6," ") &amp; IF(ISTEXT(F6)," -pool_name "&amp;F6,"")&amp;IF(ISTEXT(H6),""," -ldev_id "&amp;C6&amp;" -cnt " &amp;D6)&amp;IF(B6="dp_pool",IF(E6=""," "," -user_threshold  "&amp;E6),"") &amp;IF(ISTEXT(G6)," -grp_opt " &amp;G6&amp; " -device_grp_name "&amp;H6," ") &amp;  " -s "&amp;Instructions!B$11&amp;" -IH"&amp;Instructions!B$10,"")</f>
        <v>raidcom add dp_pool -pool_id 3 -pool_name eric -ldev_id 102 -cnt 3 -user_threshold  50 100  -s 53958 -IH99</v>
      </c>
      <c r="K6" s="149" t="str">
        <f>IF(OR(ISNUMBER(A6),ISTEXT(F6)),"raidcom delete pool " &amp;IF(ISTEXT(F6),"-pool "&amp;F6&amp;" -ldev_id " &amp;C6,"-pool "&amp;A6&amp;" -ldev_id " &amp;C6) &amp;" -s "&amp;Instructions!B$11&amp;" -IH"&amp;Instructions!B$10,"")</f>
        <v>raidcom delete pool -pool eric -ldev_id 102 -s 53958 -IH99</v>
      </c>
      <c r="O6" s="149" t="str">
        <f>IF(OR(ISNUMBER(A6),ISTEXT(F6)),"raidcom delete pool " &amp;IF(ISTEXT(F6),"-pool "&amp;F6,"-pool "&amp;A6) &amp;" -s "&amp;Instructions!B$11&amp;" -IH"&amp;Instructions!B$10,"")</f>
        <v>raidcom delete pool -pool eric -s 53958 -IH99</v>
      </c>
    </row>
    <row r="7" spans="1:17" s="8" customFormat="1" ht="15">
      <c r="A7" s="29">
        <v>4</v>
      </c>
      <c r="B7" s="30" t="s">
        <v>95</v>
      </c>
      <c r="C7" s="29">
        <v>103</v>
      </c>
      <c r="D7" s="204">
        <v>4</v>
      </c>
      <c r="E7" s="147" t="s">
        <v>314</v>
      </c>
      <c r="F7" s="20"/>
      <c r="G7" s="20"/>
      <c r="H7" s="20"/>
      <c r="I7" s="92" t="s">
        <v>17</v>
      </c>
      <c r="J7" s="52" t="str">
        <f>IF(OR(ISNUMBER(A7),ISTEXT(F7)),"raidcom add "&amp;B7 &amp;IF(ISNUMBER(A7)," -pool_id "&amp;A7," ") &amp; IF(ISTEXT(F7)," -pool_name "&amp;F7,"")&amp;IF(ISTEXT(H7),""," -ldev_id "&amp;C7&amp;" -cnt " &amp;D7)&amp;IF(B7="dp_pool",IF(E7=""," "," -user_threshold  "&amp;E7),"") &amp;IF(ISTEXT(G7)," -grp_opt " &amp;G7&amp; " -device_grp_name "&amp;H7," ") &amp;  " -s "&amp;Instructions!B$11&amp;" -IH"&amp;Instructions!B$10,"")</f>
        <v>raidcom add dp_pool -pool_id 4 -ldev_id 103 -cnt 4 -user_threshold  50 100  -s 53958 -IH99</v>
      </c>
      <c r="K7" s="149" t="str">
        <f>IF(OR(ISNUMBER(A7),ISTEXT(F7)),"raidcom delete pool " &amp;IF(ISTEXT(F7),"-pool "&amp;F7&amp;" -ldev_id " &amp;C7,"-pool "&amp;A7&amp;" -ldev_id " &amp;C7) &amp;" -s "&amp;Instructions!B$11&amp;" -IH"&amp;Instructions!B$10,"")</f>
        <v>raidcom delete pool -pool 4 -ldev_id 103 -s 53958 -IH99</v>
      </c>
      <c r="O7" s="149" t="str">
        <f>IF(OR(ISNUMBER(A7),ISTEXT(F7)),"raidcom delete pool " &amp;IF(ISTEXT(F7),"-pool "&amp;F7,"-pool "&amp;A7) &amp;" -s "&amp;Instructions!B$11&amp;" -IH"&amp;Instructions!B$10,"")</f>
        <v>raidcom delete pool -pool 4 -s 53958 -IH99</v>
      </c>
    </row>
    <row r="8" spans="1:17" s="8" customFormat="1" ht="15">
      <c r="A8" s="29">
        <v>5</v>
      </c>
      <c r="B8" s="30" t="s">
        <v>95</v>
      </c>
      <c r="C8" s="29">
        <v>104</v>
      </c>
      <c r="D8" s="204">
        <v>5</v>
      </c>
      <c r="E8" s="147" t="s">
        <v>314</v>
      </c>
      <c r="F8" s="20" t="s">
        <v>1097</v>
      </c>
      <c r="G8" s="20"/>
      <c r="H8" s="20" t="s">
        <v>1089</v>
      </c>
      <c r="I8" s="92" t="s">
        <v>17</v>
      </c>
      <c r="J8" s="52" t="str">
        <f>IF(OR(ISNUMBER(A8),ISTEXT(F8)),"raidcom add "&amp;B8 &amp;IF(ISNUMBER(A8)," -pool_id "&amp;A8," ") &amp; IF(ISTEXT(F8)," -pool_name "&amp;F8,"")&amp;IF(ISTEXT(H8),""," -ldev_id "&amp;C8&amp;" -cnt " &amp;D8)&amp;IF(B8="dp_pool",IF(E8=""," "," -user_threshold  "&amp;E8),"") &amp;IF(ISTEXT(G8)," -grp_opt " &amp;G8&amp; " -device_grp_name "&amp;H8," ") &amp;  " -s "&amp;Instructions!B$11&amp;" -IH"&amp;Instructions!B$10,"")</f>
        <v>raidcom add dp_pool -pool_id 5 -pool_name Tim -user_threshold  50 100  -s 53958 -IH99</v>
      </c>
      <c r="K8" s="149" t="str">
        <f>IF(OR(ISNUMBER(A8),ISTEXT(F8)),"raidcom delete pool " &amp;IF(ISTEXT(F8),"-pool "&amp;F8&amp;" -ldev_id " &amp;C8,"-pool "&amp;A8&amp;" -ldev_id " &amp;C8) &amp;" -s "&amp;Instructions!B$11&amp;" -IH"&amp;Instructions!B$10,"")</f>
        <v>raidcom delete pool -pool Tim -ldev_id 104 -s 53958 -IH99</v>
      </c>
      <c r="O8" s="149" t="str">
        <f>IF(OR(ISNUMBER(A8),ISTEXT(F8)),"raidcom delete pool " &amp;IF(ISTEXT(F8),"-pool "&amp;F8,"-pool "&amp;A8) &amp;" -s "&amp;Instructions!B$11&amp;" -IH"&amp;Instructions!B$10,"")</f>
        <v>raidcom delete pool -pool Tim -s 53958 -IH99</v>
      </c>
    </row>
    <row r="9" spans="1:17" s="8" customFormat="1" ht="15">
      <c r="A9" s="29"/>
      <c r="B9" s="30"/>
      <c r="C9" s="29"/>
      <c r="D9" s="204"/>
      <c r="E9" s="147"/>
      <c r="F9" s="20"/>
      <c r="G9" s="20"/>
      <c r="H9" s="20"/>
      <c r="I9" s="92" t="s">
        <v>17</v>
      </c>
      <c r="J9" s="52" t="str">
        <f>IF(OR(ISNUMBER(A9),ISTEXT(F9)),"raidcom add "&amp;B9 &amp;IF(ISNUMBER(A9)," -pool_id "&amp;A9," ") &amp; IF(ISTEXT(F9)," -pool_name "&amp;F9,"")&amp;IF(ISTEXT(H9),""," -ldev_id "&amp;C9&amp;" -cnt " &amp;D9)&amp;IF(B9="dp_pool",IF(E9=""," "," -user_threshold  "&amp;E9),"") &amp;IF(ISTEXT(G9)," -grp_opt " &amp;G9&amp; " -device_grp_name "&amp;H9," ") &amp;  " -s "&amp;Instructions!B$11&amp;" -IH"&amp;Instructions!B$10,"")</f>
        <v/>
      </c>
      <c r="K9" s="149" t="str">
        <f>IF(OR(ISNUMBER(A9),ISTEXT(F9)),"raidcom delete pool " &amp;IF(ISTEXT(F9),"-pool "&amp;F9&amp;" -ldev_id " &amp;C9,"-pool "&amp;A9&amp;" -ldev_id " &amp;C9) &amp;" -s "&amp;Instructions!B$11&amp;" -IH"&amp;Instructions!B$10,"")</f>
        <v/>
      </c>
      <c r="O9" s="149" t="str">
        <f>IF(OR(ISNUMBER(A9),ISTEXT(F9)),"raidcom delete pool " &amp;IF(ISTEXT(F9),"-pool "&amp;F9,"-pool "&amp;A9) &amp;" -s "&amp;Instructions!B$11&amp;" -IH"&amp;Instructions!B$10,"")</f>
        <v/>
      </c>
    </row>
    <row r="10" spans="1:17" ht="15">
      <c r="A10" s="29"/>
      <c r="B10" s="30"/>
      <c r="C10" s="29"/>
      <c r="D10" s="204"/>
      <c r="E10" s="147"/>
      <c r="F10" s="20"/>
      <c r="G10" s="20"/>
      <c r="H10" s="20"/>
      <c r="I10" s="92" t="s">
        <v>17</v>
      </c>
      <c r="J10" s="52" t="str">
        <f>IF(OR(ISNUMBER(A10),ISTEXT(F10)),"raidcom add "&amp;B10 &amp;IF(ISNUMBER(A10)," -pool_id "&amp;A10," ") &amp; IF(ISTEXT(F10)," -pool_name "&amp;F10,"")&amp;IF(ISTEXT(H10),""," -ldev_id "&amp;C10&amp;" -cnt " &amp;D10)&amp;IF(B10="dp_pool",IF(E10=""," "," -user_threshold  "&amp;E10),"") &amp;IF(ISTEXT(G10)," -grp_opt " &amp;G10&amp; " -device_grp_name "&amp;H10," ") &amp;  " -s "&amp;Instructions!B$11&amp;" -IH"&amp;Instructions!B$10,"")</f>
        <v/>
      </c>
      <c r="K10" s="149" t="str">
        <f>IF(OR(ISNUMBER(A10),ISTEXT(F10)),"raidcom delete pool " &amp;IF(ISTEXT(F10),"-pool "&amp;F10&amp;" -ldev_id " &amp;C10,"-pool "&amp;A10&amp;" -ldev_id " &amp;C10) &amp;" -s "&amp;Instructions!B$11&amp;" -IH"&amp;Instructions!B$10,"")</f>
        <v/>
      </c>
      <c r="L10" s="8"/>
      <c r="M10" s="8"/>
      <c r="N10" s="8"/>
      <c r="O10" s="149" t="str">
        <f>IF(OR(ISNUMBER(A10),ISTEXT(F10)),"raidcom delete pool " &amp;IF(ISTEXT(F10),"-pool "&amp;F10,"-pool "&amp;A10) &amp;" -s "&amp;Instructions!B$11&amp;" -IH"&amp;Instructions!B$10,"")</f>
        <v/>
      </c>
    </row>
    <row r="11" spans="1:17" ht="15">
      <c r="A11" s="29"/>
      <c r="B11" s="30"/>
      <c r="C11" s="29"/>
      <c r="D11" s="204"/>
      <c r="E11" s="147"/>
      <c r="F11" s="20"/>
      <c r="G11" s="20"/>
      <c r="H11" s="20"/>
      <c r="I11" s="92" t="s">
        <v>17</v>
      </c>
      <c r="J11" s="52" t="str">
        <f>IF(OR(ISNUMBER(A11),ISTEXT(F11)),"raidcom add "&amp;B11 &amp;IF(ISNUMBER(A11)," -pool_id "&amp;A11," ") &amp; IF(ISTEXT(F11)," -pool_name "&amp;F11,"")&amp;IF(ISTEXT(H11),""," -ldev_id "&amp;C11&amp;" -cnt " &amp;D11)&amp;IF(B11="dp_pool",IF(E11=""," "," -user_threshold  "&amp;E11),"") &amp;IF(ISTEXT(G11)," -grp_opt " &amp;G11&amp; " -device_grp_name "&amp;H11," ") &amp;  " -s "&amp;Instructions!B$11&amp;" -IH"&amp;Instructions!B$10,"")</f>
        <v/>
      </c>
      <c r="K11" s="149" t="str">
        <f>IF(OR(ISNUMBER(A11),ISTEXT(F11)),"raidcom delete pool " &amp;IF(ISTEXT(F11),"-pool "&amp;F11&amp;" -ldev_id " &amp;C11,"-pool "&amp;A11&amp;" -ldev_id " &amp;C11) &amp;" -s "&amp;Instructions!B$11&amp;" -IH"&amp;Instructions!B$10,"")</f>
        <v/>
      </c>
      <c r="L11" s="8"/>
      <c r="M11" s="8"/>
      <c r="N11" s="8"/>
      <c r="O11" s="149" t="str">
        <f>IF(OR(ISNUMBER(A11),ISTEXT(F11)),"raidcom delete pool " &amp;IF(ISTEXT(F11),"-pool "&amp;F11,"-pool "&amp;A11) &amp;" -s "&amp;Instructions!B$11&amp;" -IH"&amp;Instructions!B$10,"")</f>
        <v/>
      </c>
    </row>
    <row r="12" spans="1:17" ht="15">
      <c r="A12" s="29"/>
      <c r="B12" s="30"/>
      <c r="C12" s="29"/>
      <c r="D12" s="204"/>
      <c r="E12" s="147"/>
      <c r="F12" s="20"/>
      <c r="G12" s="20"/>
      <c r="H12" s="20"/>
      <c r="I12" s="92" t="s">
        <v>17</v>
      </c>
      <c r="J12" s="52" t="str">
        <f>IF(OR(ISNUMBER(A12),ISTEXT(F12)),"raidcom add "&amp;B12 &amp;IF(ISNUMBER(A12)," -pool_id "&amp;A12," ") &amp; IF(ISTEXT(F12)," -pool_name "&amp;F12,"")&amp;IF(ISTEXT(H12),""," -ldev_id "&amp;C12&amp;" -cnt " &amp;D12)&amp;IF(B12="dp_pool",IF(E12=""," "," -user_threshold  "&amp;E12),"") &amp;IF(ISTEXT(G12)," -grp_opt " &amp;G12&amp; " -device_grp_name "&amp;H12," ") &amp;  " -s "&amp;Instructions!B$11&amp;" -IH"&amp;Instructions!B$10,"")</f>
        <v/>
      </c>
      <c r="K12" s="149" t="str">
        <f>IF(OR(ISNUMBER(A12),ISTEXT(F12)),"raidcom delete pool " &amp;IF(ISTEXT(F12),"-pool "&amp;F12&amp;" -ldev_id " &amp;C12,"-pool "&amp;A12&amp;" -ldev_id " &amp;C12) &amp;" -s "&amp;Instructions!B$11&amp;" -IH"&amp;Instructions!B$10,"")</f>
        <v/>
      </c>
      <c r="L12" s="8"/>
      <c r="M12" s="8"/>
      <c r="N12" s="8"/>
      <c r="O12" s="149" t="str">
        <f>IF(OR(ISNUMBER(A12),ISTEXT(F12)),"raidcom delete pool " &amp;IF(ISTEXT(F12),"-pool "&amp;F12,"-pool "&amp;A12) &amp;" -s "&amp;Instructions!B$11&amp;" -IH"&amp;Instructions!B$10,"")</f>
        <v/>
      </c>
    </row>
    <row r="13" spans="1:17" ht="15">
      <c r="A13" s="29"/>
      <c r="B13" s="30"/>
      <c r="C13" s="29"/>
      <c r="D13" s="204"/>
      <c r="E13" s="147"/>
      <c r="F13" s="20"/>
      <c r="G13" s="20"/>
      <c r="H13" s="20"/>
      <c r="I13" s="92" t="s">
        <v>17</v>
      </c>
      <c r="J13" s="52" t="str">
        <f>IF(OR(ISNUMBER(A13),ISTEXT(F13)),"raidcom add "&amp;B13 &amp;IF(ISNUMBER(A13)," -pool_id "&amp;A13," ") &amp; IF(ISTEXT(F13)," -pool_name "&amp;F13,"")&amp;IF(ISTEXT(H13),""," -ldev_id "&amp;C13&amp;" -cnt " &amp;D13)&amp;IF(B13="dp_pool",IF(E13=""," "," -user_threshold  "&amp;E13),"") &amp;IF(ISTEXT(G13)," -grp_opt " &amp;G13&amp; " -device_grp_name "&amp;H13," ") &amp;  " -s "&amp;Instructions!B$11&amp;" -IH"&amp;Instructions!B$10,"")</f>
        <v/>
      </c>
      <c r="K13" s="149" t="str">
        <f>IF(OR(ISNUMBER(A13),ISTEXT(F13)),"raidcom delete pool " &amp;IF(ISTEXT(F13),"-pool "&amp;F13&amp;" -ldev_id " &amp;C13,"-pool "&amp;A13&amp;" -ldev_id " &amp;C13) &amp;" -s "&amp;Instructions!B$11&amp;" -IH"&amp;Instructions!B$10,"")</f>
        <v/>
      </c>
      <c r="L13" s="8"/>
      <c r="M13" s="8"/>
      <c r="N13" s="8"/>
      <c r="O13" s="149" t="str">
        <f>IF(OR(ISNUMBER(A13),ISTEXT(F13)),"raidcom delete pool " &amp;IF(ISTEXT(F13),"-pool "&amp;F13,"-pool "&amp;A13) &amp;" -s "&amp;Instructions!B$11&amp;" -IH"&amp;Instructions!B$10,"")</f>
        <v/>
      </c>
    </row>
    <row r="14" spans="1:17" ht="15">
      <c r="A14" s="29"/>
      <c r="B14" s="30"/>
      <c r="C14" s="29"/>
      <c r="D14" s="204"/>
      <c r="E14" s="147"/>
      <c r="F14" s="20"/>
      <c r="G14" s="20"/>
      <c r="H14" s="20"/>
      <c r="I14" s="92" t="s">
        <v>17</v>
      </c>
      <c r="J14" s="52" t="str">
        <f>IF(OR(ISNUMBER(A14),ISTEXT(F14)),"raidcom add "&amp;B14 &amp;IF(ISNUMBER(A14)," -pool_id "&amp;A14," ") &amp; IF(ISTEXT(F14)," -pool_name "&amp;F14,"")&amp;IF(ISTEXT(H14),""," -ldev_id "&amp;C14&amp;" -cnt " &amp;D14)&amp;IF(B14="dp_pool",IF(E14=""," "," -user_threshold  "&amp;E14),"") &amp;IF(ISTEXT(G14)," -grp_opt " &amp;G14&amp; " -device_grp_name "&amp;H14," ") &amp;  " -s "&amp;Instructions!B$11&amp;" -IH"&amp;Instructions!B$10,"")</f>
        <v/>
      </c>
      <c r="K14" s="149" t="str">
        <f>IF(OR(ISNUMBER(A14),ISTEXT(F14)),"raidcom delete pool " &amp;IF(ISTEXT(F14),"-pool "&amp;F14&amp;" -ldev_id " &amp;C14,"-pool "&amp;A14&amp;" -ldev_id " &amp;C14) &amp;" -s "&amp;Instructions!B$11&amp;" -IH"&amp;Instructions!B$10,"")</f>
        <v/>
      </c>
      <c r="L14" s="8"/>
      <c r="M14" s="8"/>
      <c r="N14" s="8"/>
      <c r="O14" s="149" t="str">
        <f>IF(OR(ISNUMBER(A14),ISTEXT(F14)),"raidcom delete pool " &amp;IF(ISTEXT(F14),"-pool "&amp;F14,"-pool "&amp;A14) &amp;" -s "&amp;Instructions!B$11&amp;" -IH"&amp;Instructions!B$10,"")</f>
        <v/>
      </c>
    </row>
    <row r="15" spans="1:17" ht="15">
      <c r="A15" s="29"/>
      <c r="B15" s="30"/>
      <c r="C15" s="29"/>
      <c r="D15" s="204"/>
      <c r="E15" s="147"/>
      <c r="F15" s="20"/>
      <c r="G15" s="20"/>
      <c r="H15" s="20"/>
      <c r="I15" s="92" t="s">
        <v>17</v>
      </c>
      <c r="J15" s="52" t="str">
        <f>IF(OR(ISNUMBER(A15),ISTEXT(F15)),"raidcom add "&amp;B15 &amp;IF(ISNUMBER(A15)," -pool_id "&amp;A15," ") &amp; IF(ISTEXT(F15)," -pool_name "&amp;F15,"")&amp;IF(ISTEXT(H15),""," -ldev_id "&amp;C15&amp;" -cnt " &amp;D15)&amp;IF(B15="dp_pool",IF(E15=""," "," -user_threshold  "&amp;E15),"") &amp;IF(ISTEXT(G15)," -grp_opt " &amp;G15&amp; " -device_grp_name "&amp;H15," ") &amp;  " -s "&amp;Instructions!B$11&amp;" -IH"&amp;Instructions!B$10,"")</f>
        <v/>
      </c>
      <c r="K15" s="149" t="str">
        <f>IF(OR(ISNUMBER(A15),ISTEXT(F15)),"raidcom delete pool " &amp;IF(ISTEXT(F15),"-pool "&amp;F15&amp;" -ldev_id " &amp;C15,"-pool "&amp;A15&amp;" -ldev_id " &amp;C15) &amp;" -s "&amp;Instructions!B$11&amp;" -IH"&amp;Instructions!B$10,"")</f>
        <v/>
      </c>
      <c r="L15" s="8"/>
      <c r="M15" s="8"/>
      <c r="N15" s="8"/>
      <c r="O15" s="149" t="str">
        <f>IF(OR(ISNUMBER(A15),ISTEXT(F15)),"raidcom delete pool " &amp;IF(ISTEXT(F15),"-pool "&amp;F15,"-pool "&amp;A15) &amp;" -s "&amp;Instructions!B$11&amp;" -IH"&amp;Instructions!B$10,"")</f>
        <v/>
      </c>
    </row>
    <row r="16" spans="1:17" ht="15">
      <c r="A16" s="29"/>
      <c r="B16" s="30"/>
      <c r="C16" s="29"/>
      <c r="D16" s="204"/>
      <c r="E16" s="147"/>
      <c r="F16" s="20"/>
      <c r="G16" s="20"/>
      <c r="H16" s="20"/>
      <c r="I16" s="92" t="s">
        <v>17</v>
      </c>
      <c r="J16" s="52" t="str">
        <f>IF(OR(ISNUMBER(A16),ISTEXT(F16)),"raidcom add "&amp;B16 &amp;IF(ISNUMBER(A16)," -pool_id "&amp;A16," ") &amp; IF(ISTEXT(F16)," -pool_name "&amp;F16,"")&amp;IF(ISTEXT(H16),""," -ldev_id "&amp;C16&amp;" -cnt " &amp;D16)&amp;IF(B16="dp_pool",IF(E16=""," "," -user_threshold  "&amp;E16),"") &amp;IF(ISTEXT(G16)," -grp_opt " &amp;G16&amp; " -device_grp_name "&amp;H16," ") &amp;  " -s "&amp;Instructions!B$11&amp;" -IH"&amp;Instructions!B$10,"")</f>
        <v/>
      </c>
      <c r="K16" s="149" t="str">
        <f>IF(OR(ISNUMBER(A16),ISTEXT(F16)),"raidcom delete pool " &amp;IF(ISTEXT(F16),"-pool "&amp;F16&amp;" -ldev_id " &amp;C16,"-pool "&amp;A16&amp;" -ldev_id " &amp;C16) &amp;" -s "&amp;Instructions!B$11&amp;" -IH"&amp;Instructions!B$10,"")</f>
        <v/>
      </c>
      <c r="L16" s="8"/>
      <c r="M16" s="8"/>
      <c r="N16" s="8"/>
      <c r="O16" s="149" t="str">
        <f>IF(OR(ISNUMBER(A16),ISTEXT(F16)),"raidcom delete pool " &amp;IF(ISTEXT(F16),"-pool "&amp;F16,"-pool "&amp;A16) &amp;" -s "&amp;Instructions!B$11&amp;" -IH"&amp;Instructions!B$10,"")</f>
        <v/>
      </c>
    </row>
    <row r="17" spans="1:15" ht="15">
      <c r="A17" s="29"/>
      <c r="B17" s="30"/>
      <c r="C17" s="29"/>
      <c r="D17" s="204"/>
      <c r="E17" s="147"/>
      <c r="F17" s="20"/>
      <c r="G17" s="20"/>
      <c r="H17" s="20"/>
      <c r="I17" s="92" t="s">
        <v>17</v>
      </c>
      <c r="J17" s="52" t="str">
        <f>IF(OR(ISNUMBER(A17),ISTEXT(F17)),"raidcom add "&amp;B17 &amp;IF(ISNUMBER(A17)," -pool_id "&amp;A17," ") &amp; IF(ISTEXT(F17)," -pool_name "&amp;F17,"")&amp;IF(ISTEXT(H17),""," -ldev_id "&amp;C17&amp;" -cnt " &amp;D17)&amp;IF(B17="dp_pool",IF(E17=""," "," -user_threshold  "&amp;E17),"") &amp;IF(ISTEXT(G17)," -grp_opt " &amp;G17&amp; " -device_grp_name "&amp;H17," ") &amp;  " -s "&amp;Instructions!B$11&amp;" -IH"&amp;Instructions!B$10,"")</f>
        <v/>
      </c>
      <c r="K17" s="149" t="str">
        <f>IF(OR(ISNUMBER(A17),ISTEXT(F17)),"raidcom delete pool " &amp;IF(ISTEXT(F17),"-pool "&amp;F17&amp;" -ldev_id " &amp;C17,"-pool "&amp;A17&amp;" -ldev_id " &amp;C17) &amp;" -s "&amp;Instructions!B$11&amp;" -IH"&amp;Instructions!B$10,"")</f>
        <v/>
      </c>
      <c r="L17" s="8"/>
      <c r="M17" s="8"/>
      <c r="N17" s="8"/>
      <c r="O17" s="149" t="str">
        <f>IF(OR(ISNUMBER(A17),ISTEXT(F17)),"raidcom delete pool " &amp;IF(ISTEXT(F17),"-pool "&amp;F17,"-pool "&amp;A17) &amp;" -s "&amp;Instructions!B$11&amp;" -IH"&amp;Instructions!B$10,"")</f>
        <v/>
      </c>
    </row>
    <row r="18" spans="1:15" ht="15">
      <c r="A18" s="29"/>
      <c r="B18" s="30"/>
      <c r="C18" s="29"/>
      <c r="D18" s="204"/>
      <c r="E18" s="147"/>
      <c r="F18" s="20"/>
      <c r="G18" s="20"/>
      <c r="H18" s="20"/>
      <c r="I18" s="92" t="s">
        <v>17</v>
      </c>
      <c r="J18" s="52" t="str">
        <f>IF(OR(ISNUMBER(A18),ISTEXT(F18)),"raidcom add "&amp;B18 &amp;IF(ISNUMBER(A18)," -pool_id "&amp;A18," ") &amp; IF(ISTEXT(F18)," -pool_name "&amp;F18,"")&amp;IF(ISTEXT(H18),""," -ldev_id "&amp;C18&amp;" -cnt " &amp;D18)&amp;IF(B18="dp_pool",IF(E18=""," "," -user_threshold  "&amp;E18),"") &amp;IF(ISTEXT(G18)," -grp_opt " &amp;G18&amp; " -device_grp_name "&amp;H18," ") &amp;  " -s "&amp;Instructions!B$11&amp;" -IH"&amp;Instructions!B$10,"")</f>
        <v/>
      </c>
      <c r="K18" s="149" t="str">
        <f>IF(OR(ISNUMBER(A18),ISTEXT(F18)),"raidcom delete pool " &amp;IF(ISTEXT(F18),"-pool "&amp;F18&amp;" -ldev_id " &amp;C18,"-pool "&amp;A18&amp;" -ldev_id " &amp;C18) &amp;" -s "&amp;Instructions!B$11&amp;" -IH"&amp;Instructions!B$10,"")</f>
        <v/>
      </c>
      <c r="L18" s="8"/>
      <c r="M18" s="8"/>
      <c r="N18" s="8"/>
      <c r="O18" s="149" t="str">
        <f>IF(OR(ISNUMBER(A18),ISTEXT(F18)),"raidcom delete pool " &amp;IF(ISTEXT(F18),"-pool "&amp;F18,"-pool "&amp;A18) &amp;" -s "&amp;Instructions!B$11&amp;" -IH"&amp;Instructions!B$10,"")</f>
        <v/>
      </c>
    </row>
    <row r="19" spans="1:15" ht="15">
      <c r="A19" s="29"/>
      <c r="B19" s="30"/>
      <c r="C19" s="29"/>
      <c r="D19" s="204"/>
      <c r="E19" s="147"/>
      <c r="F19" s="20"/>
      <c r="G19" s="20"/>
      <c r="H19" s="20"/>
      <c r="I19" s="92" t="s">
        <v>17</v>
      </c>
      <c r="J19" s="52" t="str">
        <f>IF(OR(ISNUMBER(A19),ISTEXT(F19)),"raidcom add "&amp;B19 &amp;IF(ISNUMBER(A19)," -pool_id "&amp;A19," ") &amp; IF(ISTEXT(F19)," -pool_name "&amp;F19,"")&amp;IF(ISTEXT(H19),""," -ldev_id "&amp;C19&amp;" -cnt " &amp;D19)&amp;IF(B19="dp_pool",IF(E19=""," "," -user_threshold  "&amp;E19),"") &amp;IF(ISTEXT(G19)," -grp_opt " &amp;G19&amp; " -device_grp_name "&amp;H19," ") &amp;  " -s "&amp;Instructions!B$11&amp;" -IH"&amp;Instructions!B$10,"")</f>
        <v/>
      </c>
      <c r="K19" s="149" t="str">
        <f>IF(OR(ISNUMBER(A19),ISTEXT(F19)),"raidcom delete pool " &amp;IF(ISTEXT(F19),"-pool "&amp;F19&amp;" -ldev_id " &amp;C19,"-pool "&amp;A19&amp;" -ldev_id " &amp;C19) &amp;" -s "&amp;Instructions!B$11&amp;" -IH"&amp;Instructions!B$10,"")</f>
        <v/>
      </c>
      <c r="L19" s="8"/>
      <c r="M19" s="8"/>
      <c r="N19" s="8"/>
      <c r="O19" s="149" t="str">
        <f>IF(OR(ISNUMBER(A19),ISTEXT(F19)),"raidcom delete pool " &amp;IF(ISTEXT(F19),"-pool "&amp;F19,"-pool "&amp;A19) &amp;" -s "&amp;Instructions!B$11&amp;" -IH"&amp;Instructions!B$10,"")</f>
        <v/>
      </c>
    </row>
  </sheetData>
  <mergeCells count="3">
    <mergeCell ref="F2:I2"/>
    <mergeCell ref="A2:E2"/>
    <mergeCell ref="A1:H1"/>
  </mergeCells>
  <conditionalFormatting sqref="I4:I19">
    <cfRule type="cellIs" dxfId="9" priority="1" operator="equal">
      <formula>"N"</formula>
    </cfRule>
    <cfRule type="cellIs" dxfId="8" priority="2" operator="equal">
      <formula>"Y"</formula>
    </cfRule>
  </conditionalFormatting>
  <dataValidations xWindow="622" yWindow="305" count="9">
    <dataValidation allowBlank="1" showInputMessage="1" showErrorMessage="1" errorTitle="Drive Capacity" error="Drive Capacity" promptTitle="Device Group Name" prompt="Device Group Name that contains the LDEVs you want to add to the pool" sqref="H4:H19"/>
    <dataValidation type="list" allowBlank="1" showInputMessage="1" showErrorMessage="1" sqref="I4:I19">
      <formula1>YN</formula1>
    </dataValidation>
    <dataValidation type="whole" allowBlank="1" showInputMessage="1" showErrorMessage="1" errorTitle="Input  Pool Number" error="Pool Number needs to be from 0-1000" promptTitle="Input  Pool Number" prompt="Specify a Pool ID (0-127) for Dynamic Provisioning/Dynamic_x000a_Tiering. When the specification of Pool ID is omitted, a Pool Name_x000a_must be specified. When the Pool Name is specified and the Pool_x000a_ID is omitted, a pool ID is allocated automatically." sqref="A4:A19">
      <formula1>0</formula1>
      <formula2>127</formula2>
    </dataValidation>
    <dataValidation type="list" allowBlank="1" showInputMessage="1" showErrorMessage="1" promptTitle="Pool Type" prompt="Select Pool Type from the list." sqref="B4:B19">
      <formula1>POOLTYPE</formula1>
    </dataValidation>
    <dataValidation type="whole" allowBlank="1" showInputMessage="1" showErrorMessage="1" promptTitle="LDEV ID" prompt="Specifies an LDEV number (0-65279). Up to 64  LDEVs can_x000a_be specified at a time. _x000a_For example:_x000a_ -ldev_id 100_x000a_ -ldev_id 100 - 110_x000a_ -ldev_id 100 -cnt 10" sqref="C4:C19">
      <formula1>0</formula1>
      <formula2>65279</formula2>
    </dataValidation>
    <dataValidation type="whole" allowBlank="1" showInputMessage="1" showErrorMessage="1" promptTitle="LDEV Count" prompt="Specifies a count (2-64)._x000a_The count becomes singular if not specified._x000a_Up to 64 of LDEVs can be specified at a time." sqref="D4:D19">
      <formula1>2</formula1>
      <formula2>64</formula2>
    </dataValidation>
    <dataValidation allowBlank="1" showInputMessage="1" showErrorMessage="1" promptTitle="Pool Thresholds" prompt="Thresholds are specfied on the Instruction Tab.  _x000a__x000a_You may specify two user-defined thresholds, and their valid_x000a_ranges are 1-100%, respectively. If you specify &lt;threshold_1&gt;_x000a_and &lt;threshold_2&gt;.  " sqref="E4:E19"/>
    <dataValidation type="textLength" allowBlank="1" showInputMessage="1" showErrorMessage="1" promptTitle="Pool Name" prompt="Specifies an pool name of a pool for Dynamic Provisioning/_x000a_Dynamic Tiering. Up to 32 characters can be specified." sqref="F4:F19">
      <formula1>1</formula1>
      <formula2>32</formula2>
    </dataValidation>
    <dataValidation type="list" allowBlank="1" showInputMessage="1" showErrorMessage="1" promptTitle="Group Option" prompt="Specifies the device information extracted from the LDEV_x000a_belonging to the device group.Specify &quot;ldev&quot; (fixed). The_x000a_information of LDEV belonging to the device group is used." sqref="G4:G19">
      <formula1>GRPOPTION</formula1>
    </dataValidation>
  </dataValidations>
  <pageMargins left="0.7" right="0.7" top="0.75" bottom="0.75" header="0.3" footer="0.3"/>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enableFormatConditionsCalculation="0">
    <tabColor rgb="FFCCFFCC"/>
  </sheetPr>
  <dimension ref="A1:H31"/>
  <sheetViews>
    <sheetView workbookViewId="0">
      <pane ySplit="3" topLeftCell="A4" activePane="bottomLeft" state="frozen"/>
      <selection pane="bottomLeft" activeCell="A4" sqref="A4:F200"/>
    </sheetView>
  </sheetViews>
  <sheetFormatPr baseColWidth="10" defaultColWidth="8.83203125" defaultRowHeight="14" x14ac:dyDescent="0"/>
  <cols>
    <col min="1" max="1" width="20.5" style="8" customWidth="1"/>
    <col min="2" max="2" width="11.83203125" style="8" customWidth="1"/>
    <col min="3" max="3" width="8.83203125" style="8"/>
    <col min="4" max="5" width="35.83203125" style="8" customWidth="1"/>
    <col min="6" max="6" width="27.6640625" style="8" customWidth="1"/>
    <col min="7" max="7" width="8.83203125" style="8"/>
    <col min="8" max="8" width="75.6640625" style="8" customWidth="1"/>
    <col min="9" max="16384" width="8.83203125" style="8"/>
  </cols>
  <sheetData>
    <row r="1" spans="1:8" ht="36" customHeight="1" thickBot="1">
      <c r="A1" s="325" t="s">
        <v>261</v>
      </c>
      <c r="B1" s="325"/>
      <c r="C1" s="325"/>
      <c r="D1" s="325"/>
      <c r="E1" s="325"/>
      <c r="F1" s="325"/>
      <c r="G1" s="89"/>
    </row>
    <row r="2" spans="1:8" ht="15" thickTop="1">
      <c r="A2" s="331" t="s">
        <v>57</v>
      </c>
      <c r="B2" s="332"/>
      <c r="C2" s="332"/>
      <c r="D2" s="332"/>
      <c r="E2" s="335"/>
      <c r="F2" s="331"/>
      <c r="G2" s="334"/>
      <c r="H2" s="64"/>
    </row>
    <row r="3" spans="1:8" ht="42">
      <c r="A3" s="155" t="s">
        <v>270</v>
      </c>
      <c r="B3" s="156" t="s">
        <v>269</v>
      </c>
      <c r="C3" s="156" t="s">
        <v>267</v>
      </c>
      <c r="D3" s="156" t="s">
        <v>268</v>
      </c>
      <c r="E3" s="156" t="s">
        <v>260</v>
      </c>
      <c r="F3" s="156" t="s">
        <v>271</v>
      </c>
      <c r="G3" s="7" t="s">
        <v>27</v>
      </c>
      <c r="H3" s="155" t="s">
        <v>295</v>
      </c>
    </row>
    <row r="4" spans="1:8" ht="15">
      <c r="A4" s="154">
        <v>1</v>
      </c>
      <c r="B4" s="153" t="s">
        <v>266</v>
      </c>
      <c r="C4" s="147" t="s">
        <v>250</v>
      </c>
      <c r="D4" s="154">
        <v>2</v>
      </c>
      <c r="E4" s="147" t="s">
        <v>314</v>
      </c>
      <c r="F4" s="154"/>
      <c r="G4" s="92" t="s">
        <v>0</v>
      </c>
      <c r="H4" s="150" t="str">
        <f>IF(OR(ISNUMBER(A4),ISTEXT(A4)),"raidcom modify pool -pool "&amp;A4&amp;" -user_threshold  "&amp;E4&amp;IF(ISNUMBER(D4)," -tier "&amp;D4,"")&amp;" -s "&amp;Instructions!B$11&amp;" -IH"&amp;Instructions!B$10,"")</f>
        <v>raidcom modify pool -pool 1 -user_threshold  50 100 -tier 2 -s 53958 -IH99</v>
      </c>
    </row>
    <row r="5" spans="1:8" ht="15">
      <c r="A5" s="154" t="s">
        <v>1089</v>
      </c>
      <c r="B5" s="30" t="s">
        <v>266</v>
      </c>
      <c r="C5" s="29" t="s">
        <v>250</v>
      </c>
      <c r="D5" s="111"/>
      <c r="E5" s="147" t="s">
        <v>1098</v>
      </c>
      <c r="F5" s="111"/>
      <c r="G5" s="92" t="s">
        <v>0</v>
      </c>
      <c r="H5" s="151" t="str">
        <f>IF(OR(ISNUMBER(A5),ISTEXT(A5)),"raidcom modify pool -pool "&amp;A5&amp;" -user_threshold  "&amp;E5&amp;IF(ISNUMBER(D5)," -tier "&amp;D5,"")&amp;" -s "&amp;Instructions!B$11&amp;" -IH"&amp;Instructions!B$10,"")</f>
        <v>raidcom modify pool -pool Test -user_threshold  51 100 -s 53958 -IH99</v>
      </c>
    </row>
    <row r="6" spans="1:8" ht="15">
      <c r="A6" s="154">
        <v>1</v>
      </c>
      <c r="B6" s="30" t="s">
        <v>266</v>
      </c>
      <c r="C6" s="29" t="s">
        <v>250</v>
      </c>
      <c r="D6" s="111">
        <v>4</v>
      </c>
      <c r="E6" s="147" t="s">
        <v>1099</v>
      </c>
      <c r="F6" s="111"/>
      <c r="G6" s="92" t="s">
        <v>0</v>
      </c>
      <c r="H6" s="151" t="str">
        <f>IF(OR(ISNUMBER(A6),ISTEXT(A6)),"raidcom modify pool -pool "&amp;A6&amp;" -user_threshold  "&amp;E6&amp;IF(ISNUMBER(D6)," -tier "&amp;D6,"")&amp;" -s "&amp;Instructions!B$11&amp;" -IH"&amp;Instructions!B$10,"")</f>
        <v>raidcom modify pool -pool 1 -user_threshold  52 100 -tier 4 -s 53958 -IH99</v>
      </c>
    </row>
    <row r="7" spans="1:8" ht="15">
      <c r="A7" s="154"/>
      <c r="B7" s="30"/>
      <c r="C7" s="29"/>
      <c r="D7" s="111"/>
      <c r="E7" s="147"/>
      <c r="F7" s="111"/>
      <c r="G7" s="92" t="s">
        <v>17</v>
      </c>
      <c r="H7" s="151" t="str">
        <f>IF(OR(ISNUMBER(A7),ISTEXT(A7)),"raidcom modify pool -pool "&amp;A7&amp;" -user_threshold  "&amp;E7&amp;IF(ISNUMBER(D7)," -tier "&amp;D7,"")&amp;" -s "&amp;Instructions!B$11&amp;" -IH"&amp;Instructions!B$10,"")</f>
        <v/>
      </c>
    </row>
    <row r="8" spans="1:8" ht="15">
      <c r="A8" s="154"/>
      <c r="B8" s="30"/>
      <c r="C8" s="29"/>
      <c r="D8" s="111"/>
      <c r="E8" s="147"/>
      <c r="F8" s="111"/>
      <c r="G8" s="92" t="s">
        <v>17</v>
      </c>
      <c r="H8" s="151" t="str">
        <f>IF(OR(ISNUMBER(A8),ISTEXT(A8)),"raidcom modify pool -pool "&amp;A8&amp;" -user_threshold  "&amp;E8&amp;IF(ISNUMBER(D8)," -tier "&amp;D8,"")&amp;" -s "&amp;Instructions!B$11&amp;" -IH"&amp;Instructions!B$10,"")</f>
        <v/>
      </c>
    </row>
    <row r="9" spans="1:8" ht="15">
      <c r="A9" s="154"/>
      <c r="B9" s="30"/>
      <c r="C9" s="29"/>
      <c r="D9" s="111"/>
      <c r="E9" s="147"/>
      <c r="F9" s="111"/>
      <c r="G9" s="92" t="s">
        <v>17</v>
      </c>
      <c r="H9" s="151" t="str">
        <f>IF(OR(ISNUMBER(A9),ISTEXT(A9)),"raidcom modify pool -pool "&amp;A9&amp;" -user_threshold  "&amp;E9&amp;IF(ISNUMBER(D9)," -tier "&amp;D9,"")&amp;" -s "&amp;Instructions!B$11&amp;" -IH"&amp;Instructions!B$10,"")</f>
        <v/>
      </c>
    </row>
    <row r="10" spans="1:8" ht="15">
      <c r="A10" s="154"/>
      <c r="B10" s="30"/>
      <c r="C10" s="29"/>
      <c r="D10" s="111"/>
      <c r="E10" s="147"/>
      <c r="F10" s="111"/>
      <c r="G10" s="92" t="s">
        <v>17</v>
      </c>
      <c r="H10" s="151" t="str">
        <f>IF(OR(ISNUMBER(A10),ISTEXT(A10)),"raidcom modify pool -pool "&amp;A10&amp;" -user_threshold  "&amp;E10&amp;IF(ISNUMBER(D10)," -tier "&amp;D10,"")&amp;" -s "&amp;Instructions!B$11&amp;" -IH"&amp;Instructions!B$10,"")</f>
        <v/>
      </c>
    </row>
    <row r="11" spans="1:8" ht="15">
      <c r="A11" s="154"/>
      <c r="B11" s="30"/>
      <c r="C11" s="29"/>
      <c r="D11" s="111"/>
      <c r="E11" s="147"/>
      <c r="F11" s="111"/>
      <c r="G11" s="92" t="s">
        <v>17</v>
      </c>
      <c r="H11" s="151" t="str">
        <f>IF(OR(ISNUMBER(A11),ISTEXT(A11)),"raidcom modify pool -pool "&amp;A11&amp;" -user_threshold  "&amp;E11&amp;IF(ISNUMBER(D11)," -tier "&amp;D11,"")&amp;" -s "&amp;Instructions!B$11&amp;" -IH"&amp;Instructions!B$10,"")</f>
        <v/>
      </c>
    </row>
    <row r="12" spans="1:8" ht="15">
      <c r="A12" s="154"/>
      <c r="B12" s="30"/>
      <c r="C12" s="29"/>
      <c r="D12" s="111"/>
      <c r="E12" s="147"/>
      <c r="F12" s="111"/>
      <c r="G12" s="92" t="s">
        <v>17</v>
      </c>
      <c r="H12" s="151" t="str">
        <f>IF(OR(ISNUMBER(A12),ISTEXT(A12)),"raidcom modify pool -pool "&amp;A12&amp;" -user_threshold  "&amp;E12&amp;IF(ISNUMBER(D12)," -tier "&amp;D12,"")&amp;" -s "&amp;Instructions!B$11&amp;" -IH"&amp;Instructions!B$10,"")</f>
        <v/>
      </c>
    </row>
    <row r="13" spans="1:8" ht="15">
      <c r="A13" s="154"/>
      <c r="B13" s="30"/>
      <c r="C13" s="29"/>
      <c r="D13" s="111"/>
      <c r="E13" s="147"/>
      <c r="F13" s="111"/>
      <c r="G13" s="92" t="s">
        <v>17</v>
      </c>
      <c r="H13" s="151" t="str">
        <f>IF(OR(ISNUMBER(A13),ISTEXT(A13)),"raidcom modify pool -pool "&amp;A13&amp;" -user_threshold  "&amp;E13&amp;IF(ISNUMBER(D13)," -tier "&amp;D13,"")&amp;" -s "&amp;Instructions!B$11&amp;" -IH"&amp;Instructions!B$10,"")</f>
        <v/>
      </c>
    </row>
    <row r="14" spans="1:8" ht="15">
      <c r="A14" s="154"/>
      <c r="B14" s="30"/>
      <c r="C14" s="29"/>
      <c r="D14" s="111"/>
      <c r="E14" s="147"/>
      <c r="F14" s="111"/>
      <c r="G14" s="92" t="s">
        <v>17</v>
      </c>
      <c r="H14" s="151" t="str">
        <f>IF(OR(ISNUMBER(A14),ISTEXT(A14)),"raidcom modify pool -pool "&amp;A14&amp;" -user_threshold  "&amp;E14&amp;IF(ISNUMBER(D14)," -tier "&amp;D14,"")&amp;" -s "&amp;Instructions!B$11&amp;" -IH"&amp;Instructions!B$10,"")</f>
        <v/>
      </c>
    </row>
    <row r="15" spans="1:8" ht="15">
      <c r="A15" s="154"/>
      <c r="B15" s="30"/>
      <c r="C15" s="29"/>
      <c r="D15" s="111"/>
      <c r="E15" s="147"/>
      <c r="F15" s="111"/>
      <c r="G15" s="92" t="s">
        <v>17</v>
      </c>
      <c r="H15" s="151" t="str">
        <f>IF(OR(ISNUMBER(A15),ISTEXT(A15)),"raidcom modify pool -pool "&amp;A15&amp;" -user_threshold  "&amp;E15&amp;IF(ISNUMBER(D15)," -tier "&amp;D15,"")&amp;" -s "&amp;Instructions!B$11&amp;" -IH"&amp;Instructions!B$10,"")</f>
        <v/>
      </c>
    </row>
    <row r="16" spans="1:8" ht="15">
      <c r="A16" s="154"/>
      <c r="B16" s="30"/>
      <c r="C16" s="29"/>
      <c r="D16" s="111"/>
      <c r="E16" s="147"/>
      <c r="F16" s="111"/>
      <c r="G16" s="92" t="s">
        <v>17</v>
      </c>
      <c r="H16" s="151" t="str">
        <f>IF(OR(ISNUMBER(A16),ISTEXT(A16)),"raidcom modify pool -pool "&amp;A16&amp;" -user_threshold  "&amp;E16&amp;IF(ISNUMBER(D16)," -tier "&amp;D16,"")&amp;" -s "&amp;Instructions!B$11&amp;" -IH"&amp;Instructions!B$10,"")</f>
        <v/>
      </c>
    </row>
    <row r="17" spans="1:8" ht="15">
      <c r="A17" s="154"/>
      <c r="B17" s="30"/>
      <c r="C17" s="29"/>
      <c r="D17" s="111"/>
      <c r="E17" s="147"/>
      <c r="F17" s="111"/>
      <c r="G17" s="92" t="s">
        <v>17</v>
      </c>
      <c r="H17" s="151" t="str">
        <f>IF(OR(ISNUMBER(A17),ISTEXT(A17)),"raidcom modify pool -pool "&amp;A17&amp;" -user_threshold  "&amp;E17&amp;IF(ISNUMBER(D17)," -tier "&amp;D17,"")&amp;" -s "&amp;Instructions!B$11&amp;" -IH"&amp;Instructions!B$10,"")</f>
        <v/>
      </c>
    </row>
    <row r="18" spans="1:8" ht="15">
      <c r="A18" s="154"/>
      <c r="B18" s="30"/>
      <c r="C18" s="29"/>
      <c r="D18" s="111"/>
      <c r="E18" s="147"/>
      <c r="F18" s="111"/>
      <c r="G18" s="92" t="s">
        <v>17</v>
      </c>
      <c r="H18" s="151" t="str">
        <f>IF(OR(ISNUMBER(A18),ISTEXT(A18)),"raidcom modify pool -pool "&amp;A18&amp;" -user_threshold  "&amp;E18&amp;IF(ISNUMBER(D18)," -tier "&amp;D18,"")&amp;" -s "&amp;Instructions!B$11&amp;" -IH"&amp;Instructions!B$10,"")</f>
        <v/>
      </c>
    </row>
    <row r="19" spans="1:8" ht="15">
      <c r="A19" s="154"/>
      <c r="B19" s="30"/>
      <c r="C19" s="29"/>
      <c r="D19" s="111"/>
      <c r="E19" s="147"/>
      <c r="F19" s="111"/>
      <c r="G19" s="92" t="s">
        <v>17</v>
      </c>
      <c r="H19" s="151" t="str">
        <f>IF(OR(ISNUMBER(A19),ISTEXT(A19)),"raidcom modify pool -pool "&amp;A19&amp;" -user_threshold  "&amp;E19&amp;IF(ISNUMBER(D19)," -tier "&amp;D19,"")&amp;" -s "&amp;Instructions!B$11&amp;" -IH"&amp;Instructions!B$10,"")</f>
        <v/>
      </c>
    </row>
    <row r="20" spans="1:8" ht="15">
      <c r="A20" s="154"/>
      <c r="B20" s="30"/>
      <c r="C20" s="29"/>
      <c r="D20" s="111"/>
      <c r="E20" s="147"/>
      <c r="F20" s="111"/>
      <c r="G20" s="92" t="s">
        <v>17</v>
      </c>
      <c r="H20" s="151" t="str">
        <f>IF(OR(ISNUMBER(A20),ISTEXT(A20)),"raidcom modify pool -pool "&amp;A20&amp;" -user_threshold  "&amp;E20&amp;IF(ISNUMBER(D20)," -tier "&amp;D20,"")&amp;" -s "&amp;Instructions!B$11&amp;" -IH"&amp;Instructions!B$10,"")</f>
        <v/>
      </c>
    </row>
    <row r="21" spans="1:8" ht="15">
      <c r="A21" s="154"/>
      <c r="B21" s="30"/>
      <c r="C21" s="29"/>
      <c r="D21" s="111"/>
      <c r="E21" s="147"/>
      <c r="F21" s="111"/>
      <c r="G21" s="92" t="s">
        <v>17</v>
      </c>
      <c r="H21" s="151" t="str">
        <f>IF(OR(ISNUMBER(A21),ISTEXT(A21)),"raidcom modify pool -pool "&amp;A21&amp;" -user_threshold  "&amp;E21&amp;IF(ISNUMBER(D21)," -tier "&amp;D21,"")&amp;" -s "&amp;Instructions!B$11&amp;" -IH"&amp;Instructions!B$10,"")</f>
        <v/>
      </c>
    </row>
    <row r="22" spans="1:8" ht="15">
      <c r="A22" s="154"/>
      <c r="B22" s="30"/>
      <c r="C22" s="29"/>
      <c r="D22" s="111"/>
      <c r="E22" s="147"/>
      <c r="F22" s="111"/>
      <c r="G22" s="92" t="s">
        <v>17</v>
      </c>
      <c r="H22" s="151" t="str">
        <f>IF(OR(ISNUMBER(A22),ISTEXT(A22)),"raidcom modify pool -pool "&amp;A22&amp;" -user_threshold  "&amp;E22&amp;IF(ISNUMBER(D22)," -tier "&amp;D22,"")&amp;" -s "&amp;Instructions!B$11&amp;" -IH"&amp;Instructions!B$10,"")</f>
        <v/>
      </c>
    </row>
    <row r="23" spans="1:8" ht="15">
      <c r="A23" s="154"/>
      <c r="B23" s="30"/>
      <c r="C23" s="29"/>
      <c r="D23" s="111"/>
      <c r="E23" s="147"/>
      <c r="F23" s="111"/>
      <c r="G23" s="92" t="s">
        <v>17</v>
      </c>
      <c r="H23" s="151" t="str">
        <f>IF(OR(ISNUMBER(A23),ISTEXT(A23)),"raidcom modify pool -pool "&amp;A23&amp;" -user_threshold  "&amp;E23&amp;IF(ISNUMBER(D23)," -tier "&amp;D23,"")&amp;" -s "&amp;Instructions!B$11&amp;" -IH"&amp;Instructions!B$10,"")</f>
        <v/>
      </c>
    </row>
    <row r="24" spans="1:8" ht="15">
      <c r="A24" s="154"/>
      <c r="B24" s="30"/>
      <c r="C24" s="29"/>
      <c r="D24" s="111"/>
      <c r="E24" s="147"/>
      <c r="F24" s="111"/>
      <c r="G24" s="92" t="s">
        <v>17</v>
      </c>
      <c r="H24" s="151" t="str">
        <f>IF(OR(ISNUMBER(A24),ISTEXT(A24)),"raidcom modify pool -pool "&amp;A24&amp;" -user_threshold  "&amp;E24&amp;IF(ISNUMBER(D24)," -tier "&amp;D24,"")&amp;" -s "&amp;Instructions!B$11&amp;" -IH"&amp;Instructions!B$10,"")</f>
        <v/>
      </c>
    </row>
    <row r="25" spans="1:8" ht="15">
      <c r="A25" s="154"/>
      <c r="B25" s="30"/>
      <c r="C25" s="29"/>
      <c r="D25" s="111"/>
      <c r="E25" s="147"/>
      <c r="F25" s="111"/>
      <c r="G25" s="92" t="s">
        <v>17</v>
      </c>
      <c r="H25" s="151" t="str">
        <f>IF(OR(ISNUMBER(A25),ISTEXT(A25)),"raidcom modify pool -pool "&amp;A25&amp;" -user_threshold  "&amp;E25&amp;IF(ISNUMBER(D25)," -tier "&amp;D25,"")&amp;" -s "&amp;Instructions!B$11&amp;" -IH"&amp;Instructions!B$10,"")</f>
        <v/>
      </c>
    </row>
    <row r="26" spans="1:8" ht="15">
      <c r="A26" s="154"/>
      <c r="B26" s="30"/>
      <c r="C26" s="29"/>
      <c r="D26" s="111"/>
      <c r="E26" s="147"/>
      <c r="F26" s="111"/>
      <c r="G26" s="92" t="s">
        <v>17</v>
      </c>
      <c r="H26" s="151" t="str">
        <f>IF(OR(ISNUMBER(A26),ISTEXT(A26)),"raidcom modify pool -pool "&amp;A26&amp;" -user_threshold  "&amp;E26&amp;IF(ISNUMBER(D26)," -tier "&amp;D26,"")&amp;" -s "&amp;Instructions!B$11&amp;" -IH"&amp;Instructions!B$10,"")</f>
        <v/>
      </c>
    </row>
    <row r="27" spans="1:8" ht="15">
      <c r="A27" s="154"/>
      <c r="B27" s="30"/>
      <c r="C27" s="29"/>
      <c r="D27" s="111"/>
      <c r="E27" s="147"/>
      <c r="F27" s="111"/>
      <c r="G27" s="92" t="s">
        <v>17</v>
      </c>
      <c r="H27" s="151" t="str">
        <f>IF(OR(ISNUMBER(A27),ISTEXT(A27)),"raidcom modify pool -pool "&amp;A27&amp;" -user_threshold  "&amp;E27&amp;IF(ISNUMBER(D27)," -tier "&amp;D27,"")&amp;" -s "&amp;Instructions!B$11&amp;" -IH"&amp;Instructions!B$10,"")</f>
        <v/>
      </c>
    </row>
    <row r="28" spans="1:8" ht="15">
      <c r="A28" s="154"/>
      <c r="B28" s="30"/>
      <c r="C28" s="29"/>
      <c r="D28" s="111"/>
      <c r="E28" s="147"/>
      <c r="F28" s="111"/>
      <c r="G28" s="92" t="s">
        <v>17</v>
      </c>
      <c r="H28" s="151" t="str">
        <f>IF(OR(ISNUMBER(A28),ISTEXT(A28)),"raidcom modify pool -pool "&amp;A28&amp;" -user_threshold  "&amp;E28&amp;IF(ISNUMBER(D28)," -tier "&amp;D28,"")&amp;" -s "&amp;Instructions!B$11&amp;" -IH"&amp;Instructions!B$10,"")</f>
        <v/>
      </c>
    </row>
    <row r="29" spans="1:8" ht="15">
      <c r="A29" s="154"/>
      <c r="B29" s="30"/>
      <c r="C29" s="29"/>
      <c r="D29" s="111"/>
      <c r="E29" s="147"/>
      <c r="F29" s="111"/>
      <c r="G29" s="92" t="s">
        <v>17</v>
      </c>
      <c r="H29" s="151" t="str">
        <f>IF(OR(ISNUMBER(A29),ISTEXT(A29)),"raidcom modify pool -pool "&amp;A29&amp;" -user_threshold  "&amp;E29&amp;IF(ISNUMBER(D29)," -tier "&amp;D29,"")&amp;" -s "&amp;Instructions!B$11&amp;" -IH"&amp;Instructions!B$10,"")</f>
        <v/>
      </c>
    </row>
    <row r="30" spans="1:8" ht="15">
      <c r="A30" s="154"/>
      <c r="B30" s="30"/>
      <c r="C30" s="29"/>
      <c r="D30" s="111"/>
      <c r="E30" s="147"/>
      <c r="F30" s="111"/>
      <c r="G30" s="92" t="s">
        <v>17</v>
      </c>
      <c r="H30" s="151" t="str">
        <f>IF(OR(ISNUMBER(A30),ISTEXT(A30)),"raidcom modify pool -pool "&amp;A30&amp;" -user_threshold  "&amp;E30&amp;IF(ISNUMBER(D30)," -tier "&amp;D30,"")&amp;" -s "&amp;Instructions!B$11&amp;" -IH"&amp;Instructions!B$10,"")</f>
        <v/>
      </c>
    </row>
    <row r="31" spans="1:8" ht="15">
      <c r="A31" s="154"/>
      <c r="B31" s="30"/>
      <c r="C31" s="29"/>
      <c r="D31" s="111"/>
      <c r="E31" s="147"/>
      <c r="F31" s="111"/>
      <c r="G31" s="92" t="s">
        <v>17</v>
      </c>
      <c r="H31" s="152" t="str">
        <f>IF(OR(ISNUMBER(A31),ISTEXT(A31)),"raidcom modify pool -pool "&amp;A31&amp;" -user_threshold  "&amp;E31&amp;IF(ISNUMBER(D31)," -tier "&amp;D31,"")&amp;" -s "&amp;Instructions!B$11&amp;" -IH"&amp;Instructions!B$10,"")</f>
        <v/>
      </c>
    </row>
  </sheetData>
  <mergeCells count="3">
    <mergeCell ref="F2:G2"/>
    <mergeCell ref="A2:E2"/>
    <mergeCell ref="A1:F1"/>
  </mergeCells>
  <conditionalFormatting sqref="G4:G31">
    <cfRule type="cellIs" dxfId="7" priority="1" operator="equal">
      <formula>"N"</formula>
    </cfRule>
    <cfRule type="cellIs" dxfId="6" priority="2" operator="equal">
      <formula>"Y"</formula>
    </cfRule>
  </conditionalFormatting>
  <dataValidations count="6">
    <dataValidation type="list" allowBlank="1" showInputMessage="1" showErrorMessage="1" sqref="G4:G31">
      <formula1>YN</formula1>
    </dataValidation>
    <dataValidation allowBlank="1" showInputMessage="1" showErrorMessage="1" promptTitle="Pool Attribute" prompt="Specify when changing the pool for Dynamic Provisioning to the_x000a_pool for Dynamic Tiering, or the pool for Dynamic Tiering to the pool_x000a_for Dynamic Provisioning._x000a_i.e. dp or dp_manual" sqref="B4:B31"/>
    <dataValidation allowBlank="1" showInputMessage="1" showErrorMessage="1" promptTitle="Pool Status" prompt="Specifies the status of a pool._x000a_&quot;nml&quot; must be specified as the status." sqref="C4:C31"/>
    <dataValidation type="whole" allowBlank="1" showInputMessage="1" showErrorMessage="1" promptTitle="Tier" prompt="Specifies the pool information for Dynamic Tiering. Specify the free_x000a_space percentage by tier that is set aside for new page requests._x000a__x000a_&lt;Tier number&gt;:Tier number (1-3)_x000a_&lt;ratio&gt;: Free space percentage for new page requests (0-50) [%]" sqref="D4:D31">
      <formula1>1</formula1>
      <formula2>3</formula2>
    </dataValidation>
    <dataValidation allowBlank="1" showInputMessage="1" showErrorMessage="1" promptTitle="Pool Thresholds" prompt="Thresholds are specfied on the Instruction Tab.  _x000a__x000a_You may specify two user-defined thresholds, and their valid_x000a_ranges are 1-100%, respectively. If you specify &lt;threshold_1&gt;_x000a_and &lt;threshold_2&gt;.  " sqref="E4:E31"/>
    <dataValidation allowBlank="1" showInputMessage="1" showErrorMessage="1" errorTitle="Input  Pool Number" error="Pool Number needs to be from 0-127" promptTitle="Input  Pool Name or Number" prompt="Specify a Pool ID (0-127) or a pool name for Copy-on-Write_x000a_Snapshot/Dynamic Provisioning/Dynamic Tiering." sqref="A4:A31"/>
  </dataValidations>
  <pageMargins left="0.7" right="0.7" top="0.75" bottom="0.75" header="0.3" footer="0.3"/>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enableFormatConditionsCalculation="0">
    <tabColor rgb="FFCCFFCC"/>
  </sheetPr>
  <dimension ref="A1:AC54"/>
  <sheetViews>
    <sheetView workbookViewId="0">
      <pane ySplit="3" topLeftCell="A4" activePane="bottomLeft" state="frozen"/>
      <selection pane="bottomLeft" activeCell="A4" sqref="A4:D200"/>
    </sheetView>
  </sheetViews>
  <sheetFormatPr baseColWidth="10" defaultColWidth="8.83203125" defaultRowHeight="14" x14ac:dyDescent="0"/>
  <cols>
    <col min="1" max="1" width="23.1640625" customWidth="1"/>
    <col min="2" max="2" width="23.1640625" style="8" customWidth="1"/>
    <col min="3" max="3" width="9.6640625" style="8" customWidth="1"/>
    <col min="4" max="4" width="10.83203125" style="8" customWidth="1"/>
    <col min="5" max="5" width="8.83203125" style="8"/>
    <col min="6" max="6" width="70.5" customWidth="1"/>
    <col min="13" max="15" width="0" hidden="1" customWidth="1"/>
  </cols>
  <sheetData>
    <row r="1" spans="1:29" ht="37" thickBot="1">
      <c r="A1" s="325" t="s">
        <v>34</v>
      </c>
      <c r="B1" s="325"/>
      <c r="C1" s="325"/>
      <c r="D1" s="325"/>
      <c r="E1" s="89"/>
      <c r="F1" s="8"/>
      <c r="G1" s="8"/>
    </row>
    <row r="2" spans="1:29" s="8" customFormat="1" ht="15" thickTop="1">
      <c r="A2" s="331"/>
      <c r="B2" s="332"/>
      <c r="C2" s="333"/>
      <c r="D2" s="65"/>
      <c r="E2" s="90"/>
      <c r="F2" s="66"/>
      <c r="G2" s="67"/>
      <c r="H2" s="68"/>
      <c r="I2" s="64"/>
      <c r="J2" s="64"/>
      <c r="K2" s="64"/>
      <c r="L2" s="64"/>
      <c r="M2" s="64"/>
      <c r="N2" s="64"/>
      <c r="O2" s="64"/>
      <c r="P2" s="64"/>
      <c r="Q2" s="64"/>
      <c r="R2" s="64"/>
      <c r="S2" s="64"/>
      <c r="T2" s="64"/>
      <c r="AC2" s="27" t="s">
        <v>31</v>
      </c>
    </row>
    <row r="3" spans="1:29" ht="42">
      <c r="A3" s="5" t="s">
        <v>257</v>
      </c>
      <c r="B3" s="23" t="s">
        <v>283</v>
      </c>
      <c r="C3" s="23" t="s">
        <v>238</v>
      </c>
      <c r="D3" s="22" t="s">
        <v>239</v>
      </c>
      <c r="E3" s="7" t="s">
        <v>27</v>
      </c>
      <c r="F3" s="155" t="s">
        <v>1101</v>
      </c>
      <c r="G3" s="49"/>
    </row>
    <row r="4" spans="1:29" ht="15">
      <c r="A4" s="29">
        <v>100</v>
      </c>
      <c r="B4" s="29"/>
      <c r="C4" s="20">
        <v>111</v>
      </c>
      <c r="D4" s="20" t="s">
        <v>184</v>
      </c>
      <c r="E4" s="92" t="s">
        <v>0</v>
      </c>
      <c r="F4" s="150" t="str">
        <f>IF(ISNUMBER(A4),"raidcom extend ldev "&amp;IF(ISTEXT(B4), " -grp_opt ldev -device_grp_name "&amp;B4," -ldev_id "&amp;A4)&amp;" -capacity "&amp;IF(D4="BLOCK",C4,C4&amp;D4),IF(ISTEXT(A4),"raidcom extend ldev "&amp;IF(ISTEXT(B4), " -grp_opt ldev -device_grp_name "&amp;B4," -ldev_id "&amp;A4)&amp;" -capacity "&amp;IF(D4="BLOCK",C4,C4&amp;D4)&amp;" -s "&amp;Instructions!B$11&amp;" -IH"&amp;Instructions!B$10,""))</f>
        <v>raidcom extend ldev  -ldev_id 100 -capacity 111</v>
      </c>
      <c r="G4" s="49"/>
    </row>
    <row r="5" spans="1:29" ht="15">
      <c r="A5" s="29">
        <v>102</v>
      </c>
      <c r="B5" s="29" t="s">
        <v>284</v>
      </c>
      <c r="C5" s="20">
        <v>200</v>
      </c>
      <c r="D5" s="20" t="s">
        <v>186</v>
      </c>
      <c r="E5" s="92" t="s">
        <v>0</v>
      </c>
      <c r="F5" s="151" t="str">
        <f>IF(ISNUMBER(A5),"raidcom extend ldev "&amp;IF(ISTEXT(B5), " -grp_opt ldev -device_grp_name "&amp;B5," -ldev_id "&amp;A5)&amp;" -capacity "&amp;IF(D5="BLOCK",C5,C5&amp;D5),IF(ISTEXT(A5),"raidcom extend ldev "&amp;IF(ISTEXT(B5), " -grp_opt ldev -device_grp_name "&amp;B5," -ldev_id "&amp;A5)&amp;" -capacity "&amp;IF(D5="BLOCK",C5,C5&amp;D5)&amp;" -s "&amp;Instructions!B$11&amp;" -IH"&amp;Instructions!B$10,""))</f>
        <v>raidcom extend ldev  -grp_opt ldev -device_grp_name ORAPRD -capacity 200M</v>
      </c>
      <c r="G5" s="49"/>
    </row>
    <row r="6" spans="1:29" ht="15">
      <c r="A6" s="29"/>
      <c r="B6" s="29"/>
      <c r="C6" s="20"/>
      <c r="D6" s="20" t="s">
        <v>184</v>
      </c>
      <c r="E6" s="92" t="s">
        <v>17</v>
      </c>
      <c r="F6" s="151" t="str">
        <f>IF(ISNUMBER(A6),"raidcom extend ldev "&amp;IF(ISTEXT(B6), " -grp_opt ldev -device_grp_name "&amp;B6," -ldev_id "&amp;A6)&amp;" -capacity "&amp;IF(D6="BLOCK",C6,C6&amp;D6),IF(ISTEXT(A6),"raidcom extend ldev "&amp;IF(ISTEXT(B6), " -grp_opt ldev -device_grp_name "&amp;B6," -ldev_id "&amp;A6)&amp;" -capacity "&amp;IF(D6="BLOCK",C6,C6&amp;D6)&amp;" -s "&amp;Instructions!B$11&amp;" -IH"&amp;Instructions!B$10,""))</f>
        <v/>
      </c>
      <c r="G6" s="49"/>
    </row>
    <row r="7" spans="1:29" ht="15">
      <c r="A7" s="29"/>
      <c r="B7" s="29"/>
      <c r="C7" s="20"/>
      <c r="D7" s="20" t="s">
        <v>184</v>
      </c>
      <c r="E7" s="92" t="s">
        <v>17</v>
      </c>
      <c r="F7" s="151" t="str">
        <f>IF(ISNUMBER(A7),"raidcom extend ldev "&amp;IF(ISTEXT(B7), " -grp_opt ldev -device_grp_name "&amp;B7," -ldev_id "&amp;A7)&amp;" -capacity "&amp;IF(D7="BLOCK",C7,C7&amp;D7),IF(ISTEXT(A7),"raidcom extend ldev "&amp;IF(ISTEXT(B7), " -grp_opt ldev -device_grp_name "&amp;B7," -ldev_id "&amp;A7)&amp;" -capacity "&amp;IF(D7="BLOCK",C7,C7&amp;D7)&amp;" -s "&amp;Instructions!B$11&amp;" -IH"&amp;Instructions!B$10,""))</f>
        <v/>
      </c>
      <c r="G7" s="49"/>
    </row>
    <row r="8" spans="1:29" ht="15">
      <c r="A8" s="29"/>
      <c r="B8" s="29"/>
      <c r="C8" s="20"/>
      <c r="D8" s="20" t="s">
        <v>184</v>
      </c>
      <c r="E8" s="92" t="s">
        <v>17</v>
      </c>
      <c r="F8" s="151" t="str">
        <f>IF(ISNUMBER(A8),"raidcom extend ldev "&amp;IF(ISTEXT(B8), " -grp_opt ldev -device_grp_name "&amp;B8," -ldev_id "&amp;A8)&amp;" -capacity "&amp;IF(D8="BLOCK",C8,C8&amp;D8),IF(ISTEXT(A8),"raidcom extend ldev "&amp;IF(ISTEXT(B8), " -grp_opt ldev -device_grp_name "&amp;B8," -ldev_id "&amp;A8)&amp;" -capacity "&amp;IF(D8="BLOCK",C8,C8&amp;D8)&amp;" -s "&amp;Instructions!B$11&amp;" -IH"&amp;Instructions!B$10,""))</f>
        <v/>
      </c>
      <c r="G8" s="50"/>
      <c r="H8" s="49"/>
      <c r="I8" s="49"/>
    </row>
    <row r="9" spans="1:29" ht="15">
      <c r="A9" s="29"/>
      <c r="B9" s="29"/>
      <c r="C9" s="20"/>
      <c r="D9" s="20" t="s">
        <v>184</v>
      </c>
      <c r="E9" s="92" t="s">
        <v>17</v>
      </c>
      <c r="F9" s="151" t="str">
        <f>IF(ISNUMBER(A9),"raidcom extend ldev "&amp;IF(ISTEXT(B9), " -grp_opt ldev -device_grp_name "&amp;B9," -ldev_id "&amp;A9)&amp;" -capacity "&amp;IF(D9="BLOCK",C9,C9&amp;D9),IF(ISTEXT(A9),"raidcom extend ldev "&amp;IF(ISTEXT(B9), " -grp_opt ldev -device_grp_name "&amp;B9," -ldev_id "&amp;A9)&amp;" -capacity "&amp;IF(D9="BLOCK",C9,C9&amp;D9)&amp;" -s "&amp;Instructions!B$11&amp;" -IH"&amp;Instructions!B$10,""))</f>
        <v/>
      </c>
      <c r="G9" s="49"/>
      <c r="H9" s="49"/>
      <c r="I9" s="49"/>
    </row>
    <row r="10" spans="1:29" ht="15">
      <c r="A10" s="29"/>
      <c r="B10" s="29"/>
      <c r="C10" s="20"/>
      <c r="D10" s="20" t="s">
        <v>184</v>
      </c>
      <c r="E10" s="92" t="s">
        <v>17</v>
      </c>
      <c r="F10" s="151" t="str">
        <f>IF(ISNUMBER(A10),"raidcom extend ldev "&amp;IF(ISTEXT(B10), " -grp_opt ldev -device_grp_name "&amp;B10," -ldev_id "&amp;A10)&amp;" -capacity "&amp;IF(D10="BLOCK",C10,C10&amp;D10),IF(ISTEXT(A10),"raidcom extend ldev "&amp;IF(ISTEXT(B10), " -grp_opt ldev -device_grp_name "&amp;B10," -ldev_id "&amp;A10)&amp;" -capacity "&amp;IF(D10="BLOCK",C10,C10&amp;D10)&amp;" -s "&amp;Instructions!B$11&amp;" -IH"&amp;Instructions!B$10,""))</f>
        <v/>
      </c>
      <c r="G10" s="50"/>
      <c r="H10" s="49"/>
      <c r="I10" s="49"/>
    </row>
    <row r="11" spans="1:29" ht="15">
      <c r="A11" s="29"/>
      <c r="B11" s="29"/>
      <c r="C11" s="20"/>
      <c r="D11" s="20" t="s">
        <v>184</v>
      </c>
      <c r="E11" s="92" t="s">
        <v>17</v>
      </c>
      <c r="F11" s="151" t="str">
        <f>IF(ISNUMBER(A11),"raidcom extend ldev "&amp;IF(ISTEXT(B11), " -grp_opt ldev -device_grp_name "&amp;B11," -ldev_id "&amp;A11)&amp;" -capacity "&amp;IF(D11="BLOCK",C11,C11&amp;D11),IF(ISTEXT(A11),"raidcom extend ldev "&amp;IF(ISTEXT(B11), " -grp_opt ldev -device_grp_name "&amp;B11," -ldev_id "&amp;A11)&amp;" -capacity "&amp;IF(D11="BLOCK",C11,C11&amp;D11)&amp;" -s "&amp;Instructions!B$11&amp;" -IH"&amp;Instructions!B$10,""))</f>
        <v/>
      </c>
      <c r="G11" s="49"/>
      <c r="H11" s="49"/>
      <c r="I11" s="49"/>
    </row>
    <row r="12" spans="1:29" ht="15">
      <c r="A12" s="29"/>
      <c r="B12" s="29"/>
      <c r="C12" s="21"/>
      <c r="D12" s="20" t="s">
        <v>184</v>
      </c>
      <c r="E12" s="92" t="s">
        <v>17</v>
      </c>
      <c r="F12" s="151" t="str">
        <f>IF(ISNUMBER(A12),"raidcom extend ldev "&amp;IF(ISTEXT(B12), " -grp_opt ldev -device_grp_name "&amp;B12," -ldev_id "&amp;A12)&amp;" -capacity "&amp;IF(D12="BLOCK",C12,C12&amp;D12),IF(ISTEXT(A12),"raidcom extend ldev "&amp;IF(ISTEXT(B12), " -grp_opt ldev -device_grp_name "&amp;B12," -ldev_id "&amp;A12)&amp;" -capacity "&amp;IF(D12="BLOCK",C12,C12&amp;D12)&amp;" -s "&amp;Instructions!B$11&amp;" -IH"&amp;Instructions!B$10,""))</f>
        <v/>
      </c>
      <c r="G12" s="49"/>
      <c r="H12" s="49"/>
      <c r="I12" s="49"/>
    </row>
    <row r="13" spans="1:29" ht="15">
      <c r="A13" s="29"/>
      <c r="B13" s="29"/>
      <c r="C13" s="21"/>
      <c r="D13" s="20" t="s">
        <v>184</v>
      </c>
      <c r="E13" s="92" t="s">
        <v>17</v>
      </c>
      <c r="F13" s="151" t="str">
        <f>IF(ISNUMBER(A13),"raidcom extend ldev "&amp;IF(ISTEXT(B13), " -grp_opt ldev -device_grp_name "&amp;B13," -ldev_id "&amp;A13)&amp;" -capacity "&amp;IF(D13="BLOCK",C13,C13&amp;D13),IF(ISTEXT(A13),"raidcom extend ldev "&amp;IF(ISTEXT(B13), " -grp_opt ldev -device_grp_name "&amp;B13," -ldev_id "&amp;A13)&amp;" -capacity "&amp;IF(D13="BLOCK",C13,C13&amp;D13)&amp;" -s "&amp;Instructions!B$11&amp;" -IH"&amp;Instructions!B$10,""))</f>
        <v/>
      </c>
      <c r="G13" s="49"/>
      <c r="H13" s="49"/>
      <c r="I13" s="49"/>
    </row>
    <row r="14" spans="1:29" ht="15">
      <c r="A14" s="29"/>
      <c r="B14" s="29"/>
      <c r="C14" s="21"/>
      <c r="D14" s="20" t="s">
        <v>184</v>
      </c>
      <c r="E14" s="92" t="s">
        <v>17</v>
      </c>
      <c r="F14" s="151" t="str">
        <f>IF(ISNUMBER(A14),"raidcom extend ldev "&amp;IF(ISTEXT(B14), " -grp_opt ldev -device_grp_name "&amp;B14," -ldev_id "&amp;A14)&amp;" -capacity "&amp;IF(D14="BLOCK",C14,C14&amp;D14),IF(ISTEXT(A14),"raidcom extend ldev "&amp;IF(ISTEXT(B14), " -grp_opt ldev -device_grp_name "&amp;B14," -ldev_id "&amp;A14)&amp;" -capacity "&amp;IF(D14="BLOCK",C14,C14&amp;D14)&amp;" -s "&amp;Instructions!B$11&amp;" -IH"&amp;Instructions!B$10,""))</f>
        <v/>
      </c>
      <c r="G14" s="49"/>
      <c r="H14" s="49"/>
      <c r="I14" s="49"/>
    </row>
    <row r="15" spans="1:29" ht="15">
      <c r="A15" s="29"/>
      <c r="B15" s="29"/>
      <c r="C15" s="21"/>
      <c r="D15" s="20" t="s">
        <v>184</v>
      </c>
      <c r="E15" s="92" t="s">
        <v>17</v>
      </c>
      <c r="F15" s="151" t="str">
        <f>IF(ISNUMBER(A15),"raidcom extend ldev "&amp;IF(ISTEXT(B15), " -grp_opt ldev -device_grp_name "&amp;B15," -ldev_id "&amp;A15)&amp;" -capacity "&amp;IF(D15="BLOCK",C15,C15&amp;D15),IF(ISTEXT(A15),"raidcom extend ldev "&amp;IF(ISTEXT(B15), " -grp_opt ldev -device_grp_name "&amp;B15," -ldev_id "&amp;A15)&amp;" -capacity "&amp;IF(D15="BLOCK",C15,C15&amp;D15)&amp;" -s "&amp;Instructions!B$11&amp;" -IH"&amp;Instructions!B$10,""))</f>
        <v/>
      </c>
      <c r="G15" s="49"/>
      <c r="H15" s="49"/>
      <c r="I15" s="49"/>
    </row>
    <row r="16" spans="1:29" ht="15">
      <c r="A16" s="29"/>
      <c r="B16" s="29"/>
      <c r="C16" s="21"/>
      <c r="D16" s="20" t="s">
        <v>184</v>
      </c>
      <c r="E16" s="92" t="s">
        <v>17</v>
      </c>
      <c r="F16" s="151" t="str">
        <f>IF(ISNUMBER(A16),"raidcom extend ldev "&amp;IF(ISTEXT(B16), " -grp_opt ldev -device_grp_name "&amp;B16," -ldev_id "&amp;A16)&amp;" -capacity "&amp;IF(D16="BLOCK",C16,C16&amp;D16),IF(ISTEXT(A16),"raidcom extend ldev "&amp;IF(ISTEXT(B16), " -grp_opt ldev -device_grp_name "&amp;B16," -ldev_id "&amp;A16)&amp;" -capacity "&amp;IF(D16="BLOCK",C16,C16&amp;D16)&amp;" -s "&amp;Instructions!B$11&amp;" -IH"&amp;Instructions!B$10,""))</f>
        <v/>
      </c>
      <c r="G16" s="49"/>
      <c r="H16" s="49"/>
      <c r="I16" s="49"/>
    </row>
    <row r="17" spans="1:10" ht="15">
      <c r="A17" s="29"/>
      <c r="B17" s="29"/>
      <c r="C17" s="21"/>
      <c r="D17" s="20" t="s">
        <v>184</v>
      </c>
      <c r="E17" s="92" t="s">
        <v>17</v>
      </c>
      <c r="F17" s="151" t="str">
        <f>IF(ISNUMBER(A17),"raidcom extend ldev "&amp;IF(ISTEXT(B17), " -grp_opt ldev -device_grp_name "&amp;B17," -ldev_id "&amp;A17)&amp;" -capacity "&amp;IF(D17="BLOCK",C17,C17&amp;D17),IF(ISTEXT(A17),"raidcom extend ldev "&amp;IF(ISTEXT(B17), " -grp_opt ldev -device_grp_name "&amp;B17," -ldev_id "&amp;A17)&amp;" -capacity "&amp;IF(D17="BLOCK",C17,C17&amp;D17)&amp;" -s "&amp;Instructions!B$11&amp;" -IH"&amp;Instructions!B$10,""))</f>
        <v/>
      </c>
      <c r="G17" s="49"/>
      <c r="H17" s="49"/>
      <c r="I17" s="49"/>
    </row>
    <row r="18" spans="1:10" ht="15">
      <c r="A18" s="29"/>
      <c r="B18" s="29"/>
      <c r="C18" s="21"/>
      <c r="D18" s="20" t="s">
        <v>184</v>
      </c>
      <c r="E18" s="92" t="s">
        <v>17</v>
      </c>
      <c r="F18" s="151" t="str">
        <f>IF(ISNUMBER(A18),"raidcom extend ldev "&amp;IF(ISTEXT(B18), " -grp_opt ldev -device_grp_name "&amp;B18," -ldev_id "&amp;A18)&amp;" -capacity "&amp;IF(D18="BLOCK",C18,C18&amp;D18),IF(ISTEXT(A18),"raidcom extend ldev "&amp;IF(ISTEXT(B18), " -grp_opt ldev -device_grp_name "&amp;B18," -ldev_id "&amp;A18)&amp;" -capacity "&amp;IF(D18="BLOCK",C18,C18&amp;D18)&amp;" -s "&amp;Instructions!B$11&amp;" -IH"&amp;Instructions!B$10,""))</f>
        <v/>
      </c>
    </row>
    <row r="19" spans="1:10" ht="15">
      <c r="A19" s="29"/>
      <c r="B19" s="29"/>
      <c r="C19" s="21"/>
      <c r="D19" s="20" t="s">
        <v>184</v>
      </c>
      <c r="E19" s="92" t="s">
        <v>17</v>
      </c>
      <c r="F19" s="151" t="str">
        <f>IF(ISNUMBER(A19),"raidcom extend ldev "&amp;IF(ISTEXT(B19), " -grp_opt ldev -device_grp_name "&amp;B19," -ldev_id "&amp;A19)&amp;" -capacity "&amp;IF(D19="BLOCK",C19,C19&amp;D19),IF(ISTEXT(A19),"raidcom extend ldev "&amp;IF(ISTEXT(B19), " -grp_opt ldev -device_grp_name "&amp;B19," -ldev_id "&amp;A19)&amp;" -capacity "&amp;IF(D19="BLOCK",C19,C19&amp;D19)&amp;" -s "&amp;Instructions!B$11&amp;" -IH"&amp;Instructions!B$10,""))</f>
        <v/>
      </c>
    </row>
    <row r="20" spans="1:10" ht="15">
      <c r="A20" s="29"/>
      <c r="B20" s="29"/>
      <c r="C20" s="21"/>
      <c r="D20" s="20" t="s">
        <v>184</v>
      </c>
      <c r="E20" s="92" t="s">
        <v>17</v>
      </c>
      <c r="F20" s="151" t="str">
        <f>IF(ISNUMBER(A20),"raidcom extend ldev "&amp;IF(ISTEXT(B20), " -grp_opt ldev -device_grp_name "&amp;B20," -ldev_id "&amp;A20)&amp;" -capacity "&amp;IF(D20="BLOCK",C20,C20&amp;D20),IF(ISTEXT(A20),"raidcom extend ldev "&amp;IF(ISTEXT(B20), " -grp_opt ldev -device_grp_name "&amp;B20," -ldev_id "&amp;A20)&amp;" -capacity "&amp;IF(D20="BLOCK",C20,C20&amp;D20)&amp;" -s "&amp;Instructions!B$11&amp;" -IH"&amp;Instructions!B$10,""))</f>
        <v/>
      </c>
    </row>
    <row r="21" spans="1:10" ht="15">
      <c r="A21" s="29"/>
      <c r="B21" s="29"/>
      <c r="C21" s="21"/>
      <c r="D21" s="20" t="s">
        <v>184</v>
      </c>
      <c r="E21" s="92" t="s">
        <v>17</v>
      </c>
      <c r="F21" s="151" t="str">
        <f>IF(ISNUMBER(A21),"raidcom extend ldev "&amp;IF(ISTEXT(B21), " -grp_opt ldev -device_grp_name "&amp;B21," -ldev_id "&amp;A21)&amp;" -capacity "&amp;IF(D21="BLOCK",C21,C21&amp;D21),IF(ISTEXT(A21),"raidcom extend ldev "&amp;IF(ISTEXT(B21), " -grp_opt ldev -device_grp_name "&amp;B21," -ldev_id "&amp;A21)&amp;" -capacity "&amp;IF(D21="BLOCK",C21,C21&amp;D21)&amp;" -s "&amp;Instructions!B$11&amp;" -IH"&amp;Instructions!B$10,""))</f>
        <v/>
      </c>
    </row>
    <row r="22" spans="1:10" ht="15">
      <c r="A22" s="29"/>
      <c r="B22" s="29"/>
      <c r="C22" s="21"/>
      <c r="D22" s="20" t="s">
        <v>184</v>
      </c>
      <c r="E22" s="92" t="s">
        <v>17</v>
      </c>
      <c r="F22" s="151" t="str">
        <f>IF(ISNUMBER(A22),"raidcom extend ldev "&amp;IF(ISTEXT(B22), " -grp_opt ldev -device_grp_name "&amp;B22," -ldev_id "&amp;A22)&amp;" -capacity "&amp;IF(D22="BLOCK",C22,C22&amp;D22),IF(ISTEXT(A22),"raidcom extend ldev "&amp;IF(ISTEXT(B22), " -grp_opt ldev -device_grp_name "&amp;B22," -ldev_id "&amp;A22)&amp;" -capacity "&amp;IF(D22="BLOCK",C22,C22&amp;D22)&amp;" -s "&amp;Instructions!B$11&amp;" -IH"&amp;Instructions!B$10,""))</f>
        <v/>
      </c>
      <c r="G22" s="8"/>
      <c r="H22" s="8"/>
      <c r="I22" s="8"/>
      <c r="J22" s="8"/>
    </row>
    <row r="23" spans="1:10" ht="15">
      <c r="A23" s="29"/>
      <c r="B23" s="29"/>
      <c r="C23" s="21"/>
      <c r="D23" s="20" t="s">
        <v>184</v>
      </c>
      <c r="E23" s="92" t="s">
        <v>17</v>
      </c>
      <c r="F23" s="151" t="str">
        <f>IF(ISNUMBER(A23),"raidcom extend ldev "&amp;IF(ISTEXT(B23), " -grp_opt ldev -device_grp_name "&amp;B23," -ldev_id "&amp;A23)&amp;" -capacity "&amp;IF(D23="BLOCK",C23,C23&amp;D23),IF(ISTEXT(A23),"raidcom extend ldev "&amp;IF(ISTEXT(B23), " -grp_opt ldev -device_grp_name "&amp;B23," -ldev_id "&amp;A23)&amp;" -capacity "&amp;IF(D23="BLOCK",C23,C23&amp;D23)&amp;" -s "&amp;Instructions!B$11&amp;" -IH"&amp;Instructions!B$10,""))</f>
        <v/>
      </c>
      <c r="G23" s="8"/>
      <c r="H23" s="8"/>
      <c r="I23" s="8"/>
      <c r="J23" s="8"/>
    </row>
    <row r="24" spans="1:10" ht="15">
      <c r="A24" s="29"/>
      <c r="B24" s="29"/>
      <c r="C24" s="21"/>
      <c r="D24" s="20" t="s">
        <v>184</v>
      </c>
      <c r="E24" s="92" t="s">
        <v>17</v>
      </c>
      <c r="F24" s="151" t="str">
        <f>IF(ISNUMBER(A24),"raidcom extend ldev "&amp;IF(ISTEXT(B24), " -grp_opt ldev -device_grp_name "&amp;B24," -ldev_id "&amp;A24)&amp;" -capacity "&amp;IF(D24="BLOCK",C24,C24&amp;D24),IF(ISTEXT(A24),"raidcom extend ldev "&amp;IF(ISTEXT(B24), " -grp_opt ldev -device_grp_name "&amp;B24," -ldev_id "&amp;A24)&amp;" -capacity "&amp;IF(D24="BLOCK",C24,C24&amp;D24)&amp;" -s "&amp;Instructions!B$11&amp;" -IH"&amp;Instructions!B$10,""))</f>
        <v/>
      </c>
      <c r="G24" s="8"/>
      <c r="H24" s="8"/>
      <c r="I24" s="8"/>
      <c r="J24" s="8"/>
    </row>
    <row r="25" spans="1:10" ht="15">
      <c r="A25" s="29"/>
      <c r="B25" s="29"/>
      <c r="C25" s="21"/>
      <c r="D25" s="20" t="s">
        <v>184</v>
      </c>
      <c r="E25" s="92" t="s">
        <v>17</v>
      </c>
      <c r="F25" s="151" t="str">
        <f>IF(ISNUMBER(A25),"raidcom extend ldev "&amp;IF(ISTEXT(B25), " -grp_opt ldev -device_grp_name "&amp;B25," -ldev_id "&amp;A25)&amp;" -capacity "&amp;IF(D25="BLOCK",C25,C25&amp;D25),IF(ISTEXT(A25),"raidcom extend ldev "&amp;IF(ISTEXT(B25), " -grp_opt ldev -device_grp_name "&amp;B25," -ldev_id "&amp;A25)&amp;" -capacity "&amp;IF(D25="BLOCK",C25,C25&amp;D25)&amp;" -s "&amp;Instructions!B$11&amp;" -IH"&amp;Instructions!B$10,""))</f>
        <v/>
      </c>
    </row>
    <row r="26" spans="1:10" ht="15">
      <c r="A26" s="29"/>
      <c r="B26" s="29"/>
      <c r="C26" s="21"/>
      <c r="D26" s="20" t="s">
        <v>184</v>
      </c>
      <c r="E26" s="92" t="s">
        <v>17</v>
      </c>
      <c r="F26" s="151" t="str">
        <f>IF(ISNUMBER(A26),"raidcom extend ldev "&amp;IF(ISTEXT(B26), " -grp_opt ldev -device_grp_name "&amp;B26," -ldev_id "&amp;A26)&amp;" -capacity "&amp;IF(D26="BLOCK",C26,C26&amp;D26),IF(ISTEXT(A26),"raidcom extend ldev "&amp;IF(ISTEXT(B26), " -grp_opt ldev -device_grp_name "&amp;B26," -ldev_id "&amp;A26)&amp;" -capacity "&amp;IF(D26="BLOCK",C26,C26&amp;D26)&amp;" -s "&amp;Instructions!B$11&amp;" -IH"&amp;Instructions!B$10,""))</f>
        <v/>
      </c>
    </row>
    <row r="27" spans="1:10" ht="15">
      <c r="A27" s="29"/>
      <c r="B27" s="29"/>
      <c r="C27" s="21"/>
      <c r="D27" s="20" t="s">
        <v>184</v>
      </c>
      <c r="E27" s="92" t="s">
        <v>17</v>
      </c>
      <c r="F27" s="151" t="str">
        <f>IF(ISNUMBER(A27),"raidcom extend ldev "&amp;IF(ISTEXT(B27), " -grp_opt ldev -device_grp_name "&amp;B27," -ldev_id "&amp;A27)&amp;" -capacity "&amp;IF(D27="BLOCK",C27,C27&amp;D27),IF(ISTEXT(A27),"raidcom extend ldev "&amp;IF(ISTEXT(B27), " -grp_opt ldev -device_grp_name "&amp;B27," -ldev_id "&amp;A27)&amp;" -capacity "&amp;IF(D27="BLOCK",C27,C27&amp;D27)&amp;" -s "&amp;Instructions!B$11&amp;" -IH"&amp;Instructions!B$10,""))</f>
        <v/>
      </c>
    </row>
    <row r="28" spans="1:10" ht="15">
      <c r="A28" s="29"/>
      <c r="B28" s="29"/>
      <c r="C28" s="21"/>
      <c r="D28" s="20" t="s">
        <v>184</v>
      </c>
      <c r="E28" s="92" t="s">
        <v>17</v>
      </c>
      <c r="F28" s="151" t="str">
        <f>IF(ISNUMBER(A28),"raidcom extend ldev "&amp;IF(ISTEXT(B28), " -grp_opt ldev -device_grp_name "&amp;B28," -ldev_id "&amp;A28)&amp;" -capacity "&amp;IF(D28="BLOCK",C28,C28&amp;D28),IF(ISTEXT(A28),"raidcom extend ldev "&amp;IF(ISTEXT(B28), " -grp_opt ldev -device_grp_name "&amp;B28," -ldev_id "&amp;A28)&amp;" -capacity "&amp;IF(D28="BLOCK",C28,C28&amp;D28)&amp;" -s "&amp;Instructions!B$11&amp;" -IH"&amp;Instructions!B$10,""))</f>
        <v/>
      </c>
    </row>
    <row r="29" spans="1:10" ht="15">
      <c r="A29" s="29"/>
      <c r="B29" s="29"/>
      <c r="C29" s="21"/>
      <c r="D29" s="20" t="s">
        <v>184</v>
      </c>
      <c r="E29" s="92" t="s">
        <v>17</v>
      </c>
      <c r="F29" s="151" t="str">
        <f>IF(ISNUMBER(A29),"raidcom extend ldev "&amp;IF(ISTEXT(B29), " -grp_opt ldev -device_grp_name "&amp;B29," -ldev_id "&amp;A29)&amp;" -capacity "&amp;IF(D29="BLOCK",C29,C29&amp;D29),IF(ISTEXT(A29),"raidcom extend ldev "&amp;IF(ISTEXT(B29), " -grp_opt ldev -device_grp_name "&amp;B29," -ldev_id "&amp;A29)&amp;" -capacity "&amp;IF(D29="BLOCK",C29,C29&amp;D29)&amp;" -s "&amp;Instructions!B$11&amp;" -IH"&amp;Instructions!B$10,""))</f>
        <v/>
      </c>
    </row>
    <row r="30" spans="1:10" ht="15">
      <c r="A30" s="29"/>
      <c r="B30" s="29"/>
      <c r="C30" s="21"/>
      <c r="D30" s="20" t="s">
        <v>184</v>
      </c>
      <c r="E30" s="92" t="s">
        <v>17</v>
      </c>
      <c r="F30" s="151" t="str">
        <f>IF(ISNUMBER(A30),"raidcom extend ldev "&amp;IF(ISTEXT(B30), " -grp_opt ldev -device_grp_name "&amp;B30," -ldev_id "&amp;A30)&amp;" -capacity "&amp;IF(D30="BLOCK",C30,C30&amp;D30),IF(ISTEXT(A30),"raidcom extend ldev "&amp;IF(ISTEXT(B30), " -grp_opt ldev -device_grp_name "&amp;B30," -ldev_id "&amp;A30)&amp;" -capacity "&amp;IF(D30="BLOCK",C30,C30&amp;D30)&amp;" -s "&amp;Instructions!B$11&amp;" -IH"&amp;Instructions!B$10,""))</f>
        <v/>
      </c>
    </row>
    <row r="31" spans="1:10" s="8" customFormat="1" ht="15">
      <c r="A31" s="29"/>
      <c r="B31" s="29"/>
      <c r="C31" s="21"/>
      <c r="D31" s="20" t="s">
        <v>184</v>
      </c>
      <c r="E31" s="92" t="s">
        <v>17</v>
      </c>
      <c r="F31" s="151" t="str">
        <f>IF(ISNUMBER(A31),"raidcom extend ldev "&amp;IF(ISTEXT(B31), " -grp_opt ldev -device_grp_name "&amp;B31," -ldev_id "&amp;A31)&amp;" -capacity "&amp;IF(D31="BLOCK",C31,C31&amp;D31),IF(ISTEXT(A31),"raidcom extend ldev "&amp;IF(ISTEXT(B31), " -grp_opt ldev -device_grp_name "&amp;B31," -ldev_id "&amp;A31)&amp;" -capacity "&amp;IF(D31="BLOCK",C31,C31&amp;D31)&amp;" -s "&amp;Instructions!B$11&amp;" -IH"&amp;Instructions!B$10,""))</f>
        <v/>
      </c>
      <c r="G31" s="50"/>
      <c r="H31" s="49"/>
      <c r="I31" s="49"/>
    </row>
    <row r="32" spans="1:10" s="8" customFormat="1" ht="15">
      <c r="A32" s="29"/>
      <c r="B32" s="29"/>
      <c r="C32" s="21"/>
      <c r="D32" s="20" t="s">
        <v>184</v>
      </c>
      <c r="E32" s="92" t="s">
        <v>17</v>
      </c>
      <c r="F32" s="151" t="str">
        <f>IF(ISNUMBER(A32),"raidcom extend ldev "&amp;IF(ISTEXT(B32), " -grp_opt ldev -device_grp_name "&amp;B32," -ldev_id "&amp;A32)&amp;" -capacity "&amp;IF(D32="BLOCK",C32,C32&amp;D32),IF(ISTEXT(A32),"raidcom extend ldev "&amp;IF(ISTEXT(B32), " -grp_opt ldev -device_grp_name "&amp;B32," -ldev_id "&amp;A32)&amp;" -capacity "&amp;IF(D32="BLOCK",C32,C32&amp;D32)&amp;" -s "&amp;Instructions!B$11&amp;" -IH"&amp;Instructions!B$10,""))</f>
        <v/>
      </c>
      <c r="G32" s="50"/>
      <c r="H32" s="49"/>
      <c r="I32" s="49"/>
    </row>
    <row r="33" spans="1:9" s="8" customFormat="1" ht="15">
      <c r="A33" s="29"/>
      <c r="B33" s="29"/>
      <c r="C33" s="21"/>
      <c r="D33" s="20" t="s">
        <v>184</v>
      </c>
      <c r="E33" s="92" t="s">
        <v>17</v>
      </c>
      <c r="F33" s="151" t="str">
        <f>IF(ISNUMBER(A33),"raidcom extend ldev "&amp;IF(ISTEXT(B33), " -grp_opt ldev -device_grp_name "&amp;B33," -ldev_id "&amp;A33)&amp;" -capacity "&amp;IF(D33="BLOCK",C33,C33&amp;D33),IF(ISTEXT(A33),"raidcom extend ldev "&amp;IF(ISTEXT(B33), " -grp_opt ldev -device_grp_name "&amp;B33," -ldev_id "&amp;A33)&amp;" -capacity "&amp;IF(D33="BLOCK",C33,C33&amp;D33)&amp;" -s "&amp;Instructions!B$11&amp;" -IH"&amp;Instructions!B$10,""))</f>
        <v/>
      </c>
      <c r="G33" s="49"/>
      <c r="H33" s="49"/>
      <c r="I33" s="49"/>
    </row>
    <row r="34" spans="1:9" s="8" customFormat="1" ht="15">
      <c r="A34" s="29"/>
      <c r="B34" s="29"/>
      <c r="C34" s="21"/>
      <c r="D34" s="20" t="s">
        <v>184</v>
      </c>
      <c r="E34" s="92" t="s">
        <v>17</v>
      </c>
      <c r="F34" s="151" t="str">
        <f>IF(ISNUMBER(A34),"raidcom extend ldev "&amp;IF(ISTEXT(B34), " -grp_opt ldev -device_grp_name "&amp;B34," -ldev_id "&amp;A34)&amp;" -capacity "&amp;IF(D34="BLOCK",C34,C34&amp;D34),IF(ISTEXT(A34),"raidcom extend ldev "&amp;IF(ISTEXT(B34), " -grp_opt ldev -device_grp_name "&amp;B34," -ldev_id "&amp;A34)&amp;" -capacity "&amp;IF(D34="BLOCK",C34,C34&amp;D34)&amp;" -s "&amp;Instructions!B$11&amp;" -IH"&amp;Instructions!B$10,""))</f>
        <v/>
      </c>
      <c r="G34" s="50"/>
      <c r="H34" s="49"/>
      <c r="I34" s="49"/>
    </row>
    <row r="35" spans="1:9" s="8" customFormat="1" ht="15">
      <c r="A35" s="29"/>
      <c r="B35" s="29"/>
      <c r="C35" s="21"/>
      <c r="D35" s="20" t="s">
        <v>184</v>
      </c>
      <c r="E35" s="92" t="s">
        <v>17</v>
      </c>
      <c r="F35" s="151" t="str">
        <f>IF(ISNUMBER(A35),"raidcom extend ldev "&amp;IF(ISTEXT(B35), " -grp_opt ldev -device_grp_name "&amp;B35," -ldev_id "&amp;A35)&amp;" -capacity "&amp;IF(D35="BLOCK",C35,C35&amp;D35),IF(ISTEXT(A35),"raidcom extend ldev "&amp;IF(ISTEXT(B35), " -grp_opt ldev -device_grp_name "&amp;B35," -ldev_id "&amp;A35)&amp;" -capacity "&amp;IF(D35="BLOCK",C35,C35&amp;D35)&amp;" -s "&amp;Instructions!B$11&amp;" -IH"&amp;Instructions!B$10,""))</f>
        <v/>
      </c>
      <c r="G35" s="49"/>
      <c r="H35" s="49"/>
      <c r="I35" s="49"/>
    </row>
    <row r="36" spans="1:9" s="8" customFormat="1" ht="15">
      <c r="A36" s="29"/>
      <c r="B36" s="29"/>
      <c r="C36" s="21"/>
      <c r="D36" s="20" t="s">
        <v>184</v>
      </c>
      <c r="E36" s="92" t="s">
        <v>17</v>
      </c>
      <c r="F36" s="151" t="str">
        <f>IF(ISNUMBER(A36),"raidcom extend ldev "&amp;IF(ISTEXT(B36), " -grp_opt ldev -device_grp_name "&amp;B36," -ldev_id "&amp;A36)&amp;" -capacity "&amp;IF(D36="BLOCK",C36,C36&amp;D36),IF(ISTEXT(A36),"raidcom extend ldev "&amp;IF(ISTEXT(B36), " -grp_opt ldev -device_grp_name "&amp;B36," -ldev_id "&amp;A36)&amp;" -capacity "&amp;IF(D36="BLOCK",C36,C36&amp;D36)&amp;" -s "&amp;Instructions!B$11&amp;" -IH"&amp;Instructions!B$10,""))</f>
        <v/>
      </c>
      <c r="G36" s="49"/>
      <c r="H36" s="49"/>
      <c r="I36" s="49"/>
    </row>
    <row r="37" spans="1:9" s="8" customFormat="1" ht="15">
      <c r="A37" s="29"/>
      <c r="B37" s="29"/>
      <c r="C37" s="21"/>
      <c r="D37" s="20" t="s">
        <v>184</v>
      </c>
      <c r="E37" s="92" t="s">
        <v>17</v>
      </c>
      <c r="F37" s="151" t="str">
        <f>IF(ISNUMBER(A37),"raidcom extend ldev "&amp;IF(ISTEXT(B37), " -grp_opt ldev -device_grp_name "&amp;B37," -ldev_id "&amp;A37)&amp;" -capacity "&amp;IF(D37="BLOCK",C37,C37&amp;D37),IF(ISTEXT(A37),"raidcom extend ldev "&amp;IF(ISTEXT(B37), " -grp_opt ldev -device_grp_name "&amp;B37," -ldev_id "&amp;A37)&amp;" -capacity "&amp;IF(D37="BLOCK",C37,C37&amp;D37)&amp;" -s "&amp;Instructions!B$11&amp;" -IH"&amp;Instructions!B$10,""))</f>
        <v/>
      </c>
      <c r="G37" s="49"/>
      <c r="H37" s="49"/>
      <c r="I37" s="49"/>
    </row>
    <row r="38" spans="1:9" s="8" customFormat="1" ht="15">
      <c r="A38" s="29"/>
      <c r="B38" s="29"/>
      <c r="C38" s="21"/>
      <c r="D38" s="20" t="s">
        <v>184</v>
      </c>
      <c r="E38" s="92" t="s">
        <v>17</v>
      </c>
      <c r="F38" s="151" t="str">
        <f>IF(ISNUMBER(A38),"raidcom extend ldev "&amp;IF(ISTEXT(B38), " -grp_opt ldev -device_grp_name "&amp;B38," -ldev_id "&amp;A38)&amp;" -capacity "&amp;IF(D38="BLOCK",C38,C38&amp;D38),IF(ISTEXT(A38),"raidcom extend ldev "&amp;IF(ISTEXT(B38), " -grp_opt ldev -device_grp_name "&amp;B38," -ldev_id "&amp;A38)&amp;" -capacity "&amp;IF(D38="BLOCK",C38,C38&amp;D38)&amp;" -s "&amp;Instructions!B$11&amp;" -IH"&amp;Instructions!B$10,""))</f>
        <v/>
      </c>
      <c r="G38" s="49"/>
      <c r="H38" s="49"/>
      <c r="I38" s="49"/>
    </row>
    <row r="39" spans="1:9" s="8" customFormat="1" ht="15">
      <c r="A39" s="29"/>
      <c r="B39" s="29"/>
      <c r="C39" s="21"/>
      <c r="D39" s="20" t="s">
        <v>184</v>
      </c>
      <c r="E39" s="92" t="s">
        <v>17</v>
      </c>
      <c r="F39" s="151" t="str">
        <f>IF(ISNUMBER(A39),"raidcom extend ldev "&amp;IF(ISTEXT(B39), " -grp_opt ldev -device_grp_name "&amp;B39," -ldev_id "&amp;A39)&amp;" -capacity "&amp;IF(D39="BLOCK",C39,C39&amp;D39),IF(ISTEXT(A39),"raidcom extend ldev "&amp;IF(ISTEXT(B39), " -grp_opt ldev -device_grp_name "&amp;B39," -ldev_id "&amp;A39)&amp;" -capacity "&amp;IF(D39="BLOCK",C39,C39&amp;D39)&amp;" -s "&amp;Instructions!B$11&amp;" -IH"&amp;Instructions!B$10,""))</f>
        <v/>
      </c>
      <c r="G39" s="49"/>
      <c r="H39" s="49"/>
      <c r="I39" s="49"/>
    </row>
    <row r="40" spans="1:9" s="8" customFormat="1" ht="15">
      <c r="A40" s="29"/>
      <c r="B40" s="29"/>
      <c r="C40" s="21"/>
      <c r="D40" s="20" t="s">
        <v>184</v>
      </c>
      <c r="E40" s="92" t="s">
        <v>17</v>
      </c>
      <c r="F40" s="151" t="str">
        <f>IF(ISNUMBER(A40),"raidcom extend ldev "&amp;IF(ISTEXT(B40), " -grp_opt ldev -device_grp_name "&amp;B40," -ldev_id "&amp;A40)&amp;" -capacity "&amp;IF(D40="BLOCK",C40,C40&amp;D40),IF(ISTEXT(A40),"raidcom extend ldev "&amp;IF(ISTEXT(B40), " -grp_opt ldev -device_grp_name "&amp;B40," -ldev_id "&amp;A40)&amp;" -capacity "&amp;IF(D40="BLOCK",C40,C40&amp;D40)&amp;" -s "&amp;Instructions!B$11&amp;" -IH"&amp;Instructions!B$10,""))</f>
        <v/>
      </c>
      <c r="G40" s="49"/>
      <c r="H40" s="49"/>
      <c r="I40" s="49"/>
    </row>
    <row r="41" spans="1:9" s="8" customFormat="1" ht="15">
      <c r="A41" s="29"/>
      <c r="B41" s="29"/>
      <c r="C41" s="21"/>
      <c r="D41" s="20" t="s">
        <v>184</v>
      </c>
      <c r="E41" s="92" t="s">
        <v>17</v>
      </c>
      <c r="F41" s="151" t="str">
        <f>IF(ISNUMBER(A41),"raidcom extend ldev "&amp;IF(ISTEXT(B41), " -grp_opt ldev -device_grp_name "&amp;B41," -ldev_id "&amp;A41)&amp;" -capacity "&amp;IF(D41="BLOCK",C41,C41&amp;D41),IF(ISTEXT(A41),"raidcom extend ldev "&amp;IF(ISTEXT(B41), " -grp_opt ldev -device_grp_name "&amp;B41," -ldev_id "&amp;A41)&amp;" -capacity "&amp;IF(D41="BLOCK",C41,C41&amp;D41)&amp;" -s "&amp;Instructions!B$11&amp;" -IH"&amp;Instructions!B$10,""))</f>
        <v/>
      </c>
      <c r="G41" s="49"/>
      <c r="H41" s="49"/>
      <c r="I41" s="49"/>
    </row>
    <row r="42" spans="1:9" s="8" customFormat="1" ht="15">
      <c r="A42" s="29"/>
      <c r="B42" s="29"/>
      <c r="C42" s="21"/>
      <c r="D42" s="20" t="s">
        <v>184</v>
      </c>
      <c r="E42" s="92" t="s">
        <v>17</v>
      </c>
      <c r="F42" s="151" t="str">
        <f>IF(ISNUMBER(A42),"raidcom extend ldev "&amp;IF(ISTEXT(B42), " -grp_opt ldev -device_grp_name "&amp;B42," -ldev_id "&amp;A42)&amp;" -capacity "&amp;IF(D42="BLOCK",C42,C42&amp;D42),IF(ISTEXT(A42),"raidcom extend ldev "&amp;IF(ISTEXT(B42), " -grp_opt ldev -device_grp_name "&amp;B42," -ldev_id "&amp;A42)&amp;" -capacity "&amp;IF(D42="BLOCK",C42,C42&amp;D42)&amp;" -s "&amp;Instructions!B$11&amp;" -IH"&amp;Instructions!B$10,""))</f>
        <v/>
      </c>
    </row>
    <row r="43" spans="1:9" s="8" customFormat="1" ht="15">
      <c r="A43" s="29"/>
      <c r="B43" s="29"/>
      <c r="C43" s="21"/>
      <c r="D43" s="20" t="s">
        <v>184</v>
      </c>
      <c r="E43" s="92" t="s">
        <v>17</v>
      </c>
      <c r="F43" s="151" t="str">
        <f>IF(ISNUMBER(A43),"raidcom extend ldev "&amp;IF(ISTEXT(B43), " -grp_opt ldev -device_grp_name "&amp;B43," -ldev_id "&amp;A43)&amp;" -capacity "&amp;IF(D43="BLOCK",C43,C43&amp;D43),IF(ISTEXT(A43),"raidcom extend ldev "&amp;IF(ISTEXT(B43), " -grp_opt ldev -device_grp_name "&amp;B43," -ldev_id "&amp;A43)&amp;" -capacity "&amp;IF(D43="BLOCK",C43,C43&amp;D43)&amp;" -s "&amp;Instructions!B$11&amp;" -IH"&amp;Instructions!B$10,""))</f>
        <v/>
      </c>
    </row>
    <row r="44" spans="1:9" s="8" customFormat="1" ht="15">
      <c r="A44" s="29"/>
      <c r="B44" s="29"/>
      <c r="C44" s="21"/>
      <c r="D44" s="20" t="s">
        <v>184</v>
      </c>
      <c r="E44" s="92" t="s">
        <v>17</v>
      </c>
      <c r="F44" s="151" t="str">
        <f>IF(ISNUMBER(A44),"raidcom extend ldev "&amp;IF(ISTEXT(B44), " -grp_opt ldev -device_grp_name "&amp;B44," -ldev_id "&amp;A44)&amp;" -capacity "&amp;IF(D44="BLOCK",C44,C44&amp;D44),IF(ISTEXT(A44),"raidcom extend ldev "&amp;IF(ISTEXT(B44), " -grp_opt ldev -device_grp_name "&amp;B44," -ldev_id "&amp;A44)&amp;" -capacity "&amp;IF(D44="BLOCK",C44,C44&amp;D44)&amp;" -s "&amp;Instructions!B$11&amp;" -IH"&amp;Instructions!B$10,""))</f>
        <v/>
      </c>
    </row>
    <row r="45" spans="1:9" s="8" customFormat="1" ht="15">
      <c r="A45" s="29"/>
      <c r="B45" s="29"/>
      <c r="C45" s="21"/>
      <c r="D45" s="20" t="s">
        <v>184</v>
      </c>
      <c r="E45" s="92" t="s">
        <v>17</v>
      </c>
      <c r="F45" s="151" t="str">
        <f>IF(ISNUMBER(A45),"raidcom extend ldev "&amp;IF(ISTEXT(B45), " -grp_opt ldev -device_grp_name "&amp;B45," -ldev_id "&amp;A45)&amp;" -capacity "&amp;IF(D45="BLOCK",C45,C45&amp;D45),IF(ISTEXT(A45),"raidcom extend ldev "&amp;IF(ISTEXT(B45), " -grp_opt ldev -device_grp_name "&amp;B45," -ldev_id "&amp;A45)&amp;" -capacity "&amp;IF(D45="BLOCK",C45,C45&amp;D45)&amp;" -s "&amp;Instructions!B$11&amp;" -IH"&amp;Instructions!B$10,""))</f>
        <v/>
      </c>
    </row>
    <row r="46" spans="1:9" s="8" customFormat="1" ht="15">
      <c r="A46" s="29"/>
      <c r="B46" s="29"/>
      <c r="C46" s="21"/>
      <c r="D46" s="20" t="s">
        <v>184</v>
      </c>
      <c r="E46" s="92" t="s">
        <v>17</v>
      </c>
      <c r="F46" s="151" t="str">
        <f>IF(ISNUMBER(A46),"raidcom extend ldev "&amp;IF(ISTEXT(B46), " -grp_opt ldev -device_grp_name "&amp;B46," -ldev_id "&amp;A46)&amp;" -capacity "&amp;IF(D46="BLOCK",C46,C46&amp;D46),IF(ISTEXT(A46),"raidcom extend ldev "&amp;IF(ISTEXT(B46), " -grp_opt ldev -device_grp_name "&amp;B46," -ldev_id "&amp;A46)&amp;" -capacity "&amp;IF(D46="BLOCK",C46,C46&amp;D46)&amp;" -s "&amp;Instructions!B$11&amp;" -IH"&amp;Instructions!B$10,""))</f>
        <v/>
      </c>
    </row>
    <row r="47" spans="1:9" s="8" customFormat="1" ht="15">
      <c r="A47" s="29"/>
      <c r="B47" s="29"/>
      <c r="C47" s="21"/>
      <c r="D47" s="20" t="s">
        <v>184</v>
      </c>
      <c r="E47" s="92" t="s">
        <v>17</v>
      </c>
      <c r="F47" s="151" t="str">
        <f>IF(ISNUMBER(A47),"raidcom extend ldev "&amp;IF(ISTEXT(B47), " -grp_opt ldev -device_grp_name "&amp;B47," -ldev_id "&amp;A47)&amp;" -capacity "&amp;IF(D47="BLOCK",C47,C47&amp;D47),IF(ISTEXT(A47),"raidcom extend ldev "&amp;IF(ISTEXT(B47), " -grp_opt ldev -device_grp_name "&amp;B47," -ldev_id "&amp;A47)&amp;" -capacity "&amp;IF(D47="BLOCK",C47,C47&amp;D47)&amp;" -s "&amp;Instructions!B$11&amp;" -IH"&amp;Instructions!B$10,""))</f>
        <v/>
      </c>
    </row>
    <row r="48" spans="1:9" s="8" customFormat="1" ht="15">
      <c r="A48" s="29"/>
      <c r="B48" s="29"/>
      <c r="C48" s="21"/>
      <c r="D48" s="20" t="s">
        <v>184</v>
      </c>
      <c r="E48" s="92" t="s">
        <v>17</v>
      </c>
      <c r="F48" s="151" t="str">
        <f>IF(ISNUMBER(A48),"raidcom extend ldev "&amp;IF(ISTEXT(B48), " -grp_opt ldev -device_grp_name "&amp;B48," -ldev_id "&amp;A48)&amp;" -capacity "&amp;IF(D48="BLOCK",C48,C48&amp;D48),IF(ISTEXT(A48),"raidcom extend ldev "&amp;IF(ISTEXT(B48), " -grp_opt ldev -device_grp_name "&amp;B48," -ldev_id "&amp;A48)&amp;" -capacity "&amp;IF(D48="BLOCK",C48,C48&amp;D48)&amp;" -s "&amp;Instructions!B$11&amp;" -IH"&amp;Instructions!B$10,""))</f>
        <v/>
      </c>
    </row>
    <row r="49" spans="1:6" s="8" customFormat="1" ht="15">
      <c r="A49" s="29"/>
      <c r="B49" s="29"/>
      <c r="C49" s="21"/>
      <c r="D49" s="20" t="s">
        <v>184</v>
      </c>
      <c r="E49" s="92" t="s">
        <v>17</v>
      </c>
      <c r="F49" s="151" t="str">
        <f>IF(ISNUMBER(A49),"raidcom extend ldev "&amp;IF(ISTEXT(B49), " -grp_opt ldev -device_grp_name "&amp;B49," -ldev_id "&amp;A49)&amp;" -capacity "&amp;IF(D49="BLOCK",C49,C49&amp;D49),IF(ISTEXT(A49),"raidcom extend ldev "&amp;IF(ISTEXT(B49), " -grp_opt ldev -device_grp_name "&amp;B49," -ldev_id "&amp;A49)&amp;" -capacity "&amp;IF(D49="BLOCK",C49,C49&amp;D49)&amp;" -s "&amp;Instructions!B$11&amp;" -IH"&amp;Instructions!B$10,""))</f>
        <v/>
      </c>
    </row>
    <row r="50" spans="1:6" s="8" customFormat="1" ht="15">
      <c r="A50" s="29"/>
      <c r="B50" s="29"/>
      <c r="C50" s="21"/>
      <c r="D50" s="20" t="s">
        <v>184</v>
      </c>
      <c r="E50" s="92" t="s">
        <v>17</v>
      </c>
      <c r="F50" s="151" t="str">
        <f>IF(ISNUMBER(A50),"raidcom extend ldev "&amp;IF(ISTEXT(B50), " -grp_opt ldev -device_grp_name "&amp;B50," -ldev_id "&amp;A50)&amp;" -capacity "&amp;IF(D50="BLOCK",C50,C50&amp;D50),IF(ISTEXT(A50),"raidcom extend ldev "&amp;IF(ISTEXT(B50), " -grp_opt ldev -device_grp_name "&amp;B50," -ldev_id "&amp;A50)&amp;" -capacity "&amp;IF(D50="BLOCK",C50,C50&amp;D50)&amp;" -s "&amp;Instructions!B$11&amp;" -IH"&amp;Instructions!B$10,""))</f>
        <v/>
      </c>
    </row>
    <row r="51" spans="1:6" s="8" customFormat="1" ht="15">
      <c r="A51" s="29"/>
      <c r="B51" s="29"/>
      <c r="C51" s="21"/>
      <c r="D51" s="20" t="s">
        <v>184</v>
      </c>
      <c r="E51" s="92" t="s">
        <v>17</v>
      </c>
      <c r="F51" s="151" t="str">
        <f>IF(ISNUMBER(A51),"raidcom extend ldev "&amp;IF(ISTEXT(B51), " -grp_opt ldev -device_grp_name "&amp;B51," -ldev_id "&amp;A51)&amp;" -capacity "&amp;IF(D51="BLOCK",C51,C51&amp;D51),IF(ISTEXT(A51),"raidcom extend ldev "&amp;IF(ISTEXT(B51), " -grp_opt ldev -device_grp_name "&amp;B51," -ldev_id "&amp;A51)&amp;" -capacity "&amp;IF(D51="BLOCK",C51,C51&amp;D51)&amp;" -s "&amp;Instructions!B$11&amp;" -IH"&amp;Instructions!B$10,""))</f>
        <v/>
      </c>
    </row>
    <row r="52" spans="1:6" s="8" customFormat="1" ht="15">
      <c r="A52" s="29"/>
      <c r="B52" s="29"/>
      <c r="C52" s="21"/>
      <c r="D52" s="20" t="s">
        <v>184</v>
      </c>
      <c r="E52" s="92" t="s">
        <v>17</v>
      </c>
      <c r="F52" s="151" t="str">
        <f>IF(ISNUMBER(A52),"raidcom extend ldev "&amp;IF(ISTEXT(B52), " -grp_opt ldev -device_grp_name "&amp;B52," -ldev_id "&amp;A52)&amp;" -capacity "&amp;IF(D52="BLOCK",C52,C52&amp;D52),IF(ISTEXT(A52),"raidcom extend ldev "&amp;IF(ISTEXT(B52), " -grp_opt ldev -device_grp_name "&amp;B52," -ldev_id "&amp;A52)&amp;" -capacity "&amp;IF(D52="BLOCK",C52,C52&amp;D52)&amp;" -s "&amp;Instructions!B$11&amp;" -IH"&amp;Instructions!B$10,""))</f>
        <v/>
      </c>
    </row>
    <row r="53" spans="1:6" s="8" customFormat="1" ht="15">
      <c r="A53" s="29"/>
      <c r="B53" s="29"/>
      <c r="C53" s="21"/>
      <c r="D53" s="20" t="s">
        <v>184</v>
      </c>
      <c r="E53" s="92" t="s">
        <v>17</v>
      </c>
      <c r="F53" s="151" t="str">
        <f>IF(ISNUMBER(A53),"raidcom extend ldev "&amp;IF(ISTEXT(B53), " -grp_opt ldev -device_grp_name "&amp;B53," -ldev_id "&amp;A53)&amp;" -capacity "&amp;IF(D53="BLOCK",C53,C53&amp;D53),IF(ISTEXT(A53),"raidcom extend ldev "&amp;IF(ISTEXT(B53), " -grp_opt ldev -device_grp_name "&amp;B53," -ldev_id "&amp;A53)&amp;" -capacity "&amp;IF(D53="BLOCK",C53,C53&amp;D53)&amp;" -s "&amp;Instructions!B$11&amp;" -IH"&amp;Instructions!B$10,""))</f>
        <v/>
      </c>
    </row>
    <row r="54" spans="1:6" s="8" customFormat="1" ht="15">
      <c r="A54" s="29"/>
      <c r="B54" s="29"/>
      <c r="C54" s="21"/>
      <c r="D54" s="20" t="s">
        <v>184</v>
      </c>
      <c r="E54" s="92" t="s">
        <v>17</v>
      </c>
      <c r="F54" s="152" t="str">
        <f>IF(ISNUMBER(A54),"raidcom extend ldev "&amp;IF(ISTEXT(B54), " -grp_opt ldev -device_grp_name "&amp;B54," -ldev_id "&amp;A54)&amp;" -capacity "&amp;IF(D54="BLOCK",C54,C54&amp;D54),IF(ISTEXT(A54),"raidcom extend ldev "&amp;IF(ISTEXT(B54), " -grp_opt ldev -device_grp_name "&amp;B54," -ldev_id "&amp;A54)&amp;" -capacity "&amp;IF(D54="BLOCK",C54,C54&amp;D54)&amp;" -s "&amp;Instructions!B$11&amp;" -IH"&amp;Instructions!B$10,""))</f>
        <v/>
      </c>
    </row>
  </sheetData>
  <mergeCells count="2">
    <mergeCell ref="A2:C2"/>
    <mergeCell ref="A1:D1"/>
  </mergeCells>
  <conditionalFormatting sqref="E4:E54">
    <cfRule type="cellIs" dxfId="5" priority="1" operator="equal">
      <formula>"N"</formula>
    </cfRule>
    <cfRule type="cellIs" dxfId="4" priority="2" operator="equal">
      <formula>"Y"</formula>
    </cfRule>
  </conditionalFormatting>
  <dataValidations count="7">
    <dataValidation type="whole" allowBlank="1" showInputMessage="1" showErrorMessage="1" errorTitle="Input LU Number" error="LU number must be from  0 - 4096" promptTitle="Enter LDEV #" prompt="LDEV number must be from 0 - 65279" sqref="A5:A54">
      <formula1>1</formula1>
      <formula2>65269</formula2>
    </dataValidation>
    <dataValidation type="list" operator="lessThanOrEqual" allowBlank="1" showInputMessage="1" showErrorMessage="1" promptTitle="CAPACITY TYPE" prompt="The type of capacity that will be created (BLOCKS, KB, MB, GB)" sqref="D4:D54">
      <formula1>CAPTYPE</formula1>
    </dataValidation>
    <dataValidation type="whole" operator="lessThanOrEqual" allowBlank="1" showInputMessage="1" showErrorMessage="1" sqref="C5:C54">
      <formula1>255</formula1>
    </dataValidation>
    <dataValidation allowBlank="1" showInputMessage="1" showErrorMessage="1" errorTitle="Input LU Number" error="LU number must be from  0 - 4096" promptTitle="Enter Resource Group Name" prompt="Name of Resource Group containing the LDEVs you would like to extend." sqref="B4:B54"/>
    <dataValidation type="list" allowBlank="1" showInputMessage="1" showErrorMessage="1" sqref="E4:E54">
      <formula1>YN</formula1>
    </dataValidation>
    <dataValidation type="whole" allowBlank="1" showInputMessage="1" showErrorMessage="1" errorTitle="Input LU Number" error="LU number must be from  0 - 4096" promptTitle="Enter LDEV #" prompt="Specifies an LDEV number (0-65279). Specify LDEVs for Dynamic_x000a_Provisioning/Dynamic Tiering. For example:_x000a_• -ldev_id 200" sqref="A4">
      <formula1>1</formula1>
      <formula2>65269</formula2>
    </dataValidation>
    <dataValidation type="whole" operator="lessThanOrEqual" allowBlank="1" showInputMessage="1" showErrorMessage="1" promptTitle="Capacity" prompt="Specifies a capacity to be extended." sqref="C4">
      <formula1>255</formula1>
    </dataValidation>
  </dataValidations>
  <pageMargins left="0.7" right="0.7" top="0.75" bottom="0.75" header="0.3" footer="0.3"/>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enableFormatConditionsCalculation="0">
    <tabColor rgb="FFFFFF00"/>
  </sheetPr>
  <dimension ref="A1:L41"/>
  <sheetViews>
    <sheetView workbookViewId="0">
      <pane ySplit="3" topLeftCell="A4" activePane="bottomLeft" state="frozen"/>
      <selection pane="bottomLeft" activeCell="A4" sqref="A4:F200"/>
    </sheetView>
  </sheetViews>
  <sheetFormatPr baseColWidth="10" defaultColWidth="8.83203125" defaultRowHeight="14" x14ac:dyDescent="0"/>
  <cols>
    <col min="1" max="4" width="11.5" style="6" customWidth="1"/>
    <col min="5" max="5" width="19.5" style="6" customWidth="1"/>
    <col min="6" max="6" width="11.33203125" style="8" customWidth="1"/>
    <col min="7" max="7" width="8.83203125" style="8"/>
    <col min="8" max="8" width="59.6640625" style="8" customWidth="1"/>
    <col min="9" max="10" width="54.5" style="8" customWidth="1"/>
    <col min="11" max="11" width="0" style="8" hidden="1" customWidth="1"/>
    <col min="12" max="12" width="14.1640625" style="8" hidden="1" customWidth="1"/>
    <col min="13" max="13" width="0" style="8" hidden="1" customWidth="1"/>
    <col min="14" max="16384" width="8.83203125" style="8"/>
  </cols>
  <sheetData>
    <row r="1" spans="1:10" ht="38" customHeight="1" thickBot="1">
      <c r="A1" s="330" t="s">
        <v>46</v>
      </c>
      <c r="B1" s="330"/>
      <c r="C1" s="330"/>
      <c r="D1" s="330"/>
      <c r="E1" s="330"/>
      <c r="F1" s="330"/>
      <c r="G1" s="159"/>
    </row>
    <row r="2" spans="1:10" ht="15" thickTop="1">
      <c r="A2" s="336"/>
      <c r="B2" s="337"/>
      <c r="C2" s="337"/>
      <c r="D2" s="337"/>
      <c r="E2" s="337"/>
      <c r="F2" s="338"/>
    </row>
    <row r="3" spans="1:10" ht="42">
      <c r="A3" s="62" t="s">
        <v>18</v>
      </c>
      <c r="B3" s="62" t="s">
        <v>48</v>
      </c>
      <c r="C3" s="62" t="s">
        <v>61</v>
      </c>
      <c r="D3" s="62" t="s">
        <v>47</v>
      </c>
      <c r="E3" s="62" t="s">
        <v>62</v>
      </c>
      <c r="F3" s="62" t="s">
        <v>63</v>
      </c>
      <c r="G3" s="7" t="s">
        <v>27</v>
      </c>
      <c r="H3" s="158" t="s">
        <v>1425</v>
      </c>
      <c r="I3" s="158" t="s">
        <v>49</v>
      </c>
      <c r="J3" s="158" t="s">
        <v>1426</v>
      </c>
    </row>
    <row r="4" spans="1:10" ht="15">
      <c r="A4" s="20" t="s">
        <v>149</v>
      </c>
      <c r="B4" s="20">
        <v>8</v>
      </c>
      <c r="C4" s="20"/>
      <c r="D4" s="29" t="s">
        <v>70</v>
      </c>
      <c r="E4" s="29" t="s">
        <v>0</v>
      </c>
      <c r="F4" s="20" t="s">
        <v>68</v>
      </c>
      <c r="G4" s="92" t="s">
        <v>0</v>
      </c>
      <c r="H4" s="24" t="str">
        <f>IF(A4="","","raidcom modify port -port "&amp; A4 &amp; " -port_attribute "&amp;F4&amp;" -s "&amp;Instructions!B$11&amp;" -IH"&amp;Instructions!B$10)</f>
        <v>raidcom modify port -port CL5-H -port_attribute ELUN -s 53958 -IH99</v>
      </c>
      <c r="I4" s="24" t="str">
        <f>IF(A4="","","raidcom modify port -port "&amp; A4 &amp; " -port_speed " &amp;B4&amp;" -s "&amp;Instructions!B$11&amp;" -IH"&amp;Instructions!B$10)</f>
        <v>raidcom modify port -port CL5-H -port_speed 8 -s 53958 -IH99</v>
      </c>
      <c r="J4" s="24" t="str">
        <f>IF(B4="","","raidcom modify port -port "&amp; B4 &amp; " -topology " &amp;D4&amp;" -s "&amp;Instructions!B$11&amp;" -IH"&amp;Instructions!B$10)</f>
        <v>raidcom modify port -port 8 -topology f-port -s 53958 -IH99</v>
      </c>
    </row>
    <row r="5" spans="1:10" ht="15">
      <c r="A5" s="20" t="s">
        <v>1474</v>
      </c>
      <c r="B5" s="20">
        <v>8</v>
      </c>
      <c r="C5" s="20"/>
      <c r="D5" s="29" t="s">
        <v>70</v>
      </c>
      <c r="E5" s="29" t="s">
        <v>0</v>
      </c>
      <c r="F5" s="20" t="s">
        <v>68</v>
      </c>
      <c r="G5" s="92" t="s">
        <v>0</v>
      </c>
      <c r="H5" s="24" t="str">
        <f>IF(A5="","","raidcom modify port -port "&amp; A5 &amp; " -port_attribute "&amp;F5&amp;" -s "&amp;Instructions!B$11&amp;" -IH"&amp;Instructions!B$10)</f>
        <v>raidcom modify port -port CL6-H -port_attribute ELUN -s 53958 -IH99</v>
      </c>
      <c r="I5" s="24" t="str">
        <f>IF(A5="","","raidcom modify port -port "&amp; A5 &amp; " -port_speed " &amp;B5&amp;" -s "&amp;Instructions!B$11&amp;" -IH"&amp;Instructions!B$10)</f>
        <v>raidcom modify port -port CL6-H -port_speed 8 -s 53958 -IH99</v>
      </c>
      <c r="J5" s="24" t="str">
        <f>IF(B5="","","raidcom modify port -port "&amp; B5 &amp; " -topology " &amp;D5&amp;" -s "&amp;Instructions!B$11&amp;" -IH"&amp;Instructions!B$10)</f>
        <v>raidcom modify port -port 8 -topology f-port -s 53958 -IH99</v>
      </c>
    </row>
    <row r="6" spans="1:10" ht="15">
      <c r="A6" s="20" t="s">
        <v>150</v>
      </c>
      <c r="B6" s="20">
        <v>8</v>
      </c>
      <c r="C6" s="20"/>
      <c r="D6" s="29" t="s">
        <v>70</v>
      </c>
      <c r="E6" s="29" t="s">
        <v>0</v>
      </c>
      <c r="F6" s="20" t="s">
        <v>68</v>
      </c>
      <c r="G6" s="92" t="s">
        <v>17</v>
      </c>
      <c r="H6" s="24" t="str">
        <f>IF(A6="","","raidcom modify port -port "&amp; A6 &amp; " -port_attribute "&amp;F6&amp;" -s "&amp;Instructions!B$11&amp;" -IH"&amp;Instructions!B$10)</f>
        <v>raidcom modify port -port CL7-H -port_attribute ELUN -s 53958 -IH99</v>
      </c>
      <c r="I6" s="24" t="str">
        <f>IF(A6="","","raidcom modify port -port "&amp; A6 &amp; " -port_speed " &amp;B6&amp;" -s "&amp;Instructions!B$11&amp;" -IH"&amp;Instructions!B$10)</f>
        <v>raidcom modify port -port CL7-H -port_speed 8 -s 53958 -IH99</v>
      </c>
      <c r="J6" s="24" t="str">
        <f>IF(B6="","","raidcom modify port -port "&amp; B6 &amp; " -topology " &amp;D6&amp;" -s "&amp;Instructions!B$11&amp;" -IH"&amp;Instructions!B$10)</f>
        <v>raidcom modify port -port 8 -topology f-port -s 53958 -IH99</v>
      </c>
    </row>
    <row r="7" spans="1:10" ht="15">
      <c r="A7" s="20" t="s">
        <v>1475</v>
      </c>
      <c r="B7" s="20">
        <v>8</v>
      </c>
      <c r="C7" s="20"/>
      <c r="D7" s="29" t="s">
        <v>70</v>
      </c>
      <c r="E7" s="29" t="s">
        <v>0</v>
      </c>
      <c r="F7" s="20" t="s">
        <v>68</v>
      </c>
      <c r="G7" s="92" t="s">
        <v>17</v>
      </c>
      <c r="H7" s="24" t="str">
        <f>IF(A7="","","raidcom modify port -port "&amp; A7 &amp; " -port_attribute "&amp;F7&amp;" -s "&amp;Instructions!B$11&amp;" -IH"&amp;Instructions!B$10)</f>
        <v>raidcom modify port -port CL8-H -port_attribute ELUN -s 53958 -IH99</v>
      </c>
      <c r="I7" s="24" t="str">
        <f>IF(A7="","","raidcom modify port -port "&amp; A7 &amp; " -port_speed " &amp;B7&amp;" -s "&amp;Instructions!B$11&amp;" -IH"&amp;Instructions!B$10)</f>
        <v>raidcom modify port -port CL8-H -port_speed 8 -s 53958 -IH99</v>
      </c>
      <c r="J7" s="24" t="str">
        <f>IF(B7="","","raidcom modify port -port "&amp; B7 &amp; " -topology " &amp;D7&amp;" -s "&amp;Instructions!B$11&amp;" -IH"&amp;Instructions!B$10)</f>
        <v>raidcom modify port -port 8 -topology f-port -s 53958 -IH99</v>
      </c>
    </row>
    <row r="8" spans="1:10" ht="15">
      <c r="A8" s="20"/>
      <c r="B8" s="20"/>
      <c r="C8" s="20"/>
      <c r="D8" s="29"/>
      <c r="E8" s="29"/>
      <c r="F8" s="20"/>
      <c r="G8" s="92" t="s">
        <v>17</v>
      </c>
      <c r="H8" s="24" t="str">
        <f>IF(A8="","","raidcom modify port -port "&amp; A8 &amp; " -port_attribute "&amp;F8&amp;" -s "&amp;Instructions!B$11&amp;" -IH"&amp;Instructions!B$10)</f>
        <v/>
      </c>
      <c r="I8" s="24" t="str">
        <f>IF(A8="","","raidcom modify port -port "&amp; A8 &amp; " -port_speed " &amp;B8&amp;" -s "&amp;Instructions!B$11&amp;" -IH"&amp;Instructions!B$10)</f>
        <v/>
      </c>
      <c r="J8" s="24" t="str">
        <f>IF(B8="","","raidcom modify port -port "&amp; B8 &amp; " -topology " &amp;D8&amp;" -s "&amp;Instructions!B$11&amp;" -IH"&amp;Instructions!B$10)</f>
        <v/>
      </c>
    </row>
    <row r="9" spans="1:10" ht="15">
      <c r="A9" s="20"/>
      <c r="B9" s="20"/>
      <c r="C9" s="20"/>
      <c r="D9" s="29"/>
      <c r="E9" s="29"/>
      <c r="F9" s="20"/>
      <c r="G9" s="92" t="s">
        <v>17</v>
      </c>
      <c r="H9" s="24" t="str">
        <f>IF(A9="","","raidcom modify port -port "&amp; A9 &amp; " -port_attribute "&amp;F9&amp;" -s "&amp;Instructions!B$11&amp;" -IH"&amp;Instructions!B$10)</f>
        <v/>
      </c>
      <c r="I9" s="24" t="str">
        <f>IF(A9="","","raidcom modify port -port "&amp; A9 &amp; " -port_speed " &amp;B9&amp;" -s "&amp;Instructions!B$11&amp;" -IH"&amp;Instructions!B$10)</f>
        <v/>
      </c>
      <c r="J9" s="24" t="str">
        <f>IF(B9="","","raidcom modify port -port "&amp; B9 &amp; " -topology " &amp;D9&amp;" -s "&amp;Instructions!B$11&amp;" -IH"&amp;Instructions!B$10)</f>
        <v/>
      </c>
    </row>
    <row r="10" spans="1:10" ht="15">
      <c r="A10" s="20"/>
      <c r="B10" s="20"/>
      <c r="C10" s="20"/>
      <c r="D10" s="29"/>
      <c r="E10" s="29"/>
      <c r="F10" s="20"/>
      <c r="G10" s="92" t="s">
        <v>17</v>
      </c>
      <c r="H10" s="24" t="str">
        <f>IF(A10="","","raidcom modify port -port "&amp; A10 &amp; " -port_attribute "&amp;F10&amp;" -s "&amp;Instructions!B$11&amp;" -IH"&amp;Instructions!B$10)</f>
        <v/>
      </c>
      <c r="I10" s="24" t="str">
        <f>IF(A10="","","raidcom modify port -port "&amp; A10 &amp; " -port_speed " &amp;B10&amp;" -s "&amp;Instructions!B$11&amp;" -IH"&amp;Instructions!B$10)</f>
        <v/>
      </c>
      <c r="J10" s="24" t="str">
        <f>IF(B10="","","raidcom modify port -port "&amp; B10 &amp; " -topology " &amp;D10&amp;" -s "&amp;Instructions!B$11&amp;" -IH"&amp;Instructions!B$10)</f>
        <v/>
      </c>
    </row>
    <row r="11" spans="1:10" ht="15">
      <c r="A11" s="20"/>
      <c r="B11" s="20"/>
      <c r="C11" s="20"/>
      <c r="D11" s="29"/>
      <c r="E11" s="29"/>
      <c r="F11" s="20"/>
      <c r="G11" s="92" t="s">
        <v>17</v>
      </c>
      <c r="H11" s="24" t="str">
        <f>IF(A11="","","raidcom modify port -port "&amp; A11 &amp; " -port_attribute "&amp;F11&amp;" -s "&amp;Instructions!B$11&amp;" -IH"&amp;Instructions!B$10)</f>
        <v/>
      </c>
      <c r="I11" s="24" t="str">
        <f>IF(A11="","","raidcom modify port -port "&amp; A11 &amp; " -port_speed " &amp;B11&amp;" -s "&amp;Instructions!B$11&amp;" -IH"&amp;Instructions!B$10)</f>
        <v/>
      </c>
      <c r="J11" s="24" t="str">
        <f>IF(B11="","","raidcom modify port -port "&amp; B11 &amp; " -topology " &amp;D11&amp;" -s "&amp;Instructions!B$11&amp;" -IH"&amp;Instructions!B$10)</f>
        <v/>
      </c>
    </row>
    <row r="12" spans="1:10" ht="15">
      <c r="A12" s="20"/>
      <c r="B12" s="20"/>
      <c r="C12" s="20"/>
      <c r="D12" s="29"/>
      <c r="E12" s="29"/>
      <c r="F12" s="20"/>
      <c r="G12" s="92" t="s">
        <v>17</v>
      </c>
      <c r="H12" s="24" t="str">
        <f>IF(A12="","","raidcom modify port -port "&amp; A12 &amp; " -port_attribute "&amp;F12&amp;" -s "&amp;Instructions!B$11&amp;" -IH"&amp;Instructions!B$10)</f>
        <v/>
      </c>
      <c r="I12" s="24" t="str">
        <f>IF(A12="","","raidcom modify port -port "&amp; A12 &amp; " -port_speed " &amp;B12&amp;" -s "&amp;Instructions!B$11&amp;" -IH"&amp;Instructions!B$10)</f>
        <v/>
      </c>
      <c r="J12" s="24" t="str">
        <f>IF(B12="","","raidcom modify port -port "&amp; B12 &amp; " -topology " &amp;D12&amp;" -s "&amp;Instructions!B$11&amp;" -IH"&amp;Instructions!B$10)</f>
        <v/>
      </c>
    </row>
    <row r="13" spans="1:10" ht="15">
      <c r="A13" s="20"/>
      <c r="B13" s="20"/>
      <c r="C13" s="20"/>
      <c r="D13" s="29"/>
      <c r="E13" s="29"/>
      <c r="F13" s="20"/>
      <c r="G13" s="92" t="s">
        <v>17</v>
      </c>
      <c r="H13" s="24" t="str">
        <f>IF(A13="","","raidcom modify port -port "&amp; A13 &amp; " -port_attribute "&amp;F13&amp;" -s "&amp;Instructions!B$11&amp;" -IH"&amp;Instructions!B$10)</f>
        <v/>
      </c>
      <c r="I13" s="24" t="str">
        <f>IF(A13="","","raidcom modify port -port "&amp; A13 &amp; " -port_speed " &amp;B13&amp;" -s "&amp;Instructions!B$11&amp;" -IH"&amp;Instructions!B$10)</f>
        <v/>
      </c>
      <c r="J13" s="24" t="str">
        <f>IF(B13="","","raidcom modify port -port "&amp; B13 &amp; " -topology " &amp;D13&amp;" -s "&amp;Instructions!B$11&amp;" -IH"&amp;Instructions!B$10)</f>
        <v/>
      </c>
    </row>
    <row r="14" spans="1:10" ht="15">
      <c r="A14" s="20"/>
      <c r="B14" s="20"/>
      <c r="C14" s="20"/>
      <c r="D14" s="29"/>
      <c r="E14" s="29"/>
      <c r="F14" s="20"/>
      <c r="G14" s="92" t="s">
        <v>17</v>
      </c>
      <c r="H14" s="24" t="str">
        <f>IF(A14="","","raidcom modify port -port "&amp; A14 &amp; " -port_attribute "&amp;F14&amp;" -s "&amp;Instructions!B$11&amp;" -IH"&amp;Instructions!B$10)</f>
        <v/>
      </c>
      <c r="I14" s="24" t="str">
        <f>IF(A14="","","raidcom modify port -port "&amp; A14 &amp; " -port_speed " &amp;B14&amp;" -s "&amp;Instructions!B$11&amp;" -IH"&amp;Instructions!B$10)</f>
        <v/>
      </c>
      <c r="J14" s="24" t="str">
        <f>IF(B14="","","raidcom modify port -port "&amp; B14 &amp; " -topology " &amp;D14&amp;" -s "&amp;Instructions!B$11&amp;" -IH"&amp;Instructions!B$10)</f>
        <v/>
      </c>
    </row>
    <row r="15" spans="1:10" ht="15">
      <c r="A15" s="20"/>
      <c r="B15" s="20"/>
      <c r="C15" s="20"/>
      <c r="D15" s="29"/>
      <c r="E15" s="29"/>
      <c r="F15" s="20"/>
      <c r="G15" s="92" t="s">
        <v>17</v>
      </c>
      <c r="H15" s="24" t="str">
        <f>IF(A15="","","raidcom modify port -port "&amp; A15 &amp; " -port_attribute "&amp;F15&amp;" -s "&amp;Instructions!B$11&amp;" -IH"&amp;Instructions!B$10)</f>
        <v/>
      </c>
      <c r="I15" s="24" t="str">
        <f>IF(A15="","","raidcom modify port -port "&amp; A15 &amp; " -port_speed " &amp;B15&amp;" -s "&amp;Instructions!B$11&amp;" -IH"&amp;Instructions!B$10)</f>
        <v/>
      </c>
      <c r="J15" s="24" t="str">
        <f>IF(B15="","","raidcom modify port -port "&amp; B15 &amp; " -topology " &amp;D15&amp;" -s "&amp;Instructions!B$11&amp;" -IH"&amp;Instructions!B$10)</f>
        <v/>
      </c>
    </row>
    <row r="16" spans="1:10" ht="15">
      <c r="A16" s="20"/>
      <c r="B16" s="20"/>
      <c r="C16" s="20"/>
      <c r="D16" s="29"/>
      <c r="E16" s="29"/>
      <c r="F16" s="20"/>
      <c r="G16" s="92" t="s">
        <v>17</v>
      </c>
      <c r="H16" s="24" t="str">
        <f>IF(A16="","","raidcom modify port -port "&amp; A16 &amp; " -port_attribute "&amp;F16&amp;" -s "&amp;Instructions!B$11&amp;" -IH"&amp;Instructions!B$10)</f>
        <v/>
      </c>
      <c r="I16" s="24" t="str">
        <f>IF(A16="","","raidcom modify port -port "&amp; A16 &amp; " -port_speed " &amp;B16&amp;" -s "&amp;Instructions!B$11&amp;" -IH"&amp;Instructions!B$10)</f>
        <v/>
      </c>
      <c r="J16" s="24" t="str">
        <f>IF(B16="","","raidcom modify port -port "&amp; B16 &amp; " -topology " &amp;D16&amp;" -s "&amp;Instructions!B$11&amp;" -IH"&amp;Instructions!B$10)</f>
        <v/>
      </c>
    </row>
    <row r="17" spans="1:10" ht="15">
      <c r="A17" s="20"/>
      <c r="B17" s="20"/>
      <c r="C17" s="20"/>
      <c r="D17" s="29"/>
      <c r="E17" s="29"/>
      <c r="F17" s="20"/>
      <c r="G17" s="92" t="s">
        <v>17</v>
      </c>
      <c r="H17" s="24" t="str">
        <f>IF(A17="","","raidcom modify port -port "&amp; A17 &amp; " -port_attribute "&amp;F17&amp;" -s "&amp;Instructions!B$11&amp;" -IH"&amp;Instructions!B$10)</f>
        <v/>
      </c>
      <c r="I17" s="24" t="str">
        <f>IF(A17="","","raidcom modify port -port "&amp; A17 &amp; " -port_speed " &amp;B17&amp;" -s "&amp;Instructions!B$11&amp;" -IH"&amp;Instructions!B$10)</f>
        <v/>
      </c>
      <c r="J17" s="24" t="str">
        <f>IF(B17="","","raidcom modify port -port "&amp; B17 &amp; " -topology " &amp;D17&amp;" -s "&amp;Instructions!B$11&amp;" -IH"&amp;Instructions!B$10)</f>
        <v/>
      </c>
    </row>
    <row r="18" spans="1:10" ht="15">
      <c r="A18" s="20"/>
      <c r="B18" s="20"/>
      <c r="C18" s="20"/>
      <c r="D18" s="29"/>
      <c r="E18" s="29"/>
      <c r="F18" s="20"/>
      <c r="G18" s="92" t="s">
        <v>17</v>
      </c>
      <c r="H18" s="24" t="str">
        <f>IF(A18="","","raidcom modify port -port "&amp; A18 &amp; " -port_attribute "&amp;F18&amp;" -s "&amp;Instructions!B$11&amp;" -IH"&amp;Instructions!B$10)</f>
        <v/>
      </c>
      <c r="I18" s="24" t="str">
        <f>IF(A18="","","raidcom modify port -port "&amp; A18 &amp; " -port_speed " &amp;B18&amp;" -s "&amp;Instructions!B$11&amp;" -IH"&amp;Instructions!B$10)</f>
        <v/>
      </c>
      <c r="J18" s="24" t="str">
        <f>IF(B18="","","raidcom modify port -port "&amp; B18 &amp; " -topology " &amp;D18&amp;" -s "&amp;Instructions!B$11&amp;" -IH"&amp;Instructions!B$10)</f>
        <v/>
      </c>
    </row>
    <row r="19" spans="1:10" ht="15">
      <c r="A19" s="20"/>
      <c r="B19" s="20"/>
      <c r="C19" s="20"/>
      <c r="D19" s="29"/>
      <c r="E19" s="29"/>
      <c r="F19" s="20"/>
      <c r="G19" s="92" t="s">
        <v>17</v>
      </c>
      <c r="H19" s="24" t="str">
        <f>IF(A19="","","raidcom modify port -port "&amp; A19 &amp; " -port_attribute "&amp;F19&amp;" -s "&amp;Instructions!B$11&amp;" -IH"&amp;Instructions!B$10)</f>
        <v/>
      </c>
      <c r="I19" s="24" t="str">
        <f>IF(A19="","","raidcom modify port -port "&amp; A19 &amp; " -port_speed " &amp;B19&amp;" -s "&amp;Instructions!B$11&amp;" -IH"&amp;Instructions!B$10)</f>
        <v/>
      </c>
      <c r="J19" s="24" t="str">
        <f>IF(B19="","","raidcom modify port -port "&amp; B19 &amp; " -topology " &amp;D19&amp;" -s "&amp;Instructions!B$11&amp;" -IH"&amp;Instructions!B$10)</f>
        <v/>
      </c>
    </row>
    <row r="20" spans="1:10" ht="15">
      <c r="A20" s="20"/>
      <c r="B20" s="20"/>
      <c r="C20" s="20"/>
      <c r="D20" s="29"/>
      <c r="E20" s="29"/>
      <c r="F20" s="20"/>
      <c r="G20" s="92" t="s">
        <v>17</v>
      </c>
      <c r="H20" s="24" t="str">
        <f>IF(A20="","","raidcom modify port -port "&amp; A20 &amp; " -port_attribute "&amp;F20&amp;" -s "&amp;Instructions!B$11&amp;" -IH"&amp;Instructions!B$10)</f>
        <v/>
      </c>
      <c r="I20" s="24" t="str">
        <f>IF(A20="","","raidcom modify port -port "&amp; A20 &amp; " -port_speed " &amp;B20&amp;" -s "&amp;Instructions!B$11&amp;" -IH"&amp;Instructions!B$10)</f>
        <v/>
      </c>
      <c r="J20" s="24" t="str">
        <f>IF(B20="","","raidcom modify port -port "&amp; B20 &amp; " -topology " &amp;D20&amp;" -s "&amp;Instructions!B$11&amp;" -IH"&amp;Instructions!B$10)</f>
        <v/>
      </c>
    </row>
    <row r="21" spans="1:10" ht="15">
      <c r="A21" s="20"/>
      <c r="B21" s="20"/>
      <c r="C21" s="20"/>
      <c r="D21" s="29"/>
      <c r="E21" s="29"/>
      <c r="F21" s="20"/>
      <c r="G21" s="92" t="s">
        <v>17</v>
      </c>
      <c r="H21" s="24" t="str">
        <f>IF(A21="","","raidcom modify port -port "&amp; A21 &amp; " -port_attribute "&amp;F21&amp;" -s "&amp;Instructions!B$11&amp;" -IH"&amp;Instructions!B$10)</f>
        <v/>
      </c>
      <c r="I21" s="24" t="str">
        <f>IF(A21="","","raidcom modify port -port "&amp; A21 &amp; " -port_speed " &amp;B21&amp;" -s "&amp;Instructions!B$11&amp;" -IH"&amp;Instructions!B$10)</f>
        <v/>
      </c>
      <c r="J21" s="24" t="str">
        <f>IF(B21="","","raidcom modify port -port "&amp; B21 &amp; " -topology " &amp;D21&amp;" -s "&amp;Instructions!B$11&amp;" -IH"&amp;Instructions!B$10)</f>
        <v/>
      </c>
    </row>
    <row r="22" spans="1:10" ht="15">
      <c r="A22" s="20"/>
      <c r="B22" s="20"/>
      <c r="C22" s="20"/>
      <c r="D22" s="29"/>
      <c r="E22" s="29"/>
      <c r="F22" s="20"/>
      <c r="G22" s="92" t="s">
        <v>17</v>
      </c>
      <c r="H22" s="24" t="str">
        <f>IF(A22="","","raidcom modify port -port "&amp; A22 &amp; " -port_attribute "&amp;F22&amp;" -s "&amp;Instructions!B$11&amp;" -IH"&amp;Instructions!B$10)</f>
        <v/>
      </c>
      <c r="I22" s="24" t="str">
        <f>IF(A22="","","raidcom modify port -port "&amp; A22 &amp; " -port_speed " &amp;B22&amp;" -s "&amp;Instructions!B$11&amp;" -IH"&amp;Instructions!B$10)</f>
        <v/>
      </c>
      <c r="J22" s="24" t="str">
        <f>IF(B22="","","raidcom modify port -port "&amp; B22 &amp; " -topology " &amp;D22&amp;" -s "&amp;Instructions!B$11&amp;" -IH"&amp;Instructions!B$10)</f>
        <v/>
      </c>
    </row>
    <row r="23" spans="1:10" ht="15">
      <c r="A23" s="20"/>
      <c r="B23" s="20"/>
      <c r="C23" s="20"/>
      <c r="D23" s="29"/>
      <c r="E23" s="29"/>
      <c r="F23" s="20"/>
      <c r="G23" s="92" t="s">
        <v>17</v>
      </c>
      <c r="H23" s="24" t="str">
        <f>IF(A23="","","raidcom modify port -port "&amp; A23 &amp; " -port_attribute "&amp;F23&amp;" -s "&amp;Instructions!B$11&amp;" -IH"&amp;Instructions!B$10)</f>
        <v/>
      </c>
      <c r="I23" s="24" t="str">
        <f>IF(A23="","","raidcom modify port -port "&amp; A23 &amp; " -port_speed " &amp;B23&amp;" -s "&amp;Instructions!B$11&amp;" -IH"&amp;Instructions!B$10)</f>
        <v/>
      </c>
      <c r="J23" s="24" t="str">
        <f>IF(B23="","","raidcom modify port -port "&amp; B23 &amp; " -topology " &amp;D23&amp;" -s "&amp;Instructions!B$11&amp;" -IH"&amp;Instructions!B$10)</f>
        <v/>
      </c>
    </row>
    <row r="24" spans="1:10" ht="15">
      <c r="A24" s="20"/>
      <c r="B24" s="20"/>
      <c r="C24" s="20"/>
      <c r="D24" s="29"/>
      <c r="E24" s="29"/>
      <c r="F24" s="20"/>
      <c r="G24" s="92" t="s">
        <v>17</v>
      </c>
      <c r="H24" s="24" t="str">
        <f>IF(A24="","","raidcom modify port -port "&amp; A24 &amp; " -port_attribute "&amp;F24&amp;" -s "&amp;Instructions!B$11&amp;" -IH"&amp;Instructions!B$10)</f>
        <v/>
      </c>
      <c r="I24" s="24" t="str">
        <f>IF(A24="","","raidcom modify port -port "&amp; A24 &amp; " -port_speed " &amp;B24&amp;" -s "&amp;Instructions!B$11&amp;" -IH"&amp;Instructions!B$10)</f>
        <v/>
      </c>
      <c r="J24" s="24" t="str">
        <f>IF(B24="","","raidcom modify port -port "&amp; B24 &amp; " -topology " &amp;D24&amp;" -s "&amp;Instructions!B$11&amp;" -IH"&amp;Instructions!B$10)</f>
        <v/>
      </c>
    </row>
    <row r="25" spans="1:10" ht="15">
      <c r="A25" s="20"/>
      <c r="B25" s="20"/>
      <c r="C25" s="20"/>
      <c r="D25" s="29"/>
      <c r="E25" s="29"/>
      <c r="F25" s="20"/>
      <c r="G25" s="92" t="s">
        <v>17</v>
      </c>
      <c r="H25" s="24" t="str">
        <f>IF(A25="","","raidcom modify port -port "&amp; A25 &amp; " -port_attribute "&amp;F25&amp;" -s "&amp;Instructions!B$11&amp;" -IH"&amp;Instructions!B$10)</f>
        <v/>
      </c>
      <c r="I25" s="24" t="str">
        <f>IF(A25="","","raidcom modify port -port "&amp; A25 &amp; " -port_speed " &amp;B25&amp;" -s "&amp;Instructions!B$11&amp;" -IH"&amp;Instructions!B$10)</f>
        <v/>
      </c>
      <c r="J25" s="24" t="str">
        <f>IF(B25="","","raidcom modify port -port "&amp; B25 &amp; " -topology " &amp;D25&amp;" -s "&amp;Instructions!B$11&amp;" -IH"&amp;Instructions!B$10)</f>
        <v/>
      </c>
    </row>
    <row r="26" spans="1:10" ht="15">
      <c r="A26" s="20"/>
      <c r="B26" s="20"/>
      <c r="C26" s="20"/>
      <c r="D26" s="29"/>
      <c r="E26" s="29"/>
      <c r="F26" s="20"/>
      <c r="G26" s="92" t="s">
        <v>17</v>
      </c>
      <c r="H26" s="24" t="str">
        <f>IF(A26="","","raidcom modify port -port "&amp; A26 &amp; " -port_attribute "&amp;F26&amp;" -s "&amp;Instructions!B$11&amp;" -IH"&amp;Instructions!B$10)</f>
        <v/>
      </c>
      <c r="I26" s="24" t="str">
        <f>IF(A26="","","raidcom modify port -port "&amp; A26 &amp; " -port_speed " &amp;B26&amp;" -s "&amp;Instructions!B$11&amp;" -IH"&amp;Instructions!B$10)</f>
        <v/>
      </c>
      <c r="J26" s="24" t="str">
        <f>IF(B26="","","raidcom modify port -port "&amp; B26 &amp; " -topology " &amp;D26&amp;" -s "&amp;Instructions!B$11&amp;" -IH"&amp;Instructions!B$10)</f>
        <v/>
      </c>
    </row>
    <row r="27" spans="1:10" ht="15">
      <c r="A27" s="20"/>
      <c r="B27" s="20"/>
      <c r="C27" s="20"/>
      <c r="D27" s="29"/>
      <c r="E27" s="29"/>
      <c r="F27" s="20"/>
      <c r="G27" s="92" t="s">
        <v>17</v>
      </c>
      <c r="H27" s="24" t="str">
        <f>IF(A27="","","raidcom modify port -port "&amp; A27 &amp; " -port_attribute "&amp;F27&amp;" -s "&amp;Instructions!B$11&amp;" -IH"&amp;Instructions!B$10)</f>
        <v/>
      </c>
      <c r="I27" s="24" t="str">
        <f>IF(A27="","","raidcom modify port -port "&amp; A27 &amp; " -port_speed " &amp;B27&amp;" -s "&amp;Instructions!B$11&amp;" -IH"&amp;Instructions!B$10)</f>
        <v/>
      </c>
      <c r="J27" s="24" t="str">
        <f>IF(B27="","","raidcom modify port -port "&amp; B27 &amp; " -topology " &amp;D27&amp;" -s "&amp;Instructions!B$11&amp;" -IH"&amp;Instructions!B$10)</f>
        <v/>
      </c>
    </row>
    <row r="28" spans="1:10" ht="15">
      <c r="A28" s="20"/>
      <c r="B28" s="20"/>
      <c r="C28" s="20"/>
      <c r="D28" s="29"/>
      <c r="E28" s="29"/>
      <c r="F28" s="20"/>
      <c r="G28" s="92" t="s">
        <v>17</v>
      </c>
      <c r="H28" s="24" t="str">
        <f>IF(A28="","","raidcom modify port -port "&amp; A28 &amp; " -port_attribute "&amp;F28&amp;" -s "&amp;Instructions!B$11&amp;" -IH"&amp;Instructions!B$10)</f>
        <v/>
      </c>
      <c r="I28" s="24" t="str">
        <f>IF(A28="","","raidcom modify port -port "&amp; A28 &amp; " -port_speed " &amp;B28&amp;" -s "&amp;Instructions!B$11&amp;" -IH"&amp;Instructions!B$10)</f>
        <v/>
      </c>
      <c r="J28" s="24" t="str">
        <f>IF(B28="","","raidcom modify port -port "&amp; B28 &amp; " -topology " &amp;D28&amp;" -s "&amp;Instructions!B$11&amp;" -IH"&amp;Instructions!B$10)</f>
        <v/>
      </c>
    </row>
    <row r="29" spans="1:10" ht="15">
      <c r="A29" s="20"/>
      <c r="B29" s="20"/>
      <c r="C29" s="20"/>
      <c r="D29" s="29"/>
      <c r="E29" s="29"/>
      <c r="F29" s="20"/>
      <c r="G29" s="92" t="s">
        <v>17</v>
      </c>
      <c r="H29" s="24" t="str">
        <f>IF(A29="","","raidcom modify port -port "&amp; A29 &amp; " -port_attribute "&amp;F29&amp;" -s "&amp;Instructions!B$11&amp;" -IH"&amp;Instructions!B$10)</f>
        <v/>
      </c>
      <c r="I29" s="24" t="str">
        <f>IF(A29="","","raidcom modify port -port "&amp; A29 &amp; " -port_speed " &amp;B29&amp;" -s "&amp;Instructions!B$11&amp;" -IH"&amp;Instructions!B$10)</f>
        <v/>
      </c>
      <c r="J29" s="24" t="str">
        <f>IF(B29="","","raidcom modify port -port "&amp; B29 &amp; " -topology " &amp;D29&amp;" -s "&amp;Instructions!B$11&amp;" -IH"&amp;Instructions!B$10)</f>
        <v/>
      </c>
    </row>
    <row r="30" spans="1:10" ht="15">
      <c r="A30" s="20"/>
      <c r="B30" s="20"/>
      <c r="C30" s="20"/>
      <c r="D30" s="29"/>
      <c r="E30" s="29"/>
      <c r="F30" s="20"/>
      <c r="G30" s="92" t="s">
        <v>17</v>
      </c>
      <c r="H30" s="24" t="str">
        <f>IF(A30="","","raidcom modify port -port "&amp; A30 &amp; " -port_attribute "&amp;F30&amp;" -s "&amp;Instructions!B$11&amp;" -IH"&amp;Instructions!B$10)</f>
        <v/>
      </c>
      <c r="I30" s="24" t="str">
        <f>IF(A30="","","raidcom modify port -port "&amp; A30 &amp; " -port_speed " &amp;B30&amp;" -s "&amp;Instructions!B$11&amp;" -IH"&amp;Instructions!B$10)</f>
        <v/>
      </c>
      <c r="J30" s="24" t="str">
        <f>IF(B30="","","raidcom modify port -port "&amp; B30 &amp; " -topology " &amp;D30&amp;" -s "&amp;Instructions!B$11&amp;" -IH"&amp;Instructions!B$10)</f>
        <v/>
      </c>
    </row>
    <row r="31" spans="1:10" ht="15">
      <c r="A31" s="20"/>
      <c r="B31" s="20"/>
      <c r="C31" s="20"/>
      <c r="D31" s="29"/>
      <c r="E31" s="29"/>
      <c r="F31" s="20"/>
      <c r="G31" s="92" t="s">
        <v>17</v>
      </c>
      <c r="H31" s="24" t="str">
        <f>IF(A31="","","raidcom modify port -port "&amp; A31 &amp; " -port_attribute "&amp;F31&amp;" -s "&amp;Instructions!B$11&amp;" -IH"&amp;Instructions!B$10)</f>
        <v/>
      </c>
      <c r="I31" s="24" t="str">
        <f>IF(A31="","","raidcom modify port -port "&amp; A31 &amp; " -port_speed " &amp;B31&amp;" -s "&amp;Instructions!B$11&amp;" -IH"&amp;Instructions!B$10)</f>
        <v/>
      </c>
      <c r="J31" s="24" t="str">
        <f>IF(B31="","","raidcom modify port -port "&amp; B31 &amp; " -topology " &amp;D31&amp;" -s "&amp;Instructions!B$11&amp;" -IH"&amp;Instructions!B$10)</f>
        <v/>
      </c>
    </row>
    <row r="32" spans="1:10" ht="15">
      <c r="A32" s="20"/>
      <c r="B32" s="20"/>
      <c r="C32" s="20"/>
      <c r="D32" s="29"/>
      <c r="E32" s="29"/>
      <c r="F32" s="20"/>
      <c r="G32" s="92" t="s">
        <v>17</v>
      </c>
      <c r="H32" s="24" t="str">
        <f>IF(A32="","","raidcom modify port -port "&amp; A32 &amp; " -port_attribute "&amp;F32&amp;" -s "&amp;Instructions!B$11&amp;" -IH"&amp;Instructions!B$10)</f>
        <v/>
      </c>
      <c r="I32" s="24" t="str">
        <f>IF(A32="","","raidcom modify port -port "&amp; A32 &amp; " -port_speed " &amp;B32&amp;" -s "&amp;Instructions!B$11&amp;" -IH"&amp;Instructions!B$10)</f>
        <v/>
      </c>
      <c r="J32" s="24" t="str">
        <f>IF(B32="","","raidcom modify port -port "&amp; B32 &amp; " -topology " &amp;D32&amp;" -s "&amp;Instructions!B$11&amp;" -IH"&amp;Instructions!B$10)</f>
        <v/>
      </c>
    </row>
    <row r="33" spans="1:10" ht="15">
      <c r="A33" s="20"/>
      <c r="B33" s="20"/>
      <c r="C33" s="20"/>
      <c r="D33" s="29"/>
      <c r="E33" s="29"/>
      <c r="F33" s="20"/>
      <c r="G33" s="92" t="s">
        <v>17</v>
      </c>
      <c r="H33" s="24" t="str">
        <f>IF(A33="","","raidcom modify port -port "&amp; A33 &amp; " -port_attribute "&amp;F33&amp;" -s "&amp;Instructions!B$11&amp;" -IH"&amp;Instructions!B$10)</f>
        <v/>
      </c>
      <c r="I33" s="24" t="str">
        <f>IF(A33="","","raidcom modify port -port "&amp; A33 &amp; " -port_speed " &amp;B33&amp;" -s "&amp;Instructions!B$11&amp;" -IH"&amp;Instructions!B$10)</f>
        <v/>
      </c>
      <c r="J33" s="24" t="str">
        <f>IF(B33="","","raidcom modify port -port "&amp; B33 &amp; " -topology " &amp;D33&amp;" -s "&amp;Instructions!B$11&amp;" -IH"&amp;Instructions!B$10)</f>
        <v/>
      </c>
    </row>
    <row r="34" spans="1:10" ht="15">
      <c r="A34" s="20"/>
      <c r="B34" s="20"/>
      <c r="C34" s="20"/>
      <c r="D34" s="29"/>
      <c r="E34" s="29"/>
      <c r="F34" s="20"/>
      <c r="G34" s="92" t="s">
        <v>17</v>
      </c>
      <c r="H34" s="24" t="str">
        <f>IF(A34="","","raidcom modify port -port "&amp; A34 &amp; " -port_attribute "&amp;F34&amp;" -s "&amp;Instructions!B$11&amp;" -IH"&amp;Instructions!B$10)</f>
        <v/>
      </c>
      <c r="I34" s="24" t="str">
        <f>IF(A34="","","raidcom modify port -port "&amp; A34 &amp; " -port_speed " &amp;B34&amp;" -s "&amp;Instructions!B$11&amp;" -IH"&amp;Instructions!B$10)</f>
        <v/>
      </c>
      <c r="J34" s="24" t="str">
        <f>IF(B34="","","raidcom modify port -port "&amp; B34 &amp; " -topology " &amp;D34&amp;" -s "&amp;Instructions!B$11&amp;" -IH"&amp;Instructions!B$10)</f>
        <v/>
      </c>
    </row>
    <row r="35" spans="1:10" ht="15">
      <c r="A35" s="20"/>
      <c r="B35" s="20"/>
      <c r="C35" s="20"/>
      <c r="D35" s="29"/>
      <c r="E35" s="29"/>
      <c r="F35" s="20"/>
      <c r="G35" s="92" t="s">
        <v>17</v>
      </c>
      <c r="H35" s="24" t="str">
        <f>IF(A35="","","raidcom modify port -port "&amp; A35 &amp; " -port_attribute "&amp;F35&amp;" -s "&amp;Instructions!B$11&amp;" -IH"&amp;Instructions!B$10)</f>
        <v/>
      </c>
      <c r="I35" s="24" t="str">
        <f>IF(A35="","","raidcom modify port -port "&amp; A35 &amp; " -port_speed " &amp;B35&amp;" -s "&amp;Instructions!B$11&amp;" -IH"&amp;Instructions!B$10)</f>
        <v/>
      </c>
      <c r="J35" s="24" t="str">
        <f>IF(B35="","","raidcom modify port -port "&amp; B35 &amp; " -topology " &amp;D35&amp;" -s "&amp;Instructions!B$11&amp;" -IH"&amp;Instructions!B$10)</f>
        <v/>
      </c>
    </row>
    <row r="36" spans="1:10" ht="15">
      <c r="A36" s="20"/>
      <c r="B36" s="20"/>
      <c r="C36" s="20"/>
      <c r="D36" s="29"/>
      <c r="E36" s="29"/>
      <c r="F36" s="20"/>
      <c r="G36" s="92" t="s">
        <v>17</v>
      </c>
      <c r="H36" s="24" t="str">
        <f>IF(A36="","","raidcom modify port -port "&amp; A36 &amp; " -port_attribute "&amp;F36&amp;" -s "&amp;Instructions!B$11&amp;" -IH"&amp;Instructions!B$10)</f>
        <v/>
      </c>
      <c r="I36" s="24" t="str">
        <f>IF(A36="","","raidcom modify port -port "&amp; A36 &amp; " -port_speed " &amp;B36&amp;" -s "&amp;Instructions!B$11&amp;" -IH"&amp;Instructions!B$10)</f>
        <v/>
      </c>
      <c r="J36" s="24" t="str">
        <f>IF(B36="","","raidcom modify port -port "&amp; B36 &amp; " -topology " &amp;D36&amp;" -s "&amp;Instructions!B$11&amp;" -IH"&amp;Instructions!B$10)</f>
        <v/>
      </c>
    </row>
    <row r="37" spans="1:10" ht="15">
      <c r="A37" s="20"/>
      <c r="B37" s="20"/>
      <c r="C37" s="20"/>
      <c r="D37" s="29"/>
      <c r="E37" s="29"/>
      <c r="F37" s="20"/>
      <c r="G37" s="92" t="s">
        <v>17</v>
      </c>
      <c r="H37" s="24" t="str">
        <f>IF(A37="","","raidcom modify port -port "&amp; A37 &amp; " -port_attribute "&amp;F37&amp;" -s "&amp;Instructions!B$11&amp;" -IH"&amp;Instructions!B$10)</f>
        <v/>
      </c>
      <c r="I37" s="24" t="str">
        <f>IF(A37="","","raidcom modify port -port "&amp; A37 &amp; " -port_speed " &amp;B37&amp;" -s "&amp;Instructions!B$11&amp;" -IH"&amp;Instructions!B$10)</f>
        <v/>
      </c>
      <c r="J37" s="24" t="str">
        <f>IF(B37="","","raidcom modify port -port "&amp; B37 &amp; " -topology " &amp;D37&amp;" -s "&amp;Instructions!B$11&amp;" -IH"&amp;Instructions!B$10)</f>
        <v/>
      </c>
    </row>
    <row r="38" spans="1:10" ht="15">
      <c r="A38" s="20"/>
      <c r="B38" s="20"/>
      <c r="C38" s="20"/>
      <c r="D38" s="29"/>
      <c r="E38" s="29"/>
      <c r="F38" s="20"/>
      <c r="G38" s="92" t="s">
        <v>17</v>
      </c>
      <c r="H38" s="24" t="str">
        <f>IF(A38="","","raidcom modify port -port "&amp; A38 &amp; " -port_attribute "&amp;F38&amp;" -s "&amp;Instructions!B$11&amp;" -IH"&amp;Instructions!B$10)</f>
        <v/>
      </c>
      <c r="I38" s="24" t="str">
        <f>IF(A38="","","raidcom modify port -port "&amp; A38 &amp; " -port_speed " &amp;B38&amp;" -s "&amp;Instructions!B$11&amp;" -IH"&amp;Instructions!B$10)</f>
        <v/>
      </c>
      <c r="J38" s="24" t="str">
        <f>IF(B38="","","raidcom modify port -port "&amp; B38 &amp; " -topology " &amp;D38&amp;" -s "&amp;Instructions!B$11&amp;" -IH"&amp;Instructions!B$10)</f>
        <v/>
      </c>
    </row>
    <row r="39" spans="1:10" ht="15">
      <c r="A39" s="20"/>
      <c r="B39" s="20"/>
      <c r="C39" s="20"/>
      <c r="D39" s="29"/>
      <c r="E39" s="29"/>
      <c r="F39" s="20"/>
      <c r="G39" s="92" t="s">
        <v>17</v>
      </c>
      <c r="H39" s="24" t="str">
        <f>IF(A39="","","raidcom modify port -port "&amp; A39 &amp; " -port_attribute "&amp;F39&amp;" -s "&amp;Instructions!B$11&amp;" -IH"&amp;Instructions!B$10)</f>
        <v/>
      </c>
      <c r="I39" s="24" t="str">
        <f>IF(A39="","","raidcom modify port -port "&amp; A39 &amp; " -port_speed " &amp;B39&amp;" -s "&amp;Instructions!B$11&amp;" -IH"&amp;Instructions!B$10)</f>
        <v/>
      </c>
      <c r="J39" s="24" t="str">
        <f>IF(B39="","","raidcom modify port -port "&amp; B39 &amp; " -topology " &amp;D39&amp;" -s "&amp;Instructions!B$11&amp;" -IH"&amp;Instructions!B$10)</f>
        <v/>
      </c>
    </row>
    <row r="40" spans="1:10" ht="15">
      <c r="A40" s="20"/>
      <c r="B40" s="20"/>
      <c r="C40" s="20"/>
      <c r="D40" s="29"/>
      <c r="E40" s="29"/>
      <c r="F40" s="20"/>
      <c r="G40" s="92" t="s">
        <v>17</v>
      </c>
      <c r="H40" s="24" t="str">
        <f>IF(A40="","","raidcom modify port -port "&amp; A40 &amp; " -port_attribute "&amp;F40&amp;" -s "&amp;Instructions!B$11&amp;" -IH"&amp;Instructions!B$10)</f>
        <v/>
      </c>
      <c r="I40" s="24" t="str">
        <f>IF(A40="","","raidcom modify port -port "&amp; A40 &amp; " -port_speed " &amp;B40&amp;" -s "&amp;Instructions!B$11&amp;" -IH"&amp;Instructions!B$10)</f>
        <v/>
      </c>
      <c r="J40" s="24" t="str">
        <f>IF(B40="","","raidcom modify port -port "&amp; B40 &amp; " -topology " &amp;D40&amp;" -s "&amp;Instructions!B$11&amp;" -IH"&amp;Instructions!B$10)</f>
        <v/>
      </c>
    </row>
    <row r="41" spans="1:10" ht="15">
      <c r="A41" s="20"/>
      <c r="B41" s="20"/>
      <c r="C41" s="20"/>
      <c r="D41" s="29"/>
      <c r="E41" s="29"/>
      <c r="F41" s="20"/>
      <c r="G41" s="92" t="s">
        <v>17</v>
      </c>
      <c r="H41" s="24" t="str">
        <f>IF(A41="","","raidcom modify port -port "&amp; A41 &amp; " -port_attribute "&amp;F41&amp;" -s "&amp;Instructions!B$11&amp;" -IH"&amp;Instructions!B$10)</f>
        <v/>
      </c>
      <c r="I41" s="24" t="str">
        <f>IF(A41="","","raidcom modify port -port "&amp; A41 &amp; " -port_speed " &amp;B41&amp;" -s "&amp;Instructions!B$11&amp;" -IH"&amp;Instructions!B$10)</f>
        <v/>
      </c>
      <c r="J41" s="24" t="str">
        <f>IF(B41="","","raidcom modify port -port "&amp; B41 &amp; " -topology " &amp;D41&amp;" -s "&amp;Instructions!B$11&amp;" -IH"&amp;Instructions!B$10)</f>
        <v/>
      </c>
    </row>
  </sheetData>
  <mergeCells count="2">
    <mergeCell ref="A1:F1"/>
    <mergeCell ref="A2:F2"/>
  </mergeCells>
  <conditionalFormatting sqref="G4:G41">
    <cfRule type="cellIs" dxfId="3" priority="1" operator="equal">
      <formula>"N"</formula>
    </cfRule>
    <cfRule type="cellIs" dxfId="2" priority="2" operator="equal">
      <formula>"Y"</formula>
    </cfRule>
  </conditionalFormatting>
  <dataValidations xWindow="225" yWindow="351" count="7">
    <dataValidation type="list" allowBlank="1" showInputMessage="1" showErrorMessage="1" sqref="G4:G41">
      <formula1>YN</formula1>
    </dataValidation>
    <dataValidation type="list" allowBlank="1" showInputMessage="1" showErrorMessage="1" promptTitle="Port" prompt="Specify a port number. _x000a_For example:  CL1-A" sqref="A4:A41">
      <formula1>PORTS</formula1>
    </dataValidation>
    <dataValidation type="list" allowBlank="1" showInputMessage="1" showErrorMessage="1" promptTitle="Port Speed" prompt="Specifies a HOST speed (0, 1, 2, 4, 8)." sqref="B4:B41">
      <formula1>PORTSPEED</formula1>
    </dataValidation>
    <dataValidation allowBlank="1" showInputMessage="1" showErrorMessage="1" promptTitle="Loop ID" prompt="Specifies a Loop ID (0x01-0xEF) of the Port." sqref="C4:C41"/>
    <dataValidation type="list" allowBlank="1" showInputMessage="1" showErrorMessage="1" promptTitle="Port Topology" prompt="Specify a topology of the Port." sqref="D4:D41">
      <formula1>TOPO</formula1>
    </dataValidation>
    <dataValidation type="list" allowBlank="1" showInputMessage="1" showErrorMessage="1" promptTitle="Switch Security" prompt="Specifies whether to use the security switch or not." sqref="E4:E41">
      <formula1>YN</formula1>
    </dataValidation>
    <dataValidation type="list" allowBlank="1" showInputMessage="1" showErrorMessage="1" promptTitle="Port Attribute" prompt="Specifies a Port attribute._x000a_The attributes that can be specified are shown below._x000a_TAR: Fiber Target port (Target port)_x000a_MCU: MCU Initiator port (Initiator port)_x000a_RCU: RCU Target port (RCU target port)_x000a_ELUN: External Initiator port (External port)" sqref="F4:F41">
      <formula1>ATTR</formula1>
    </dataValidation>
  </dataValidations>
  <pageMargins left="0.7" right="0.7" top="0.75" bottom="0.75" header="0.3" footer="0.3"/>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enableFormatConditionsCalculation="0">
    <tabColor rgb="FFFF0000"/>
  </sheetPr>
  <dimension ref="A1:I100"/>
  <sheetViews>
    <sheetView workbookViewId="0">
      <pane ySplit="3" topLeftCell="A4" activePane="bottomLeft" state="frozen"/>
      <selection pane="bottomLeft" activeCell="A4" sqref="A4:G200"/>
    </sheetView>
  </sheetViews>
  <sheetFormatPr baseColWidth="10" defaultColWidth="11.5" defaultRowHeight="14" x14ac:dyDescent="0"/>
  <cols>
    <col min="3" max="3" width="11.5" style="8"/>
    <col min="6" max="6" width="21.83203125" customWidth="1"/>
    <col min="8" max="8" width="11.5" style="8"/>
    <col min="9" max="9" width="96.5" customWidth="1"/>
    <col min="10" max="12" width="0" hidden="1" customWidth="1"/>
  </cols>
  <sheetData>
    <row r="1" spans="1:9" ht="37" thickBot="1">
      <c r="A1" s="325" t="s">
        <v>304</v>
      </c>
      <c r="B1" s="325"/>
      <c r="C1" s="325"/>
      <c r="D1" s="325"/>
      <c r="E1" s="325"/>
      <c r="F1" s="325"/>
      <c r="G1" s="325"/>
      <c r="H1" s="89"/>
    </row>
    <row r="2" spans="1:9" ht="15" thickTop="1">
      <c r="A2" s="339"/>
      <c r="B2" s="340"/>
      <c r="C2" s="340"/>
      <c r="D2" s="340"/>
      <c r="E2" s="340"/>
      <c r="F2" s="340"/>
      <c r="G2" s="340"/>
    </row>
    <row r="3" spans="1:9" ht="28">
      <c r="A3" s="7" t="s">
        <v>225</v>
      </c>
      <c r="B3" s="7" t="s">
        <v>230</v>
      </c>
      <c r="C3" s="22" t="s">
        <v>283</v>
      </c>
      <c r="D3" s="60" t="s">
        <v>243</v>
      </c>
      <c r="E3" s="22" t="s">
        <v>246</v>
      </c>
      <c r="F3" s="22" t="s">
        <v>244</v>
      </c>
      <c r="G3" s="22"/>
      <c r="H3" s="7" t="s">
        <v>27</v>
      </c>
      <c r="I3" s="7" t="s">
        <v>1100</v>
      </c>
    </row>
    <row r="4" spans="1:9" ht="15">
      <c r="A4" s="29">
        <v>1</v>
      </c>
      <c r="B4" s="29">
        <v>1</v>
      </c>
      <c r="C4" s="29"/>
      <c r="D4" s="61" t="s">
        <v>171</v>
      </c>
      <c r="E4" s="30" t="s">
        <v>17</v>
      </c>
      <c r="F4" s="111" t="str">
        <f>IF(E4="Y","0x55aa55aa", "")</f>
        <v/>
      </c>
      <c r="G4" s="29"/>
      <c r="H4" s="92" t="s">
        <v>0</v>
      </c>
      <c r="I4" s="24" t="str">
        <f>IF(D4&lt;&gt;"", "raidcom initialize ldev -operation "&amp;IF(D4="shrd",IF(E4="Y",D4&amp;" "&amp;F4),D4)&amp;IF(ISTEXT(C4)," -grp_opt ldev -device_grp_name "&amp;C4," -ldev_id "&amp;B4)&amp;" -s "&amp;Instructions!B$11&amp;" -IH"&amp;Instructions!B$10,"")</f>
        <v>raidcom initialize ldev -operation qfmt -ldev_id 1 -s 53958 -IH99</v>
      </c>
    </row>
    <row r="5" spans="1:9" ht="15">
      <c r="A5" s="29">
        <v>1</v>
      </c>
      <c r="B5" s="29">
        <v>0</v>
      </c>
      <c r="C5" s="29" t="s">
        <v>284</v>
      </c>
      <c r="D5" s="61" t="s">
        <v>172</v>
      </c>
      <c r="E5" s="30" t="s">
        <v>0</v>
      </c>
      <c r="F5" s="111" t="str">
        <f t="shared" ref="F5:F68" si="0">IF(E5="Y","0x55aa55aa", "")</f>
        <v>0x55aa55aa</v>
      </c>
      <c r="G5" s="29"/>
      <c r="H5" s="92" t="s">
        <v>0</v>
      </c>
      <c r="I5" s="24" t="str">
        <f>IF(D5&lt;&gt;"", "raidcom initialize ldev -operation "&amp;IF(D5="shrd",IF(E5="Y",D5&amp;" "&amp;F5),D5)&amp;IF(ISTEXT(C5)," -grp_opt ldev -device_grp_name "&amp;C5," -ldev_id "&amp;B5)&amp;" -s "&amp;Instructions!B$11&amp;" -IH"&amp;Instructions!B$10,"")</f>
        <v>raidcom initialize ldev -operation shrd 0x55aa55aa -grp_opt ldev -device_grp_name ORAPRD -s 53958 -IH99</v>
      </c>
    </row>
    <row r="6" spans="1:9" ht="15">
      <c r="A6" s="29">
        <v>1</v>
      </c>
      <c r="B6" s="29">
        <v>1</v>
      </c>
      <c r="C6" s="29"/>
      <c r="D6" s="61"/>
      <c r="E6" s="30" t="s">
        <v>17</v>
      </c>
      <c r="F6" s="111" t="str">
        <f t="shared" si="0"/>
        <v/>
      </c>
      <c r="G6" s="29"/>
      <c r="H6" s="92" t="s">
        <v>17</v>
      </c>
      <c r="I6" s="24" t="str">
        <f>IF(D6&lt;&gt;"", "raidcom initialize ldev -operation "&amp;IF(D6="shrd",IF(E6="Y",D6&amp;" "&amp;F6),D6)&amp;IF(ISTEXT(C6)," -grp_opt ldev -device_grp_name "&amp;C6," -ldev_id "&amp;B6)&amp;" -s "&amp;Instructions!B$11&amp;" -IH"&amp;Instructions!B$10,"")</f>
        <v/>
      </c>
    </row>
    <row r="7" spans="1:9" ht="15">
      <c r="A7" s="29">
        <v>2</v>
      </c>
      <c r="B7" s="29">
        <v>2</v>
      </c>
      <c r="C7" s="29"/>
      <c r="D7" s="61"/>
      <c r="E7" s="30" t="s">
        <v>17</v>
      </c>
      <c r="F7" s="111" t="str">
        <f t="shared" si="0"/>
        <v/>
      </c>
      <c r="G7" s="29"/>
      <c r="H7" s="92" t="s">
        <v>17</v>
      </c>
      <c r="I7" s="24" t="str">
        <f>IF(D7&lt;&gt;"", "raidcom initialize ldev -operation "&amp;IF(D7="shrd",IF(E7="Y",D7&amp;" "&amp;F7),D7)&amp;IF(ISTEXT(C7)," -grp_opt ldev -device_grp_name "&amp;C7," -ldev_id "&amp;B7)&amp;" -s "&amp;Instructions!B$11&amp;" -IH"&amp;Instructions!B$10,"")</f>
        <v/>
      </c>
    </row>
    <row r="8" spans="1:9" ht="15">
      <c r="A8" s="29">
        <v>3</v>
      </c>
      <c r="B8" s="29">
        <v>3</v>
      </c>
      <c r="C8" s="29"/>
      <c r="D8" s="61"/>
      <c r="E8" s="30" t="s">
        <v>17</v>
      </c>
      <c r="F8" s="111" t="str">
        <f t="shared" si="0"/>
        <v/>
      </c>
      <c r="G8" s="29"/>
      <c r="H8" s="92" t="s">
        <v>17</v>
      </c>
      <c r="I8" s="24" t="str">
        <f>IF(D8&lt;&gt;"", "raidcom initialize ldev -operation "&amp;IF(D8="shrd",IF(E8="Y",D8&amp;" "&amp;F8),D8)&amp;IF(ISTEXT(C8)," -grp_opt ldev -device_grp_name "&amp;C8," -ldev_id "&amp;B8)&amp;" -s "&amp;Instructions!B$11&amp;" -IH"&amp;Instructions!B$10,"")</f>
        <v/>
      </c>
    </row>
    <row r="9" spans="1:9" ht="15">
      <c r="A9" s="29">
        <v>4</v>
      </c>
      <c r="B9" s="29">
        <v>4</v>
      </c>
      <c r="C9" s="29"/>
      <c r="D9" s="61"/>
      <c r="E9" s="30" t="s">
        <v>17</v>
      </c>
      <c r="F9" s="111" t="str">
        <f t="shared" si="0"/>
        <v/>
      </c>
      <c r="G9" s="29"/>
      <c r="H9" s="92" t="s">
        <v>17</v>
      </c>
      <c r="I9" s="24" t="str">
        <f>IF(D9&lt;&gt;"", "raidcom initialize ldev -operation "&amp;IF(D9="shrd",IF(E9="Y",D9&amp;" "&amp;F9),D9)&amp;IF(ISTEXT(C9)," -grp_opt ldev -device_grp_name "&amp;C9," -ldev_id "&amp;B9)&amp;" -s "&amp;Instructions!B$11&amp;" -IH"&amp;Instructions!B$10,"")</f>
        <v/>
      </c>
    </row>
    <row r="10" spans="1:9" ht="15">
      <c r="A10" s="29">
        <v>5</v>
      </c>
      <c r="B10" s="29">
        <v>5</v>
      </c>
      <c r="C10" s="29"/>
      <c r="D10" s="61"/>
      <c r="E10" s="30" t="s">
        <v>17</v>
      </c>
      <c r="F10" s="111" t="str">
        <f t="shared" si="0"/>
        <v/>
      </c>
      <c r="G10" s="29"/>
      <c r="H10" s="92" t="s">
        <v>17</v>
      </c>
      <c r="I10" s="24" t="str">
        <f>IF(D10&lt;&gt;"", "raidcom initialize ldev -operation "&amp;IF(D10="shrd",IF(E10="Y",D10&amp;" "&amp;F10),D10)&amp;IF(ISTEXT(C10)," -grp_opt ldev -device_grp_name "&amp;C10," -ldev_id "&amp;B10)&amp;" -s "&amp;Instructions!B$11&amp;" -IH"&amp;Instructions!B$10,"")</f>
        <v/>
      </c>
    </row>
    <row r="11" spans="1:9" ht="15">
      <c r="A11" s="29">
        <v>6</v>
      </c>
      <c r="B11" s="29">
        <v>6</v>
      </c>
      <c r="C11" s="29"/>
      <c r="D11" s="61"/>
      <c r="E11" s="30" t="s">
        <v>17</v>
      </c>
      <c r="F11" s="111" t="str">
        <f t="shared" si="0"/>
        <v/>
      </c>
      <c r="G11" s="29"/>
      <c r="H11" s="92" t="s">
        <v>17</v>
      </c>
      <c r="I11" s="24" t="str">
        <f>IF(D11&lt;&gt;"", "raidcom initialize ldev -operation "&amp;IF(D11="shrd",IF(E11="Y",D11&amp;" "&amp;F11),D11)&amp;IF(ISTEXT(C11)," -grp_opt ldev -device_grp_name "&amp;C11," -ldev_id "&amp;B11)&amp;" -s "&amp;Instructions!B$11&amp;" -IH"&amp;Instructions!B$10,"")</f>
        <v/>
      </c>
    </row>
    <row r="12" spans="1:9" ht="15">
      <c r="A12" s="29">
        <v>7</v>
      </c>
      <c r="B12" s="29">
        <v>7</v>
      </c>
      <c r="C12" s="29"/>
      <c r="D12" s="61"/>
      <c r="E12" s="30" t="s">
        <v>17</v>
      </c>
      <c r="F12" s="111" t="str">
        <f t="shared" si="0"/>
        <v/>
      </c>
      <c r="G12" s="29"/>
      <c r="H12" s="92" t="s">
        <v>17</v>
      </c>
      <c r="I12" s="24" t="str">
        <f>IF(D12&lt;&gt;"", "raidcom initialize ldev -operation "&amp;IF(D12="shrd",IF(E12="Y",D12&amp;" "&amp;F12),D12)&amp;IF(ISTEXT(C12)," -grp_opt ldev -device_grp_name "&amp;C12," -ldev_id "&amp;B12)&amp;" -s "&amp;Instructions!B$11&amp;" -IH"&amp;Instructions!B$10,"")</f>
        <v/>
      </c>
    </row>
    <row r="13" spans="1:9" ht="15">
      <c r="A13" s="29"/>
      <c r="B13" s="29"/>
      <c r="C13" s="29"/>
      <c r="D13" s="61"/>
      <c r="E13" s="30"/>
      <c r="F13" s="111" t="str">
        <f t="shared" si="0"/>
        <v/>
      </c>
      <c r="G13" s="29"/>
      <c r="H13" s="92" t="s">
        <v>17</v>
      </c>
      <c r="I13" s="24" t="str">
        <f>IF(D13&lt;&gt;"", "raidcom initialize ldev -operation "&amp;IF(D13="shrd",IF(E13="Y",D13&amp;" "&amp;F13),D13)&amp;IF(ISTEXT(C13)," -grp_opt ldev -device_grp_name "&amp;C13," -ldev_id "&amp;B13)&amp;" -s "&amp;Instructions!B$11&amp;" -IH"&amp;Instructions!B$10,"")</f>
        <v/>
      </c>
    </row>
    <row r="14" spans="1:9" ht="15">
      <c r="A14" s="29"/>
      <c r="B14" s="29"/>
      <c r="C14" s="29"/>
      <c r="D14" s="61"/>
      <c r="E14" s="30"/>
      <c r="F14" s="111" t="str">
        <f t="shared" si="0"/>
        <v/>
      </c>
      <c r="G14" s="29"/>
      <c r="H14" s="92" t="s">
        <v>17</v>
      </c>
      <c r="I14" s="24" t="str">
        <f>IF(D14&lt;&gt;"", "raidcom initialize ldev -operation "&amp;IF(D14="shrd",IF(E14="Y",D14&amp;" "&amp;F14),D14)&amp;IF(ISTEXT(C14)," -grp_opt ldev -device_grp_name "&amp;C14," -ldev_id "&amp;B14)&amp;" -s "&amp;Instructions!B$11&amp;" -IH"&amp;Instructions!B$10,"")</f>
        <v/>
      </c>
    </row>
    <row r="15" spans="1:9" ht="15">
      <c r="A15" s="29"/>
      <c r="B15" s="29"/>
      <c r="C15" s="29"/>
      <c r="D15" s="61"/>
      <c r="E15" s="30"/>
      <c r="F15" s="111" t="str">
        <f t="shared" si="0"/>
        <v/>
      </c>
      <c r="G15" s="29"/>
      <c r="H15" s="92" t="s">
        <v>17</v>
      </c>
      <c r="I15" s="24" t="str">
        <f>IF(D15&lt;&gt;"", "raidcom initialize ldev -operation "&amp;IF(D15="shrd",IF(E15="Y",D15&amp;" "&amp;F15),D15)&amp;IF(ISTEXT(C15)," -grp_opt ldev -device_grp_name "&amp;C15," -ldev_id "&amp;B15)&amp;" -s "&amp;Instructions!B$11&amp;" -IH"&amp;Instructions!B$10,"")</f>
        <v/>
      </c>
    </row>
    <row r="16" spans="1:9" ht="15">
      <c r="A16" s="29"/>
      <c r="B16" s="29"/>
      <c r="C16" s="29"/>
      <c r="D16" s="61"/>
      <c r="E16" s="30"/>
      <c r="F16" s="111" t="str">
        <f t="shared" si="0"/>
        <v/>
      </c>
      <c r="G16" s="29"/>
      <c r="H16" s="92" t="s">
        <v>17</v>
      </c>
      <c r="I16" s="24" t="str">
        <f>IF(D16&lt;&gt;"", "raidcom initialize ldev -operation "&amp;IF(D16="shrd",IF(E16="Y",D16&amp;" "&amp;F16),D16)&amp;IF(ISTEXT(C16)," -grp_opt ldev -device_grp_name "&amp;C16," -ldev_id "&amp;B16)&amp;" -s "&amp;Instructions!B$11&amp;" -IH"&amp;Instructions!B$10,"")</f>
        <v/>
      </c>
    </row>
    <row r="17" spans="1:9" ht="15">
      <c r="A17" s="29"/>
      <c r="B17" s="29"/>
      <c r="C17" s="29"/>
      <c r="D17" s="61"/>
      <c r="E17" s="30"/>
      <c r="F17" s="111" t="str">
        <f t="shared" si="0"/>
        <v/>
      </c>
      <c r="G17" s="29"/>
      <c r="H17" s="92" t="s">
        <v>17</v>
      </c>
      <c r="I17" s="24" t="str">
        <f>IF(D17&lt;&gt;"", "raidcom initialize ldev -operation "&amp;IF(D17="shrd",IF(E17="Y",D17&amp;" "&amp;F17),D17)&amp;IF(ISTEXT(C17)," -grp_opt ldev -device_grp_name "&amp;C17," -ldev_id "&amp;B17)&amp;" -s "&amp;Instructions!B$11&amp;" -IH"&amp;Instructions!B$10,"")</f>
        <v/>
      </c>
    </row>
    <row r="18" spans="1:9" ht="15">
      <c r="A18" s="29"/>
      <c r="B18" s="29"/>
      <c r="C18" s="29"/>
      <c r="D18" s="61"/>
      <c r="E18" s="30"/>
      <c r="F18" s="111" t="str">
        <f t="shared" si="0"/>
        <v/>
      </c>
      <c r="G18" s="29"/>
      <c r="H18" s="92" t="s">
        <v>17</v>
      </c>
      <c r="I18" s="24" t="str">
        <f>IF(D18&lt;&gt;"", "raidcom initialize ldev -operation "&amp;IF(D18="shrd",IF(E18="Y",D18&amp;" "&amp;F18),D18)&amp;IF(ISTEXT(C18)," -grp_opt ldev -device_grp_name "&amp;C18," -ldev_id "&amp;B18)&amp;" -s "&amp;Instructions!B$11&amp;" -IH"&amp;Instructions!B$10,"")</f>
        <v/>
      </c>
    </row>
    <row r="19" spans="1:9" ht="15">
      <c r="A19" s="29"/>
      <c r="B19" s="29"/>
      <c r="C19" s="29"/>
      <c r="D19" s="61"/>
      <c r="E19" s="30"/>
      <c r="F19" s="111" t="str">
        <f t="shared" si="0"/>
        <v/>
      </c>
      <c r="G19" s="29"/>
      <c r="H19" s="92" t="s">
        <v>17</v>
      </c>
      <c r="I19" s="24" t="str">
        <f>IF(D19&lt;&gt;"", "raidcom initialize ldev -operation "&amp;IF(D19="shrd",IF(E19="Y",D19&amp;" "&amp;F19),D19)&amp;IF(ISTEXT(C19)," -grp_opt ldev -device_grp_name "&amp;C19," -ldev_id "&amp;B19)&amp;" -s "&amp;Instructions!B$11&amp;" -IH"&amp;Instructions!B$10,"")</f>
        <v/>
      </c>
    </row>
    <row r="20" spans="1:9" ht="15">
      <c r="A20" s="29"/>
      <c r="B20" s="29"/>
      <c r="C20" s="29"/>
      <c r="D20" s="61"/>
      <c r="E20" s="30"/>
      <c r="F20" s="111" t="str">
        <f t="shared" si="0"/>
        <v/>
      </c>
      <c r="G20" s="29"/>
      <c r="H20" s="92" t="s">
        <v>17</v>
      </c>
      <c r="I20" s="24" t="str">
        <f>IF(D20&lt;&gt;"", "raidcom initialize ldev -operation "&amp;IF(D20="shrd",IF(E20="Y",D20&amp;" "&amp;F20),D20)&amp;IF(ISTEXT(C20)," -grp_opt ldev -device_grp_name "&amp;C20," -ldev_id "&amp;B20)&amp;" -s "&amp;Instructions!B$11&amp;" -IH"&amp;Instructions!B$10,"")</f>
        <v/>
      </c>
    </row>
    <row r="21" spans="1:9" ht="15">
      <c r="A21" s="29"/>
      <c r="B21" s="29"/>
      <c r="C21" s="29"/>
      <c r="D21" s="61"/>
      <c r="E21" s="30"/>
      <c r="F21" s="111" t="str">
        <f t="shared" si="0"/>
        <v/>
      </c>
      <c r="G21" s="29"/>
      <c r="H21" s="92" t="s">
        <v>17</v>
      </c>
      <c r="I21" s="24" t="str">
        <f>IF(D21&lt;&gt;"", "raidcom initialize ldev -operation "&amp;IF(D21="shrd",IF(E21="Y",D21&amp;" "&amp;F21),D21)&amp;IF(ISTEXT(C21)," -grp_opt ldev -device_grp_name "&amp;C21," -ldev_id "&amp;B21)&amp;" -s "&amp;Instructions!B$11&amp;" -IH"&amp;Instructions!B$10,"")</f>
        <v/>
      </c>
    </row>
    <row r="22" spans="1:9" ht="15">
      <c r="A22" s="29"/>
      <c r="B22" s="29"/>
      <c r="C22" s="29"/>
      <c r="D22" s="61"/>
      <c r="E22" s="30"/>
      <c r="F22" s="111" t="str">
        <f t="shared" si="0"/>
        <v/>
      </c>
      <c r="G22" s="29"/>
      <c r="H22" s="92" t="s">
        <v>17</v>
      </c>
      <c r="I22" s="24" t="str">
        <f>IF(D22&lt;&gt;"", "raidcom initialize ldev -operation "&amp;IF(D22="shrd",IF(E22="Y",D22&amp;" "&amp;F22),D22)&amp;IF(ISTEXT(C22)," -grp_opt ldev -device_grp_name "&amp;C22," -ldev_id "&amp;B22)&amp;" -s "&amp;Instructions!B$11&amp;" -IH"&amp;Instructions!B$10,"")</f>
        <v/>
      </c>
    </row>
    <row r="23" spans="1:9" ht="15">
      <c r="A23" s="29"/>
      <c r="B23" s="29"/>
      <c r="C23" s="29"/>
      <c r="D23" s="61"/>
      <c r="E23" s="30"/>
      <c r="F23" s="111" t="str">
        <f t="shared" si="0"/>
        <v/>
      </c>
      <c r="G23" s="29"/>
      <c r="H23" s="92" t="s">
        <v>17</v>
      </c>
      <c r="I23" s="24" t="str">
        <f>IF(D23&lt;&gt;"", "raidcom initialize ldev -operation "&amp;IF(D23="shrd",IF(E23="Y",D23&amp;" "&amp;F23),D23)&amp;IF(ISTEXT(C23)," -grp_opt ldev -device_grp_name "&amp;C23," -ldev_id "&amp;B23)&amp;" -s "&amp;Instructions!B$11&amp;" -IH"&amp;Instructions!B$10,"")</f>
        <v/>
      </c>
    </row>
    <row r="24" spans="1:9" ht="15">
      <c r="A24" s="29"/>
      <c r="B24" s="29"/>
      <c r="C24" s="29"/>
      <c r="D24" s="61"/>
      <c r="E24" s="30"/>
      <c r="F24" s="111" t="str">
        <f t="shared" si="0"/>
        <v/>
      </c>
      <c r="G24" s="29"/>
      <c r="H24" s="92" t="s">
        <v>17</v>
      </c>
      <c r="I24" s="24" t="str">
        <f>IF(D24&lt;&gt;"", "raidcom initialize ldev -operation "&amp;IF(D24="shrd",IF(E24="Y",D24&amp;" "&amp;F24),D24)&amp;IF(ISTEXT(C24)," -grp_opt ldev -device_grp_name "&amp;C24," -ldev_id "&amp;B24)&amp;" -s "&amp;Instructions!B$11&amp;" -IH"&amp;Instructions!B$10,"")</f>
        <v/>
      </c>
    </row>
    <row r="25" spans="1:9" ht="15">
      <c r="A25" s="29"/>
      <c r="B25" s="29"/>
      <c r="C25" s="29"/>
      <c r="D25" s="61"/>
      <c r="E25" s="30"/>
      <c r="F25" s="111" t="str">
        <f t="shared" si="0"/>
        <v/>
      </c>
      <c r="G25" s="29"/>
      <c r="H25" s="92" t="s">
        <v>17</v>
      </c>
      <c r="I25" s="24" t="str">
        <f>IF(D25&lt;&gt;"", "raidcom initialize ldev -operation "&amp;IF(D25="shrd",IF(E25="Y",D25&amp;" "&amp;F25),D25)&amp;IF(ISTEXT(C25)," -grp_opt ldev -device_grp_name "&amp;C25," -ldev_id "&amp;B25)&amp;" -s "&amp;Instructions!B$11&amp;" -IH"&amp;Instructions!B$10,"")</f>
        <v/>
      </c>
    </row>
    <row r="26" spans="1:9" ht="15">
      <c r="A26" s="29"/>
      <c r="B26" s="29"/>
      <c r="C26" s="29"/>
      <c r="D26" s="61"/>
      <c r="E26" s="30"/>
      <c r="F26" s="111" t="str">
        <f t="shared" si="0"/>
        <v/>
      </c>
      <c r="G26" s="29"/>
      <c r="H26" s="92" t="s">
        <v>17</v>
      </c>
      <c r="I26" s="24" t="str">
        <f>IF(D26&lt;&gt;"", "raidcom initialize ldev -operation "&amp;IF(D26="shrd",IF(E26="Y",D26&amp;" "&amp;F26),D26)&amp;IF(ISTEXT(C26)," -grp_opt ldev -device_grp_name "&amp;C26," -ldev_id "&amp;B26)&amp;" -s "&amp;Instructions!B$11&amp;" -IH"&amp;Instructions!B$10,"")</f>
        <v/>
      </c>
    </row>
    <row r="27" spans="1:9" ht="15">
      <c r="A27" s="29"/>
      <c r="B27" s="29"/>
      <c r="C27" s="29"/>
      <c r="D27" s="61"/>
      <c r="E27" s="30"/>
      <c r="F27" s="111" t="str">
        <f t="shared" si="0"/>
        <v/>
      </c>
      <c r="G27" s="29"/>
      <c r="H27" s="92" t="s">
        <v>17</v>
      </c>
      <c r="I27" s="24" t="str">
        <f>IF(D27&lt;&gt;"", "raidcom initialize ldev -operation "&amp;IF(D27="shrd",IF(E27="Y",D27&amp;" "&amp;F27),D27)&amp;IF(ISTEXT(C27)," -grp_opt ldev -device_grp_name "&amp;C27," -ldev_id "&amp;B27)&amp;" -s "&amp;Instructions!B$11&amp;" -IH"&amp;Instructions!B$10,"")</f>
        <v/>
      </c>
    </row>
    <row r="28" spans="1:9" ht="15">
      <c r="A28" s="29"/>
      <c r="B28" s="29"/>
      <c r="C28" s="29"/>
      <c r="D28" s="61"/>
      <c r="E28" s="30"/>
      <c r="F28" s="111" t="str">
        <f t="shared" si="0"/>
        <v/>
      </c>
      <c r="G28" s="29"/>
      <c r="H28" s="92" t="s">
        <v>17</v>
      </c>
      <c r="I28" s="24" t="str">
        <f>IF(D28&lt;&gt;"", "raidcom initialize ldev -operation "&amp;IF(D28="shrd",IF(E28="Y",D28&amp;" "&amp;F28),D28)&amp;IF(ISTEXT(C28)," -grp_opt ldev -device_grp_name "&amp;C28," -ldev_id "&amp;B28)&amp;" -s "&amp;Instructions!B$11&amp;" -IH"&amp;Instructions!B$10,"")</f>
        <v/>
      </c>
    </row>
    <row r="29" spans="1:9" ht="15">
      <c r="A29" s="29"/>
      <c r="B29" s="29"/>
      <c r="C29" s="29"/>
      <c r="D29" s="61"/>
      <c r="E29" s="30"/>
      <c r="F29" s="111" t="str">
        <f t="shared" si="0"/>
        <v/>
      </c>
      <c r="G29" s="29"/>
      <c r="H29" s="92" t="s">
        <v>17</v>
      </c>
      <c r="I29" s="24" t="str">
        <f>IF(D29&lt;&gt;"", "raidcom initialize ldev -operation "&amp;IF(D29="shrd",IF(E29="Y",D29&amp;" "&amp;F29),D29)&amp;IF(ISTEXT(C29)," -grp_opt ldev -device_grp_name "&amp;C29," -ldev_id "&amp;B29)&amp;" -s "&amp;Instructions!B$11&amp;" -IH"&amp;Instructions!B$10,"")</f>
        <v/>
      </c>
    </row>
    <row r="30" spans="1:9" ht="15">
      <c r="A30" s="29"/>
      <c r="B30" s="29"/>
      <c r="C30" s="29"/>
      <c r="D30" s="61"/>
      <c r="E30" s="30"/>
      <c r="F30" s="111" t="str">
        <f t="shared" si="0"/>
        <v/>
      </c>
      <c r="G30" s="29"/>
      <c r="H30" s="92" t="s">
        <v>17</v>
      </c>
      <c r="I30" s="24" t="str">
        <f>IF(D30&lt;&gt;"", "raidcom initialize ldev -operation "&amp;IF(D30="shrd",IF(E30="Y",D30&amp;" "&amp;F30),D30)&amp;IF(ISTEXT(C30)," -grp_opt ldev -device_grp_name "&amp;C30," -ldev_id "&amp;B30)&amp;" -s "&amp;Instructions!B$11&amp;" -IH"&amp;Instructions!B$10,"")</f>
        <v/>
      </c>
    </row>
    <row r="31" spans="1:9" ht="15">
      <c r="A31" s="29"/>
      <c r="B31" s="29"/>
      <c r="C31" s="29"/>
      <c r="D31" s="61"/>
      <c r="E31" s="30"/>
      <c r="F31" s="111" t="str">
        <f t="shared" si="0"/>
        <v/>
      </c>
      <c r="G31" s="29"/>
      <c r="H31" s="92" t="s">
        <v>17</v>
      </c>
      <c r="I31" s="24" t="str">
        <f>IF(D31&lt;&gt;"", "raidcom initialize ldev -operation "&amp;IF(D31="shrd",IF(E31="Y",D31&amp;" "&amp;F31),D31)&amp;IF(ISTEXT(C31)," -grp_opt ldev -device_grp_name "&amp;C31," -ldev_id "&amp;B31)&amp;" -s "&amp;Instructions!B$11&amp;" -IH"&amp;Instructions!B$10,"")</f>
        <v/>
      </c>
    </row>
    <row r="32" spans="1:9" ht="15">
      <c r="A32" s="29"/>
      <c r="B32" s="29"/>
      <c r="C32" s="29"/>
      <c r="D32" s="61"/>
      <c r="E32" s="30"/>
      <c r="F32" s="111" t="str">
        <f t="shared" si="0"/>
        <v/>
      </c>
      <c r="G32" s="29"/>
      <c r="H32" s="92" t="s">
        <v>17</v>
      </c>
      <c r="I32" s="24" t="str">
        <f>IF(D32&lt;&gt;"", "raidcom initialize ldev -operation "&amp;IF(D32="shrd",IF(E32="Y",D32&amp;" "&amp;F32),D32)&amp;IF(ISTEXT(C32)," -grp_opt ldev -device_grp_name "&amp;C32," -ldev_id "&amp;B32)&amp;" -s "&amp;Instructions!B$11&amp;" -IH"&amp;Instructions!B$10,"")</f>
        <v/>
      </c>
    </row>
    <row r="33" spans="1:9" ht="15">
      <c r="A33" s="29"/>
      <c r="B33" s="29"/>
      <c r="C33" s="29"/>
      <c r="D33" s="61"/>
      <c r="E33" s="30"/>
      <c r="F33" s="111" t="str">
        <f t="shared" si="0"/>
        <v/>
      </c>
      <c r="G33" s="29"/>
      <c r="H33" s="92" t="s">
        <v>17</v>
      </c>
      <c r="I33" s="24" t="str">
        <f>IF(D33&lt;&gt;"", "raidcom initialize ldev -operation "&amp;IF(D33="shrd",IF(E33="Y",D33&amp;" "&amp;F33),D33)&amp;IF(ISTEXT(C33)," -grp_opt ldev -device_grp_name "&amp;C33," -ldev_id "&amp;B33)&amp;" -s "&amp;Instructions!B$11&amp;" -IH"&amp;Instructions!B$10,"")</f>
        <v/>
      </c>
    </row>
    <row r="34" spans="1:9" ht="15">
      <c r="A34" s="29"/>
      <c r="B34" s="29"/>
      <c r="C34" s="29"/>
      <c r="D34" s="61"/>
      <c r="E34" s="30"/>
      <c r="F34" s="111" t="str">
        <f t="shared" si="0"/>
        <v/>
      </c>
      <c r="G34" s="29"/>
      <c r="H34" s="92" t="s">
        <v>17</v>
      </c>
      <c r="I34" s="24" t="str">
        <f>IF(D34&lt;&gt;"", "raidcom initialize ldev -operation "&amp;IF(D34="shrd",IF(E34="Y",D34&amp;" "&amp;F34),D34)&amp;IF(ISTEXT(C34)," -grp_opt ldev -device_grp_name "&amp;C34," -ldev_id "&amp;B34)&amp;" -s "&amp;Instructions!B$11&amp;" -IH"&amp;Instructions!B$10,"")</f>
        <v/>
      </c>
    </row>
    <row r="35" spans="1:9" ht="15">
      <c r="A35" s="29"/>
      <c r="B35" s="29"/>
      <c r="C35" s="29"/>
      <c r="D35" s="61"/>
      <c r="E35" s="30"/>
      <c r="F35" s="111" t="str">
        <f t="shared" si="0"/>
        <v/>
      </c>
      <c r="G35" s="29"/>
      <c r="H35" s="92" t="s">
        <v>17</v>
      </c>
      <c r="I35" s="24" t="str">
        <f>IF(D35&lt;&gt;"", "raidcom initialize ldev -operation "&amp;IF(D35="shrd",IF(E35="Y",D35&amp;" "&amp;F35),D35)&amp;IF(ISTEXT(C35)," -grp_opt ldev -device_grp_name "&amp;C35," -ldev_id "&amp;B35)&amp;" -s "&amp;Instructions!B$11&amp;" -IH"&amp;Instructions!B$10,"")</f>
        <v/>
      </c>
    </row>
    <row r="36" spans="1:9" ht="15">
      <c r="A36" s="29"/>
      <c r="B36" s="29"/>
      <c r="C36" s="29"/>
      <c r="D36" s="61"/>
      <c r="E36" s="30"/>
      <c r="F36" s="111" t="str">
        <f t="shared" si="0"/>
        <v/>
      </c>
      <c r="G36" s="29"/>
      <c r="H36" s="92" t="s">
        <v>17</v>
      </c>
      <c r="I36" s="24" t="str">
        <f>IF(D36&lt;&gt;"", "raidcom initialize ldev -operation "&amp;IF(D36="shrd",IF(E36="Y",D36&amp;" "&amp;F36),D36)&amp;IF(ISTEXT(C36)," -grp_opt ldev -device_grp_name "&amp;C36," -ldev_id "&amp;B36)&amp;" -s "&amp;Instructions!B$11&amp;" -IH"&amp;Instructions!B$10,"")</f>
        <v/>
      </c>
    </row>
    <row r="37" spans="1:9" ht="15">
      <c r="A37" s="29"/>
      <c r="B37" s="29"/>
      <c r="C37" s="29"/>
      <c r="D37" s="61"/>
      <c r="E37" s="30"/>
      <c r="F37" s="111" t="str">
        <f t="shared" si="0"/>
        <v/>
      </c>
      <c r="G37" s="29"/>
      <c r="H37" s="92" t="s">
        <v>17</v>
      </c>
      <c r="I37" s="24" t="str">
        <f>IF(D37&lt;&gt;"", "raidcom initialize ldev -operation "&amp;IF(D37="shrd",IF(E37="Y",D37&amp;" "&amp;F37),D37)&amp;IF(ISTEXT(C37)," -grp_opt ldev -device_grp_name "&amp;C37," -ldev_id "&amp;B37)&amp;" -s "&amp;Instructions!B$11&amp;" -IH"&amp;Instructions!B$10,"")</f>
        <v/>
      </c>
    </row>
    <row r="38" spans="1:9" ht="15">
      <c r="A38" s="29"/>
      <c r="B38" s="29"/>
      <c r="C38" s="29"/>
      <c r="D38" s="61"/>
      <c r="E38" s="30"/>
      <c r="F38" s="111" t="str">
        <f t="shared" si="0"/>
        <v/>
      </c>
      <c r="G38" s="29"/>
      <c r="H38" s="92" t="s">
        <v>17</v>
      </c>
      <c r="I38" s="24" t="str">
        <f>IF(D38&lt;&gt;"", "raidcom initialize ldev -operation "&amp;IF(D38="shrd",IF(E38="Y",D38&amp;" "&amp;F38),D38)&amp;IF(ISTEXT(C38)," -grp_opt ldev -device_grp_name "&amp;C38," -ldev_id "&amp;B38)&amp;" -s "&amp;Instructions!B$11&amp;" -IH"&amp;Instructions!B$10,"")</f>
        <v/>
      </c>
    </row>
    <row r="39" spans="1:9" ht="15">
      <c r="A39" s="29"/>
      <c r="B39" s="29"/>
      <c r="C39" s="29"/>
      <c r="D39" s="61"/>
      <c r="E39" s="30"/>
      <c r="F39" s="111" t="str">
        <f t="shared" si="0"/>
        <v/>
      </c>
      <c r="G39" s="29"/>
      <c r="H39" s="92" t="s">
        <v>17</v>
      </c>
      <c r="I39" s="24" t="str">
        <f>IF(D39&lt;&gt;"", "raidcom initialize ldev -operation "&amp;IF(D39="shrd",IF(E39="Y",D39&amp;" "&amp;F39),D39)&amp;IF(ISTEXT(C39)," -grp_opt ldev -device_grp_name "&amp;C39," -ldev_id "&amp;B39)&amp;" -s "&amp;Instructions!B$11&amp;" -IH"&amp;Instructions!B$10,"")</f>
        <v/>
      </c>
    </row>
    <row r="40" spans="1:9" ht="15">
      <c r="A40" s="29"/>
      <c r="B40" s="29"/>
      <c r="C40" s="29"/>
      <c r="D40" s="61"/>
      <c r="E40" s="30"/>
      <c r="F40" s="111" t="str">
        <f t="shared" si="0"/>
        <v/>
      </c>
      <c r="G40" s="29"/>
      <c r="H40" s="92" t="s">
        <v>17</v>
      </c>
      <c r="I40" s="24" t="str">
        <f>IF(D40&lt;&gt;"", "raidcom initialize ldev -operation "&amp;IF(D40="shrd",IF(E40="Y",D40&amp;" "&amp;F40),D40)&amp;IF(ISTEXT(C40)," -grp_opt ldev -device_grp_name "&amp;C40," -ldev_id "&amp;B40)&amp;" -s "&amp;Instructions!B$11&amp;" -IH"&amp;Instructions!B$10,"")</f>
        <v/>
      </c>
    </row>
    <row r="41" spans="1:9" ht="15">
      <c r="A41" s="29"/>
      <c r="B41" s="29"/>
      <c r="C41" s="29"/>
      <c r="D41" s="61"/>
      <c r="E41" s="30"/>
      <c r="F41" s="111" t="str">
        <f t="shared" si="0"/>
        <v/>
      </c>
      <c r="G41" s="29"/>
      <c r="H41" s="92" t="s">
        <v>17</v>
      </c>
      <c r="I41" s="24" t="str">
        <f>IF(D41&lt;&gt;"", "raidcom initialize ldev -operation "&amp;IF(D41="shrd",IF(E41="Y",D41&amp;" "&amp;F41),D41)&amp;IF(ISTEXT(C41)," -grp_opt ldev -device_grp_name "&amp;C41," -ldev_id "&amp;B41)&amp;" -s "&amp;Instructions!B$11&amp;" -IH"&amp;Instructions!B$10,"")</f>
        <v/>
      </c>
    </row>
    <row r="42" spans="1:9" ht="15">
      <c r="A42" s="29"/>
      <c r="B42" s="29"/>
      <c r="C42" s="29"/>
      <c r="D42" s="61"/>
      <c r="E42" s="30"/>
      <c r="F42" s="111" t="str">
        <f t="shared" si="0"/>
        <v/>
      </c>
      <c r="G42" s="29"/>
      <c r="H42" s="92" t="s">
        <v>17</v>
      </c>
      <c r="I42" s="24" t="str">
        <f>IF(D42&lt;&gt;"", "raidcom initialize ldev -operation "&amp;IF(D42="shrd",IF(E42="Y",D42&amp;" "&amp;F42),D42)&amp;IF(ISTEXT(C42)," -grp_opt ldev -device_grp_name "&amp;C42," -ldev_id "&amp;B42)&amp;" -s "&amp;Instructions!B$11&amp;" -IH"&amp;Instructions!B$10,"")</f>
        <v/>
      </c>
    </row>
    <row r="43" spans="1:9" ht="15">
      <c r="A43" s="29"/>
      <c r="B43" s="29"/>
      <c r="C43" s="29"/>
      <c r="D43" s="61"/>
      <c r="E43" s="30"/>
      <c r="F43" s="111" t="str">
        <f t="shared" si="0"/>
        <v/>
      </c>
      <c r="G43" s="29"/>
      <c r="H43" s="92" t="s">
        <v>17</v>
      </c>
      <c r="I43" s="24" t="str">
        <f>IF(D43&lt;&gt;"", "raidcom initialize ldev -operation "&amp;IF(D43="shrd",IF(E43="Y",D43&amp;" "&amp;F43),D43)&amp;IF(ISTEXT(C43)," -grp_opt ldev -device_grp_name "&amp;C43," -ldev_id "&amp;B43)&amp;" -s "&amp;Instructions!B$11&amp;" -IH"&amp;Instructions!B$10,"")</f>
        <v/>
      </c>
    </row>
    <row r="44" spans="1:9" ht="15">
      <c r="A44" s="29"/>
      <c r="B44" s="29"/>
      <c r="C44" s="29"/>
      <c r="D44" s="61"/>
      <c r="E44" s="30"/>
      <c r="F44" s="111" t="str">
        <f t="shared" si="0"/>
        <v/>
      </c>
      <c r="G44" s="29"/>
      <c r="H44" s="92" t="s">
        <v>17</v>
      </c>
      <c r="I44" s="24" t="str">
        <f>IF(D44&lt;&gt;"", "raidcom initialize ldev -operation "&amp;IF(D44="shrd",IF(E44="Y",D44&amp;" "&amp;F44),D44)&amp;IF(ISTEXT(C44)," -grp_opt ldev -device_grp_name "&amp;C44," -ldev_id "&amp;B44)&amp;" -s "&amp;Instructions!B$11&amp;" -IH"&amp;Instructions!B$10,"")</f>
        <v/>
      </c>
    </row>
    <row r="45" spans="1:9" ht="15">
      <c r="A45" s="29"/>
      <c r="B45" s="29"/>
      <c r="C45" s="29"/>
      <c r="D45" s="61"/>
      <c r="E45" s="30"/>
      <c r="F45" s="111" t="str">
        <f t="shared" si="0"/>
        <v/>
      </c>
      <c r="G45" s="29"/>
      <c r="H45" s="92" t="s">
        <v>17</v>
      </c>
      <c r="I45" s="24" t="str">
        <f>IF(D45&lt;&gt;"", "raidcom initialize ldev -operation "&amp;IF(D45="shrd",IF(E45="Y",D45&amp;" "&amp;F45),D45)&amp;IF(ISTEXT(C45)," -grp_opt ldev -device_grp_name "&amp;C45," -ldev_id "&amp;B45)&amp;" -s "&amp;Instructions!B$11&amp;" -IH"&amp;Instructions!B$10,"")</f>
        <v/>
      </c>
    </row>
    <row r="46" spans="1:9" ht="15">
      <c r="A46" s="29"/>
      <c r="B46" s="29"/>
      <c r="C46" s="29"/>
      <c r="D46" s="61"/>
      <c r="E46" s="30"/>
      <c r="F46" s="111" t="str">
        <f t="shared" si="0"/>
        <v/>
      </c>
      <c r="G46" s="29"/>
      <c r="H46" s="92" t="s">
        <v>17</v>
      </c>
      <c r="I46" s="24" t="str">
        <f>IF(D46&lt;&gt;"", "raidcom initialize ldev -operation "&amp;IF(D46="shrd",IF(E46="Y",D46&amp;" "&amp;F46),D46)&amp;IF(ISTEXT(C46)," -grp_opt ldev -device_grp_name "&amp;C46," -ldev_id "&amp;B46)&amp;" -s "&amp;Instructions!B$11&amp;" -IH"&amp;Instructions!B$10,"")</f>
        <v/>
      </c>
    </row>
    <row r="47" spans="1:9" ht="15">
      <c r="A47" s="29"/>
      <c r="B47" s="29"/>
      <c r="C47" s="29"/>
      <c r="D47" s="61"/>
      <c r="E47" s="30"/>
      <c r="F47" s="111" t="str">
        <f t="shared" si="0"/>
        <v/>
      </c>
      <c r="G47" s="29"/>
      <c r="H47" s="92" t="s">
        <v>17</v>
      </c>
      <c r="I47" s="24" t="str">
        <f>IF(D47&lt;&gt;"", "raidcom initialize ldev -operation "&amp;IF(D47="shrd",IF(E47="Y",D47&amp;" "&amp;F47),D47)&amp;IF(ISTEXT(C47)," -grp_opt ldev -device_grp_name "&amp;C47," -ldev_id "&amp;B47)&amp;" -s "&amp;Instructions!B$11&amp;" -IH"&amp;Instructions!B$10,"")</f>
        <v/>
      </c>
    </row>
    <row r="48" spans="1:9" ht="15">
      <c r="A48" s="29"/>
      <c r="B48" s="29"/>
      <c r="C48" s="29"/>
      <c r="D48" s="61"/>
      <c r="E48" s="30"/>
      <c r="F48" s="111" t="str">
        <f t="shared" si="0"/>
        <v/>
      </c>
      <c r="G48" s="29"/>
      <c r="H48" s="92" t="s">
        <v>17</v>
      </c>
      <c r="I48" s="24" t="str">
        <f>IF(D48&lt;&gt;"", "raidcom initialize ldev -operation "&amp;IF(D48="shrd",IF(E48="Y",D48&amp;" "&amp;F48),D48)&amp;IF(ISTEXT(C48)," -grp_opt ldev -device_grp_name "&amp;C48," -ldev_id "&amp;B48)&amp;" -s "&amp;Instructions!B$11&amp;" -IH"&amp;Instructions!B$10,"")</f>
        <v/>
      </c>
    </row>
    <row r="49" spans="1:9" ht="15">
      <c r="A49" s="29"/>
      <c r="B49" s="29"/>
      <c r="C49" s="29"/>
      <c r="D49" s="61"/>
      <c r="E49" s="30"/>
      <c r="F49" s="111" t="str">
        <f t="shared" si="0"/>
        <v/>
      </c>
      <c r="G49" s="29"/>
      <c r="H49" s="92" t="s">
        <v>17</v>
      </c>
      <c r="I49" s="24" t="str">
        <f>IF(D49&lt;&gt;"", "raidcom initialize ldev -operation "&amp;IF(D49="shrd",IF(E49="Y",D49&amp;" "&amp;F49),D49)&amp;IF(ISTEXT(C49)," -grp_opt ldev -device_grp_name "&amp;C49," -ldev_id "&amp;B49)&amp;" -s "&amp;Instructions!B$11&amp;" -IH"&amp;Instructions!B$10,"")</f>
        <v/>
      </c>
    </row>
    <row r="50" spans="1:9" ht="15">
      <c r="A50" s="29"/>
      <c r="B50" s="29"/>
      <c r="C50" s="29"/>
      <c r="D50" s="61"/>
      <c r="E50" s="30"/>
      <c r="F50" s="111" t="str">
        <f t="shared" si="0"/>
        <v/>
      </c>
      <c r="G50" s="29"/>
      <c r="H50" s="92" t="s">
        <v>17</v>
      </c>
      <c r="I50" s="24" t="str">
        <f>IF(D50&lt;&gt;"", "raidcom initialize ldev -operation "&amp;IF(D50="shrd",IF(E50="Y",D50&amp;" "&amp;F50),D50)&amp;IF(ISTEXT(C50)," -grp_opt ldev -device_grp_name "&amp;C50," -ldev_id "&amp;B50)&amp;" -s "&amp;Instructions!B$11&amp;" -IH"&amp;Instructions!B$10,"")</f>
        <v/>
      </c>
    </row>
    <row r="51" spans="1:9" ht="15">
      <c r="A51" s="29"/>
      <c r="B51" s="29"/>
      <c r="C51" s="29"/>
      <c r="D51" s="61"/>
      <c r="E51" s="30"/>
      <c r="F51" s="111" t="str">
        <f t="shared" si="0"/>
        <v/>
      </c>
      <c r="G51" s="29"/>
      <c r="H51" s="92" t="s">
        <v>17</v>
      </c>
      <c r="I51" s="24" t="str">
        <f>IF(D51&lt;&gt;"", "raidcom initialize ldev -operation "&amp;IF(D51="shrd",IF(E51="Y",D51&amp;" "&amp;F51),D51)&amp;IF(ISTEXT(C51)," -grp_opt ldev -device_grp_name "&amp;C51," -ldev_id "&amp;B51)&amp;" -s "&amp;Instructions!B$11&amp;" -IH"&amp;Instructions!B$10,"")</f>
        <v/>
      </c>
    </row>
    <row r="52" spans="1:9" ht="15">
      <c r="A52" s="29"/>
      <c r="B52" s="29"/>
      <c r="C52" s="29"/>
      <c r="D52" s="61"/>
      <c r="E52" s="30"/>
      <c r="F52" s="111" t="str">
        <f t="shared" si="0"/>
        <v/>
      </c>
      <c r="G52" s="29"/>
      <c r="H52" s="92" t="s">
        <v>17</v>
      </c>
      <c r="I52" s="24" t="str">
        <f>IF(D52&lt;&gt;"", "raidcom initialize ldev -operation "&amp;IF(D52="shrd",IF(E52="Y",D52&amp;" "&amp;F52),D52)&amp;IF(ISTEXT(C52)," -grp_opt ldev -device_grp_name "&amp;C52," -ldev_id "&amp;B52)&amp;" -s "&amp;Instructions!B$11&amp;" -IH"&amp;Instructions!B$10,"")</f>
        <v/>
      </c>
    </row>
    <row r="53" spans="1:9" ht="15">
      <c r="A53" s="29"/>
      <c r="B53" s="29"/>
      <c r="C53" s="29"/>
      <c r="D53" s="61"/>
      <c r="E53" s="30"/>
      <c r="F53" s="111" t="str">
        <f t="shared" si="0"/>
        <v/>
      </c>
      <c r="G53" s="29"/>
      <c r="H53" s="92" t="s">
        <v>17</v>
      </c>
      <c r="I53" s="24" t="str">
        <f>IF(D53&lt;&gt;"", "raidcom initialize ldev -operation "&amp;IF(D53="shrd",IF(E53="Y",D53&amp;" "&amp;F53),D53)&amp;IF(ISTEXT(C53)," -grp_opt ldev -device_grp_name "&amp;C53," -ldev_id "&amp;B53)&amp;" -s "&amp;Instructions!B$11&amp;" -IH"&amp;Instructions!B$10,"")</f>
        <v/>
      </c>
    </row>
    <row r="54" spans="1:9" ht="15">
      <c r="A54" s="29"/>
      <c r="B54" s="29"/>
      <c r="C54" s="29"/>
      <c r="D54" s="61"/>
      <c r="E54" s="30"/>
      <c r="F54" s="111" t="str">
        <f t="shared" si="0"/>
        <v/>
      </c>
      <c r="G54" s="29"/>
      <c r="H54" s="92" t="s">
        <v>17</v>
      </c>
      <c r="I54" s="24" t="str">
        <f>IF(D54&lt;&gt;"", "raidcom initialize ldev -operation "&amp;IF(D54="shrd",IF(E54="Y",D54&amp;" "&amp;F54),D54)&amp;IF(ISTEXT(C54)," -grp_opt ldev -device_grp_name "&amp;C54," -ldev_id "&amp;B54)&amp;" -s "&amp;Instructions!B$11&amp;" -IH"&amp;Instructions!B$10,"")</f>
        <v/>
      </c>
    </row>
    <row r="55" spans="1:9" ht="15">
      <c r="A55" s="29"/>
      <c r="B55" s="29"/>
      <c r="C55" s="29"/>
      <c r="D55" s="61"/>
      <c r="E55" s="30"/>
      <c r="F55" s="111" t="str">
        <f t="shared" si="0"/>
        <v/>
      </c>
      <c r="G55" s="29"/>
      <c r="H55" s="92" t="s">
        <v>17</v>
      </c>
      <c r="I55" s="24" t="str">
        <f>IF(D55&lt;&gt;"", "raidcom initialize ldev -operation "&amp;IF(D55="shrd",IF(E55="Y",D55&amp;" "&amp;F55),D55)&amp;IF(ISTEXT(C55)," -grp_opt ldev -device_grp_name "&amp;C55," -ldev_id "&amp;B55)&amp;" -s "&amp;Instructions!B$11&amp;" -IH"&amp;Instructions!B$10,"")</f>
        <v/>
      </c>
    </row>
    <row r="56" spans="1:9" ht="15">
      <c r="A56" s="29"/>
      <c r="B56" s="29"/>
      <c r="C56" s="29"/>
      <c r="D56" s="61"/>
      <c r="E56" s="30"/>
      <c r="F56" s="111" t="str">
        <f t="shared" si="0"/>
        <v/>
      </c>
      <c r="G56" s="29"/>
      <c r="H56" s="92" t="s">
        <v>17</v>
      </c>
      <c r="I56" s="24" t="str">
        <f>IF(D56&lt;&gt;"", "raidcom initialize ldev -operation "&amp;IF(D56="shrd",IF(E56="Y",D56&amp;" "&amp;F56),D56)&amp;IF(ISTEXT(C56)," -grp_opt ldev -device_grp_name "&amp;C56," -ldev_id "&amp;B56)&amp;" -s "&amp;Instructions!B$11&amp;" -IH"&amp;Instructions!B$10,"")</f>
        <v/>
      </c>
    </row>
    <row r="57" spans="1:9" ht="15">
      <c r="A57" s="29"/>
      <c r="B57" s="29"/>
      <c r="C57" s="29"/>
      <c r="D57" s="61"/>
      <c r="E57" s="30"/>
      <c r="F57" s="111" t="str">
        <f t="shared" si="0"/>
        <v/>
      </c>
      <c r="G57" s="29"/>
      <c r="H57" s="92" t="s">
        <v>17</v>
      </c>
      <c r="I57" s="24" t="str">
        <f>IF(D57&lt;&gt;"", "raidcom initialize ldev -operation "&amp;IF(D57="shrd",IF(E57="Y",D57&amp;" "&amp;F57),D57)&amp;IF(ISTEXT(C57)," -grp_opt ldev -device_grp_name "&amp;C57," -ldev_id "&amp;B57)&amp;" -s "&amp;Instructions!B$11&amp;" -IH"&amp;Instructions!B$10,"")</f>
        <v/>
      </c>
    </row>
    <row r="58" spans="1:9" ht="15">
      <c r="A58" s="29"/>
      <c r="B58" s="29"/>
      <c r="C58" s="29"/>
      <c r="D58" s="61"/>
      <c r="E58" s="30"/>
      <c r="F58" s="111" t="str">
        <f t="shared" si="0"/>
        <v/>
      </c>
      <c r="G58" s="29"/>
      <c r="H58" s="92" t="s">
        <v>17</v>
      </c>
      <c r="I58" s="24" t="str">
        <f>IF(D58&lt;&gt;"", "raidcom initialize ldev -operation "&amp;IF(D58="shrd",IF(E58="Y",D58&amp;" "&amp;F58),D58)&amp;IF(ISTEXT(C58)," -grp_opt ldev -device_grp_name "&amp;C58," -ldev_id "&amp;B58)&amp;" -s "&amp;Instructions!B$11&amp;" -IH"&amp;Instructions!B$10,"")</f>
        <v/>
      </c>
    </row>
    <row r="59" spans="1:9" ht="15">
      <c r="A59" s="29"/>
      <c r="B59" s="29"/>
      <c r="C59" s="29"/>
      <c r="D59" s="61"/>
      <c r="E59" s="30"/>
      <c r="F59" s="111" t="str">
        <f t="shared" si="0"/>
        <v/>
      </c>
      <c r="G59" s="29"/>
      <c r="H59" s="92" t="s">
        <v>17</v>
      </c>
      <c r="I59" s="24" t="str">
        <f>IF(D59&lt;&gt;"", "raidcom initialize ldev -operation "&amp;IF(D59="shrd",IF(E59="Y",D59&amp;" "&amp;F59),D59)&amp;IF(ISTEXT(C59)," -grp_opt ldev -device_grp_name "&amp;C59," -ldev_id "&amp;B59)&amp;" -s "&amp;Instructions!B$11&amp;" -IH"&amp;Instructions!B$10,"")</f>
        <v/>
      </c>
    </row>
    <row r="60" spans="1:9" ht="15">
      <c r="A60" s="29"/>
      <c r="B60" s="29"/>
      <c r="C60" s="29"/>
      <c r="D60" s="61"/>
      <c r="E60" s="30"/>
      <c r="F60" s="111" t="str">
        <f t="shared" si="0"/>
        <v/>
      </c>
      <c r="G60" s="29"/>
      <c r="H60" s="92" t="s">
        <v>17</v>
      </c>
      <c r="I60" s="24" t="str">
        <f>IF(D60&lt;&gt;"", "raidcom initialize ldev -operation "&amp;IF(D60="shrd",IF(E60="Y",D60&amp;" "&amp;F60),D60)&amp;IF(ISTEXT(C60)," -grp_opt ldev -device_grp_name "&amp;C60," -ldev_id "&amp;B60)&amp;" -s "&amp;Instructions!B$11&amp;" -IH"&amp;Instructions!B$10,"")</f>
        <v/>
      </c>
    </row>
    <row r="61" spans="1:9" ht="15">
      <c r="A61" s="29"/>
      <c r="B61" s="29"/>
      <c r="C61" s="29"/>
      <c r="D61" s="61"/>
      <c r="E61" s="30"/>
      <c r="F61" s="111" t="str">
        <f t="shared" si="0"/>
        <v/>
      </c>
      <c r="G61" s="29"/>
      <c r="H61" s="92" t="s">
        <v>17</v>
      </c>
      <c r="I61" s="24" t="str">
        <f>IF(D61&lt;&gt;"", "raidcom initialize ldev -operation "&amp;IF(D61="shrd",IF(E61="Y",D61&amp;" "&amp;F61),D61)&amp;IF(ISTEXT(C61)," -grp_opt ldev -device_grp_name "&amp;C61," -ldev_id "&amp;B61)&amp;" -s "&amp;Instructions!B$11&amp;" -IH"&amp;Instructions!B$10,"")</f>
        <v/>
      </c>
    </row>
    <row r="62" spans="1:9" ht="15">
      <c r="A62" s="29"/>
      <c r="B62" s="29"/>
      <c r="C62" s="29"/>
      <c r="D62" s="61"/>
      <c r="E62" s="30"/>
      <c r="F62" s="111" t="str">
        <f t="shared" si="0"/>
        <v/>
      </c>
      <c r="G62" s="29"/>
      <c r="H62" s="92" t="s">
        <v>17</v>
      </c>
      <c r="I62" s="24" t="str">
        <f>IF(D62&lt;&gt;"", "raidcom initialize ldev -operation "&amp;IF(D62="shrd",IF(E62="Y",D62&amp;" "&amp;F62),D62)&amp;IF(ISTEXT(C62)," -grp_opt ldev -device_grp_name "&amp;C62," -ldev_id "&amp;B62)&amp;" -s "&amp;Instructions!B$11&amp;" -IH"&amp;Instructions!B$10,"")</f>
        <v/>
      </c>
    </row>
    <row r="63" spans="1:9" ht="15">
      <c r="A63" s="29"/>
      <c r="B63" s="29"/>
      <c r="C63" s="29"/>
      <c r="D63" s="61"/>
      <c r="E63" s="30"/>
      <c r="F63" s="111" t="str">
        <f t="shared" si="0"/>
        <v/>
      </c>
      <c r="G63" s="29"/>
      <c r="H63" s="92" t="s">
        <v>17</v>
      </c>
      <c r="I63" s="24" t="str">
        <f>IF(D63&lt;&gt;"", "raidcom initialize ldev -operation "&amp;IF(D63="shrd",IF(E63="Y",D63&amp;" "&amp;F63),D63)&amp;IF(ISTEXT(C63)," -grp_opt ldev -device_grp_name "&amp;C63," -ldev_id "&amp;B63)&amp;" -s "&amp;Instructions!B$11&amp;" -IH"&amp;Instructions!B$10,"")</f>
        <v/>
      </c>
    </row>
    <row r="64" spans="1:9" ht="15">
      <c r="A64" s="29"/>
      <c r="B64" s="29"/>
      <c r="C64" s="29"/>
      <c r="D64" s="61"/>
      <c r="E64" s="30"/>
      <c r="F64" s="111" t="str">
        <f t="shared" si="0"/>
        <v/>
      </c>
      <c r="G64" s="29"/>
      <c r="H64" s="92" t="s">
        <v>17</v>
      </c>
      <c r="I64" s="24" t="str">
        <f>IF(D64&lt;&gt;"", "raidcom initialize ldev -operation "&amp;IF(D64="shrd",IF(E64="Y",D64&amp;" "&amp;F64),D64)&amp;IF(ISTEXT(C64)," -grp_opt ldev -device_grp_name "&amp;C64," -ldev_id "&amp;B64)&amp;" -s "&amp;Instructions!B$11&amp;" -IH"&amp;Instructions!B$10,"")</f>
        <v/>
      </c>
    </row>
    <row r="65" spans="1:9" ht="15">
      <c r="A65" s="29"/>
      <c r="B65" s="29"/>
      <c r="C65" s="29"/>
      <c r="D65" s="61"/>
      <c r="E65" s="30"/>
      <c r="F65" s="111" t="str">
        <f t="shared" si="0"/>
        <v/>
      </c>
      <c r="G65" s="29"/>
      <c r="H65" s="92" t="s">
        <v>17</v>
      </c>
      <c r="I65" s="24" t="str">
        <f>IF(D65&lt;&gt;"", "raidcom initialize ldev -operation "&amp;IF(D65="shrd",IF(E65="Y",D65&amp;" "&amp;F65),D65)&amp;IF(ISTEXT(C65)," -grp_opt ldev -device_grp_name "&amp;C65," -ldev_id "&amp;B65)&amp;" -s "&amp;Instructions!B$11&amp;" -IH"&amp;Instructions!B$10,"")</f>
        <v/>
      </c>
    </row>
    <row r="66" spans="1:9" ht="15">
      <c r="A66" s="29"/>
      <c r="B66" s="29"/>
      <c r="C66" s="29"/>
      <c r="D66" s="61"/>
      <c r="E66" s="30"/>
      <c r="F66" s="111" t="str">
        <f t="shared" si="0"/>
        <v/>
      </c>
      <c r="G66" s="29"/>
      <c r="H66" s="92" t="s">
        <v>17</v>
      </c>
      <c r="I66" s="24" t="str">
        <f>IF(D66&lt;&gt;"", "raidcom initialize ldev -operation "&amp;IF(D66="shrd",IF(E66="Y",D66&amp;" "&amp;F66),D66)&amp;IF(ISTEXT(C66)," -grp_opt ldev -device_grp_name "&amp;C66," -ldev_id "&amp;B66)&amp;" -s "&amp;Instructions!B$11&amp;" -IH"&amp;Instructions!B$10,"")</f>
        <v/>
      </c>
    </row>
    <row r="67" spans="1:9" ht="15">
      <c r="A67" s="29"/>
      <c r="B67" s="29"/>
      <c r="C67" s="29"/>
      <c r="D67" s="61"/>
      <c r="E67" s="30"/>
      <c r="F67" s="111" t="str">
        <f t="shared" si="0"/>
        <v/>
      </c>
      <c r="G67" s="29"/>
      <c r="H67" s="92" t="s">
        <v>17</v>
      </c>
      <c r="I67" s="24" t="str">
        <f>IF(D67&lt;&gt;"", "raidcom initialize ldev -operation "&amp;IF(D67="shrd",IF(E67="Y",D67&amp;" "&amp;F67),D67)&amp;IF(ISTEXT(C67)," -grp_opt ldev -device_grp_name "&amp;C67," -ldev_id "&amp;B67)&amp;" -s "&amp;Instructions!B$11&amp;" -IH"&amp;Instructions!B$10,"")</f>
        <v/>
      </c>
    </row>
    <row r="68" spans="1:9" ht="15">
      <c r="A68" s="29"/>
      <c r="B68" s="29"/>
      <c r="C68" s="29"/>
      <c r="D68" s="61"/>
      <c r="E68" s="30"/>
      <c r="F68" s="111" t="str">
        <f t="shared" si="0"/>
        <v/>
      </c>
      <c r="G68" s="29"/>
      <c r="H68" s="92" t="s">
        <v>17</v>
      </c>
      <c r="I68" s="24" t="str">
        <f>IF(D68&lt;&gt;"", "raidcom initialize ldev -operation "&amp;IF(D68="shrd",IF(E68="Y",D68&amp;" "&amp;F68),D68)&amp;IF(ISTEXT(C68)," -grp_opt ldev -device_grp_name "&amp;C68," -ldev_id "&amp;B68)&amp;" -s "&amp;Instructions!B$11&amp;" -IH"&amp;Instructions!B$10,"")</f>
        <v/>
      </c>
    </row>
    <row r="69" spans="1:9" ht="15">
      <c r="A69" s="29"/>
      <c r="B69" s="29"/>
      <c r="C69" s="29"/>
      <c r="D69" s="61"/>
      <c r="E69" s="30"/>
      <c r="F69" s="111" t="str">
        <f t="shared" ref="F69:F100" si="1">IF(E69="Y","0x55aa55aa", "")</f>
        <v/>
      </c>
      <c r="G69" s="29"/>
      <c r="H69" s="92" t="s">
        <v>17</v>
      </c>
      <c r="I69" s="24" t="str">
        <f>IF(D69&lt;&gt;"", "raidcom initialize ldev -operation "&amp;IF(D69="shrd",IF(E69="Y",D69&amp;" "&amp;F69),D69)&amp;IF(ISTEXT(C69)," -grp_opt ldev -device_grp_name "&amp;C69," -ldev_id "&amp;B69)&amp;" -s "&amp;Instructions!B$11&amp;" -IH"&amp;Instructions!B$10,"")</f>
        <v/>
      </c>
    </row>
    <row r="70" spans="1:9" ht="15">
      <c r="A70" s="29"/>
      <c r="B70" s="29"/>
      <c r="C70" s="29"/>
      <c r="D70" s="61"/>
      <c r="E70" s="30"/>
      <c r="F70" s="111" t="str">
        <f t="shared" si="1"/>
        <v/>
      </c>
      <c r="G70" s="29"/>
      <c r="H70" s="92" t="s">
        <v>17</v>
      </c>
      <c r="I70" s="24" t="str">
        <f>IF(D70&lt;&gt;"", "raidcom initialize ldev -operation "&amp;IF(D70="shrd",IF(E70="Y",D70&amp;" "&amp;F70),D70)&amp;IF(ISTEXT(C70)," -grp_opt ldev -device_grp_name "&amp;C70," -ldev_id "&amp;B70)&amp;" -s "&amp;Instructions!B$11&amp;" -IH"&amp;Instructions!B$10,"")</f>
        <v/>
      </c>
    </row>
    <row r="71" spans="1:9" ht="15">
      <c r="A71" s="29"/>
      <c r="B71" s="29"/>
      <c r="C71" s="29"/>
      <c r="D71" s="61"/>
      <c r="E71" s="30"/>
      <c r="F71" s="111" t="str">
        <f t="shared" si="1"/>
        <v/>
      </c>
      <c r="G71" s="29"/>
      <c r="H71" s="92" t="s">
        <v>17</v>
      </c>
      <c r="I71" s="24" t="str">
        <f>IF(D71&lt;&gt;"", "raidcom initialize ldev -operation "&amp;IF(D71="shrd",IF(E71="Y",D71&amp;" "&amp;F71),D71)&amp;IF(ISTEXT(C71)," -grp_opt ldev -device_grp_name "&amp;C71," -ldev_id "&amp;B71)&amp;" -s "&amp;Instructions!B$11&amp;" -IH"&amp;Instructions!B$10,"")</f>
        <v/>
      </c>
    </row>
    <row r="72" spans="1:9" ht="15">
      <c r="A72" s="29"/>
      <c r="B72" s="29"/>
      <c r="C72" s="29"/>
      <c r="D72" s="61"/>
      <c r="E72" s="30"/>
      <c r="F72" s="111" t="str">
        <f t="shared" si="1"/>
        <v/>
      </c>
      <c r="G72" s="29"/>
      <c r="H72" s="92" t="s">
        <v>17</v>
      </c>
      <c r="I72" s="24" t="str">
        <f>IF(D72&lt;&gt;"", "raidcom initialize ldev -operation "&amp;IF(D72="shrd",IF(E72="Y",D72&amp;" "&amp;F72),D72)&amp;IF(ISTEXT(C72)," -grp_opt ldev -device_grp_name "&amp;C72," -ldev_id "&amp;B72)&amp;" -s "&amp;Instructions!B$11&amp;" -IH"&amp;Instructions!B$10,"")</f>
        <v/>
      </c>
    </row>
    <row r="73" spans="1:9" ht="15">
      <c r="A73" s="29"/>
      <c r="B73" s="29"/>
      <c r="C73" s="29"/>
      <c r="D73" s="61"/>
      <c r="E73" s="30"/>
      <c r="F73" s="111" t="str">
        <f t="shared" si="1"/>
        <v/>
      </c>
      <c r="G73" s="29"/>
      <c r="H73" s="92" t="s">
        <v>17</v>
      </c>
      <c r="I73" s="24" t="str">
        <f>IF(D73&lt;&gt;"", "raidcom initialize ldev -operation "&amp;IF(D73="shrd",IF(E73="Y",D73&amp;" "&amp;F73),D73)&amp;IF(ISTEXT(C73)," -grp_opt ldev -device_grp_name "&amp;C73," -ldev_id "&amp;B73)&amp;" -s "&amp;Instructions!B$11&amp;" -IH"&amp;Instructions!B$10,"")</f>
        <v/>
      </c>
    </row>
    <row r="74" spans="1:9" ht="15">
      <c r="A74" s="29"/>
      <c r="B74" s="29"/>
      <c r="C74" s="29"/>
      <c r="D74" s="61"/>
      <c r="E74" s="30"/>
      <c r="F74" s="111" t="str">
        <f t="shared" si="1"/>
        <v/>
      </c>
      <c r="G74" s="29"/>
      <c r="H74" s="92" t="s">
        <v>17</v>
      </c>
      <c r="I74" s="24" t="str">
        <f>IF(D74&lt;&gt;"", "raidcom initialize ldev -operation "&amp;IF(D74="shrd",IF(E74="Y",D74&amp;" "&amp;F74),D74)&amp;IF(ISTEXT(C74)," -grp_opt ldev -device_grp_name "&amp;C74," -ldev_id "&amp;B74)&amp;" -s "&amp;Instructions!B$11&amp;" -IH"&amp;Instructions!B$10,"")</f>
        <v/>
      </c>
    </row>
    <row r="75" spans="1:9" ht="15">
      <c r="A75" s="29"/>
      <c r="B75" s="29"/>
      <c r="C75" s="29"/>
      <c r="D75" s="61"/>
      <c r="E75" s="30"/>
      <c r="F75" s="111" t="str">
        <f t="shared" si="1"/>
        <v/>
      </c>
      <c r="G75" s="29"/>
      <c r="H75" s="92" t="s">
        <v>17</v>
      </c>
      <c r="I75" s="24" t="str">
        <f>IF(D75&lt;&gt;"", "raidcom initialize ldev -operation "&amp;IF(D75="shrd",IF(E75="Y",D75&amp;" "&amp;F75),D75)&amp;IF(ISTEXT(C75)," -grp_opt ldev -device_grp_name "&amp;C75," -ldev_id "&amp;B75)&amp;" -s "&amp;Instructions!B$11&amp;" -IH"&amp;Instructions!B$10,"")</f>
        <v/>
      </c>
    </row>
    <row r="76" spans="1:9" ht="15">
      <c r="A76" s="29"/>
      <c r="B76" s="29"/>
      <c r="C76" s="29"/>
      <c r="D76" s="61"/>
      <c r="E76" s="30"/>
      <c r="F76" s="111" t="str">
        <f t="shared" si="1"/>
        <v/>
      </c>
      <c r="G76" s="29"/>
      <c r="H76" s="92" t="s">
        <v>17</v>
      </c>
      <c r="I76" s="24" t="str">
        <f>IF(D76&lt;&gt;"", "raidcom initialize ldev -operation "&amp;IF(D76="shrd",IF(E76="Y",D76&amp;" "&amp;F76),D76)&amp;IF(ISTEXT(C76)," -grp_opt ldev -device_grp_name "&amp;C76," -ldev_id "&amp;B76)&amp;" -s "&amp;Instructions!B$11&amp;" -IH"&amp;Instructions!B$10,"")</f>
        <v/>
      </c>
    </row>
    <row r="77" spans="1:9" ht="15">
      <c r="A77" s="29"/>
      <c r="B77" s="29"/>
      <c r="C77" s="29"/>
      <c r="D77" s="61"/>
      <c r="E77" s="30"/>
      <c r="F77" s="111" t="str">
        <f t="shared" si="1"/>
        <v/>
      </c>
      <c r="G77" s="29"/>
      <c r="H77" s="92" t="s">
        <v>17</v>
      </c>
      <c r="I77" s="24" t="str">
        <f>IF(D77&lt;&gt;"", "raidcom initialize ldev -operation "&amp;IF(D77="shrd",IF(E77="Y",D77&amp;" "&amp;F77),D77)&amp;IF(ISTEXT(C77)," -grp_opt ldev -device_grp_name "&amp;C77," -ldev_id "&amp;B77)&amp;" -s "&amp;Instructions!B$11&amp;" -IH"&amp;Instructions!B$10,"")</f>
        <v/>
      </c>
    </row>
    <row r="78" spans="1:9" ht="15">
      <c r="A78" s="29"/>
      <c r="B78" s="29"/>
      <c r="C78" s="29"/>
      <c r="D78" s="61"/>
      <c r="E78" s="30"/>
      <c r="F78" s="111" t="str">
        <f t="shared" si="1"/>
        <v/>
      </c>
      <c r="G78" s="29"/>
      <c r="H78" s="92" t="s">
        <v>17</v>
      </c>
      <c r="I78" s="24" t="str">
        <f>IF(D78&lt;&gt;"", "raidcom initialize ldev -operation "&amp;IF(D78="shrd",IF(E78="Y",D78&amp;" "&amp;F78),D78)&amp;IF(ISTEXT(C78)," -grp_opt ldev -device_grp_name "&amp;C78," -ldev_id "&amp;B78)&amp;" -s "&amp;Instructions!B$11&amp;" -IH"&amp;Instructions!B$10,"")</f>
        <v/>
      </c>
    </row>
    <row r="79" spans="1:9" ht="15">
      <c r="A79" s="29"/>
      <c r="B79" s="29"/>
      <c r="C79" s="29"/>
      <c r="D79" s="61"/>
      <c r="E79" s="30"/>
      <c r="F79" s="111" t="str">
        <f t="shared" si="1"/>
        <v/>
      </c>
      <c r="G79" s="29"/>
      <c r="H79" s="92" t="s">
        <v>17</v>
      </c>
      <c r="I79" s="24" t="str">
        <f>IF(D79&lt;&gt;"", "raidcom initialize ldev -operation "&amp;IF(D79="shrd",IF(E79="Y",D79&amp;" "&amp;F79),D79)&amp;IF(ISTEXT(C79)," -grp_opt ldev -device_grp_name "&amp;C79," -ldev_id "&amp;B79)&amp;" -s "&amp;Instructions!B$11&amp;" -IH"&amp;Instructions!B$10,"")</f>
        <v/>
      </c>
    </row>
    <row r="80" spans="1:9" ht="15">
      <c r="A80" s="29"/>
      <c r="B80" s="29"/>
      <c r="C80" s="29"/>
      <c r="D80" s="61"/>
      <c r="E80" s="30"/>
      <c r="F80" s="111" t="str">
        <f t="shared" si="1"/>
        <v/>
      </c>
      <c r="G80" s="29"/>
      <c r="H80" s="92" t="s">
        <v>17</v>
      </c>
      <c r="I80" s="24" t="str">
        <f>IF(D80&lt;&gt;"", "raidcom initialize ldev -operation "&amp;IF(D80="shrd",IF(E80="Y",D80&amp;" "&amp;F80),D80)&amp;IF(ISTEXT(C80)," -grp_opt ldev -device_grp_name "&amp;C80," -ldev_id "&amp;B80)&amp;" -s "&amp;Instructions!B$11&amp;" -IH"&amp;Instructions!B$10,"")</f>
        <v/>
      </c>
    </row>
    <row r="81" spans="1:9" ht="15">
      <c r="A81" s="29"/>
      <c r="B81" s="29"/>
      <c r="C81" s="29"/>
      <c r="D81" s="61"/>
      <c r="E81" s="30"/>
      <c r="F81" s="111" t="str">
        <f t="shared" si="1"/>
        <v/>
      </c>
      <c r="G81" s="29"/>
      <c r="H81" s="92" t="s">
        <v>17</v>
      </c>
      <c r="I81" s="24" t="str">
        <f>IF(D81&lt;&gt;"", "raidcom initialize ldev -operation "&amp;IF(D81="shrd",IF(E81="Y",D81&amp;" "&amp;F81),D81)&amp;IF(ISTEXT(C81)," -grp_opt ldev -device_grp_name "&amp;C81," -ldev_id "&amp;B81)&amp;" -s "&amp;Instructions!B$11&amp;" -IH"&amp;Instructions!B$10,"")</f>
        <v/>
      </c>
    </row>
    <row r="82" spans="1:9" ht="15">
      <c r="A82" s="29"/>
      <c r="B82" s="29"/>
      <c r="C82" s="29"/>
      <c r="D82" s="61"/>
      <c r="E82" s="30"/>
      <c r="F82" s="111" t="str">
        <f t="shared" si="1"/>
        <v/>
      </c>
      <c r="G82" s="29"/>
      <c r="H82" s="92" t="s">
        <v>17</v>
      </c>
      <c r="I82" s="24" t="str">
        <f>IF(D82&lt;&gt;"", "raidcom initialize ldev -operation "&amp;IF(D82="shrd",IF(E82="Y",D82&amp;" "&amp;F82),D82)&amp;IF(ISTEXT(C82)," -grp_opt ldev -device_grp_name "&amp;C82," -ldev_id "&amp;B82)&amp;" -s "&amp;Instructions!B$11&amp;" -IH"&amp;Instructions!B$10,"")</f>
        <v/>
      </c>
    </row>
    <row r="83" spans="1:9" ht="15">
      <c r="A83" s="29"/>
      <c r="B83" s="29"/>
      <c r="C83" s="29"/>
      <c r="D83" s="61"/>
      <c r="E83" s="30"/>
      <c r="F83" s="111" t="str">
        <f t="shared" si="1"/>
        <v/>
      </c>
      <c r="G83" s="29"/>
      <c r="H83" s="92" t="s">
        <v>17</v>
      </c>
      <c r="I83" s="24" t="str">
        <f>IF(D83&lt;&gt;"", "raidcom initialize ldev -operation "&amp;IF(D83="shrd",IF(E83="Y",D83&amp;" "&amp;F83),D83)&amp;IF(ISTEXT(C83)," -grp_opt ldev -device_grp_name "&amp;C83," -ldev_id "&amp;B83)&amp;" -s "&amp;Instructions!B$11&amp;" -IH"&amp;Instructions!B$10,"")</f>
        <v/>
      </c>
    </row>
    <row r="84" spans="1:9" ht="15">
      <c r="A84" s="29"/>
      <c r="B84" s="29"/>
      <c r="C84" s="29"/>
      <c r="D84" s="61"/>
      <c r="E84" s="30"/>
      <c r="F84" s="111" t="str">
        <f t="shared" si="1"/>
        <v/>
      </c>
      <c r="G84" s="29"/>
      <c r="H84" s="92" t="s">
        <v>17</v>
      </c>
      <c r="I84" s="24" t="str">
        <f>IF(D84&lt;&gt;"", "raidcom initialize ldev -operation "&amp;IF(D84="shrd",IF(E84="Y",D84&amp;" "&amp;F84),D84)&amp;IF(ISTEXT(C84)," -grp_opt ldev -device_grp_name "&amp;C84," -ldev_id "&amp;B84)&amp;" -s "&amp;Instructions!B$11&amp;" -IH"&amp;Instructions!B$10,"")</f>
        <v/>
      </c>
    </row>
    <row r="85" spans="1:9" ht="15">
      <c r="A85" s="29"/>
      <c r="B85" s="29"/>
      <c r="C85" s="29"/>
      <c r="D85" s="61"/>
      <c r="E85" s="30"/>
      <c r="F85" s="111" t="str">
        <f t="shared" si="1"/>
        <v/>
      </c>
      <c r="G85" s="29"/>
      <c r="H85" s="92" t="s">
        <v>17</v>
      </c>
      <c r="I85" s="24" t="str">
        <f>IF(D85&lt;&gt;"", "raidcom initialize ldev -operation "&amp;IF(D85="shrd",IF(E85="Y",D85&amp;" "&amp;F85),D85)&amp;IF(ISTEXT(C85)," -grp_opt ldev -device_grp_name "&amp;C85," -ldev_id "&amp;B85)&amp;" -s "&amp;Instructions!B$11&amp;" -IH"&amp;Instructions!B$10,"")</f>
        <v/>
      </c>
    </row>
    <row r="86" spans="1:9" ht="15">
      <c r="A86" s="29"/>
      <c r="B86" s="29"/>
      <c r="C86" s="29"/>
      <c r="D86" s="61"/>
      <c r="E86" s="30"/>
      <c r="F86" s="111" t="str">
        <f t="shared" si="1"/>
        <v/>
      </c>
      <c r="G86" s="29"/>
      <c r="H86" s="92" t="s">
        <v>17</v>
      </c>
      <c r="I86" s="24" t="str">
        <f>IF(D86&lt;&gt;"", "raidcom initialize ldev -operation "&amp;IF(D86="shrd",IF(E86="Y",D86&amp;" "&amp;F86),D86)&amp;IF(ISTEXT(C86)," -grp_opt ldev -device_grp_name "&amp;C86," -ldev_id "&amp;B86)&amp;" -s "&amp;Instructions!B$11&amp;" -IH"&amp;Instructions!B$10,"")</f>
        <v/>
      </c>
    </row>
    <row r="87" spans="1:9" ht="15">
      <c r="A87" s="29"/>
      <c r="B87" s="29"/>
      <c r="C87" s="29"/>
      <c r="D87" s="61"/>
      <c r="E87" s="30"/>
      <c r="F87" s="111" t="str">
        <f t="shared" si="1"/>
        <v/>
      </c>
      <c r="G87" s="29"/>
      <c r="H87" s="92" t="s">
        <v>17</v>
      </c>
      <c r="I87" s="24" t="str">
        <f>IF(D87&lt;&gt;"", "raidcom initialize ldev -operation "&amp;IF(D87="shrd",IF(E87="Y",D87&amp;" "&amp;F87),D87)&amp;IF(ISTEXT(C87)," -grp_opt ldev -device_grp_name "&amp;C87," -ldev_id "&amp;B87)&amp;" -s "&amp;Instructions!B$11&amp;" -IH"&amp;Instructions!B$10,"")</f>
        <v/>
      </c>
    </row>
    <row r="88" spans="1:9" ht="15">
      <c r="A88" s="29"/>
      <c r="B88" s="29"/>
      <c r="C88" s="29"/>
      <c r="D88" s="61"/>
      <c r="E88" s="30"/>
      <c r="F88" s="111" t="str">
        <f t="shared" si="1"/>
        <v/>
      </c>
      <c r="G88" s="29"/>
      <c r="H88" s="92" t="s">
        <v>17</v>
      </c>
      <c r="I88" s="24" t="str">
        <f>IF(D88&lt;&gt;"", "raidcom initialize ldev -operation "&amp;IF(D88="shrd",IF(E88="Y",D88&amp;" "&amp;F88),D88)&amp;IF(ISTEXT(C88)," -grp_opt ldev -device_grp_name "&amp;C88," -ldev_id "&amp;B88)&amp;" -s "&amp;Instructions!B$11&amp;" -IH"&amp;Instructions!B$10,"")</f>
        <v/>
      </c>
    </row>
    <row r="89" spans="1:9" ht="15">
      <c r="A89" s="29"/>
      <c r="B89" s="29"/>
      <c r="C89" s="29"/>
      <c r="D89" s="61"/>
      <c r="E89" s="30"/>
      <c r="F89" s="111" t="str">
        <f t="shared" si="1"/>
        <v/>
      </c>
      <c r="G89" s="29"/>
      <c r="H89" s="92" t="s">
        <v>17</v>
      </c>
      <c r="I89" s="24" t="str">
        <f>IF(D89&lt;&gt;"", "raidcom initialize ldev -operation "&amp;IF(D89="shrd",IF(E89="Y",D89&amp;" "&amp;F89),D89)&amp;IF(ISTEXT(C89)," -grp_opt ldev -device_grp_name "&amp;C89," -ldev_id "&amp;B89)&amp;" -s "&amp;Instructions!B$11&amp;" -IH"&amp;Instructions!B$10,"")</f>
        <v/>
      </c>
    </row>
    <row r="90" spans="1:9" ht="15">
      <c r="A90" s="29"/>
      <c r="B90" s="29"/>
      <c r="C90" s="29"/>
      <c r="D90" s="61"/>
      <c r="E90" s="30"/>
      <c r="F90" s="111" t="str">
        <f t="shared" si="1"/>
        <v/>
      </c>
      <c r="G90" s="29"/>
      <c r="H90" s="92" t="s">
        <v>17</v>
      </c>
      <c r="I90" s="24" t="str">
        <f>IF(D90&lt;&gt;"", "raidcom initialize ldev -operation "&amp;IF(D90="shrd",IF(E90="Y",D90&amp;" "&amp;F90),D90)&amp;IF(ISTEXT(C90)," -grp_opt ldev -device_grp_name "&amp;C90," -ldev_id "&amp;B90)&amp;" -s "&amp;Instructions!B$11&amp;" -IH"&amp;Instructions!B$10,"")</f>
        <v/>
      </c>
    </row>
    <row r="91" spans="1:9" ht="15">
      <c r="A91" s="29"/>
      <c r="B91" s="29"/>
      <c r="C91" s="29"/>
      <c r="D91" s="61"/>
      <c r="E91" s="30"/>
      <c r="F91" s="111" t="str">
        <f t="shared" si="1"/>
        <v/>
      </c>
      <c r="G91" s="29"/>
      <c r="H91" s="92" t="s">
        <v>17</v>
      </c>
      <c r="I91" s="24" t="str">
        <f>IF(D91&lt;&gt;"", "raidcom initialize ldev -operation "&amp;IF(D91="shrd",IF(E91="Y",D91&amp;" "&amp;F91),D91)&amp;IF(ISTEXT(C91)," -grp_opt ldev -device_grp_name "&amp;C91," -ldev_id "&amp;B91)&amp;" -s "&amp;Instructions!B$11&amp;" -IH"&amp;Instructions!B$10,"")</f>
        <v/>
      </c>
    </row>
    <row r="92" spans="1:9" ht="15">
      <c r="A92" s="29"/>
      <c r="B92" s="29"/>
      <c r="C92" s="29"/>
      <c r="D92" s="61"/>
      <c r="E92" s="30"/>
      <c r="F92" s="111" t="str">
        <f t="shared" si="1"/>
        <v/>
      </c>
      <c r="G92" s="29"/>
      <c r="H92" s="92" t="s">
        <v>17</v>
      </c>
      <c r="I92" s="24" t="str">
        <f>IF(D92&lt;&gt;"", "raidcom initialize ldev -operation "&amp;IF(D92="shrd",IF(E92="Y",D92&amp;" "&amp;F92),D92)&amp;IF(ISTEXT(C92)," -grp_opt ldev -device_grp_name "&amp;C92," -ldev_id "&amp;B92)&amp;" -s "&amp;Instructions!B$11&amp;" -IH"&amp;Instructions!B$10,"")</f>
        <v/>
      </c>
    </row>
    <row r="93" spans="1:9" ht="15">
      <c r="A93" s="29"/>
      <c r="B93" s="29"/>
      <c r="C93" s="29"/>
      <c r="D93" s="61"/>
      <c r="E93" s="30"/>
      <c r="F93" s="111" t="str">
        <f t="shared" si="1"/>
        <v/>
      </c>
      <c r="G93" s="29"/>
      <c r="H93" s="92" t="s">
        <v>17</v>
      </c>
      <c r="I93" s="24" t="str">
        <f>IF(D93&lt;&gt;"", "raidcom initialize ldev -operation "&amp;IF(D93="shrd",IF(E93="Y",D93&amp;" "&amp;F93),D93)&amp;IF(ISTEXT(C93)," -grp_opt ldev -device_grp_name "&amp;C93," -ldev_id "&amp;B93)&amp;" -s "&amp;Instructions!B$11&amp;" -IH"&amp;Instructions!B$10,"")</f>
        <v/>
      </c>
    </row>
    <row r="94" spans="1:9" ht="15">
      <c r="A94" s="29"/>
      <c r="B94" s="29"/>
      <c r="C94" s="29"/>
      <c r="D94" s="61"/>
      <c r="E94" s="30"/>
      <c r="F94" s="111" t="str">
        <f t="shared" si="1"/>
        <v/>
      </c>
      <c r="G94" s="29"/>
      <c r="H94" s="92" t="s">
        <v>17</v>
      </c>
      <c r="I94" s="24" t="str">
        <f>IF(D94&lt;&gt;"", "raidcom initialize ldev -operation "&amp;IF(D94="shrd",IF(E94="Y",D94&amp;" "&amp;F94),D94)&amp;IF(ISTEXT(C94)," -grp_opt ldev -device_grp_name "&amp;C94," -ldev_id "&amp;B94)&amp;" -s "&amp;Instructions!B$11&amp;" -IH"&amp;Instructions!B$10,"")</f>
        <v/>
      </c>
    </row>
    <row r="95" spans="1:9" ht="15">
      <c r="A95" s="29"/>
      <c r="B95" s="29"/>
      <c r="C95" s="29"/>
      <c r="D95" s="61"/>
      <c r="E95" s="30"/>
      <c r="F95" s="111" t="str">
        <f t="shared" si="1"/>
        <v/>
      </c>
      <c r="G95" s="29"/>
      <c r="H95" s="92" t="s">
        <v>17</v>
      </c>
      <c r="I95" s="24" t="str">
        <f>IF(D95&lt;&gt;"", "raidcom initialize ldev -operation "&amp;IF(D95="shrd",IF(E95="Y",D95&amp;" "&amp;F95),D95)&amp;IF(ISTEXT(C95)," -grp_opt ldev -device_grp_name "&amp;C95," -ldev_id "&amp;B95)&amp;" -s "&amp;Instructions!B$11&amp;" -IH"&amp;Instructions!B$10,"")</f>
        <v/>
      </c>
    </row>
    <row r="96" spans="1:9" ht="15">
      <c r="A96" s="29"/>
      <c r="B96" s="29"/>
      <c r="C96" s="29"/>
      <c r="D96" s="61"/>
      <c r="E96" s="30"/>
      <c r="F96" s="111" t="str">
        <f t="shared" si="1"/>
        <v/>
      </c>
      <c r="G96" s="29"/>
      <c r="H96" s="92" t="s">
        <v>17</v>
      </c>
      <c r="I96" s="24" t="str">
        <f>IF(D96&lt;&gt;"", "raidcom initialize ldev -operation "&amp;IF(D96="shrd",IF(E96="Y",D96&amp;" "&amp;F96),D96)&amp;IF(ISTEXT(C96)," -grp_opt ldev -device_grp_name "&amp;C96," -ldev_id "&amp;B96)&amp;" -s "&amp;Instructions!B$11&amp;" -IH"&amp;Instructions!B$10,"")</f>
        <v/>
      </c>
    </row>
    <row r="97" spans="1:9" ht="15">
      <c r="A97" s="29"/>
      <c r="B97" s="29"/>
      <c r="C97" s="29"/>
      <c r="D97" s="61"/>
      <c r="E97" s="30"/>
      <c r="F97" s="111" t="str">
        <f t="shared" si="1"/>
        <v/>
      </c>
      <c r="G97" s="29"/>
      <c r="H97" s="92" t="s">
        <v>17</v>
      </c>
      <c r="I97" s="24" t="str">
        <f>IF(D97&lt;&gt;"", "raidcom initialize ldev -operation "&amp;IF(D97="shrd",IF(E97="Y",D97&amp;" "&amp;F97),D97)&amp;IF(ISTEXT(C97)," -grp_opt ldev -device_grp_name "&amp;C97," -ldev_id "&amp;B97)&amp;" -s "&amp;Instructions!B$11&amp;" -IH"&amp;Instructions!B$10,"")</f>
        <v/>
      </c>
    </row>
    <row r="98" spans="1:9" ht="15">
      <c r="A98" s="29"/>
      <c r="B98" s="29"/>
      <c r="C98" s="29"/>
      <c r="D98" s="61"/>
      <c r="E98" s="30"/>
      <c r="F98" s="111" t="str">
        <f t="shared" si="1"/>
        <v/>
      </c>
      <c r="G98" s="29"/>
      <c r="H98" s="92" t="s">
        <v>17</v>
      </c>
      <c r="I98" s="24" t="str">
        <f>IF(D98&lt;&gt;"", "raidcom initialize ldev -operation "&amp;IF(D98="shrd",IF(E98="Y",D98&amp;" "&amp;F98),D98)&amp;IF(ISTEXT(C98)," -grp_opt ldev -device_grp_name "&amp;C98," -ldev_id "&amp;B98)&amp;" -s "&amp;Instructions!B$11&amp;" -IH"&amp;Instructions!B$10,"")</f>
        <v/>
      </c>
    </row>
    <row r="99" spans="1:9" ht="15">
      <c r="A99" s="29"/>
      <c r="B99" s="29"/>
      <c r="C99" s="29"/>
      <c r="D99" s="61"/>
      <c r="E99" s="30"/>
      <c r="F99" s="111" t="str">
        <f t="shared" si="1"/>
        <v/>
      </c>
      <c r="G99" s="29"/>
      <c r="H99" s="92" t="s">
        <v>17</v>
      </c>
      <c r="I99" s="24" t="str">
        <f>IF(D99&lt;&gt;"", "raidcom initialize ldev -operation "&amp;IF(D99="shrd",IF(E99="Y",D99&amp;" "&amp;F99),D99)&amp;IF(ISTEXT(C99)," -grp_opt ldev -device_grp_name "&amp;C99," -ldev_id "&amp;B99)&amp;" -s "&amp;Instructions!B$11&amp;" -IH"&amp;Instructions!B$10,"")</f>
        <v/>
      </c>
    </row>
    <row r="100" spans="1:9" ht="15">
      <c r="A100" s="29"/>
      <c r="B100" s="29"/>
      <c r="C100" s="29"/>
      <c r="D100" s="61"/>
      <c r="E100" s="30"/>
      <c r="F100" s="111" t="str">
        <f t="shared" si="1"/>
        <v/>
      </c>
      <c r="G100" s="29"/>
      <c r="H100" s="92" t="s">
        <v>17</v>
      </c>
      <c r="I100" s="24" t="str">
        <f>IF(D100&lt;&gt;"", "raidcom initialize ldev -operation "&amp;IF(D100="shrd",IF(E100="Y",D100&amp;" "&amp;F100),D100)&amp;IF(ISTEXT(C100)," -grp_opt ldev -device_grp_name "&amp;C100," -ldev_id "&amp;B100)&amp;" -s "&amp;Instructions!B$11&amp;" -IH"&amp;Instructions!B$10,"")</f>
        <v/>
      </c>
    </row>
  </sheetData>
  <mergeCells count="2">
    <mergeCell ref="A1:G1"/>
    <mergeCell ref="A2:G2"/>
  </mergeCells>
  <conditionalFormatting sqref="H4:H100">
    <cfRule type="cellIs" dxfId="1" priority="1" operator="equal">
      <formula>"N"</formula>
    </cfRule>
    <cfRule type="cellIs" dxfId="0" priority="2" operator="equal">
      <formula>"Y"</formula>
    </cfRule>
  </conditionalFormatting>
  <dataValidations count="5">
    <dataValidation type="list" allowBlank="1" showInputMessage="1" showErrorMessage="1" sqref="H4:H100">
      <formula1>YN</formula1>
    </dataValidation>
    <dataValidation type="whole" allowBlank="1" showInputMessage="1" showErrorMessage="1" errorTitle="Host Lun Number" error="Host Lun Number must be 0-255" promptTitle="LDEV Number to Define" prompt="LDEV Number in decimal valid numbers are 1 - 65279" sqref="B4:B100">
      <formula1>1</formula1>
      <formula2>64279</formula2>
    </dataValidation>
    <dataValidation type="list" allowBlank="1" showInputMessage="1" showErrorMessage="1" promptTitle="SHRED" prompt="If this is marked with a Y then you will completely destroy EVERYTHING on this LDEV!" sqref="E4:E100">
      <formula1>YN</formula1>
    </dataValidation>
    <dataValidation type="list" allowBlank="1" showInputMessage="1" showErrorMessage="1" promptTitle="Type of Format" prompt="fmt: Normal Format _x000d_qfmt: Quick Format _x000d_shrd: Shredding _x000d_stop: Stops shredding. However, cannot stop the format processing." sqref="D4:D100">
      <formula1>FORMATTYPE</formula1>
    </dataValidation>
    <dataValidation allowBlank="1" showInputMessage="1" showErrorMessage="1" errorTitle="Input LU Number" error="LU number must be from  0 - 4096" promptTitle="Enter Resource Group Name" prompt="Name of Resource Group containing the LDEVs you would like to extend." sqref="C4:C100 G4:G100"/>
  </dataValidations>
  <pageMargins left="0.75" right="0.75" top="1" bottom="1" header="0.5" footer="0.5"/>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enableFormatConditionsCalculation="0"/>
  <dimension ref="A1:X81"/>
  <sheetViews>
    <sheetView workbookViewId="0">
      <selection activeCell="Z34" sqref="Z34"/>
    </sheetView>
  </sheetViews>
  <sheetFormatPr baseColWidth="10" defaultColWidth="8.83203125" defaultRowHeight="14" x14ac:dyDescent="0"/>
  <cols>
    <col min="1" max="1" width="6.5" style="8" customWidth="1"/>
    <col min="2" max="20" width="7.6640625" style="10" customWidth="1"/>
    <col min="21" max="23" width="8.83203125" style="8"/>
    <col min="24" max="24" width="8.83203125" style="10"/>
    <col min="25" max="16384" width="8.83203125" style="8"/>
  </cols>
  <sheetData>
    <row r="1" spans="1:23" ht="15" thickBot="1">
      <c r="A1" s="11" t="s">
        <v>14</v>
      </c>
      <c r="B1" s="12" t="s">
        <v>15</v>
      </c>
      <c r="C1" s="11" t="s">
        <v>14</v>
      </c>
      <c r="D1" s="12" t="s">
        <v>15</v>
      </c>
      <c r="E1" s="11" t="s">
        <v>14</v>
      </c>
      <c r="F1" s="12" t="s">
        <v>15</v>
      </c>
      <c r="G1" s="11" t="s">
        <v>14</v>
      </c>
      <c r="H1" s="12" t="s">
        <v>15</v>
      </c>
      <c r="I1" s="11" t="s">
        <v>14</v>
      </c>
      <c r="J1" s="12" t="s">
        <v>15</v>
      </c>
      <c r="K1" s="11" t="s">
        <v>14</v>
      </c>
      <c r="L1" s="12" t="s">
        <v>15</v>
      </c>
      <c r="M1" s="11" t="s">
        <v>14</v>
      </c>
      <c r="N1" s="12" t="s">
        <v>15</v>
      </c>
      <c r="O1" s="11" t="s">
        <v>14</v>
      </c>
      <c r="P1" s="12" t="s">
        <v>15</v>
      </c>
      <c r="Q1" s="11" t="s">
        <v>14</v>
      </c>
      <c r="R1" s="12" t="s">
        <v>15</v>
      </c>
      <c r="S1" s="11" t="s">
        <v>14</v>
      </c>
      <c r="T1" s="12" t="s">
        <v>15</v>
      </c>
      <c r="V1" s="11" t="s">
        <v>14</v>
      </c>
      <c r="W1" s="12" t="s">
        <v>15</v>
      </c>
    </row>
    <row r="2" spans="1:23">
      <c r="A2" s="13">
        <v>0</v>
      </c>
      <c r="B2" s="14" t="str">
        <f>MID(DEC2HEX(A2,4),1,2)&amp;":"&amp;MID(DEC2HEX(A2,4),3,4)</f>
        <v>00:00</v>
      </c>
      <c r="C2" s="17">
        <v>20</v>
      </c>
      <c r="D2" s="14" t="str">
        <f>MID(DEC2HEX(C2,4),1,2)&amp;":"&amp;MID(DEC2HEX(C2,4),3,4)</f>
        <v>00:14</v>
      </c>
      <c r="E2" s="17">
        <v>40</v>
      </c>
      <c r="F2" s="14" t="str">
        <f>MID(DEC2HEX(E2,4),1,2)&amp;":"&amp;MID(DEC2HEX(E2,4),3,4)</f>
        <v>00:28</v>
      </c>
      <c r="G2" s="17">
        <v>60</v>
      </c>
      <c r="H2" s="14" t="str">
        <f>MID(DEC2HEX(G2,4),1,2)&amp;":"&amp;MID(DEC2HEX(G2,4),3,4)</f>
        <v>00:3C</v>
      </c>
      <c r="I2" s="17">
        <v>80</v>
      </c>
      <c r="J2" s="14" t="str">
        <f>MID(DEC2HEX(I2,4),1,2)&amp;":"&amp;MID(DEC2HEX(I2,4),3,4)</f>
        <v>00:50</v>
      </c>
      <c r="K2" s="17">
        <v>100</v>
      </c>
      <c r="L2" s="14" t="str">
        <f>MID(DEC2HEX(K2,4),1,2)&amp;":"&amp;MID(DEC2HEX(K2,4),3,4)</f>
        <v>00:64</v>
      </c>
      <c r="M2" s="17">
        <v>120</v>
      </c>
      <c r="N2" s="14" t="str">
        <f>MID(DEC2HEX(M2,4),1,2)&amp;":"&amp;MID(DEC2HEX(M2,4),3,4)</f>
        <v>00:78</v>
      </c>
      <c r="O2" s="17">
        <v>140</v>
      </c>
      <c r="P2" s="14" t="str">
        <f>MID(DEC2HEX(O2,4),1,2)&amp;":"&amp;MID(DEC2HEX(O2,4),3,4)</f>
        <v>00:8C</v>
      </c>
      <c r="Q2" s="17">
        <v>160</v>
      </c>
      <c r="R2" s="14" t="str">
        <f>MID(DEC2HEX(Q2,4),1,2)&amp;":"&amp;MID(DEC2HEX(Q2,4),3,4)</f>
        <v>00:A0</v>
      </c>
      <c r="S2" s="17">
        <v>180</v>
      </c>
      <c r="T2" s="14" t="str">
        <f>MID(DEC2HEX(S2,4),1,2)&amp;":"&amp;MID(DEC2HEX(S2,4),3,4)</f>
        <v>00:B4</v>
      </c>
      <c r="V2" s="13">
        <v>32804</v>
      </c>
      <c r="W2" s="14" t="str">
        <f>MID(DEC2HEX(V2,4),1,2)&amp;":"&amp;MID(DEC2HEX(V2,4),3,4)</f>
        <v>80:24</v>
      </c>
    </row>
    <row r="3" spans="1:23">
      <c r="A3" s="13">
        <v>1</v>
      </c>
      <c r="B3" s="14" t="str">
        <f t="shared" ref="B3:B21" si="0">MID(DEC2HEX(A3,4),1,2)&amp;":"&amp;MID(DEC2HEX(A3,4),3,4)</f>
        <v>00:01</v>
      </c>
      <c r="C3" s="17">
        <v>21</v>
      </c>
      <c r="D3" s="14" t="str">
        <f t="shared" ref="D3:D21" si="1">MID(DEC2HEX(C3,4),1,2)&amp;":"&amp;MID(DEC2HEX(C3,4),3,4)</f>
        <v>00:15</v>
      </c>
      <c r="E3" s="17">
        <v>41</v>
      </c>
      <c r="F3" s="14" t="str">
        <f t="shared" ref="F3:F21" si="2">MID(DEC2HEX(E3,4),1,2)&amp;":"&amp;MID(DEC2HEX(E3,4),3,4)</f>
        <v>00:29</v>
      </c>
      <c r="G3" s="17">
        <v>61</v>
      </c>
      <c r="H3" s="14" t="str">
        <f t="shared" ref="H3:H21" si="3">MID(DEC2HEX(G3,4),1,2)&amp;":"&amp;MID(DEC2HEX(G3,4),3,4)</f>
        <v>00:3D</v>
      </c>
      <c r="I3" s="17">
        <v>81</v>
      </c>
      <c r="J3" s="14" t="str">
        <f t="shared" ref="J3:J21" si="4">MID(DEC2HEX(I3,4),1,2)&amp;":"&amp;MID(DEC2HEX(I3,4),3,4)</f>
        <v>00:51</v>
      </c>
      <c r="K3" s="17">
        <v>101</v>
      </c>
      <c r="L3" s="14" t="str">
        <f t="shared" ref="L3:L21" si="5">MID(DEC2HEX(K3,4),1,2)&amp;":"&amp;MID(DEC2HEX(K3,4),3,4)</f>
        <v>00:65</v>
      </c>
      <c r="M3" s="17">
        <v>121</v>
      </c>
      <c r="N3" s="14" t="str">
        <f t="shared" ref="N3:N21" si="6">MID(DEC2HEX(M3,4),1,2)&amp;":"&amp;MID(DEC2HEX(M3,4),3,4)</f>
        <v>00:79</v>
      </c>
      <c r="O3" s="17">
        <v>141</v>
      </c>
      <c r="P3" s="14" t="str">
        <f t="shared" ref="P3:P21" si="7">MID(DEC2HEX(O3,4),1,2)&amp;":"&amp;MID(DEC2HEX(O3,4),3,4)</f>
        <v>00:8D</v>
      </c>
      <c r="Q3" s="17">
        <v>161</v>
      </c>
      <c r="R3" s="14" t="str">
        <f t="shared" ref="R3:R21" si="8">MID(DEC2HEX(Q3,4),1,2)&amp;":"&amp;MID(DEC2HEX(Q3,4),3,4)</f>
        <v>00:A1</v>
      </c>
      <c r="S3" s="17">
        <v>181</v>
      </c>
      <c r="T3" s="14" t="str">
        <f t="shared" ref="T3:T21" si="9">MID(DEC2HEX(S3,4),1,2)&amp;":"&amp;MID(DEC2HEX(S3,4),3,4)</f>
        <v>00:B5</v>
      </c>
      <c r="V3" s="13">
        <v>32805</v>
      </c>
      <c r="W3" s="14" t="str">
        <f t="shared" ref="W3:W66" si="10">MID(DEC2HEX(V3,4),1,2)&amp;":"&amp;MID(DEC2HEX(V3,4),3,4)</f>
        <v>80:25</v>
      </c>
    </row>
    <row r="4" spans="1:23">
      <c r="A4" s="13">
        <v>2</v>
      </c>
      <c r="B4" s="14" t="str">
        <f t="shared" si="0"/>
        <v>00:02</v>
      </c>
      <c r="C4" s="17">
        <v>22</v>
      </c>
      <c r="D4" s="14" t="str">
        <f t="shared" si="1"/>
        <v>00:16</v>
      </c>
      <c r="E4" s="17">
        <v>42</v>
      </c>
      <c r="F4" s="14" t="str">
        <f t="shared" si="2"/>
        <v>00:2A</v>
      </c>
      <c r="G4" s="17">
        <v>62</v>
      </c>
      <c r="H4" s="14" t="str">
        <f t="shared" si="3"/>
        <v>00:3E</v>
      </c>
      <c r="I4" s="17">
        <v>82</v>
      </c>
      <c r="J4" s="14" t="str">
        <f t="shared" si="4"/>
        <v>00:52</v>
      </c>
      <c r="K4" s="17">
        <v>102</v>
      </c>
      <c r="L4" s="14" t="str">
        <f t="shared" si="5"/>
        <v>00:66</v>
      </c>
      <c r="M4" s="17">
        <v>122</v>
      </c>
      <c r="N4" s="14" t="str">
        <f t="shared" si="6"/>
        <v>00:7A</v>
      </c>
      <c r="O4" s="17">
        <v>142</v>
      </c>
      <c r="P4" s="14" t="str">
        <f t="shared" si="7"/>
        <v>00:8E</v>
      </c>
      <c r="Q4" s="17">
        <v>162</v>
      </c>
      <c r="R4" s="14" t="str">
        <f t="shared" si="8"/>
        <v>00:A2</v>
      </c>
      <c r="S4" s="17">
        <v>182</v>
      </c>
      <c r="T4" s="14" t="str">
        <f t="shared" si="9"/>
        <v>00:B6</v>
      </c>
      <c r="V4" s="13">
        <v>32806</v>
      </c>
      <c r="W4" s="14" t="str">
        <f t="shared" si="10"/>
        <v>80:26</v>
      </c>
    </row>
    <row r="5" spans="1:23">
      <c r="A5" s="13">
        <v>3</v>
      </c>
      <c r="B5" s="14" t="str">
        <f t="shared" si="0"/>
        <v>00:03</v>
      </c>
      <c r="C5" s="17">
        <v>23</v>
      </c>
      <c r="D5" s="14" t="str">
        <f t="shared" si="1"/>
        <v>00:17</v>
      </c>
      <c r="E5" s="17">
        <v>43</v>
      </c>
      <c r="F5" s="14" t="str">
        <f t="shared" si="2"/>
        <v>00:2B</v>
      </c>
      <c r="G5" s="17">
        <v>63</v>
      </c>
      <c r="H5" s="14" t="str">
        <f t="shared" si="3"/>
        <v>00:3F</v>
      </c>
      <c r="I5" s="17">
        <v>83</v>
      </c>
      <c r="J5" s="14" t="str">
        <f t="shared" si="4"/>
        <v>00:53</v>
      </c>
      <c r="K5" s="17">
        <v>103</v>
      </c>
      <c r="L5" s="14" t="str">
        <f t="shared" si="5"/>
        <v>00:67</v>
      </c>
      <c r="M5" s="17">
        <v>123</v>
      </c>
      <c r="N5" s="14" t="str">
        <f t="shared" si="6"/>
        <v>00:7B</v>
      </c>
      <c r="O5" s="17">
        <v>143</v>
      </c>
      <c r="P5" s="14" t="str">
        <f t="shared" si="7"/>
        <v>00:8F</v>
      </c>
      <c r="Q5" s="17">
        <v>163</v>
      </c>
      <c r="R5" s="14" t="str">
        <f t="shared" si="8"/>
        <v>00:A3</v>
      </c>
      <c r="S5" s="17">
        <v>183</v>
      </c>
      <c r="T5" s="14" t="str">
        <f t="shared" si="9"/>
        <v>00:B7</v>
      </c>
      <c r="V5" s="13">
        <v>32807</v>
      </c>
      <c r="W5" s="14" t="str">
        <f t="shared" si="10"/>
        <v>80:27</v>
      </c>
    </row>
    <row r="6" spans="1:23">
      <c r="A6" s="13">
        <v>4</v>
      </c>
      <c r="B6" s="14" t="str">
        <f t="shared" si="0"/>
        <v>00:04</v>
      </c>
      <c r="C6" s="17">
        <v>24</v>
      </c>
      <c r="D6" s="14" t="str">
        <f t="shared" si="1"/>
        <v>00:18</v>
      </c>
      <c r="E6" s="17">
        <v>44</v>
      </c>
      <c r="F6" s="14" t="str">
        <f t="shared" si="2"/>
        <v>00:2C</v>
      </c>
      <c r="G6" s="17">
        <v>64</v>
      </c>
      <c r="H6" s="14" t="str">
        <f t="shared" si="3"/>
        <v>00:40</v>
      </c>
      <c r="I6" s="17">
        <v>84</v>
      </c>
      <c r="J6" s="14" t="str">
        <f t="shared" si="4"/>
        <v>00:54</v>
      </c>
      <c r="K6" s="17">
        <v>104</v>
      </c>
      <c r="L6" s="14" t="str">
        <f t="shared" si="5"/>
        <v>00:68</v>
      </c>
      <c r="M6" s="17">
        <v>124</v>
      </c>
      <c r="N6" s="14" t="str">
        <f t="shared" si="6"/>
        <v>00:7C</v>
      </c>
      <c r="O6" s="17">
        <v>144</v>
      </c>
      <c r="P6" s="14" t="str">
        <f t="shared" si="7"/>
        <v>00:90</v>
      </c>
      <c r="Q6" s="17">
        <v>164</v>
      </c>
      <c r="R6" s="14" t="str">
        <f t="shared" si="8"/>
        <v>00:A4</v>
      </c>
      <c r="S6" s="17">
        <v>184</v>
      </c>
      <c r="T6" s="14" t="str">
        <f t="shared" si="9"/>
        <v>00:B8</v>
      </c>
      <c r="V6" s="13">
        <v>32808</v>
      </c>
      <c r="W6" s="14" t="str">
        <f t="shared" si="10"/>
        <v>80:28</v>
      </c>
    </row>
    <row r="7" spans="1:23">
      <c r="A7" s="13">
        <v>5</v>
      </c>
      <c r="B7" s="14" t="str">
        <f t="shared" si="0"/>
        <v>00:05</v>
      </c>
      <c r="C7" s="17">
        <v>25</v>
      </c>
      <c r="D7" s="14" t="str">
        <f t="shared" si="1"/>
        <v>00:19</v>
      </c>
      <c r="E7" s="17">
        <v>45</v>
      </c>
      <c r="F7" s="14" t="str">
        <f t="shared" si="2"/>
        <v>00:2D</v>
      </c>
      <c r="G7" s="17">
        <v>65</v>
      </c>
      <c r="H7" s="14" t="str">
        <f t="shared" si="3"/>
        <v>00:41</v>
      </c>
      <c r="I7" s="17">
        <v>85</v>
      </c>
      <c r="J7" s="14" t="str">
        <f t="shared" si="4"/>
        <v>00:55</v>
      </c>
      <c r="K7" s="17">
        <v>105</v>
      </c>
      <c r="L7" s="14" t="str">
        <f t="shared" si="5"/>
        <v>00:69</v>
      </c>
      <c r="M7" s="17">
        <v>125</v>
      </c>
      <c r="N7" s="14" t="str">
        <f t="shared" si="6"/>
        <v>00:7D</v>
      </c>
      <c r="O7" s="17">
        <v>145</v>
      </c>
      <c r="P7" s="14" t="str">
        <f t="shared" si="7"/>
        <v>00:91</v>
      </c>
      <c r="Q7" s="17">
        <v>165</v>
      </c>
      <c r="R7" s="14" t="str">
        <f t="shared" si="8"/>
        <v>00:A5</v>
      </c>
      <c r="S7" s="17">
        <v>185</v>
      </c>
      <c r="T7" s="14" t="str">
        <f t="shared" si="9"/>
        <v>00:B9</v>
      </c>
      <c r="V7" s="13">
        <v>32809</v>
      </c>
      <c r="W7" s="14" t="str">
        <f t="shared" si="10"/>
        <v>80:29</v>
      </c>
    </row>
    <row r="8" spans="1:23">
      <c r="A8" s="13">
        <v>6</v>
      </c>
      <c r="B8" s="14" t="str">
        <f t="shared" si="0"/>
        <v>00:06</v>
      </c>
      <c r="C8" s="17">
        <v>26</v>
      </c>
      <c r="D8" s="14" t="str">
        <f t="shared" si="1"/>
        <v>00:1A</v>
      </c>
      <c r="E8" s="17">
        <v>46</v>
      </c>
      <c r="F8" s="14" t="str">
        <f t="shared" si="2"/>
        <v>00:2E</v>
      </c>
      <c r="G8" s="17">
        <v>66</v>
      </c>
      <c r="H8" s="14" t="str">
        <f t="shared" si="3"/>
        <v>00:42</v>
      </c>
      <c r="I8" s="17">
        <v>86</v>
      </c>
      <c r="J8" s="14" t="str">
        <f t="shared" si="4"/>
        <v>00:56</v>
      </c>
      <c r="K8" s="17">
        <v>106</v>
      </c>
      <c r="L8" s="14" t="str">
        <f t="shared" si="5"/>
        <v>00:6A</v>
      </c>
      <c r="M8" s="17">
        <v>126</v>
      </c>
      <c r="N8" s="14" t="str">
        <f t="shared" si="6"/>
        <v>00:7E</v>
      </c>
      <c r="O8" s="17">
        <v>146</v>
      </c>
      <c r="P8" s="14" t="str">
        <f t="shared" si="7"/>
        <v>00:92</v>
      </c>
      <c r="Q8" s="17">
        <v>166</v>
      </c>
      <c r="R8" s="14" t="str">
        <f t="shared" si="8"/>
        <v>00:A6</v>
      </c>
      <c r="S8" s="17">
        <v>186</v>
      </c>
      <c r="T8" s="14" t="str">
        <f t="shared" si="9"/>
        <v>00:BA</v>
      </c>
      <c r="V8" s="13">
        <v>32810</v>
      </c>
      <c r="W8" s="14" t="str">
        <f t="shared" si="10"/>
        <v>80:2A</v>
      </c>
    </row>
    <row r="9" spans="1:23">
      <c r="A9" s="13">
        <v>7</v>
      </c>
      <c r="B9" s="14" t="str">
        <f t="shared" si="0"/>
        <v>00:07</v>
      </c>
      <c r="C9" s="17">
        <v>27</v>
      </c>
      <c r="D9" s="14" t="str">
        <f t="shared" si="1"/>
        <v>00:1B</v>
      </c>
      <c r="E9" s="17">
        <v>47</v>
      </c>
      <c r="F9" s="14" t="str">
        <f t="shared" si="2"/>
        <v>00:2F</v>
      </c>
      <c r="G9" s="17">
        <v>67</v>
      </c>
      <c r="H9" s="14" t="str">
        <f t="shared" si="3"/>
        <v>00:43</v>
      </c>
      <c r="I9" s="17">
        <v>87</v>
      </c>
      <c r="J9" s="14" t="str">
        <f t="shared" si="4"/>
        <v>00:57</v>
      </c>
      <c r="K9" s="17">
        <v>107</v>
      </c>
      <c r="L9" s="14" t="str">
        <f t="shared" si="5"/>
        <v>00:6B</v>
      </c>
      <c r="M9" s="17">
        <v>127</v>
      </c>
      <c r="N9" s="14" t="str">
        <f t="shared" si="6"/>
        <v>00:7F</v>
      </c>
      <c r="O9" s="17">
        <v>147</v>
      </c>
      <c r="P9" s="14" t="str">
        <f t="shared" si="7"/>
        <v>00:93</v>
      </c>
      <c r="Q9" s="17">
        <v>167</v>
      </c>
      <c r="R9" s="14" t="str">
        <f t="shared" si="8"/>
        <v>00:A7</v>
      </c>
      <c r="S9" s="17">
        <v>187</v>
      </c>
      <c r="T9" s="14" t="str">
        <f t="shared" si="9"/>
        <v>00:BB</v>
      </c>
      <c r="V9" s="13">
        <v>32811</v>
      </c>
      <c r="W9" s="14" t="str">
        <f t="shared" si="10"/>
        <v>80:2B</v>
      </c>
    </row>
    <row r="10" spans="1:23">
      <c r="A10" s="13">
        <v>8</v>
      </c>
      <c r="B10" s="14" t="str">
        <f t="shared" si="0"/>
        <v>00:08</v>
      </c>
      <c r="C10" s="17">
        <v>28</v>
      </c>
      <c r="D10" s="14" t="str">
        <f t="shared" si="1"/>
        <v>00:1C</v>
      </c>
      <c r="E10" s="17">
        <v>48</v>
      </c>
      <c r="F10" s="14" t="str">
        <f t="shared" si="2"/>
        <v>00:30</v>
      </c>
      <c r="G10" s="17">
        <v>68</v>
      </c>
      <c r="H10" s="14" t="str">
        <f t="shared" si="3"/>
        <v>00:44</v>
      </c>
      <c r="I10" s="17">
        <v>88</v>
      </c>
      <c r="J10" s="14" t="str">
        <f t="shared" si="4"/>
        <v>00:58</v>
      </c>
      <c r="K10" s="17">
        <v>108</v>
      </c>
      <c r="L10" s="14" t="str">
        <f t="shared" si="5"/>
        <v>00:6C</v>
      </c>
      <c r="M10" s="17">
        <v>128</v>
      </c>
      <c r="N10" s="14" t="str">
        <f t="shared" si="6"/>
        <v>00:80</v>
      </c>
      <c r="O10" s="17">
        <v>148</v>
      </c>
      <c r="P10" s="14" t="str">
        <f t="shared" si="7"/>
        <v>00:94</v>
      </c>
      <c r="Q10" s="17">
        <v>168</v>
      </c>
      <c r="R10" s="14" t="str">
        <f t="shared" si="8"/>
        <v>00:A8</v>
      </c>
      <c r="S10" s="17">
        <v>188</v>
      </c>
      <c r="T10" s="14" t="str">
        <f t="shared" si="9"/>
        <v>00:BC</v>
      </c>
      <c r="V10" s="13">
        <v>32812</v>
      </c>
      <c r="W10" s="14" t="str">
        <f t="shared" si="10"/>
        <v>80:2C</v>
      </c>
    </row>
    <row r="11" spans="1:23">
      <c r="A11" s="13">
        <v>9</v>
      </c>
      <c r="B11" s="14" t="str">
        <f t="shared" si="0"/>
        <v>00:09</v>
      </c>
      <c r="C11" s="17">
        <v>29</v>
      </c>
      <c r="D11" s="14" t="str">
        <f t="shared" si="1"/>
        <v>00:1D</v>
      </c>
      <c r="E11" s="17">
        <v>49</v>
      </c>
      <c r="F11" s="14" t="str">
        <f t="shared" si="2"/>
        <v>00:31</v>
      </c>
      <c r="G11" s="17">
        <v>69</v>
      </c>
      <c r="H11" s="14" t="str">
        <f t="shared" si="3"/>
        <v>00:45</v>
      </c>
      <c r="I11" s="17">
        <v>89</v>
      </c>
      <c r="J11" s="14" t="str">
        <f t="shared" si="4"/>
        <v>00:59</v>
      </c>
      <c r="K11" s="17">
        <v>109</v>
      </c>
      <c r="L11" s="14" t="str">
        <f t="shared" si="5"/>
        <v>00:6D</v>
      </c>
      <c r="M11" s="17">
        <v>129</v>
      </c>
      <c r="N11" s="14" t="str">
        <f t="shared" si="6"/>
        <v>00:81</v>
      </c>
      <c r="O11" s="17">
        <v>149</v>
      </c>
      <c r="P11" s="14" t="str">
        <f t="shared" si="7"/>
        <v>00:95</v>
      </c>
      <c r="Q11" s="17">
        <v>169</v>
      </c>
      <c r="R11" s="14" t="str">
        <f t="shared" si="8"/>
        <v>00:A9</v>
      </c>
      <c r="S11" s="17">
        <v>189</v>
      </c>
      <c r="T11" s="14" t="str">
        <f t="shared" si="9"/>
        <v>00:BD</v>
      </c>
      <c r="V11" s="13">
        <v>32813</v>
      </c>
      <c r="W11" s="14" t="str">
        <f t="shared" si="10"/>
        <v>80:2D</v>
      </c>
    </row>
    <row r="12" spans="1:23">
      <c r="A12" s="13">
        <v>10</v>
      </c>
      <c r="B12" s="14" t="str">
        <f t="shared" si="0"/>
        <v>00:0A</v>
      </c>
      <c r="C12" s="17">
        <v>30</v>
      </c>
      <c r="D12" s="14" t="str">
        <f t="shared" si="1"/>
        <v>00:1E</v>
      </c>
      <c r="E12" s="17">
        <v>50</v>
      </c>
      <c r="F12" s="14" t="str">
        <f t="shared" si="2"/>
        <v>00:32</v>
      </c>
      <c r="G12" s="17">
        <v>70</v>
      </c>
      <c r="H12" s="14" t="str">
        <f t="shared" si="3"/>
        <v>00:46</v>
      </c>
      <c r="I12" s="17">
        <v>90</v>
      </c>
      <c r="J12" s="14" t="str">
        <f t="shared" si="4"/>
        <v>00:5A</v>
      </c>
      <c r="K12" s="17">
        <v>110</v>
      </c>
      <c r="L12" s="14" t="str">
        <f t="shared" si="5"/>
        <v>00:6E</v>
      </c>
      <c r="M12" s="17">
        <v>130</v>
      </c>
      <c r="N12" s="14" t="str">
        <f t="shared" si="6"/>
        <v>00:82</v>
      </c>
      <c r="O12" s="17">
        <v>150</v>
      </c>
      <c r="P12" s="14" t="str">
        <f t="shared" si="7"/>
        <v>00:96</v>
      </c>
      <c r="Q12" s="17">
        <v>170</v>
      </c>
      <c r="R12" s="14" t="str">
        <f t="shared" si="8"/>
        <v>00:AA</v>
      </c>
      <c r="S12" s="17">
        <v>190</v>
      </c>
      <c r="T12" s="14" t="str">
        <f t="shared" si="9"/>
        <v>00:BE</v>
      </c>
      <c r="V12" s="13">
        <v>32814</v>
      </c>
      <c r="W12" s="14" t="str">
        <f t="shared" si="10"/>
        <v>80:2E</v>
      </c>
    </row>
    <row r="13" spans="1:23">
      <c r="A13" s="13">
        <v>11</v>
      </c>
      <c r="B13" s="14" t="str">
        <f t="shared" si="0"/>
        <v>00:0B</v>
      </c>
      <c r="C13" s="17">
        <v>31</v>
      </c>
      <c r="D13" s="14" t="str">
        <f t="shared" si="1"/>
        <v>00:1F</v>
      </c>
      <c r="E13" s="17">
        <v>51</v>
      </c>
      <c r="F13" s="14" t="str">
        <f t="shared" si="2"/>
        <v>00:33</v>
      </c>
      <c r="G13" s="17">
        <v>71</v>
      </c>
      <c r="H13" s="14" t="str">
        <f t="shared" si="3"/>
        <v>00:47</v>
      </c>
      <c r="I13" s="17">
        <v>91</v>
      </c>
      <c r="J13" s="14" t="str">
        <f t="shared" si="4"/>
        <v>00:5B</v>
      </c>
      <c r="K13" s="17">
        <v>111</v>
      </c>
      <c r="L13" s="14" t="str">
        <f t="shared" si="5"/>
        <v>00:6F</v>
      </c>
      <c r="M13" s="17">
        <v>131</v>
      </c>
      <c r="N13" s="14" t="str">
        <f t="shared" si="6"/>
        <v>00:83</v>
      </c>
      <c r="O13" s="17">
        <v>151</v>
      </c>
      <c r="P13" s="14" t="str">
        <f t="shared" si="7"/>
        <v>00:97</v>
      </c>
      <c r="Q13" s="17">
        <v>171</v>
      </c>
      <c r="R13" s="14" t="str">
        <f t="shared" si="8"/>
        <v>00:AB</v>
      </c>
      <c r="S13" s="17">
        <v>191</v>
      </c>
      <c r="T13" s="14" t="str">
        <f t="shared" si="9"/>
        <v>00:BF</v>
      </c>
      <c r="V13" s="13">
        <v>32815</v>
      </c>
      <c r="W13" s="14" t="str">
        <f t="shared" si="10"/>
        <v>80:2F</v>
      </c>
    </row>
    <row r="14" spans="1:23">
      <c r="A14" s="13">
        <v>12</v>
      </c>
      <c r="B14" s="14" t="str">
        <f t="shared" si="0"/>
        <v>00:0C</v>
      </c>
      <c r="C14" s="17">
        <v>32</v>
      </c>
      <c r="D14" s="14" t="str">
        <f t="shared" si="1"/>
        <v>00:20</v>
      </c>
      <c r="E14" s="17">
        <v>52</v>
      </c>
      <c r="F14" s="14" t="str">
        <f t="shared" si="2"/>
        <v>00:34</v>
      </c>
      <c r="G14" s="17">
        <v>72</v>
      </c>
      <c r="H14" s="14" t="str">
        <f t="shared" si="3"/>
        <v>00:48</v>
      </c>
      <c r="I14" s="17">
        <v>92</v>
      </c>
      <c r="J14" s="14" t="str">
        <f t="shared" si="4"/>
        <v>00:5C</v>
      </c>
      <c r="K14" s="17">
        <v>112</v>
      </c>
      <c r="L14" s="14" t="str">
        <f t="shared" si="5"/>
        <v>00:70</v>
      </c>
      <c r="M14" s="17">
        <v>132</v>
      </c>
      <c r="N14" s="14" t="str">
        <f t="shared" si="6"/>
        <v>00:84</v>
      </c>
      <c r="O14" s="17">
        <v>152</v>
      </c>
      <c r="P14" s="14" t="str">
        <f t="shared" si="7"/>
        <v>00:98</v>
      </c>
      <c r="Q14" s="17">
        <v>172</v>
      </c>
      <c r="R14" s="14" t="str">
        <f t="shared" si="8"/>
        <v>00:AC</v>
      </c>
      <c r="S14" s="17">
        <v>192</v>
      </c>
      <c r="T14" s="14" t="str">
        <f t="shared" si="9"/>
        <v>00:C0</v>
      </c>
      <c r="V14" s="13">
        <v>32816</v>
      </c>
      <c r="W14" s="14" t="str">
        <f t="shared" si="10"/>
        <v>80:30</v>
      </c>
    </row>
    <row r="15" spans="1:23">
      <c r="A15" s="13">
        <v>13</v>
      </c>
      <c r="B15" s="14" t="str">
        <f t="shared" si="0"/>
        <v>00:0D</v>
      </c>
      <c r="C15" s="17">
        <v>33</v>
      </c>
      <c r="D15" s="14" t="str">
        <f t="shared" si="1"/>
        <v>00:21</v>
      </c>
      <c r="E15" s="17">
        <v>53</v>
      </c>
      <c r="F15" s="14" t="str">
        <f t="shared" si="2"/>
        <v>00:35</v>
      </c>
      <c r="G15" s="17">
        <v>73</v>
      </c>
      <c r="H15" s="14" t="str">
        <f t="shared" si="3"/>
        <v>00:49</v>
      </c>
      <c r="I15" s="17">
        <v>93</v>
      </c>
      <c r="J15" s="14" t="str">
        <f t="shared" si="4"/>
        <v>00:5D</v>
      </c>
      <c r="K15" s="17">
        <v>113</v>
      </c>
      <c r="L15" s="14" t="str">
        <f t="shared" si="5"/>
        <v>00:71</v>
      </c>
      <c r="M15" s="17">
        <v>133</v>
      </c>
      <c r="N15" s="14" t="str">
        <f t="shared" si="6"/>
        <v>00:85</v>
      </c>
      <c r="O15" s="17">
        <v>153</v>
      </c>
      <c r="P15" s="14" t="str">
        <f t="shared" si="7"/>
        <v>00:99</v>
      </c>
      <c r="Q15" s="17">
        <v>173</v>
      </c>
      <c r="R15" s="14" t="str">
        <f t="shared" si="8"/>
        <v>00:AD</v>
      </c>
      <c r="S15" s="17">
        <v>193</v>
      </c>
      <c r="T15" s="14" t="str">
        <f t="shared" si="9"/>
        <v>00:C1</v>
      </c>
      <c r="V15" s="13">
        <v>32817</v>
      </c>
      <c r="W15" s="14" t="str">
        <f t="shared" si="10"/>
        <v>80:31</v>
      </c>
    </row>
    <row r="16" spans="1:23">
      <c r="A16" s="13">
        <v>14</v>
      </c>
      <c r="B16" s="14" t="str">
        <f t="shared" si="0"/>
        <v>00:0E</v>
      </c>
      <c r="C16" s="17">
        <v>34</v>
      </c>
      <c r="D16" s="14" t="str">
        <f t="shared" si="1"/>
        <v>00:22</v>
      </c>
      <c r="E16" s="17">
        <v>54</v>
      </c>
      <c r="F16" s="14" t="str">
        <f t="shared" si="2"/>
        <v>00:36</v>
      </c>
      <c r="G16" s="17">
        <v>74</v>
      </c>
      <c r="H16" s="14" t="str">
        <f t="shared" si="3"/>
        <v>00:4A</v>
      </c>
      <c r="I16" s="17">
        <v>94</v>
      </c>
      <c r="J16" s="14" t="str">
        <f t="shared" si="4"/>
        <v>00:5E</v>
      </c>
      <c r="K16" s="17">
        <v>114</v>
      </c>
      <c r="L16" s="14" t="str">
        <f t="shared" si="5"/>
        <v>00:72</v>
      </c>
      <c r="M16" s="17">
        <v>134</v>
      </c>
      <c r="N16" s="14" t="str">
        <f t="shared" si="6"/>
        <v>00:86</v>
      </c>
      <c r="O16" s="17">
        <v>154</v>
      </c>
      <c r="P16" s="14" t="str">
        <f t="shared" si="7"/>
        <v>00:9A</v>
      </c>
      <c r="Q16" s="17">
        <v>174</v>
      </c>
      <c r="R16" s="14" t="str">
        <f t="shared" si="8"/>
        <v>00:AE</v>
      </c>
      <c r="S16" s="17">
        <v>194</v>
      </c>
      <c r="T16" s="14" t="str">
        <f t="shared" si="9"/>
        <v>00:C2</v>
      </c>
      <c r="V16" s="13">
        <v>32818</v>
      </c>
      <c r="W16" s="14" t="str">
        <f t="shared" si="10"/>
        <v>80:32</v>
      </c>
    </row>
    <row r="17" spans="1:23">
      <c r="A17" s="13">
        <v>15</v>
      </c>
      <c r="B17" s="14" t="str">
        <f t="shared" si="0"/>
        <v>00:0F</v>
      </c>
      <c r="C17" s="17">
        <v>35</v>
      </c>
      <c r="D17" s="14" t="str">
        <f t="shared" si="1"/>
        <v>00:23</v>
      </c>
      <c r="E17" s="17">
        <v>55</v>
      </c>
      <c r="F17" s="14" t="str">
        <f t="shared" si="2"/>
        <v>00:37</v>
      </c>
      <c r="G17" s="17">
        <v>75</v>
      </c>
      <c r="H17" s="14" t="str">
        <f t="shared" si="3"/>
        <v>00:4B</v>
      </c>
      <c r="I17" s="17">
        <v>95</v>
      </c>
      <c r="J17" s="14" t="str">
        <f t="shared" si="4"/>
        <v>00:5F</v>
      </c>
      <c r="K17" s="17">
        <v>115</v>
      </c>
      <c r="L17" s="14" t="str">
        <f t="shared" si="5"/>
        <v>00:73</v>
      </c>
      <c r="M17" s="17">
        <v>135</v>
      </c>
      <c r="N17" s="14" t="str">
        <f t="shared" si="6"/>
        <v>00:87</v>
      </c>
      <c r="O17" s="17">
        <v>155</v>
      </c>
      <c r="P17" s="14" t="str">
        <f t="shared" si="7"/>
        <v>00:9B</v>
      </c>
      <c r="Q17" s="17">
        <v>175</v>
      </c>
      <c r="R17" s="14" t="str">
        <f t="shared" si="8"/>
        <v>00:AF</v>
      </c>
      <c r="S17" s="17">
        <v>195</v>
      </c>
      <c r="T17" s="14" t="str">
        <f t="shared" si="9"/>
        <v>00:C3</v>
      </c>
      <c r="V17" s="13">
        <v>32819</v>
      </c>
      <c r="W17" s="14" t="str">
        <f t="shared" si="10"/>
        <v>80:33</v>
      </c>
    </row>
    <row r="18" spans="1:23">
      <c r="A18" s="13">
        <v>16</v>
      </c>
      <c r="B18" s="14" t="str">
        <f t="shared" si="0"/>
        <v>00:10</v>
      </c>
      <c r="C18" s="17">
        <v>36</v>
      </c>
      <c r="D18" s="14" t="str">
        <f t="shared" si="1"/>
        <v>00:24</v>
      </c>
      <c r="E18" s="17">
        <v>56</v>
      </c>
      <c r="F18" s="14" t="str">
        <f t="shared" si="2"/>
        <v>00:38</v>
      </c>
      <c r="G18" s="17">
        <v>76</v>
      </c>
      <c r="H18" s="14" t="str">
        <f t="shared" si="3"/>
        <v>00:4C</v>
      </c>
      <c r="I18" s="17">
        <v>96</v>
      </c>
      <c r="J18" s="14" t="str">
        <f t="shared" si="4"/>
        <v>00:60</v>
      </c>
      <c r="K18" s="17">
        <v>116</v>
      </c>
      <c r="L18" s="14" t="str">
        <f t="shared" si="5"/>
        <v>00:74</v>
      </c>
      <c r="M18" s="17">
        <v>136</v>
      </c>
      <c r="N18" s="14" t="str">
        <f t="shared" si="6"/>
        <v>00:88</v>
      </c>
      <c r="O18" s="17">
        <v>156</v>
      </c>
      <c r="P18" s="14" t="str">
        <f t="shared" si="7"/>
        <v>00:9C</v>
      </c>
      <c r="Q18" s="17">
        <v>176</v>
      </c>
      <c r="R18" s="14" t="str">
        <f t="shared" si="8"/>
        <v>00:B0</v>
      </c>
      <c r="S18" s="17">
        <v>196</v>
      </c>
      <c r="T18" s="14" t="str">
        <f t="shared" si="9"/>
        <v>00:C4</v>
      </c>
      <c r="V18" s="13">
        <v>32820</v>
      </c>
      <c r="W18" s="14" t="str">
        <f t="shared" si="10"/>
        <v>80:34</v>
      </c>
    </row>
    <row r="19" spans="1:23">
      <c r="A19" s="13">
        <v>17</v>
      </c>
      <c r="B19" s="14" t="str">
        <f t="shared" si="0"/>
        <v>00:11</v>
      </c>
      <c r="C19" s="17">
        <v>37</v>
      </c>
      <c r="D19" s="14" t="str">
        <f t="shared" si="1"/>
        <v>00:25</v>
      </c>
      <c r="E19" s="17">
        <v>57</v>
      </c>
      <c r="F19" s="14" t="str">
        <f t="shared" si="2"/>
        <v>00:39</v>
      </c>
      <c r="G19" s="17">
        <v>77</v>
      </c>
      <c r="H19" s="14" t="str">
        <f t="shared" si="3"/>
        <v>00:4D</v>
      </c>
      <c r="I19" s="17">
        <v>97</v>
      </c>
      <c r="J19" s="14" t="str">
        <f t="shared" si="4"/>
        <v>00:61</v>
      </c>
      <c r="K19" s="17">
        <v>117</v>
      </c>
      <c r="L19" s="14" t="str">
        <f t="shared" si="5"/>
        <v>00:75</v>
      </c>
      <c r="M19" s="17">
        <v>137</v>
      </c>
      <c r="N19" s="14" t="str">
        <f t="shared" si="6"/>
        <v>00:89</v>
      </c>
      <c r="O19" s="17">
        <v>157</v>
      </c>
      <c r="P19" s="14" t="str">
        <f t="shared" si="7"/>
        <v>00:9D</v>
      </c>
      <c r="Q19" s="17">
        <v>177</v>
      </c>
      <c r="R19" s="14" t="str">
        <f t="shared" si="8"/>
        <v>00:B1</v>
      </c>
      <c r="S19" s="17">
        <v>197</v>
      </c>
      <c r="T19" s="14" t="str">
        <f t="shared" si="9"/>
        <v>00:C5</v>
      </c>
      <c r="V19" s="13">
        <v>32821</v>
      </c>
      <c r="W19" s="14" t="str">
        <f t="shared" si="10"/>
        <v>80:35</v>
      </c>
    </row>
    <row r="20" spans="1:23">
      <c r="A20" s="13">
        <v>18</v>
      </c>
      <c r="B20" s="14" t="str">
        <f t="shared" si="0"/>
        <v>00:12</v>
      </c>
      <c r="C20" s="17">
        <v>38</v>
      </c>
      <c r="D20" s="14" t="str">
        <f t="shared" si="1"/>
        <v>00:26</v>
      </c>
      <c r="E20" s="17">
        <v>58</v>
      </c>
      <c r="F20" s="14" t="str">
        <f t="shared" si="2"/>
        <v>00:3A</v>
      </c>
      <c r="G20" s="17">
        <v>78</v>
      </c>
      <c r="H20" s="14" t="str">
        <f t="shared" si="3"/>
        <v>00:4E</v>
      </c>
      <c r="I20" s="17">
        <v>98</v>
      </c>
      <c r="J20" s="14" t="str">
        <f t="shared" si="4"/>
        <v>00:62</v>
      </c>
      <c r="K20" s="17">
        <v>118</v>
      </c>
      <c r="L20" s="14" t="str">
        <f t="shared" si="5"/>
        <v>00:76</v>
      </c>
      <c r="M20" s="17">
        <v>138</v>
      </c>
      <c r="N20" s="14" t="str">
        <f t="shared" si="6"/>
        <v>00:8A</v>
      </c>
      <c r="O20" s="17">
        <v>158</v>
      </c>
      <c r="P20" s="14" t="str">
        <f t="shared" si="7"/>
        <v>00:9E</v>
      </c>
      <c r="Q20" s="17">
        <v>178</v>
      </c>
      <c r="R20" s="14" t="str">
        <f t="shared" si="8"/>
        <v>00:B2</v>
      </c>
      <c r="S20" s="17">
        <v>198</v>
      </c>
      <c r="T20" s="14" t="str">
        <f t="shared" si="9"/>
        <v>00:C6</v>
      </c>
      <c r="V20" s="13">
        <v>32822</v>
      </c>
      <c r="W20" s="14" t="str">
        <f t="shared" si="10"/>
        <v>80:36</v>
      </c>
    </row>
    <row r="21" spans="1:23">
      <c r="A21" s="15">
        <v>19</v>
      </c>
      <c r="B21" s="16" t="str">
        <f t="shared" si="0"/>
        <v>00:13</v>
      </c>
      <c r="C21" s="18">
        <v>39</v>
      </c>
      <c r="D21" s="16" t="str">
        <f t="shared" si="1"/>
        <v>00:27</v>
      </c>
      <c r="E21" s="18">
        <v>59</v>
      </c>
      <c r="F21" s="16" t="str">
        <f t="shared" si="2"/>
        <v>00:3B</v>
      </c>
      <c r="G21" s="18">
        <v>79</v>
      </c>
      <c r="H21" s="16" t="str">
        <f t="shared" si="3"/>
        <v>00:4F</v>
      </c>
      <c r="I21" s="18">
        <v>99</v>
      </c>
      <c r="J21" s="16" t="str">
        <f t="shared" si="4"/>
        <v>00:63</v>
      </c>
      <c r="K21" s="18">
        <v>119</v>
      </c>
      <c r="L21" s="16" t="str">
        <f t="shared" si="5"/>
        <v>00:77</v>
      </c>
      <c r="M21" s="18">
        <v>139</v>
      </c>
      <c r="N21" s="16" t="str">
        <f t="shared" si="6"/>
        <v>00:8B</v>
      </c>
      <c r="O21" s="18">
        <v>159</v>
      </c>
      <c r="P21" s="16" t="str">
        <f t="shared" si="7"/>
        <v>00:9F</v>
      </c>
      <c r="Q21" s="18">
        <v>179</v>
      </c>
      <c r="R21" s="16" t="str">
        <f t="shared" si="8"/>
        <v>00:B3</v>
      </c>
      <c r="S21" s="18">
        <v>199</v>
      </c>
      <c r="T21" s="16" t="str">
        <f t="shared" si="9"/>
        <v>00:C7</v>
      </c>
      <c r="V21" s="13">
        <v>32823</v>
      </c>
      <c r="W21" s="14" t="str">
        <f t="shared" si="10"/>
        <v>80:37</v>
      </c>
    </row>
    <row r="22" spans="1:23">
      <c r="V22" s="13">
        <v>32824</v>
      </c>
      <c r="W22" s="14" t="str">
        <f t="shared" si="10"/>
        <v>80:38</v>
      </c>
    </row>
    <row r="23" spans="1:23">
      <c r="V23" s="13">
        <v>32825</v>
      </c>
      <c r="W23" s="14" t="str">
        <f t="shared" si="10"/>
        <v>80:39</v>
      </c>
    </row>
    <row r="24" spans="1:23">
      <c r="V24" s="13">
        <v>32826</v>
      </c>
      <c r="W24" s="14" t="str">
        <f t="shared" si="10"/>
        <v>80:3A</v>
      </c>
    </row>
    <row r="25" spans="1:23">
      <c r="V25" s="13">
        <v>32827</v>
      </c>
      <c r="W25" s="14" t="str">
        <f t="shared" si="10"/>
        <v>80:3B</v>
      </c>
    </row>
    <row r="26" spans="1:23">
      <c r="V26" s="13">
        <v>32828</v>
      </c>
      <c r="W26" s="14" t="str">
        <f t="shared" si="10"/>
        <v>80:3C</v>
      </c>
    </row>
    <row r="27" spans="1:23">
      <c r="V27" s="13">
        <v>32829</v>
      </c>
      <c r="W27" s="14" t="str">
        <f t="shared" si="10"/>
        <v>80:3D</v>
      </c>
    </row>
    <row r="28" spans="1:23">
      <c r="V28" s="13">
        <v>32830</v>
      </c>
      <c r="W28" s="14" t="str">
        <f t="shared" si="10"/>
        <v>80:3E</v>
      </c>
    </row>
    <row r="29" spans="1:23">
      <c r="V29" s="13">
        <v>32831</v>
      </c>
      <c r="W29" s="14" t="str">
        <f t="shared" si="10"/>
        <v>80:3F</v>
      </c>
    </row>
    <row r="30" spans="1:23">
      <c r="V30" s="13">
        <v>32832</v>
      </c>
      <c r="W30" s="14" t="str">
        <f t="shared" si="10"/>
        <v>80:40</v>
      </c>
    </row>
    <row r="31" spans="1:23">
      <c r="V31" s="13">
        <v>32833</v>
      </c>
      <c r="W31" s="14" t="str">
        <f t="shared" si="10"/>
        <v>80:41</v>
      </c>
    </row>
    <row r="32" spans="1:23">
      <c r="V32" s="13">
        <v>32834</v>
      </c>
      <c r="W32" s="14" t="str">
        <f t="shared" si="10"/>
        <v>80:42</v>
      </c>
    </row>
    <row r="33" spans="22:23">
      <c r="V33" s="13">
        <v>32835</v>
      </c>
      <c r="W33" s="14" t="str">
        <f t="shared" si="10"/>
        <v>80:43</v>
      </c>
    </row>
    <row r="34" spans="22:23">
      <c r="V34" s="13">
        <v>32836</v>
      </c>
      <c r="W34" s="14" t="str">
        <f t="shared" si="10"/>
        <v>80:44</v>
      </c>
    </row>
    <row r="35" spans="22:23">
      <c r="V35" s="13">
        <v>32837</v>
      </c>
      <c r="W35" s="14" t="str">
        <f t="shared" si="10"/>
        <v>80:45</v>
      </c>
    </row>
    <row r="36" spans="22:23">
      <c r="V36" s="13">
        <v>32838</v>
      </c>
      <c r="W36" s="14" t="str">
        <f t="shared" si="10"/>
        <v>80:46</v>
      </c>
    </row>
    <row r="37" spans="22:23">
      <c r="V37" s="13">
        <v>32839</v>
      </c>
      <c r="W37" s="14" t="str">
        <f t="shared" si="10"/>
        <v>80:47</v>
      </c>
    </row>
    <row r="38" spans="22:23">
      <c r="V38" s="13">
        <v>32840</v>
      </c>
      <c r="W38" s="14" t="str">
        <f t="shared" si="10"/>
        <v>80:48</v>
      </c>
    </row>
    <row r="39" spans="22:23">
      <c r="V39" s="13">
        <v>32841</v>
      </c>
      <c r="W39" s="14" t="str">
        <f t="shared" si="10"/>
        <v>80:49</v>
      </c>
    </row>
    <row r="40" spans="22:23">
      <c r="V40" s="13">
        <v>32842</v>
      </c>
      <c r="W40" s="14" t="str">
        <f t="shared" si="10"/>
        <v>80:4A</v>
      </c>
    </row>
    <row r="41" spans="22:23">
      <c r="V41" s="13">
        <v>32843</v>
      </c>
      <c r="W41" s="14" t="str">
        <f t="shared" si="10"/>
        <v>80:4B</v>
      </c>
    </row>
    <row r="42" spans="22:23">
      <c r="V42" s="13">
        <v>32844</v>
      </c>
      <c r="W42" s="14" t="str">
        <f t="shared" si="10"/>
        <v>80:4C</v>
      </c>
    </row>
    <row r="43" spans="22:23">
      <c r="V43" s="13">
        <v>32845</v>
      </c>
      <c r="W43" s="14" t="str">
        <f t="shared" si="10"/>
        <v>80:4D</v>
      </c>
    </row>
    <row r="44" spans="22:23">
      <c r="V44" s="13">
        <v>32846</v>
      </c>
      <c r="W44" s="14" t="str">
        <f t="shared" si="10"/>
        <v>80:4E</v>
      </c>
    </row>
    <row r="45" spans="22:23">
      <c r="V45" s="13">
        <v>1403</v>
      </c>
      <c r="W45" s="14" t="str">
        <f t="shared" si="10"/>
        <v>05:7B</v>
      </c>
    </row>
    <row r="46" spans="22:23">
      <c r="V46" s="13">
        <v>1404</v>
      </c>
      <c r="W46" s="14" t="str">
        <f t="shared" si="10"/>
        <v>05:7C</v>
      </c>
    </row>
    <row r="47" spans="22:23">
      <c r="V47" s="13">
        <v>1405</v>
      </c>
      <c r="W47" s="14" t="str">
        <f t="shared" si="10"/>
        <v>05:7D</v>
      </c>
    </row>
    <row r="48" spans="22:23">
      <c r="V48" s="13">
        <v>1406</v>
      </c>
      <c r="W48" s="14" t="str">
        <f t="shared" si="10"/>
        <v>05:7E</v>
      </c>
    </row>
    <row r="49" spans="22:23">
      <c r="V49" s="13">
        <v>1407</v>
      </c>
      <c r="W49" s="14" t="str">
        <f t="shared" si="10"/>
        <v>05:7F</v>
      </c>
    </row>
    <row r="50" spans="22:23">
      <c r="V50" s="13">
        <v>1408</v>
      </c>
      <c r="W50" s="14" t="str">
        <f t="shared" si="10"/>
        <v>05:80</v>
      </c>
    </row>
    <row r="51" spans="22:23">
      <c r="V51" s="13">
        <v>1409</v>
      </c>
      <c r="W51" s="14" t="str">
        <f t="shared" si="10"/>
        <v>05:81</v>
      </c>
    </row>
    <row r="52" spans="22:23">
      <c r="V52" s="13">
        <v>1410</v>
      </c>
      <c r="W52" s="14" t="str">
        <f t="shared" si="10"/>
        <v>05:82</v>
      </c>
    </row>
    <row r="53" spans="22:23">
      <c r="V53" s="13">
        <v>1411</v>
      </c>
      <c r="W53" s="14" t="str">
        <f t="shared" si="10"/>
        <v>05:83</v>
      </c>
    </row>
    <row r="54" spans="22:23">
      <c r="V54" s="13">
        <v>1412</v>
      </c>
      <c r="W54" s="14" t="str">
        <f t="shared" si="10"/>
        <v>05:84</v>
      </c>
    </row>
    <row r="55" spans="22:23">
      <c r="V55" s="13">
        <v>1413</v>
      </c>
      <c r="W55" s="14" t="str">
        <f t="shared" si="10"/>
        <v>05:85</v>
      </c>
    </row>
    <row r="56" spans="22:23">
      <c r="V56" s="13">
        <v>1414</v>
      </c>
      <c r="W56" s="14" t="str">
        <f t="shared" si="10"/>
        <v>05:86</v>
      </c>
    </row>
    <row r="57" spans="22:23">
      <c r="V57" s="13">
        <v>1415</v>
      </c>
      <c r="W57" s="14" t="str">
        <f t="shared" si="10"/>
        <v>05:87</v>
      </c>
    </row>
    <row r="58" spans="22:23">
      <c r="V58" s="13">
        <v>1416</v>
      </c>
      <c r="W58" s="14" t="str">
        <f t="shared" si="10"/>
        <v>05:88</v>
      </c>
    </row>
    <row r="59" spans="22:23">
      <c r="V59" s="13">
        <v>1417</v>
      </c>
      <c r="W59" s="14" t="str">
        <f t="shared" si="10"/>
        <v>05:89</v>
      </c>
    </row>
    <row r="60" spans="22:23">
      <c r="V60" s="13">
        <v>1418</v>
      </c>
      <c r="W60" s="14" t="str">
        <f t="shared" si="10"/>
        <v>05:8A</v>
      </c>
    </row>
    <row r="61" spans="22:23">
      <c r="V61" s="13">
        <v>1419</v>
      </c>
      <c r="W61" s="14" t="str">
        <f t="shared" si="10"/>
        <v>05:8B</v>
      </c>
    </row>
    <row r="62" spans="22:23">
      <c r="V62" s="13">
        <v>1420</v>
      </c>
      <c r="W62" s="14" t="str">
        <f t="shared" si="10"/>
        <v>05:8C</v>
      </c>
    </row>
    <row r="63" spans="22:23">
      <c r="V63" s="13">
        <v>1421</v>
      </c>
      <c r="W63" s="14" t="str">
        <f t="shared" si="10"/>
        <v>05:8D</v>
      </c>
    </row>
    <row r="64" spans="22:23">
      <c r="V64" s="13">
        <v>1422</v>
      </c>
      <c r="W64" s="14" t="str">
        <f t="shared" si="10"/>
        <v>05:8E</v>
      </c>
    </row>
    <row r="65" spans="22:23">
      <c r="V65" s="13">
        <v>1423</v>
      </c>
      <c r="W65" s="14" t="str">
        <f t="shared" si="10"/>
        <v>05:8F</v>
      </c>
    </row>
    <row r="66" spans="22:23">
      <c r="V66" s="13">
        <v>1424</v>
      </c>
      <c r="W66" s="14" t="str">
        <f t="shared" si="10"/>
        <v>05:90</v>
      </c>
    </row>
    <row r="67" spans="22:23">
      <c r="V67" s="13">
        <v>1425</v>
      </c>
      <c r="W67" s="14" t="str">
        <f t="shared" ref="W67:W81" si="11">MID(DEC2HEX(V67,4),1,2)&amp;":"&amp;MID(DEC2HEX(V67,4),3,4)</f>
        <v>05:91</v>
      </c>
    </row>
    <row r="68" spans="22:23">
      <c r="V68" s="13">
        <v>1426</v>
      </c>
      <c r="W68" s="14" t="str">
        <f t="shared" si="11"/>
        <v>05:92</v>
      </c>
    </row>
    <row r="69" spans="22:23">
      <c r="V69" s="13">
        <v>1427</v>
      </c>
      <c r="W69" s="14" t="str">
        <f t="shared" si="11"/>
        <v>05:93</v>
      </c>
    </row>
    <row r="70" spans="22:23">
      <c r="V70" s="13">
        <v>1428</v>
      </c>
      <c r="W70" s="14" t="str">
        <f t="shared" si="11"/>
        <v>05:94</v>
      </c>
    </row>
    <row r="71" spans="22:23">
      <c r="V71" s="13">
        <v>1429</v>
      </c>
      <c r="W71" s="14" t="str">
        <f t="shared" si="11"/>
        <v>05:95</v>
      </c>
    </row>
    <row r="72" spans="22:23">
      <c r="V72" s="13">
        <v>1430</v>
      </c>
      <c r="W72" s="14" t="str">
        <f t="shared" si="11"/>
        <v>05:96</v>
      </c>
    </row>
    <row r="73" spans="22:23">
      <c r="V73" s="13">
        <v>1431</v>
      </c>
      <c r="W73" s="14" t="str">
        <f t="shared" si="11"/>
        <v>05:97</v>
      </c>
    </row>
    <row r="74" spans="22:23">
      <c r="V74" s="13">
        <v>1432</v>
      </c>
      <c r="W74" s="14" t="str">
        <f t="shared" si="11"/>
        <v>05:98</v>
      </c>
    </row>
    <row r="75" spans="22:23">
      <c r="V75" s="13">
        <v>1433</v>
      </c>
      <c r="W75" s="14" t="str">
        <f t="shared" si="11"/>
        <v>05:99</v>
      </c>
    </row>
    <row r="76" spans="22:23">
      <c r="V76" s="13">
        <v>1434</v>
      </c>
      <c r="W76" s="14" t="str">
        <f t="shared" si="11"/>
        <v>05:9A</v>
      </c>
    </row>
    <row r="77" spans="22:23">
      <c r="V77" s="13">
        <v>1435</v>
      </c>
      <c r="W77" s="14" t="str">
        <f t="shared" si="11"/>
        <v>05:9B</v>
      </c>
    </row>
    <row r="78" spans="22:23">
      <c r="V78" s="13">
        <v>1436</v>
      </c>
      <c r="W78" s="14" t="str">
        <f t="shared" si="11"/>
        <v>05:9C</v>
      </c>
    </row>
    <row r="79" spans="22:23">
      <c r="V79" s="13">
        <v>1437</v>
      </c>
      <c r="W79" s="14" t="str">
        <f t="shared" si="11"/>
        <v>05:9D</v>
      </c>
    </row>
    <row r="80" spans="22:23">
      <c r="V80" s="13">
        <v>1438</v>
      </c>
      <c r="W80" s="14" t="str">
        <f t="shared" si="11"/>
        <v>05:9E</v>
      </c>
    </row>
    <row r="81" spans="22:23">
      <c r="V81" s="13">
        <v>1439</v>
      </c>
      <c r="W81" s="14" t="str">
        <f t="shared" si="11"/>
        <v>05:9F</v>
      </c>
    </row>
  </sheetData>
  <pageMargins left="0.7" right="0.7" top="0.75" bottom="0.75" header="0.3" footer="0.3"/>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194682CC6A0F349BB1184306E9F3983" ma:contentTypeVersion="0" ma:contentTypeDescription="Create a new document." ma:contentTypeScope="" ma:versionID="8be09a7935837bcb1f6dd9dd5aaf22e6">
  <xsd:schema xmlns:xsd="http://www.w3.org/2001/XMLSchema" xmlns:xs="http://www.w3.org/2001/XMLSchema" xmlns:p="http://schemas.microsoft.com/office/2006/metadata/properties" targetNamespace="http://schemas.microsoft.com/office/2006/metadata/properties" ma:root="true" ma:fieldsID="87daa8068ee9eb49ca321f78f6dfb730">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D3E7B54-CCD5-4D48-8CB0-7EE7CAAFE68B}"/>
</file>

<file path=customXml/itemProps2.xml><?xml version="1.0" encoding="utf-8"?>
<ds:datastoreItem xmlns:ds="http://schemas.openxmlformats.org/officeDocument/2006/customXml" ds:itemID="{DD0AFE72-4AC3-40CD-8866-4FAA7FBE3159}"/>
</file>

<file path=customXml/itemProps3.xml><?xml version="1.0" encoding="utf-8"?>
<ds:datastoreItem xmlns:ds="http://schemas.openxmlformats.org/officeDocument/2006/customXml" ds:itemID="{EA6905A9-7491-4CFE-A8C4-A5FBB049327F}"/>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22</vt:i4>
      </vt:variant>
    </vt:vector>
  </HeadingPairs>
  <TitlesOfParts>
    <vt:vector size="22" baseType="lpstr">
      <vt:lpstr>LKVALS</vt:lpstr>
      <vt:lpstr>Instructions</vt:lpstr>
      <vt:lpstr>Useful Raidcom reporting cmds</vt:lpstr>
      <vt:lpstr>Create HORCM Files for Rep</vt:lpstr>
      <vt:lpstr>Discover Ext WWNs &amp; LUNs</vt:lpstr>
      <vt:lpstr>Externalize Luns</vt:lpstr>
      <vt:lpstr>Map External</vt:lpstr>
      <vt:lpstr>Modify Ext Cache</vt:lpstr>
      <vt:lpstr>Add Additional Ext Path</vt:lpstr>
      <vt:lpstr>Host Storage Domain</vt:lpstr>
      <vt:lpstr>Map LDEVS to Existing HSD</vt:lpstr>
      <vt:lpstr>Map Device Grps to Existing HSD</vt:lpstr>
      <vt:lpstr>Create LDEV</vt:lpstr>
      <vt:lpstr>Add DeviceGroups</vt:lpstr>
      <vt:lpstr>Add ResourceGroup</vt:lpstr>
      <vt:lpstr>Modify LDEV</vt:lpstr>
      <vt:lpstr>Create or Add to Pool</vt:lpstr>
      <vt:lpstr>Modify Pool</vt:lpstr>
      <vt:lpstr>Expand HDP LDEVs</vt:lpstr>
      <vt:lpstr>Define Fibre Ports</vt:lpstr>
      <vt:lpstr>Initialize LDEVs</vt:lpstr>
      <vt:lpstr>DEC2HEX Conversion</vt:lpstr>
    </vt:vector>
  </TitlesOfParts>
  <Manager/>
  <Company>Hitachi Data Systems</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RAIDCOMCLIWorkbook</dc:title>
  <dc:subject/>
  <dc:creator>Dale Sides</dc:creator>
  <cp:keywords/>
  <dc:description/>
  <cp:lastModifiedBy>Dale Sides</cp:lastModifiedBy>
  <dcterms:created xsi:type="dcterms:W3CDTF">2010-02-16T22:45:57Z</dcterms:created>
  <dcterms:modified xsi:type="dcterms:W3CDTF">2012-03-29T15:15:54Z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0x0101003194682CC6A0F349BB1184306E9F3983</vt:lpwstr>
  </property>
</Properties>
</file>