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8505"/>
  </bookViews>
  <sheets>
    <sheet name="Source" sheetId="1" r:id="rId1"/>
  </sheets>
  <definedNames>
    <definedName name="_xlnm._FilterDatabase" localSheetId="0" hidden="1">Source!$A$1:$ED$109</definedName>
  </definedNames>
  <calcPr calcId="145621"/>
</workbook>
</file>

<file path=xl/calcChain.xml><?xml version="1.0" encoding="utf-8"?>
<calcChain xmlns="http://schemas.openxmlformats.org/spreadsheetml/2006/main">
  <c r="DT87" i="1" l="1"/>
  <c r="DL87" i="1"/>
  <c r="DH87" i="1"/>
  <c r="CW87" i="1"/>
  <c r="CZ87" i="1" s="1"/>
  <c r="CS87" i="1"/>
  <c r="DT86" i="1"/>
  <c r="DL86" i="1"/>
  <c r="DH86" i="1"/>
  <c r="CW86" i="1"/>
  <c r="CZ86" i="1" s="1"/>
  <c r="DA86" i="1" s="1"/>
  <c r="CS86" i="1"/>
  <c r="DT85" i="1"/>
  <c r="DU85" i="1" s="1"/>
  <c r="DL85" i="1"/>
  <c r="DH85" i="1"/>
  <c r="CW85" i="1"/>
  <c r="CZ85" i="1" s="1"/>
  <c r="CS85" i="1"/>
  <c r="DT84" i="1"/>
  <c r="DU84" i="1" s="1"/>
  <c r="DL84" i="1"/>
  <c r="DQ84" i="1" s="1"/>
  <c r="DH84" i="1"/>
  <c r="DP84" i="1" s="1"/>
  <c r="CW84" i="1"/>
  <c r="CZ84" i="1" s="1"/>
  <c r="DA84" i="1" s="1"/>
  <c r="CS84" i="1"/>
  <c r="DT83" i="1"/>
  <c r="DU83" i="1" s="1"/>
  <c r="DI83" i="1"/>
  <c r="DL83" i="1" s="1"/>
  <c r="DH83" i="1"/>
  <c r="CW83" i="1"/>
  <c r="CZ83" i="1" s="1"/>
  <c r="DA83" i="1" s="1"/>
  <c r="CS83" i="1"/>
  <c r="DT82" i="1"/>
  <c r="DH82" i="1"/>
  <c r="DI82" i="1" s="1"/>
  <c r="DL82" i="1" s="1"/>
  <c r="DQ82" i="1" s="1"/>
  <c r="CW82" i="1"/>
  <c r="CZ82" i="1" s="1"/>
  <c r="CS82" i="1"/>
  <c r="DT81" i="1"/>
  <c r="DH81" i="1"/>
  <c r="DI81" i="1" s="1"/>
  <c r="DL81" i="1" s="1"/>
  <c r="DQ81" i="1" s="1"/>
  <c r="CW81" i="1"/>
  <c r="CZ81" i="1" s="1"/>
  <c r="DA81" i="1" s="1"/>
  <c r="CS81" i="1"/>
  <c r="DT80" i="1"/>
  <c r="DH80" i="1"/>
  <c r="CW80" i="1"/>
  <c r="CZ80" i="1" s="1"/>
  <c r="DA80" i="1" s="1"/>
  <c r="CS80" i="1"/>
  <c r="DT79" i="1"/>
  <c r="DU79" i="1" s="1"/>
  <c r="DH79" i="1"/>
  <c r="DI79" i="1" s="1"/>
  <c r="DL79" i="1" s="1"/>
  <c r="CW79" i="1"/>
  <c r="CZ79" i="1" s="1"/>
  <c r="CS79" i="1"/>
  <c r="DT78" i="1"/>
  <c r="DH78" i="1"/>
  <c r="DI78" i="1" s="1"/>
  <c r="DL78" i="1" s="1"/>
  <c r="DQ78" i="1" s="1"/>
  <c r="CW78" i="1"/>
  <c r="CZ78" i="1" s="1"/>
  <c r="CS78" i="1"/>
  <c r="DT77" i="1"/>
  <c r="DI77" i="1"/>
  <c r="DL77" i="1" s="1"/>
  <c r="DQ77" i="1" s="1"/>
  <c r="DH77" i="1"/>
  <c r="CW77" i="1"/>
  <c r="CZ77" i="1" s="1"/>
  <c r="DA77" i="1" s="1"/>
  <c r="CS77" i="1"/>
  <c r="DT76" i="1"/>
  <c r="DH76" i="1"/>
  <c r="CW76" i="1"/>
  <c r="CZ76" i="1" s="1"/>
  <c r="DA76" i="1" s="1"/>
  <c r="CS76" i="1"/>
  <c r="DU75" i="1"/>
  <c r="DT75" i="1"/>
  <c r="DH75" i="1"/>
  <c r="DI75" i="1" s="1"/>
  <c r="DL75" i="1" s="1"/>
  <c r="CW75" i="1"/>
  <c r="CZ75" i="1" s="1"/>
  <c r="DA75" i="1" s="1"/>
  <c r="CS75" i="1"/>
  <c r="DT74" i="1"/>
  <c r="DH74" i="1"/>
  <c r="DU74" i="1" s="1"/>
  <c r="CW74" i="1"/>
  <c r="CZ74" i="1" s="1"/>
  <c r="CS74" i="1"/>
  <c r="DT73" i="1"/>
  <c r="DH73" i="1"/>
  <c r="DI73" i="1" s="1"/>
  <c r="DL73" i="1" s="1"/>
  <c r="DQ73" i="1" s="1"/>
  <c r="CW73" i="1"/>
  <c r="CZ73" i="1" s="1"/>
  <c r="CS73" i="1"/>
  <c r="DT72" i="1"/>
  <c r="DH72" i="1"/>
  <c r="CW72" i="1"/>
  <c r="CZ72" i="1" s="1"/>
  <c r="CS72" i="1"/>
  <c r="DT71" i="1"/>
  <c r="DU71" i="1" s="1"/>
  <c r="DH71" i="1"/>
  <c r="DI71" i="1" s="1"/>
  <c r="DL71" i="1" s="1"/>
  <c r="CW71" i="1"/>
  <c r="CZ71" i="1" s="1"/>
  <c r="DA71" i="1" s="1"/>
  <c r="CS71" i="1"/>
  <c r="DT70" i="1"/>
  <c r="DH70" i="1"/>
  <c r="DU70" i="1" s="1"/>
  <c r="CW70" i="1"/>
  <c r="CZ70" i="1" s="1"/>
  <c r="CS70" i="1"/>
  <c r="DT69" i="1"/>
  <c r="DL69" i="1"/>
  <c r="DH69" i="1"/>
  <c r="DP69" i="1" s="1"/>
  <c r="CZ69" i="1"/>
  <c r="DA69" i="1" s="1"/>
  <c r="CW69" i="1"/>
  <c r="CS69" i="1"/>
  <c r="DT68" i="1"/>
  <c r="DU68" i="1" s="1"/>
  <c r="DL68" i="1"/>
  <c r="DQ68" i="1" s="1"/>
  <c r="DH68" i="1"/>
  <c r="CW68" i="1"/>
  <c r="CZ68" i="1" s="1"/>
  <c r="DA68" i="1" s="1"/>
  <c r="CS68" i="1"/>
  <c r="DT67" i="1"/>
  <c r="DU67" i="1" s="1"/>
  <c r="DL67" i="1"/>
  <c r="DH67" i="1"/>
  <c r="CW67" i="1"/>
  <c r="CZ67" i="1" s="1"/>
  <c r="DA67" i="1" s="1"/>
  <c r="CS67" i="1"/>
  <c r="DT66" i="1"/>
  <c r="DL66" i="1"/>
  <c r="DH66" i="1"/>
  <c r="DP66" i="1" s="1"/>
  <c r="CW66" i="1"/>
  <c r="CZ66" i="1" s="1"/>
  <c r="CS66" i="1"/>
  <c r="DT65" i="1"/>
  <c r="DL65" i="1"/>
  <c r="DH65" i="1"/>
  <c r="CW65" i="1"/>
  <c r="CZ65" i="1" s="1"/>
  <c r="CS65" i="1"/>
  <c r="DT64" i="1"/>
  <c r="DP64" i="1"/>
  <c r="DL64" i="1"/>
  <c r="DH64" i="1"/>
  <c r="CW64" i="1"/>
  <c r="CZ64" i="1" s="1"/>
  <c r="CS64" i="1"/>
  <c r="DT63" i="1"/>
  <c r="DL63" i="1"/>
  <c r="DH63" i="1"/>
  <c r="CW63" i="1"/>
  <c r="CZ63" i="1" s="1"/>
  <c r="DA63" i="1" s="1"/>
  <c r="CS63" i="1"/>
  <c r="DT62" i="1"/>
  <c r="DL62" i="1"/>
  <c r="DH62" i="1"/>
  <c r="DP62" i="1" s="1"/>
  <c r="CW62" i="1"/>
  <c r="CZ62" i="1" s="1"/>
  <c r="CS62" i="1"/>
  <c r="DT61" i="1"/>
  <c r="DL61" i="1"/>
  <c r="DH61" i="1"/>
  <c r="CW61" i="1"/>
  <c r="CZ61" i="1" s="1"/>
  <c r="DA61" i="1" s="1"/>
  <c r="CS61" i="1"/>
  <c r="DT60" i="1"/>
  <c r="DL60" i="1"/>
  <c r="DH60" i="1"/>
  <c r="CW60" i="1"/>
  <c r="CZ60" i="1" s="1"/>
  <c r="CS60" i="1"/>
  <c r="DT59" i="1"/>
  <c r="DL59" i="1"/>
  <c r="DH59" i="1"/>
  <c r="CW59" i="1"/>
  <c r="CZ59" i="1" s="1"/>
  <c r="CS59" i="1"/>
  <c r="DT58" i="1"/>
  <c r="DL58" i="1"/>
  <c r="DH58" i="1"/>
  <c r="CW58" i="1"/>
  <c r="CZ58" i="1" s="1"/>
  <c r="CS58" i="1"/>
  <c r="DT57" i="1"/>
  <c r="DL57" i="1"/>
  <c r="DH57" i="1"/>
  <c r="CW57" i="1"/>
  <c r="CZ57" i="1" s="1"/>
  <c r="DA57" i="1" s="1"/>
  <c r="CS57" i="1"/>
  <c r="DT56" i="1"/>
  <c r="DL56" i="1"/>
  <c r="DH56" i="1"/>
  <c r="DU56" i="1" s="1"/>
  <c r="CW56" i="1"/>
  <c r="CZ56" i="1" s="1"/>
  <c r="CS56" i="1"/>
  <c r="DT55" i="1"/>
  <c r="DL55" i="1"/>
  <c r="DH55" i="1"/>
  <c r="DA55" i="1"/>
  <c r="CS55" i="1"/>
  <c r="DT54" i="1"/>
  <c r="DU54" i="1" s="1"/>
  <c r="DL54" i="1"/>
  <c r="DH54" i="1"/>
  <c r="DA54" i="1"/>
  <c r="CS54" i="1"/>
  <c r="DT53" i="1"/>
  <c r="DL53" i="1"/>
  <c r="DH53" i="1"/>
  <c r="DP53" i="1" s="1"/>
  <c r="CS53" i="1"/>
  <c r="DT52" i="1"/>
  <c r="DL52" i="1"/>
  <c r="DH52" i="1"/>
  <c r="DP52" i="1" s="1"/>
  <c r="CS52" i="1"/>
  <c r="DT51" i="1"/>
  <c r="DL51" i="1"/>
  <c r="DH51" i="1"/>
  <c r="DA51" i="1"/>
  <c r="CS51" i="1"/>
  <c r="DT50" i="1"/>
  <c r="DL50" i="1"/>
  <c r="DH50" i="1"/>
  <c r="CS50" i="1"/>
  <c r="DT49" i="1"/>
  <c r="DL49" i="1"/>
  <c r="DH49" i="1"/>
  <c r="DP49" i="1" s="1"/>
  <c r="CS49" i="1"/>
  <c r="DT48" i="1"/>
  <c r="DL48" i="1"/>
  <c r="DH48" i="1"/>
  <c r="CS48" i="1"/>
  <c r="DT47" i="1"/>
  <c r="DL47" i="1"/>
  <c r="DQ47" i="1" s="1"/>
  <c r="DH47" i="1"/>
  <c r="CS47" i="1"/>
  <c r="DT46" i="1"/>
  <c r="DL46" i="1"/>
  <c r="DH46" i="1"/>
  <c r="CS46" i="1"/>
  <c r="DT45" i="1"/>
  <c r="DL45" i="1"/>
  <c r="DH45" i="1"/>
  <c r="CS45" i="1"/>
  <c r="DT44" i="1"/>
  <c r="DL44" i="1"/>
  <c r="DH44" i="1"/>
  <c r="CS44" i="1"/>
  <c r="DT43" i="1"/>
  <c r="DL43" i="1"/>
  <c r="DH43" i="1"/>
  <c r="CS43" i="1"/>
  <c r="DT42" i="1"/>
  <c r="DP42" i="1"/>
  <c r="DL42" i="1"/>
  <c r="DH42" i="1"/>
  <c r="CS42" i="1"/>
  <c r="DT41" i="1"/>
  <c r="DU41" i="1" s="1"/>
  <c r="DL41" i="1"/>
  <c r="DH41" i="1"/>
  <c r="CS41" i="1"/>
  <c r="DT40" i="1"/>
  <c r="DL40" i="1"/>
  <c r="DH40" i="1"/>
  <c r="DP40" i="1" s="1"/>
  <c r="CS40" i="1"/>
  <c r="DT39" i="1"/>
  <c r="DL39" i="1"/>
  <c r="DH39" i="1"/>
  <c r="DP39" i="1" s="1"/>
  <c r="CS39" i="1"/>
  <c r="DT38" i="1"/>
  <c r="DL38" i="1"/>
  <c r="DH38" i="1"/>
  <c r="DP38" i="1" s="1"/>
  <c r="CS38" i="1"/>
  <c r="DT37" i="1"/>
  <c r="DL37" i="1"/>
  <c r="DH37" i="1"/>
  <c r="CS37" i="1"/>
  <c r="DT36" i="1"/>
  <c r="DL36" i="1"/>
  <c r="DH36" i="1"/>
  <c r="CS36" i="1"/>
  <c r="DT35" i="1"/>
  <c r="DL35" i="1"/>
  <c r="DH35" i="1"/>
  <c r="DP35" i="1" s="1"/>
  <c r="CS35" i="1"/>
  <c r="DT34" i="1"/>
  <c r="DL34" i="1"/>
  <c r="DH34" i="1"/>
  <c r="DP34" i="1" s="1"/>
  <c r="CS34" i="1"/>
  <c r="DT33" i="1"/>
  <c r="DL33" i="1"/>
  <c r="DH33" i="1"/>
  <c r="CS33" i="1"/>
  <c r="DT32" i="1"/>
  <c r="DL32" i="1"/>
  <c r="DH32" i="1"/>
  <c r="DP32" i="1" s="1"/>
  <c r="CS32" i="1"/>
  <c r="DT31" i="1"/>
  <c r="DL31" i="1"/>
  <c r="DH31" i="1"/>
  <c r="DP31" i="1" s="1"/>
  <c r="CS31" i="1"/>
  <c r="CK31" i="1"/>
  <c r="BV31" i="1"/>
  <c r="AU31" i="1"/>
  <c r="AF31" i="1"/>
  <c r="DT30" i="1"/>
  <c r="DL30" i="1"/>
  <c r="DH30" i="1"/>
  <c r="DP30" i="1" s="1"/>
  <c r="CS30" i="1"/>
  <c r="CK30" i="1"/>
  <c r="BV30" i="1"/>
  <c r="AU30" i="1"/>
  <c r="AF30" i="1"/>
  <c r="DT29" i="1"/>
  <c r="DL29" i="1"/>
  <c r="DH29" i="1"/>
  <c r="CS29" i="1"/>
  <c r="CK29" i="1"/>
  <c r="BV29" i="1"/>
  <c r="AU29" i="1"/>
  <c r="AF29" i="1"/>
  <c r="DT28" i="1"/>
  <c r="DL28" i="1"/>
  <c r="DH28" i="1"/>
  <c r="DP28" i="1" s="1"/>
  <c r="CS28" i="1"/>
  <c r="DT27" i="1"/>
  <c r="DL27" i="1"/>
  <c r="DH27" i="1"/>
  <c r="DP27" i="1" s="1"/>
  <c r="CS27" i="1"/>
  <c r="DT26" i="1"/>
  <c r="DO26" i="1"/>
  <c r="DN26" i="1"/>
  <c r="DM26" i="1"/>
  <c r="DL26" i="1"/>
  <c r="DH26" i="1"/>
  <c r="CY26" i="1"/>
  <c r="CX26" i="1"/>
  <c r="CW26" i="1"/>
  <c r="CS26" i="1"/>
  <c r="DT25" i="1"/>
  <c r="DO25" i="1"/>
  <c r="DN25" i="1"/>
  <c r="DM25" i="1"/>
  <c r="DL25" i="1"/>
  <c r="DH25" i="1"/>
  <c r="DP25" i="1" s="1"/>
  <c r="CY25" i="1"/>
  <c r="CX25" i="1"/>
  <c r="CW25" i="1"/>
  <c r="CZ25" i="1" s="1"/>
  <c r="CS25" i="1"/>
  <c r="DT24" i="1"/>
  <c r="DO24" i="1"/>
  <c r="DN24" i="1"/>
  <c r="DM24" i="1"/>
  <c r="DL24" i="1"/>
  <c r="DH24" i="1"/>
  <c r="CY24" i="1"/>
  <c r="CX24" i="1"/>
  <c r="CW24" i="1"/>
  <c r="CS24" i="1"/>
  <c r="DT23" i="1"/>
  <c r="DU23" i="1" s="1"/>
  <c r="DO23" i="1"/>
  <c r="DN23" i="1"/>
  <c r="DM23" i="1"/>
  <c r="DL23" i="1"/>
  <c r="DH23" i="1"/>
  <c r="CY23" i="1"/>
  <c r="CX23" i="1"/>
  <c r="CW23" i="1"/>
  <c r="CZ23" i="1" s="1"/>
  <c r="DA23" i="1" s="1"/>
  <c r="CS23" i="1"/>
  <c r="DT22" i="1"/>
  <c r="DO22" i="1"/>
  <c r="DN22" i="1"/>
  <c r="DM22" i="1"/>
  <c r="DL22" i="1"/>
  <c r="DH22" i="1"/>
  <c r="CY22" i="1"/>
  <c r="CX22" i="1"/>
  <c r="CW22" i="1"/>
  <c r="CS22" i="1"/>
  <c r="DT21" i="1"/>
  <c r="DO21" i="1"/>
  <c r="DN21" i="1"/>
  <c r="DM21" i="1"/>
  <c r="DL21" i="1"/>
  <c r="DH21" i="1"/>
  <c r="CY21" i="1"/>
  <c r="CX21" i="1"/>
  <c r="CW21" i="1"/>
  <c r="CS21" i="1"/>
  <c r="DT20" i="1"/>
  <c r="DO20" i="1"/>
  <c r="DN20" i="1"/>
  <c r="DM20" i="1"/>
  <c r="DL20" i="1"/>
  <c r="DH20" i="1"/>
  <c r="CY20" i="1"/>
  <c r="CX20" i="1"/>
  <c r="CW20" i="1"/>
  <c r="CS20" i="1"/>
  <c r="DT19" i="1"/>
  <c r="DO19" i="1"/>
  <c r="DN19" i="1"/>
  <c r="DM19" i="1"/>
  <c r="DL19" i="1"/>
  <c r="DQ19" i="1" s="1"/>
  <c r="DH19" i="1"/>
  <c r="CY19" i="1"/>
  <c r="CX19" i="1"/>
  <c r="CW19" i="1"/>
  <c r="CS19" i="1"/>
  <c r="DT18" i="1"/>
  <c r="DO18" i="1"/>
  <c r="DN18" i="1"/>
  <c r="DM18" i="1"/>
  <c r="DL18" i="1"/>
  <c r="DH18" i="1"/>
  <c r="CY18" i="1"/>
  <c r="CX18" i="1"/>
  <c r="CW18" i="1"/>
  <c r="CS18" i="1"/>
  <c r="DT17" i="1"/>
  <c r="DU17" i="1" s="1"/>
  <c r="DO17" i="1"/>
  <c r="DN17" i="1"/>
  <c r="DM17" i="1"/>
  <c r="DL17" i="1"/>
  <c r="DH17" i="1"/>
  <c r="CZ17" i="1"/>
  <c r="DA17" i="1" s="1"/>
  <c r="CY17" i="1"/>
  <c r="CX17" i="1"/>
  <c r="CW17" i="1"/>
  <c r="CS17" i="1"/>
  <c r="DT16" i="1"/>
  <c r="DO16" i="1"/>
  <c r="DN16" i="1"/>
  <c r="DM16" i="1"/>
  <c r="DL16" i="1"/>
  <c r="DH16" i="1"/>
  <c r="CY16" i="1"/>
  <c r="CX16" i="1"/>
  <c r="CW16" i="1"/>
  <c r="CS16" i="1"/>
  <c r="DT15" i="1"/>
  <c r="DO15" i="1"/>
  <c r="DN15" i="1"/>
  <c r="DM15" i="1"/>
  <c r="DL15" i="1"/>
  <c r="DH15" i="1"/>
  <c r="CY15" i="1"/>
  <c r="CX15" i="1"/>
  <c r="CW15" i="1"/>
  <c r="CS15" i="1"/>
  <c r="DT14" i="1"/>
  <c r="DO14" i="1"/>
  <c r="DN14" i="1"/>
  <c r="DM14" i="1"/>
  <c r="DL14" i="1"/>
  <c r="DH14" i="1"/>
  <c r="CY14" i="1"/>
  <c r="CX14" i="1"/>
  <c r="CW14" i="1"/>
  <c r="CS14" i="1"/>
  <c r="DT13" i="1"/>
  <c r="DO13" i="1"/>
  <c r="DN13" i="1"/>
  <c r="DM13" i="1"/>
  <c r="DL13" i="1"/>
  <c r="DH13" i="1"/>
  <c r="CY13" i="1"/>
  <c r="CX13" i="1"/>
  <c r="CW13" i="1"/>
  <c r="CS13" i="1"/>
  <c r="DT12" i="1"/>
  <c r="DO12" i="1"/>
  <c r="DN12" i="1"/>
  <c r="DM12" i="1"/>
  <c r="DL12" i="1"/>
  <c r="DH12" i="1"/>
  <c r="CY12" i="1"/>
  <c r="CX12" i="1"/>
  <c r="CW12" i="1"/>
  <c r="CS12" i="1"/>
  <c r="DT11" i="1"/>
  <c r="DO11" i="1"/>
  <c r="DN11" i="1"/>
  <c r="DM11" i="1"/>
  <c r="DL11" i="1"/>
  <c r="DH11" i="1"/>
  <c r="DP11" i="1" s="1"/>
  <c r="CY11" i="1"/>
  <c r="CX11" i="1"/>
  <c r="CW11" i="1"/>
  <c r="CZ11" i="1" s="1"/>
  <c r="CS11" i="1"/>
  <c r="DT10" i="1"/>
  <c r="DO10" i="1"/>
  <c r="DN10" i="1"/>
  <c r="DM10" i="1"/>
  <c r="DL10" i="1"/>
  <c r="DH10" i="1"/>
  <c r="CY10" i="1"/>
  <c r="CX10" i="1"/>
  <c r="CW10" i="1"/>
  <c r="CS10" i="1"/>
  <c r="DT9" i="1"/>
  <c r="DO9" i="1"/>
  <c r="DN9" i="1"/>
  <c r="DM9" i="1"/>
  <c r="DL9" i="1"/>
  <c r="DH9" i="1"/>
  <c r="CY9" i="1"/>
  <c r="CX9" i="1"/>
  <c r="CW9" i="1"/>
  <c r="CZ9" i="1" s="1"/>
  <c r="CS9" i="1"/>
  <c r="DT8" i="1"/>
  <c r="DO8" i="1"/>
  <c r="DN8" i="1"/>
  <c r="DM8" i="1"/>
  <c r="DL8" i="1"/>
  <c r="DH8" i="1"/>
  <c r="CY8" i="1"/>
  <c r="CX8" i="1"/>
  <c r="CW8" i="1"/>
  <c r="CS8" i="1"/>
  <c r="DT7" i="1"/>
  <c r="DO7" i="1"/>
  <c r="DN7" i="1"/>
  <c r="DM7" i="1"/>
  <c r="DL7" i="1"/>
  <c r="DH7" i="1"/>
  <c r="CY7" i="1"/>
  <c r="CX7" i="1"/>
  <c r="CW7" i="1"/>
  <c r="CZ7" i="1" s="1"/>
  <c r="CS7" i="1"/>
  <c r="DT6" i="1"/>
  <c r="DO6" i="1"/>
  <c r="DN6" i="1"/>
  <c r="DM6" i="1"/>
  <c r="DL6" i="1"/>
  <c r="DH6" i="1"/>
  <c r="CY6" i="1"/>
  <c r="CX6" i="1"/>
  <c r="CW6" i="1"/>
  <c r="CS6" i="1"/>
  <c r="DA7" i="1" l="1"/>
  <c r="DU7" i="1"/>
  <c r="DA9" i="1"/>
  <c r="DQ9" i="1"/>
  <c r="CZ10" i="1"/>
  <c r="DA10" i="1" s="1"/>
  <c r="DA11" i="1"/>
  <c r="DQ11" i="1"/>
  <c r="DQ13" i="1"/>
  <c r="DU15" i="1"/>
  <c r="DQ18" i="1"/>
  <c r="DU18" i="1"/>
  <c r="CZ21" i="1"/>
  <c r="DA25" i="1"/>
  <c r="DQ25" i="1"/>
  <c r="DU25" i="1"/>
  <c r="DQ49" i="1"/>
  <c r="DU60" i="1"/>
  <c r="DQ85" i="1"/>
  <c r="CZ15" i="1"/>
  <c r="DA15" i="1" s="1"/>
  <c r="DQ17" i="1"/>
  <c r="DQ22" i="1"/>
  <c r="DU22" i="1"/>
  <c r="DU48" i="1"/>
  <c r="DU50" i="1"/>
  <c r="DP56" i="1"/>
  <c r="DU64" i="1"/>
  <c r="DU86" i="1"/>
  <c r="DP6" i="1"/>
  <c r="DU8" i="1"/>
  <c r="DQ10" i="1"/>
  <c r="DQ12" i="1"/>
  <c r="DU12" i="1"/>
  <c r="CZ14" i="1"/>
  <c r="DA14" i="1" s="1"/>
  <c r="DP21" i="1"/>
  <c r="DP23" i="1"/>
  <c r="DQ24" i="1"/>
  <c r="DU24" i="1"/>
  <c r="DU33" i="1"/>
  <c r="DP43" i="1"/>
  <c r="DP46" i="1"/>
  <c r="DP47" i="1"/>
  <c r="DU53" i="1"/>
  <c r="DQ54" i="1"/>
  <c r="DP58" i="1"/>
  <c r="DA59" i="1"/>
  <c r="DP60" i="1"/>
  <c r="DA65" i="1"/>
  <c r="DQ67" i="1"/>
  <c r="DP68" i="1"/>
  <c r="DA72" i="1"/>
  <c r="DA73" i="1"/>
  <c r="DA79" i="1"/>
  <c r="DA85" i="1"/>
  <c r="DQ86" i="1"/>
  <c r="DP87" i="1"/>
  <c r="DQ71" i="1"/>
  <c r="DP71" i="1"/>
  <c r="DQ83" i="1"/>
  <c r="DP83" i="1"/>
  <c r="DQ79" i="1"/>
  <c r="DP79" i="1"/>
  <c r="DQ75" i="1"/>
  <c r="DP75" i="1"/>
  <c r="CZ8" i="1"/>
  <c r="DA8" i="1" s="1"/>
  <c r="DU6" i="1"/>
  <c r="DP7" i="1"/>
  <c r="DQ7" i="1"/>
  <c r="DP9" i="1"/>
  <c r="CZ13" i="1"/>
  <c r="DA13" i="1" s="1"/>
  <c r="DP15" i="1"/>
  <c r="DQ16" i="1"/>
  <c r="DU16" i="1"/>
  <c r="DP19" i="1"/>
  <c r="CZ20" i="1"/>
  <c r="DA20" i="1" s="1"/>
  <c r="DQ20" i="1"/>
  <c r="DU20" i="1"/>
  <c r="CZ22" i="1"/>
  <c r="DA22" i="1" s="1"/>
  <c r="DU30" i="1"/>
  <c r="DU38" i="1"/>
  <c r="DU46" i="1"/>
  <c r="DA49" i="1"/>
  <c r="DP51" i="1"/>
  <c r="DA52" i="1"/>
  <c r="DU52" i="1"/>
  <c r="DP54" i="1"/>
  <c r="DU55" i="1"/>
  <c r="DQ56" i="1"/>
  <c r="DP57" i="1"/>
  <c r="DA58" i="1"/>
  <c r="DU59" i="1"/>
  <c r="DQ60" i="1"/>
  <c r="DP61" i="1"/>
  <c r="DA62" i="1"/>
  <c r="DU63" i="1"/>
  <c r="DQ64" i="1"/>
  <c r="DP65" i="1"/>
  <c r="DA66" i="1"/>
  <c r="DU69" i="1"/>
  <c r="DI70" i="1"/>
  <c r="DL70" i="1" s="1"/>
  <c r="DQ70" i="1" s="1"/>
  <c r="DU73" i="1"/>
  <c r="DI74" i="1"/>
  <c r="DL74" i="1" s="1"/>
  <c r="DQ74" i="1" s="1"/>
  <c r="DU77" i="1"/>
  <c r="DU81" i="1"/>
  <c r="DP86" i="1"/>
  <c r="DU58" i="1"/>
  <c r="DU62" i="1"/>
  <c r="DU66" i="1"/>
  <c r="DQ8" i="1"/>
  <c r="DU10" i="1"/>
  <c r="DP13" i="1"/>
  <c r="DQ14" i="1"/>
  <c r="DU14" i="1"/>
  <c r="DP17" i="1"/>
  <c r="CZ19" i="1"/>
  <c r="DA19" i="1" s="1"/>
  <c r="DQ26" i="1"/>
  <c r="DU26" i="1"/>
  <c r="DU34" i="1"/>
  <c r="DU42" i="1"/>
  <c r="DA47" i="1"/>
  <c r="DU51" i="1"/>
  <c r="DA53" i="1"/>
  <c r="DP55" i="1"/>
  <c r="DA56" i="1"/>
  <c r="DU57" i="1"/>
  <c r="DQ58" i="1"/>
  <c r="DP59" i="1"/>
  <c r="DA60" i="1"/>
  <c r="DU61" i="1"/>
  <c r="DQ62" i="1"/>
  <c r="DP63" i="1"/>
  <c r="DA64" i="1"/>
  <c r="DU65" i="1"/>
  <c r="DQ66" i="1"/>
  <c r="DP67" i="1"/>
  <c r="DA70" i="1"/>
  <c r="DA74" i="1"/>
  <c r="DA78" i="1"/>
  <c r="DA82" i="1"/>
  <c r="CZ6" i="1"/>
  <c r="DA6" i="1" s="1"/>
  <c r="DU11" i="1"/>
  <c r="DA21" i="1"/>
  <c r="DU29" i="1"/>
  <c r="DU37" i="1"/>
  <c r="DU45" i="1"/>
  <c r="DQ52" i="1"/>
  <c r="DQ69" i="1"/>
  <c r="DP78" i="1"/>
  <c r="DU78" i="1"/>
  <c r="DP82" i="1"/>
  <c r="DU82" i="1"/>
  <c r="DP10" i="1"/>
  <c r="DP12" i="1"/>
  <c r="DP26" i="1"/>
  <c r="DQ36" i="1"/>
  <c r="DA36" i="1"/>
  <c r="DQ44" i="1"/>
  <c r="DA44" i="1"/>
  <c r="DQ6" i="1"/>
  <c r="DQ21" i="1"/>
  <c r="DQ29" i="1"/>
  <c r="DA29" i="1"/>
  <c r="DQ37" i="1"/>
  <c r="DA37" i="1"/>
  <c r="DQ41" i="1"/>
  <c r="DA41" i="1"/>
  <c r="DQ48" i="1"/>
  <c r="DA48" i="1"/>
  <c r="DP8" i="1"/>
  <c r="DP14" i="1"/>
  <c r="DQ15" i="1"/>
  <c r="CZ16" i="1"/>
  <c r="DA16" i="1" s="1"/>
  <c r="DU19" i="1"/>
  <c r="DP22" i="1"/>
  <c r="DQ23" i="1"/>
  <c r="CZ24" i="1"/>
  <c r="DA24" i="1" s="1"/>
  <c r="DU27" i="1"/>
  <c r="DQ30" i="1"/>
  <c r="DA30" i="1"/>
  <c r="DU31" i="1"/>
  <c r="DQ34" i="1"/>
  <c r="DA34" i="1"/>
  <c r="DU35" i="1"/>
  <c r="DP36" i="1"/>
  <c r="DQ38" i="1"/>
  <c r="DA38" i="1"/>
  <c r="DU39" i="1"/>
  <c r="DQ42" i="1"/>
  <c r="DA42" i="1"/>
  <c r="DU43" i="1"/>
  <c r="DP44" i="1"/>
  <c r="DQ46" i="1"/>
  <c r="DA46" i="1"/>
  <c r="DU9" i="1"/>
  <c r="DP18" i="1"/>
  <c r="DQ28" i="1"/>
  <c r="DA28" i="1"/>
  <c r="DQ32" i="1"/>
  <c r="DA32" i="1"/>
  <c r="DQ40" i="1"/>
  <c r="DA40" i="1"/>
  <c r="DP20" i="1"/>
  <c r="DQ33" i="1"/>
  <c r="DA33" i="1"/>
  <c r="DQ45" i="1"/>
  <c r="DA45" i="1"/>
  <c r="DQ50" i="1"/>
  <c r="DA50" i="1"/>
  <c r="CZ12" i="1"/>
  <c r="DA12" i="1" s="1"/>
  <c r="DU13" i="1"/>
  <c r="DP16" i="1"/>
  <c r="CZ18" i="1"/>
  <c r="DA18" i="1" s="1"/>
  <c r="DU21" i="1"/>
  <c r="DP24" i="1"/>
  <c r="CZ26" i="1"/>
  <c r="DA26" i="1" s="1"/>
  <c r="DQ27" i="1"/>
  <c r="DA27" i="1"/>
  <c r="DU28" i="1"/>
  <c r="DP29" i="1"/>
  <c r="DQ31" i="1"/>
  <c r="DA31" i="1"/>
  <c r="DU32" i="1"/>
  <c r="DP33" i="1"/>
  <c r="DQ35" i="1"/>
  <c r="DA35" i="1"/>
  <c r="DU36" i="1"/>
  <c r="DP37" i="1"/>
  <c r="DQ39" i="1"/>
  <c r="DA39" i="1"/>
  <c r="DU40" i="1"/>
  <c r="DP41" i="1"/>
  <c r="DQ43" i="1"/>
  <c r="DA43" i="1"/>
  <c r="DU44" i="1"/>
  <c r="DP45" i="1"/>
  <c r="DP48" i="1"/>
  <c r="DP50" i="1"/>
  <c r="DP74" i="1"/>
  <c r="DU87" i="1"/>
  <c r="DU47" i="1"/>
  <c r="DP73" i="1"/>
  <c r="DP77" i="1"/>
  <c r="DP81" i="1"/>
  <c r="DP85" i="1"/>
  <c r="DQ87" i="1"/>
  <c r="DU49" i="1"/>
  <c r="DQ51" i="1"/>
  <c r="DQ53" i="1"/>
  <c r="DQ55" i="1"/>
  <c r="DQ57" i="1"/>
  <c r="DQ59" i="1"/>
  <c r="DQ61" i="1"/>
  <c r="DQ63" i="1"/>
  <c r="DQ65" i="1"/>
  <c r="DU72" i="1"/>
  <c r="DI72" i="1"/>
  <c r="DL72" i="1" s="1"/>
  <c r="DU76" i="1"/>
  <c r="DI76" i="1"/>
  <c r="DL76" i="1" s="1"/>
  <c r="DU80" i="1"/>
  <c r="DI80" i="1"/>
  <c r="DL80" i="1" s="1"/>
  <c r="DA87" i="1"/>
  <c r="DP70" i="1" l="1"/>
  <c r="DQ80" i="1"/>
  <c r="DP80" i="1"/>
  <c r="DQ72" i="1"/>
  <c r="DP72" i="1"/>
  <c r="DQ76" i="1"/>
  <c r="DP76" i="1"/>
</calcChain>
</file>

<file path=xl/sharedStrings.xml><?xml version="1.0" encoding="utf-8"?>
<sst xmlns="http://schemas.openxmlformats.org/spreadsheetml/2006/main" count="1121" uniqueCount="303">
  <si>
    <t>Market Raw Standard (GB)</t>
  </si>
  <si>
    <t>formatted Disk (GB)</t>
  </si>
  <si>
    <t>Disk Format Lost (GB)</t>
  </si>
  <si>
    <t>RAID Type</t>
  </si>
  <si>
    <t>RAID GB</t>
  </si>
  <si>
    <t>Parity Loss</t>
  </si>
  <si>
    <t>Pool Name</t>
  </si>
  <si>
    <t>Pool Usable</t>
  </si>
  <si>
    <t>Pool Used</t>
  </si>
  <si>
    <t>Pool Free</t>
  </si>
  <si>
    <t>%Used</t>
  </si>
  <si>
    <t>Host Allocated</t>
  </si>
  <si>
    <t>R2-Bcv</t>
  </si>
  <si>
    <t>Total Host Allocated + R2-BCV</t>
  </si>
  <si>
    <t>%Allocated</t>
  </si>
  <si>
    <t>Spare</t>
  </si>
  <si>
    <t>Disk</t>
  </si>
  <si>
    <t>Disk + Spare</t>
  </si>
  <si>
    <t>SAS</t>
  </si>
  <si>
    <t>SSD</t>
  </si>
  <si>
    <t>SATA</t>
  </si>
  <si>
    <t>Raid Total</t>
  </si>
  <si>
    <t>Total Pool Usable</t>
  </si>
  <si>
    <t>Total Pool Used</t>
  </si>
  <si>
    <t>Total Pool Free</t>
  </si>
  <si>
    <t>Site</t>
  </si>
  <si>
    <t>Array SN</t>
  </si>
  <si>
    <t>Array Name</t>
  </si>
  <si>
    <t>Array Type</t>
  </si>
  <si>
    <t>Array Model</t>
  </si>
  <si>
    <t>Array Vendor</t>
  </si>
  <si>
    <t>Array Label</t>
  </si>
  <si>
    <t>Business Use
(BAU/TR/Dedicate)</t>
  </si>
  <si>
    <t>SRDF Type</t>
  </si>
  <si>
    <t>FAST</t>
  </si>
  <si>
    <t>Thick/Thin</t>
  </si>
  <si>
    <t>Array</t>
  </si>
  <si>
    <t>Count of Size</t>
  </si>
  <si>
    <t>Sum of Size</t>
  </si>
  <si>
    <t>Total Count</t>
  </si>
  <si>
    <t>Total Sum</t>
  </si>
  <si>
    <t>utilization %</t>
  </si>
  <si>
    <t>RDC</t>
  </si>
  <si>
    <t>000295700347</t>
  </si>
  <si>
    <t>0347</t>
  </si>
  <si>
    <t>Vmax</t>
  </si>
  <si>
    <t>VMAX40K</t>
  </si>
  <si>
    <t>EMC</t>
  </si>
  <si>
    <t>EMC Symmetrix VMAX</t>
  </si>
  <si>
    <t>BAU/TR</t>
  </si>
  <si>
    <t>Symm-NonSRDF</t>
  </si>
  <si>
    <t>Thin</t>
  </si>
  <si>
    <t>2-Way Mir</t>
  </si>
  <si>
    <t xml:space="preserve"> RAID-6(6+2)</t>
  </si>
  <si>
    <t xml:space="preserve"> RAID-5(3+1)</t>
  </si>
  <si>
    <t>0347_300GB</t>
  </si>
  <si>
    <t>0347_1TB</t>
  </si>
  <si>
    <t>0347_100_SSD</t>
  </si>
  <si>
    <t>FDC</t>
  </si>
  <si>
    <t>000295700349</t>
  </si>
  <si>
    <t>0349</t>
  </si>
  <si>
    <t>BAU</t>
  </si>
  <si>
    <t>RAID-6(6+2</t>
  </si>
  <si>
    <t>RAID-5(3+1)</t>
  </si>
  <si>
    <t xml:space="preserve">0349_300GB </t>
  </si>
  <si>
    <t xml:space="preserve">0349_1TB </t>
  </si>
  <si>
    <t xml:space="preserve">0349_100_SSD </t>
  </si>
  <si>
    <t>000292600552</t>
  </si>
  <si>
    <t>0552</t>
  </si>
  <si>
    <t>VMAX-1</t>
  </si>
  <si>
    <t>Symm/Sync</t>
  </si>
  <si>
    <t>Not FAST</t>
  </si>
  <si>
    <t xml:space="preserve"> RAID-6(14+2)</t>
  </si>
  <si>
    <t>0552_300_10</t>
  </si>
  <si>
    <t>0667_300GB</t>
  </si>
  <si>
    <t>0671_300GB</t>
  </si>
  <si>
    <t>000292600678</t>
  </si>
  <si>
    <t>0678</t>
  </si>
  <si>
    <t>RAID-6(14+2)</t>
  </si>
  <si>
    <t>0678_450_20</t>
  </si>
  <si>
    <t>CGC</t>
  </si>
  <si>
    <t>000292600745</t>
  </si>
  <si>
    <t>0745</t>
  </si>
  <si>
    <t>0745_300_10</t>
  </si>
  <si>
    <t>000292600879</t>
  </si>
  <si>
    <t>0879</t>
  </si>
  <si>
    <t>0879_450_20</t>
  </si>
  <si>
    <t>000292602230</t>
  </si>
  <si>
    <t>2230</t>
  </si>
  <si>
    <t>Symm/Async</t>
  </si>
  <si>
    <t xml:space="preserve"> RAID-6(14+2</t>
  </si>
  <si>
    <t xml:space="preserve">2230_450GB </t>
  </si>
  <si>
    <t>000292602231</t>
  </si>
  <si>
    <t>2231</t>
  </si>
  <si>
    <t>2231_450_20</t>
  </si>
  <si>
    <t>000292602804</t>
  </si>
  <si>
    <t>2804</t>
  </si>
  <si>
    <t>Rainbow</t>
  </si>
  <si>
    <t>2804_450GB</t>
  </si>
  <si>
    <t>000292603004</t>
  </si>
  <si>
    <t>3004</t>
  </si>
  <si>
    <t>RAID-5(7+1)</t>
  </si>
  <si>
    <t>3004_450GB</t>
  </si>
  <si>
    <t>3004_200_SSD</t>
  </si>
  <si>
    <t xml:space="preserve">3004_2TBSATA </t>
  </si>
  <si>
    <t>000292603073</t>
  </si>
  <si>
    <t>3073</t>
  </si>
  <si>
    <t xml:space="preserve">RAID-5(7+1) </t>
  </si>
  <si>
    <t>3073_450GB</t>
  </si>
  <si>
    <t xml:space="preserve">3073_200_SSD </t>
  </si>
  <si>
    <t>3073_2TBSATA</t>
  </si>
  <si>
    <t>000292603286</t>
  </si>
  <si>
    <t>3286</t>
  </si>
  <si>
    <t>3286_450GB</t>
  </si>
  <si>
    <t>000292603696</t>
  </si>
  <si>
    <t>3696</t>
  </si>
  <si>
    <t xml:space="preserve">3696_450GB </t>
  </si>
  <si>
    <t>000292603875</t>
  </si>
  <si>
    <t>3875</t>
  </si>
  <si>
    <t>3875_450GB</t>
  </si>
  <si>
    <t>000292604330</t>
  </si>
  <si>
    <t>4330</t>
  </si>
  <si>
    <t>VMAX20K</t>
  </si>
  <si>
    <t>TR</t>
  </si>
  <si>
    <t>4330_450GB</t>
  </si>
  <si>
    <t>000292604652</t>
  </si>
  <si>
    <t>4652</t>
  </si>
  <si>
    <t>Way Mir</t>
  </si>
  <si>
    <t>4652_450GB</t>
  </si>
  <si>
    <t>000292600623</t>
  </si>
  <si>
    <t>0623</t>
  </si>
  <si>
    <t>0623_450_20</t>
  </si>
  <si>
    <t>0623_200_SSD</t>
  </si>
  <si>
    <t>0623_2TBSATA</t>
  </si>
  <si>
    <t>Swiss</t>
  </si>
  <si>
    <t xml:space="preserve"> VMAX-1 </t>
  </si>
  <si>
    <t>RAID-6 (14+2)</t>
  </si>
  <si>
    <t>2262_450GB</t>
  </si>
  <si>
    <t>0377_450GB</t>
  </si>
  <si>
    <t>CKM00091100696</t>
  </si>
  <si>
    <t>rdc4-cx4-0696</t>
  </si>
  <si>
    <t>Clariion</t>
  </si>
  <si>
    <t>CX4-240</t>
  </si>
  <si>
    <t>Clariion AX</t>
  </si>
  <si>
    <t>Exchange</t>
  </si>
  <si>
    <t>Clariion-NonSRDF</t>
  </si>
  <si>
    <t>Thick</t>
  </si>
  <si>
    <t>RAID1/0</t>
  </si>
  <si>
    <t>CKM00101000576</t>
  </si>
  <si>
    <t>rdc4-ac4-0576</t>
  </si>
  <si>
    <t>Russia DC</t>
  </si>
  <si>
    <t xml:space="preserve">FCNMM113000103 </t>
  </si>
  <si>
    <t>prof-ax4-0103</t>
  </si>
  <si>
    <t>FCNMM113000127</t>
  </si>
  <si>
    <t>prof-ax4-0127</t>
  </si>
  <si>
    <t>FCNMM092200023</t>
  </si>
  <si>
    <t>fdc1a-ax4-0023</t>
  </si>
  <si>
    <t>AX4-5</t>
  </si>
  <si>
    <t>fdc1a_ax4_0023</t>
  </si>
  <si>
    <t>SL7E1091700038</t>
  </si>
  <si>
    <t>fdc1a-ax4-0038</t>
  </si>
  <si>
    <t>fdc1a_ax4_0038</t>
  </si>
  <si>
    <t>SL7E1090800045</t>
  </si>
  <si>
    <t>fdc1a-ax4-0045</t>
  </si>
  <si>
    <t>fdc1a_ax4_0045</t>
  </si>
  <si>
    <t>SL7E1090800055</t>
  </si>
  <si>
    <t>fdc1a-ax4-0055</t>
  </si>
  <si>
    <t>fdc1a_ax4_0055</t>
  </si>
  <si>
    <t>SL7E1091900060</t>
  </si>
  <si>
    <t>fdc1a-ax4-0060</t>
  </si>
  <si>
    <t>fdc1a_ax4_0060</t>
  </si>
  <si>
    <t>SL7E1091600092</t>
  </si>
  <si>
    <t>fdc1a-ax4-0092</t>
  </si>
  <si>
    <t>fdc1a_ax4_0092</t>
  </si>
  <si>
    <t>SL7E1091900096</t>
  </si>
  <si>
    <t>fdc1a-ax4-0096</t>
  </si>
  <si>
    <t>fdc1a_ax4_0096</t>
  </si>
  <si>
    <t>SL7E1091900118</t>
  </si>
  <si>
    <t>fdc1a-ax4-0118</t>
  </si>
  <si>
    <t>fdc1a_ax4_0118</t>
  </si>
  <si>
    <t>SL7EA101700033</t>
  </si>
  <si>
    <t>fdc1a-ax4-0033</t>
  </si>
  <si>
    <t>AX4-5F8</t>
  </si>
  <si>
    <t>fdc1b-ax4-0033</t>
  </si>
  <si>
    <t>SL7EA101700039</t>
  </si>
  <si>
    <t>fdc1a-ax4-0039</t>
  </si>
  <si>
    <t>fdc1b-ax4-0039</t>
  </si>
  <si>
    <t>FCNMM111100069</t>
  </si>
  <si>
    <t>fdc1a-ax4-0069</t>
  </si>
  <si>
    <t>fdc1b-ax4-0069</t>
  </si>
  <si>
    <t>FCNMM092500021</t>
  </si>
  <si>
    <t>rdc1-ax4-0021</t>
  </si>
  <si>
    <t>rdc1_ax4_0021</t>
  </si>
  <si>
    <t>FCNMM092500023</t>
  </si>
  <si>
    <t>rdc1-ax4-0023</t>
  </si>
  <si>
    <t>rdc1_ax4_0023</t>
  </si>
  <si>
    <t>FCNMM092500024</t>
  </si>
  <si>
    <t>rdc1-ax4-0024</t>
  </si>
  <si>
    <t>rdc1_ax4_0024</t>
  </si>
  <si>
    <t>FCNMM092500026</t>
  </si>
  <si>
    <t>rdc1-ax4-0026</t>
  </si>
  <si>
    <t>Clariion CX</t>
  </si>
  <si>
    <t>rdc1_ax4_0026</t>
  </si>
  <si>
    <t>FCNMM092500033</t>
  </si>
  <si>
    <t>rdc1-ax4-0033</t>
  </si>
  <si>
    <t>rdc1_ax4_0033</t>
  </si>
  <si>
    <t>FCNMM092500034</t>
  </si>
  <si>
    <t>rdc1-ax4-0034</t>
  </si>
  <si>
    <t>rdc1_ax4_0034</t>
  </si>
  <si>
    <t>FCNMM092500040</t>
  </si>
  <si>
    <t>rdc1-ax4-0040</t>
  </si>
  <si>
    <t>rdc1_ax4_0040</t>
  </si>
  <si>
    <t>FCNMM092500042</t>
  </si>
  <si>
    <t>rdc1-ax4-0042</t>
  </si>
  <si>
    <t>rdc1_ax4_0042</t>
  </si>
  <si>
    <t>SL7EA102100006</t>
  </si>
  <si>
    <t>rdc4-ax4-0006</t>
  </si>
  <si>
    <t>SL7EA102100007</t>
  </si>
  <si>
    <t>rdc4-ax4-0007</t>
  </si>
  <si>
    <t>FCNMM111600082</t>
  </si>
  <si>
    <t>rdc1-ax4-0082</t>
  </si>
  <si>
    <t>rdc4-ax4-0082</t>
  </si>
  <si>
    <t>Turkey DC</t>
  </si>
  <si>
    <t>SL7E1093200048</t>
  </si>
  <si>
    <t>Turkey_AX4_Mailbox</t>
  </si>
  <si>
    <t>SL7E9101300054</t>
  </si>
  <si>
    <t>prof-ax4-0054</t>
  </si>
  <si>
    <t>SL7E9101300062</t>
  </si>
  <si>
    <t>pres-ax4-0062</t>
  </si>
  <si>
    <t>rdc</t>
  </si>
  <si>
    <t>DMX</t>
  </si>
  <si>
    <t>DMX4-24</t>
  </si>
  <si>
    <t>EMC Symmetrix DMX</t>
  </si>
  <si>
    <t>RAID-5 (7+1)</t>
  </si>
  <si>
    <t>000290105373</t>
  </si>
  <si>
    <t>fdc</t>
  </si>
  <si>
    <t>000290102838</t>
  </si>
  <si>
    <t>2838</t>
  </si>
  <si>
    <t>DMX3-24</t>
  </si>
  <si>
    <t>000290102839</t>
  </si>
  <si>
    <t>2839</t>
  </si>
  <si>
    <t>000290102819</t>
  </si>
  <si>
    <t>2819</t>
  </si>
  <si>
    <t>Switzerland</t>
  </si>
  <si>
    <t>CK200053010120</t>
  </si>
  <si>
    <t>centera_CH_01E</t>
  </si>
  <si>
    <t>Centera</t>
  </si>
  <si>
    <t>Centera/Replicated</t>
  </si>
  <si>
    <t>WORM</t>
  </si>
  <si>
    <t>centera_CH_01E CK200053010120</t>
  </si>
  <si>
    <t>CK200054900163</t>
  </si>
  <si>
    <t>centera_CH_01R</t>
  </si>
  <si>
    <t>centera_CH_01R CK200054900163</t>
  </si>
  <si>
    <t>Germany</t>
  </si>
  <si>
    <t>CK200061900265</t>
  </si>
  <si>
    <t>centera_DE_01F</t>
  </si>
  <si>
    <t>centera_DE_01E CK200061900265</t>
  </si>
  <si>
    <t>CK200062000592</t>
  </si>
  <si>
    <t>centera_DE_02F</t>
  </si>
  <si>
    <t>centera_DE_02E CK200062000592</t>
  </si>
  <si>
    <t>Poland</t>
  </si>
  <si>
    <t>APM00121102552</t>
  </si>
  <si>
    <t>centera_PL_01G</t>
  </si>
  <si>
    <t>centera_PL_01G CK200053810059</t>
  </si>
  <si>
    <t>APM00121204311</t>
  </si>
  <si>
    <t>centera_PL_01S</t>
  </si>
  <si>
    <t>centera_PL_01S CK200054900293</t>
  </si>
  <si>
    <t>APM00121204573</t>
  </si>
  <si>
    <t>centera_PL_02S</t>
  </si>
  <si>
    <t>centera_PL_02G CK200042100431</t>
  </si>
  <si>
    <t>APM00120503066</t>
  </si>
  <si>
    <t>centera_PL_02G</t>
  </si>
  <si>
    <t>centera_PL_02S CK200042100432</t>
  </si>
  <si>
    <t>Turkey</t>
  </si>
  <si>
    <t>CK200054900292</t>
  </si>
  <si>
    <t>centera_TK_01T</t>
  </si>
  <si>
    <t>centera_TK_01T CK200054900292</t>
  </si>
  <si>
    <t>CK200054900294</t>
  </si>
  <si>
    <t>centera_TK_01Y</t>
  </si>
  <si>
    <t>centera_TK_01Y CK200054900294</t>
  </si>
  <si>
    <t>CK200061900567</t>
  </si>
  <si>
    <t>centera_UK_01R</t>
  </si>
  <si>
    <t>centera_UK_01R CK200061900567</t>
  </si>
  <si>
    <t>CK200062000593</t>
  </si>
  <si>
    <t>centera_UK_02R</t>
  </si>
  <si>
    <t>centera_UK_02R CK200062000593</t>
  </si>
  <si>
    <t>CK200113804159</t>
  </si>
  <si>
    <t>fdccentera01</t>
  </si>
  <si>
    <t>fdccentera01 CK200113804159</t>
  </si>
  <si>
    <t>CK200113804158</t>
  </si>
  <si>
    <t>rdccentera01</t>
  </si>
  <si>
    <t>rdccentera01 CK200113804158</t>
  </si>
  <si>
    <t>Riverdale DC</t>
  </si>
  <si>
    <t>CKM00121201737</t>
  </si>
  <si>
    <t>GBOKC001N1737</t>
  </si>
  <si>
    <t>VNX</t>
  </si>
  <si>
    <t>CKM00121300390</t>
  </si>
  <si>
    <t>GBOKC002N0390</t>
  </si>
  <si>
    <t>Frankfurt DC</t>
  </si>
  <si>
    <t>CKM00121400374</t>
  </si>
  <si>
    <t>DEOLC001N0374</t>
  </si>
  <si>
    <t>CKM00121400375</t>
  </si>
  <si>
    <t>DEOLC002N0375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</si>
</sst>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5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\ ;\(&quot;$&quot;#,##0\);"/>
    <numFmt numFmtId="165" formatCode="&quot;£&quot;#,##0.00;[Red]\-&quot;&quot;\£&quot;&quot;#,##0.00"/>
    <numFmt numFmtId="166" formatCode="0000\-0000"/>
    <numFmt numFmtId="167" formatCode="0000\-00\-00"/>
    <numFmt numFmtId="168" formatCode="m/dd/yy\ \-\ h:mm\ AM/PM"/>
    <numFmt numFmtId="169" formatCode="#,##0_);\(#,##0\);\-"/>
    <numFmt numFmtId="170" formatCode="0.0%;[Red]\(0.0%\);\-\ "/>
    <numFmt numFmtId="171" formatCode="#,###.0;\(#,###.0\);\-"/>
    <numFmt numFmtId="172" formatCode="_-* #,##0.00_-;\-* #,##0.00_-;_-* &quot;-&quot;??_-;_-@_-"/>
    <numFmt numFmtId="173" formatCode="0.000_)"/>
    <numFmt numFmtId="174" formatCode="#,##0_-;[Red]\(#,##0\);&quot;-  &quot;"/>
    <numFmt numFmtId="175" formatCode="#,##0_-;\(#,##0\);&quot; - &quot;"/>
    <numFmt numFmtId="176" formatCode="General_)"/>
    <numFmt numFmtId="177" formatCode="0.0000000000000000%"/>
    <numFmt numFmtId="178" formatCode="#,##0,,_-;[Red]\(#,##0,,\);&quot;-  &quot;"/>
    <numFmt numFmtId="179" formatCode="#,##0.0;\(#,##0.0\);&quot;- &quot;"/>
    <numFmt numFmtId="180" formatCode="#,##0.0,,_-;[Red]\(#,##0.0,,\);&quot;-  &quot;"/>
    <numFmt numFmtId="181" formatCode="_-[$€-2]* #,##0.00_-;\-[$€-2]* #,##0.00_-;_-[$€-2]* &quot;-&quot;??_-"/>
    <numFmt numFmtId="182" formatCode="#,##0.0000;\(#,##0.0000\);&quot;- &quot;"/>
    <numFmt numFmtId="183" formatCode="#,##0.0_-;\(#,##0.0\);&quot;-  &quot;"/>
    <numFmt numFmtId="184" formatCode="0.00_)"/>
    <numFmt numFmtId="185" formatCode="#,##0.00%;[Red]\(#,##0.00%\)"/>
    <numFmt numFmtId="186" formatCode="[$-1010409]m/d/yyyy"/>
    <numFmt numFmtId="187" formatCode="0_);\(0\)"/>
    <numFmt numFmtId="188" formatCode="#,##0&quot;   &quot;;[Red]\-#,##0&quot;   &quot;"/>
    <numFmt numFmtId="189" formatCode="mm/dd/yy"/>
    <numFmt numFmtId="190" formatCode="#,###.0\ ;\(#,###.0\);\ \-\ \ "/>
    <numFmt numFmtId="191" formatCode="#,##0.0\ ;\(#,##0.0\)"/>
    <numFmt numFmtId="192" formatCode="&quot;\&quot;#,##0.00;[Red]&quot;\&quot;\-#,##0.00"/>
    <numFmt numFmtId="193" formatCode="&quot;\&quot;#,##0;[Red]&quot;\&quot;\-#,##0"/>
  </numFmts>
  <fonts count="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Helv"/>
    </font>
    <font>
      <sz val="10"/>
      <name val="Helv"/>
      <family val="2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0"/>
      <name val="MS Sans Serif"/>
      <family val="2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</font>
    <font>
      <sz val="11"/>
      <color indexed="9"/>
      <name val="Calibri"/>
      <family val="2"/>
    </font>
    <font>
      <sz val="11"/>
      <color theme="0"/>
      <name val="Calibri"/>
      <family val="2"/>
      <charset val="238"/>
      <scheme val="minor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1"/>
      <color indexed="20"/>
      <name val="Calibri"/>
      <family val="2"/>
    </font>
    <font>
      <sz val="11"/>
      <color rgb="FF9C0006"/>
      <name val="Calibri"/>
      <family val="2"/>
      <charset val="238"/>
      <scheme val="minor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b/>
      <sz val="11"/>
      <color indexed="52"/>
      <name val="Calibri"/>
      <family val="2"/>
    </font>
    <font>
      <b/>
      <sz val="11"/>
      <color indexed="52"/>
      <name val="Calibri"/>
      <family val="2"/>
      <charset val="238"/>
      <scheme val="minor"/>
    </font>
    <font>
      <b/>
      <sz val="11"/>
      <color indexed="9"/>
      <name val="Calibri"/>
      <family val="2"/>
    </font>
    <font>
      <sz val="11"/>
      <name val="Tms Rmn"/>
      <family val="1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8"/>
      <name val="Arial"/>
      <family val="2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u/>
      <sz val="10"/>
      <color indexed="12"/>
      <name val="MS Sans Serif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charset val="238"/>
      <scheme val="minor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indexed="56"/>
      <name val="Calibri"/>
      <family val="2"/>
    </font>
    <font>
      <b/>
      <sz val="13"/>
      <color theme="3"/>
      <name val="Calibri"/>
      <family val="2"/>
      <charset val="238"/>
      <scheme val="minor"/>
    </font>
    <font>
      <b/>
      <sz val="11"/>
      <color indexed="56"/>
      <name val="Calibri"/>
      <family val="2"/>
    </font>
    <font>
      <b/>
      <sz val="11"/>
      <color theme="3"/>
      <name val="Calibri"/>
      <family val="2"/>
      <charset val="238"/>
      <scheme val="minor"/>
    </font>
    <font>
      <b/>
      <sz val="8"/>
      <name val="MS Sans Serif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charset val="238"/>
      <scheme val="minor"/>
    </font>
    <font>
      <sz val="11"/>
      <color indexed="52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11"/>
      <color indexed="60"/>
      <name val="Calibri"/>
      <family val="2"/>
      <charset val="238"/>
      <scheme val="minor"/>
    </font>
    <font>
      <b/>
      <i/>
      <sz val="16"/>
      <name val="Helv"/>
    </font>
    <font>
      <sz val="11"/>
      <color theme="1"/>
      <name val="Calibri"/>
      <family val="2"/>
    </font>
    <font>
      <sz val="11"/>
      <color theme="1"/>
      <name val="Bookman Old Style"/>
      <family val="2"/>
    </font>
    <font>
      <sz val="11"/>
      <color theme="1"/>
      <name val="Times New Roman"/>
      <family val="2"/>
    </font>
    <font>
      <sz val="10"/>
      <color indexed="9"/>
      <name val="Arial"/>
      <family val="2"/>
    </font>
    <font>
      <sz val="11"/>
      <color indexed="8"/>
      <name val="Calibri"/>
      <family val="2"/>
      <charset val="238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charset val="238"/>
      <scheme val="minor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9"/>
      <name val="Arial"/>
      <family val="2"/>
    </font>
    <font>
      <b/>
      <sz val="18"/>
      <color indexed="56"/>
      <name val="Cambria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</font>
    <font>
      <sz val="12"/>
      <name val="新細明體"/>
      <charset val="136"/>
    </font>
    <font>
      <sz val="11"/>
      <name val="ＭＳ Ｐゴシック"/>
      <family val="3"/>
      <charset val="128"/>
    </font>
  </fonts>
  <fills count="4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3399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</fills>
  <borders count="6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51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164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7" fillId="0" borderId="0"/>
    <xf numFmtId="0" fontId="9" fillId="0" borderId="0"/>
    <xf numFmtId="0" fontId="9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  <xf numFmtId="0" fontId="5" fillId="0" borderId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7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7" fillId="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7" fillId="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7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7" fillId="1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42" fontId="18" fillId="0" borderId="0" applyFont="0" applyFill="0" applyBorder="0" applyAlignment="0" applyProtection="0"/>
    <xf numFmtId="0" fontId="5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7" fillId="16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7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7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7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7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20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20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20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20" fillId="16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20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20" fillId="11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21" fillId="0" borderId="39" applyBorder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20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20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20" fillId="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20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>
      <alignment horizontal="center" wrapText="1"/>
      <protection locked="0"/>
    </xf>
    <xf numFmtId="37" fontId="24" fillId="0" borderId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7" fillId="0" borderId="0" applyNumberFormat="0" applyFill="0" applyBorder="0" applyAlignment="0" applyProtection="0"/>
    <xf numFmtId="5" fontId="28" fillId="0" borderId="40" applyAlignment="0" applyProtection="0"/>
    <xf numFmtId="0" fontId="29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65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6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7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8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9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1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6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1" fillId="4" borderId="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0" fontId="30" fillId="16" borderId="41" applyNumberFormat="0" applyAlignment="0" applyProtection="0"/>
    <xf numFmtId="172" fontId="5" fillId="0" borderId="0" applyBorder="0" applyProtection="0"/>
    <xf numFmtId="0" fontId="32" fillId="35" borderId="42" applyNumberFormat="0" applyAlignment="0" applyProtection="0"/>
    <xf numFmtId="0" fontId="32" fillId="35" borderId="42" applyNumberFormat="0" applyAlignment="0" applyProtection="0"/>
    <xf numFmtId="0" fontId="32" fillId="35" borderId="42" applyNumberFormat="0" applyAlignment="0" applyProtection="0"/>
    <xf numFmtId="0" fontId="32" fillId="35" borderId="42" applyNumberFormat="0" applyAlignment="0" applyProtection="0"/>
    <xf numFmtId="0" fontId="32" fillId="35" borderId="42" applyNumberFormat="0" applyAlignment="0" applyProtection="0"/>
    <xf numFmtId="0" fontId="32" fillId="35" borderId="42" applyNumberFormat="0" applyAlignment="0" applyProtection="0"/>
    <xf numFmtId="0" fontId="32" fillId="35" borderId="42" applyNumberFormat="0" applyAlignment="0" applyProtection="0"/>
    <xf numFmtId="0" fontId="32" fillId="35" borderId="42" applyNumberFormat="0" applyAlignment="0" applyProtection="0"/>
    <xf numFmtId="0" fontId="32" fillId="35" borderId="4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173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3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3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3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3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3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3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3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4" fontId="5" fillId="0" borderId="0" applyFont="0" applyFill="0" applyBorder="0" applyAlignment="0" applyProtection="0">
      <alignment horizontal="right"/>
    </xf>
    <xf numFmtId="172" fontId="5" fillId="0" borderId="0" applyFont="0" applyFill="0" applyBorder="0" applyAlignment="0" applyProtection="0"/>
    <xf numFmtId="175" fontId="5" fillId="0" borderId="0" applyFont="0" applyFill="0" applyBorder="0" applyAlignment="0" applyProtection="0">
      <alignment horizontal="right"/>
    </xf>
    <xf numFmtId="175" fontId="5" fillId="0" borderId="0" applyFont="0" applyFill="0" applyBorder="0" applyAlignment="0" applyProtection="0">
      <alignment horizontal="right"/>
    </xf>
    <xf numFmtId="175" fontId="5" fillId="0" borderId="0" applyFont="0" applyFill="0" applyBorder="0" applyAlignment="0" applyProtection="0">
      <alignment horizontal="right"/>
    </xf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175" fontId="5" fillId="0" borderId="0" applyFont="0" applyFill="0" applyBorder="0" applyAlignment="0" applyProtection="0">
      <alignment horizontal="right"/>
    </xf>
    <xf numFmtId="175" fontId="5" fillId="0" borderId="0" applyFont="0" applyFill="0" applyBorder="0" applyAlignment="0" applyProtection="0">
      <alignment horizontal="right"/>
    </xf>
    <xf numFmtId="175" fontId="5" fillId="0" borderId="0" applyFont="0" applyFill="0" applyBorder="0" applyAlignment="0" applyProtection="0">
      <alignment horizontal="right"/>
    </xf>
    <xf numFmtId="175" fontId="5" fillId="0" borderId="0" applyFont="0" applyFill="0" applyBorder="0" applyAlignment="0" applyProtection="0">
      <alignment horizontal="right"/>
    </xf>
    <xf numFmtId="175" fontId="5" fillId="0" borderId="0" applyFont="0" applyFill="0" applyBorder="0" applyAlignment="0" applyProtection="0">
      <alignment horizontal="right"/>
    </xf>
    <xf numFmtId="175" fontId="5" fillId="0" borderId="0" applyFont="0" applyFill="0" applyBorder="0" applyAlignment="0" applyProtection="0">
      <alignment horizontal="right"/>
    </xf>
    <xf numFmtId="175" fontId="5" fillId="0" borderId="0" applyFont="0" applyFill="0" applyBorder="0" applyAlignment="0" applyProtection="0">
      <alignment horizontal="right"/>
    </xf>
    <xf numFmtId="175" fontId="5" fillId="0" borderId="0" applyFont="0" applyFill="0" applyBorder="0" applyAlignment="0" applyProtection="0">
      <alignment horizontal="right"/>
    </xf>
    <xf numFmtId="172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176" fontId="35" fillId="0" borderId="43"/>
    <xf numFmtId="3" fontId="36" fillId="0" borderId="0" applyFont="0" applyFill="0" applyBorder="0" applyAlignment="0" applyProtection="0"/>
    <xf numFmtId="0" fontId="37" fillId="0" borderId="0" applyNumberFormat="0" applyAlignment="0">
      <alignment horizontal="lef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7" fontId="5" fillId="0" borderId="0" applyFont="0" applyFill="0" applyBorder="0" applyAlignment="0" applyProtection="0">
      <alignment horizontal="right"/>
    </xf>
    <xf numFmtId="178" fontId="5" fillId="0" borderId="0" applyFont="0" applyFill="0" applyBorder="0" applyAlignment="0" applyProtection="0">
      <alignment horizontal="right"/>
    </xf>
    <xf numFmtId="0" fontId="36" fillId="0" borderId="0" applyFont="0" applyFill="0" applyBorder="0" applyAlignment="0" applyProtection="0"/>
    <xf numFmtId="49" fontId="38" fillId="0" borderId="0" applyNumberFormat="0" applyFill="0" applyBorder="0" applyAlignment="0" applyProtection="0">
      <alignment horizontal="left"/>
    </xf>
    <xf numFmtId="0" fontId="36" fillId="0" borderId="0" applyFont="0" applyFill="0" applyBorder="0" applyAlignment="0" applyProtection="0"/>
    <xf numFmtId="179" fontId="5" fillId="0" borderId="0" applyFont="0" applyFill="0" applyBorder="0" applyAlignment="0" applyProtection="0"/>
    <xf numFmtId="14" fontId="6" fillId="0" borderId="0" applyFill="0" applyBorder="0" applyAlignment="0"/>
    <xf numFmtId="0" fontId="39" fillId="0" borderId="0" applyNumberFormat="0" applyFont="0" applyFill="0" applyBorder="0" applyAlignment="0" applyProtection="0"/>
    <xf numFmtId="2" fontId="40" fillId="0" borderId="0"/>
    <xf numFmtId="180" fontId="5" fillId="0" borderId="44" applyNumberFormat="0" applyFont="0" applyFill="0" applyAlignment="0" applyProtection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6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1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6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41" fillId="0" borderId="0" applyNumberFormat="0" applyAlignment="0">
      <alignment horizontal="left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2" fontId="36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23" fillId="0" borderId="0" applyFill="0" applyBorder="0" applyProtection="0">
      <alignment horizontal="left"/>
    </xf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5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38" fontId="38" fillId="36" borderId="0" applyNumberFormat="0" applyBorder="0" applyAlignment="0" applyProtection="0"/>
    <xf numFmtId="182" fontId="5" fillId="0" borderId="0" applyFont="0" applyFill="0" applyBorder="0" applyAlignment="0" applyProtection="0">
      <alignment horizontal="right"/>
    </xf>
    <xf numFmtId="0" fontId="5" fillId="0" borderId="0" applyProtection="0">
      <alignment horizontal="right"/>
    </xf>
    <xf numFmtId="0" fontId="46" fillId="0" borderId="45" applyNumberFormat="0" applyAlignment="0" applyProtection="0">
      <alignment horizontal="left" vertical="center"/>
    </xf>
    <xf numFmtId="0" fontId="46" fillId="0" borderId="46">
      <alignment horizontal="left" vertical="center"/>
    </xf>
    <xf numFmtId="0" fontId="47" fillId="0" borderId="47" applyNumberFormat="0" applyFill="0" applyAlignment="0" applyProtection="0"/>
    <xf numFmtId="0" fontId="47" fillId="0" borderId="47" applyNumberFormat="0" applyFill="0" applyAlignment="0" applyProtection="0"/>
    <xf numFmtId="0" fontId="48" fillId="0" borderId="48" applyNumberFormat="0" applyFill="0" applyAlignment="0" applyProtection="0"/>
    <xf numFmtId="0" fontId="47" fillId="0" borderId="47" applyNumberFormat="0" applyFill="0" applyAlignment="0" applyProtection="0"/>
    <xf numFmtId="0" fontId="47" fillId="0" borderId="47" applyNumberFormat="0" applyFill="0" applyAlignment="0" applyProtection="0"/>
    <xf numFmtId="0" fontId="47" fillId="0" borderId="47" applyNumberFormat="0" applyFill="0" applyAlignment="0" applyProtection="0"/>
    <xf numFmtId="0" fontId="47" fillId="0" borderId="47" applyNumberFormat="0" applyFill="0" applyAlignment="0" applyProtection="0"/>
    <xf numFmtId="0" fontId="47" fillId="0" borderId="47" applyNumberFormat="0" applyFill="0" applyAlignment="0" applyProtection="0"/>
    <xf numFmtId="0" fontId="47" fillId="0" borderId="47" applyNumberFormat="0" applyFill="0" applyAlignment="0" applyProtection="0"/>
    <xf numFmtId="0" fontId="47" fillId="0" borderId="47" applyNumberFormat="0" applyFill="0" applyAlignment="0" applyProtection="0"/>
    <xf numFmtId="0" fontId="49" fillId="0" borderId="49" applyNumberFormat="0" applyFill="0" applyAlignment="0" applyProtection="0"/>
    <xf numFmtId="0" fontId="49" fillId="0" borderId="49" applyNumberFormat="0" applyFill="0" applyAlignment="0" applyProtection="0"/>
    <xf numFmtId="0" fontId="50" fillId="0" borderId="49" applyNumberFormat="0" applyFill="0" applyAlignment="0" applyProtection="0"/>
    <xf numFmtId="0" fontId="49" fillId="0" borderId="49" applyNumberFormat="0" applyFill="0" applyAlignment="0" applyProtection="0"/>
    <xf numFmtId="0" fontId="49" fillId="0" borderId="49" applyNumberFormat="0" applyFill="0" applyAlignment="0" applyProtection="0"/>
    <xf numFmtId="0" fontId="49" fillId="0" borderId="49" applyNumberFormat="0" applyFill="0" applyAlignment="0" applyProtection="0"/>
    <xf numFmtId="0" fontId="49" fillId="0" borderId="49" applyNumberFormat="0" applyFill="0" applyAlignment="0" applyProtection="0"/>
    <xf numFmtId="0" fontId="49" fillId="0" borderId="49" applyNumberFormat="0" applyFill="0" applyAlignment="0" applyProtection="0"/>
    <xf numFmtId="0" fontId="49" fillId="0" borderId="49" applyNumberFormat="0" applyFill="0" applyAlignment="0" applyProtection="0"/>
    <xf numFmtId="0" fontId="49" fillId="0" borderId="49" applyNumberFormat="0" applyFill="0" applyAlignment="0" applyProtection="0"/>
    <xf numFmtId="0" fontId="51" fillId="0" borderId="50" applyNumberFormat="0" applyFill="0" applyAlignment="0" applyProtection="0"/>
    <xf numFmtId="0" fontId="51" fillId="0" borderId="50" applyNumberFormat="0" applyFill="0" applyAlignment="0" applyProtection="0"/>
    <xf numFmtId="0" fontId="52" fillId="0" borderId="51" applyNumberFormat="0" applyFill="0" applyAlignment="0" applyProtection="0"/>
    <xf numFmtId="0" fontId="51" fillId="0" borderId="50" applyNumberFormat="0" applyFill="0" applyAlignment="0" applyProtection="0"/>
    <xf numFmtId="0" fontId="51" fillId="0" borderId="50" applyNumberFormat="0" applyFill="0" applyAlignment="0" applyProtection="0"/>
    <xf numFmtId="0" fontId="51" fillId="0" borderId="50" applyNumberFormat="0" applyFill="0" applyAlignment="0" applyProtection="0"/>
    <xf numFmtId="0" fontId="51" fillId="0" borderId="50" applyNumberFormat="0" applyFill="0" applyAlignment="0" applyProtection="0"/>
    <xf numFmtId="0" fontId="51" fillId="0" borderId="50" applyNumberFormat="0" applyFill="0" applyAlignment="0" applyProtection="0"/>
    <xf numFmtId="0" fontId="51" fillId="0" borderId="50" applyNumberFormat="0" applyFill="0" applyAlignment="0" applyProtection="0"/>
    <xf numFmtId="0" fontId="51" fillId="0" borderId="50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0" borderId="52">
      <alignment horizontal="center"/>
    </xf>
    <xf numFmtId="0" fontId="53" fillId="0" borderId="0">
      <alignment horizontal="center"/>
    </xf>
    <xf numFmtId="10" fontId="38" fillId="37" borderId="13" applyNumberFormat="0" applyBorder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5" fillId="3" borderId="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54" fillId="21" borderId="41" applyNumberFormat="0" applyAlignment="0" applyProtection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6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1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6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56" fillId="0" borderId="53" applyNumberFormat="0" applyFill="0" applyAlignment="0" applyProtection="0"/>
    <xf numFmtId="0" fontId="56" fillId="0" borderId="53" applyNumberFormat="0" applyFill="0" applyAlignment="0" applyProtection="0"/>
    <xf numFmtId="0" fontId="57" fillId="0" borderId="53" applyNumberFormat="0" applyFill="0" applyAlignment="0" applyProtection="0"/>
    <xf numFmtId="0" fontId="56" fillId="0" borderId="53" applyNumberFormat="0" applyFill="0" applyAlignment="0" applyProtection="0"/>
    <xf numFmtId="0" fontId="56" fillId="0" borderId="53" applyNumberFormat="0" applyFill="0" applyAlignment="0" applyProtection="0"/>
    <xf numFmtId="0" fontId="56" fillId="0" borderId="53" applyNumberFormat="0" applyFill="0" applyAlignment="0" applyProtection="0"/>
    <xf numFmtId="0" fontId="56" fillId="0" borderId="53" applyNumberFormat="0" applyFill="0" applyAlignment="0" applyProtection="0"/>
    <xf numFmtId="0" fontId="56" fillId="0" borderId="53" applyNumberFormat="0" applyFill="0" applyAlignment="0" applyProtection="0"/>
    <xf numFmtId="0" fontId="56" fillId="0" borderId="53" applyNumberFormat="0" applyFill="0" applyAlignment="0" applyProtection="0"/>
    <xf numFmtId="0" fontId="56" fillId="0" borderId="53" applyNumberFormat="0" applyFill="0" applyAlignment="0" applyProtection="0"/>
    <xf numFmtId="172" fontId="16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3" fontId="5" fillId="0" borderId="0" applyFont="0" applyFill="0" applyBorder="0" applyAlignment="0" applyProtection="0">
      <alignment horizontal="right"/>
    </xf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9" fillId="2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184" fontId="60" fillId="0" borderId="0"/>
    <xf numFmtId="0" fontId="5" fillId="0" borderId="0"/>
    <xf numFmtId="0" fontId="5" fillId="0" borderId="0"/>
    <xf numFmtId="0" fontId="5" fillId="0" borderId="0"/>
    <xf numFmtId="18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6" fontId="1" fillId="0" borderId="0"/>
    <xf numFmtId="0" fontId="5" fillId="0" borderId="0"/>
    <xf numFmtId="186" fontId="1" fillId="0" borderId="0"/>
    <xf numFmtId="0" fontId="14" fillId="0" borderId="0"/>
    <xf numFmtId="0" fontId="5" fillId="0" borderId="0"/>
    <xf numFmtId="186" fontId="1" fillId="0" borderId="0"/>
    <xf numFmtId="0" fontId="5" fillId="0" borderId="0"/>
    <xf numFmtId="186" fontId="61" fillId="0" borderId="0"/>
    <xf numFmtId="0" fontId="5" fillId="0" borderId="0"/>
    <xf numFmtId="186" fontId="1" fillId="0" borderId="0"/>
    <xf numFmtId="0" fontId="5" fillId="0" borderId="0"/>
    <xf numFmtId="186" fontId="1" fillId="0" borderId="0"/>
    <xf numFmtId="0" fontId="62" fillId="0" borderId="0"/>
    <xf numFmtId="186" fontId="1" fillId="0" borderId="0"/>
    <xf numFmtId="0" fontId="14" fillId="0" borderId="0"/>
    <xf numFmtId="186" fontId="1" fillId="0" borderId="0"/>
    <xf numFmtId="0" fontId="5" fillId="0" borderId="0"/>
    <xf numFmtId="186" fontId="1" fillId="0" borderId="0"/>
    <xf numFmtId="0" fontId="5" fillId="0" borderId="0"/>
    <xf numFmtId="186" fontId="1" fillId="0" borderId="0"/>
    <xf numFmtId="0" fontId="5" fillId="0" borderId="0"/>
    <xf numFmtId="186" fontId="61" fillId="0" borderId="0"/>
    <xf numFmtId="186" fontId="6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0" fontId="5" fillId="0" borderId="0"/>
    <xf numFmtId="186" fontId="1" fillId="0" borderId="0"/>
    <xf numFmtId="0" fontId="5" fillId="0" borderId="0"/>
    <xf numFmtId="186" fontId="61" fillId="0" borderId="0"/>
    <xf numFmtId="0" fontId="5" fillId="0" borderId="0"/>
    <xf numFmtId="186" fontId="61" fillId="0" borderId="0"/>
    <xf numFmtId="0" fontId="5" fillId="0" borderId="0"/>
    <xf numFmtId="186" fontId="61" fillId="0" borderId="0"/>
    <xf numFmtId="186" fontId="6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4" fillId="0" borderId="0"/>
    <xf numFmtId="0" fontId="14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186" fontId="14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186" fontId="14" fillId="0" borderId="0"/>
    <xf numFmtId="0" fontId="5" fillId="0" borderId="0"/>
    <xf numFmtId="0" fontId="14" fillId="0" borderId="0"/>
    <xf numFmtId="186" fontId="14" fillId="0" borderId="0"/>
    <xf numFmtId="0" fontId="5" fillId="0" borderId="0"/>
    <xf numFmtId="0" fontId="1" fillId="0" borderId="0"/>
    <xf numFmtId="186" fontId="14" fillId="0" borderId="0"/>
    <xf numFmtId="0" fontId="1" fillId="0" borderId="0"/>
    <xf numFmtId="186" fontId="14" fillId="0" borderId="0"/>
    <xf numFmtId="0" fontId="1" fillId="0" borderId="0"/>
    <xf numFmtId="0" fontId="14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0" fontId="1" fillId="0" borderId="0"/>
    <xf numFmtId="186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6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186" fontId="1" fillId="0" borderId="0"/>
    <xf numFmtId="0" fontId="1" fillId="0" borderId="0"/>
    <xf numFmtId="0" fontId="5" fillId="0" borderId="0"/>
    <xf numFmtId="0" fontId="14" fillId="0" borderId="0"/>
    <xf numFmtId="0" fontId="61" fillId="0" borderId="0"/>
    <xf numFmtId="0" fontId="1" fillId="0" borderId="0"/>
    <xf numFmtId="0" fontId="5" fillId="0" borderId="0"/>
    <xf numFmtId="186" fontId="1" fillId="0" borderId="0"/>
    <xf numFmtId="0" fontId="5" fillId="0" borderId="0"/>
    <xf numFmtId="0" fontId="14" fillId="0" borderId="0"/>
    <xf numFmtId="186" fontId="1" fillId="0" borderId="0"/>
    <xf numFmtId="0" fontId="14" fillId="0" borderId="0"/>
    <xf numFmtId="0" fontId="5" fillId="0" borderId="0"/>
    <xf numFmtId="186" fontId="1" fillId="0" borderId="0"/>
    <xf numFmtId="0" fontId="5" fillId="0" borderId="0"/>
    <xf numFmtId="186" fontId="1" fillId="0" borderId="0"/>
    <xf numFmtId="0" fontId="5" fillId="0" borderId="0"/>
    <xf numFmtId="186" fontId="1" fillId="0" borderId="0"/>
    <xf numFmtId="0" fontId="5" fillId="0" borderId="0"/>
    <xf numFmtId="0" fontId="1" fillId="0" borderId="0"/>
    <xf numFmtId="0" fontId="5" fillId="0" borderId="0"/>
    <xf numFmtId="186" fontId="61" fillId="0" borderId="0"/>
    <xf numFmtId="186" fontId="5" fillId="0" borderId="0"/>
    <xf numFmtId="186" fontId="61" fillId="0" borderId="0"/>
    <xf numFmtId="186" fontId="61" fillId="0" borderId="0"/>
    <xf numFmtId="186" fontId="61" fillId="0" borderId="0"/>
    <xf numFmtId="186" fontId="61" fillId="0" borderId="0"/>
    <xf numFmtId="186" fontId="16" fillId="0" borderId="0"/>
    <xf numFmtId="186" fontId="16" fillId="0" borderId="0"/>
    <xf numFmtId="0" fontId="16" fillId="0" borderId="0"/>
    <xf numFmtId="186" fontId="16" fillId="0" borderId="0"/>
    <xf numFmtId="186" fontId="16" fillId="0" borderId="0"/>
    <xf numFmtId="186" fontId="16" fillId="0" borderId="0"/>
    <xf numFmtId="186" fontId="16" fillId="0" borderId="0"/>
    <xf numFmtId="186" fontId="16" fillId="0" borderId="0"/>
    <xf numFmtId="186" fontId="16" fillId="0" borderId="0"/>
    <xf numFmtId="186" fontId="16" fillId="0" borderId="0"/>
    <xf numFmtId="186" fontId="16" fillId="0" borderId="0"/>
    <xf numFmtId="186" fontId="1" fillId="0" borderId="0"/>
    <xf numFmtId="0" fontId="1" fillId="0" borderId="0"/>
    <xf numFmtId="186" fontId="61" fillId="0" borderId="0"/>
    <xf numFmtId="186" fontId="5" fillId="0" borderId="0"/>
    <xf numFmtId="0" fontId="1" fillId="0" borderId="0"/>
    <xf numFmtId="0" fontId="16" fillId="0" borderId="0"/>
    <xf numFmtId="0" fontId="63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6" fillId="0" borderId="0"/>
    <xf numFmtId="186" fontId="5" fillId="0" borderId="0"/>
    <xf numFmtId="0" fontId="63" fillId="0" borderId="0"/>
    <xf numFmtId="0" fontId="63" fillId="0" borderId="0"/>
    <xf numFmtId="0" fontId="63" fillId="0" borderId="0"/>
    <xf numFmtId="0" fontId="1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5" fillId="0" borderId="0"/>
    <xf numFmtId="0" fontId="63" fillId="0" borderId="0"/>
    <xf numFmtId="0" fontId="63" fillId="0" borderId="0"/>
    <xf numFmtId="0" fontId="1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5" fillId="0" borderId="0"/>
    <xf numFmtId="0" fontId="64" fillId="0" borderId="0">
      <alignment vertical="top"/>
    </xf>
    <xf numFmtId="186" fontId="1" fillId="0" borderId="0"/>
    <xf numFmtId="186" fontId="1" fillId="0" borderId="0"/>
    <xf numFmtId="186" fontId="1" fillId="0" borderId="0"/>
    <xf numFmtId="186" fontId="1" fillId="0" borderId="0"/>
    <xf numFmtId="0" fontId="14" fillId="0" borderId="0"/>
    <xf numFmtId="186" fontId="61" fillId="0" borderId="0"/>
    <xf numFmtId="0" fontId="1" fillId="0" borderId="0"/>
    <xf numFmtId="0" fontId="5" fillId="0" borderId="0"/>
    <xf numFmtId="0" fontId="14" fillId="0" borderId="0"/>
    <xf numFmtId="0" fontId="5" fillId="0" borderId="0"/>
    <xf numFmtId="186" fontId="61" fillId="0" borderId="0"/>
    <xf numFmtId="0" fontId="5" fillId="0" borderId="0"/>
    <xf numFmtId="0" fontId="17" fillId="0" borderId="0"/>
    <xf numFmtId="186" fontId="61" fillId="0" borderId="0"/>
    <xf numFmtId="0" fontId="5" fillId="0" borderId="0"/>
    <xf numFmtId="186" fontId="1" fillId="0" borderId="0"/>
    <xf numFmtId="0" fontId="1" fillId="0" borderId="0"/>
    <xf numFmtId="0" fontId="1" fillId="0" borderId="0"/>
    <xf numFmtId="0" fontId="5" fillId="0" borderId="0"/>
    <xf numFmtId="186" fontId="1" fillId="0" borderId="0"/>
    <xf numFmtId="0" fontId="1" fillId="0" borderId="0"/>
    <xf numFmtId="0" fontId="5" fillId="0" borderId="0"/>
    <xf numFmtId="186" fontId="1" fillId="0" borderId="0"/>
    <xf numFmtId="0" fontId="1" fillId="0" borderId="0"/>
    <xf numFmtId="0" fontId="5" fillId="0" borderId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65" fillId="5" borderId="3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0" fontId="16" fillId="38" borderId="54" applyNumberFormat="0" applyFont="0" applyAlignment="0" applyProtection="0"/>
    <xf numFmtId="40" fontId="14" fillId="0" borderId="0" applyFont="0" applyFill="0" applyBorder="0" applyAlignment="0" applyProtection="0"/>
    <xf numFmtId="38" fontId="14" fillId="0" borderId="0" applyFont="0" applyFill="0" applyBorder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7" fillId="4" borderId="2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0" fontId="66" fillId="16" borderId="55" applyNumberFormat="0" applyAlignment="0" applyProtection="0"/>
    <xf numFmtId="1" fontId="5" fillId="0" borderId="0" applyProtection="0">
      <alignment horizontal="right" vertical="center"/>
    </xf>
    <xf numFmtId="14" fontId="23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6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1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6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14" fillId="0" borderId="0" applyNumberFormat="0" applyFont="0" applyFill="0" applyBorder="0" applyAlignment="0" applyProtection="0">
      <alignment horizontal="left"/>
    </xf>
    <xf numFmtId="15" fontId="5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28" fillId="0" borderId="52">
      <alignment horizontal="center"/>
    </xf>
    <xf numFmtId="188" fontId="68" fillId="39" borderId="0" applyBorder="0" applyAlignment="0" applyProtection="0"/>
    <xf numFmtId="0" fontId="69" fillId="40" borderId="0" applyNumberFormat="0" applyFont="0" applyBorder="0" applyAlignment="0">
      <alignment horizontal="center"/>
    </xf>
    <xf numFmtId="0" fontId="70" fillId="0" borderId="0" applyNumberFormat="0" applyFill="0" applyBorder="0" applyAlignment="0" applyProtection="0">
      <alignment horizontal="left"/>
    </xf>
    <xf numFmtId="0" fontId="71" fillId="0" borderId="0" applyNumberFormat="0" applyFill="0" applyBorder="0" applyAlignment="0" applyProtection="0">
      <alignment horizontal="left"/>
    </xf>
    <xf numFmtId="0" fontId="71" fillId="0" borderId="0" applyNumberFormat="0" applyFill="0" applyBorder="0" applyAlignment="0" applyProtection="0">
      <alignment horizontal="left"/>
    </xf>
    <xf numFmtId="0" fontId="71" fillId="0" borderId="0" applyNumberFormat="0" applyFill="0" applyBorder="0" applyAlignment="0" applyProtection="0">
      <alignment horizontal="left"/>
    </xf>
    <xf numFmtId="189" fontId="71" fillId="0" borderId="0" applyNumberFormat="0" applyFill="0" applyBorder="0" applyAlignment="0" applyProtection="0">
      <alignment horizontal="left"/>
    </xf>
    <xf numFmtId="0" fontId="71" fillId="0" borderId="0" applyNumberFormat="0" applyFill="0" applyBorder="0" applyAlignment="0" applyProtection="0">
      <alignment horizontal="left"/>
    </xf>
    <xf numFmtId="0" fontId="71" fillId="0" borderId="0" applyNumberFormat="0" applyFill="0" applyBorder="0" applyAlignment="0" applyProtection="0">
      <alignment horizontal="left"/>
    </xf>
    <xf numFmtId="0" fontId="71" fillId="0" borderId="0" applyNumberFormat="0" applyFill="0" applyBorder="0" applyAlignment="0" applyProtection="0">
      <alignment horizontal="left"/>
    </xf>
    <xf numFmtId="0" fontId="71" fillId="0" borderId="0" applyNumberFormat="0" applyFill="0" applyBorder="0" applyAlignment="0" applyProtection="0">
      <alignment horizontal="left"/>
    </xf>
    <xf numFmtId="0" fontId="71" fillId="0" borderId="0" applyNumberFormat="0" applyFill="0" applyBorder="0" applyAlignment="0" applyProtection="0">
      <alignment horizontal="left"/>
    </xf>
    <xf numFmtId="0" fontId="71" fillId="0" borderId="0" applyNumberFormat="0" applyFill="0" applyBorder="0" applyAlignment="0" applyProtection="0">
      <alignment horizontal="left"/>
    </xf>
    <xf numFmtId="0" fontId="71" fillId="0" borderId="0" applyNumberFormat="0" applyFill="0" applyBorder="0" applyAlignment="0" applyProtection="0">
      <alignment horizontal="left"/>
    </xf>
    <xf numFmtId="0" fontId="71" fillId="0" borderId="0" applyNumberFormat="0" applyFill="0" applyBorder="0" applyAlignment="0" applyProtection="0">
      <alignment horizontal="left"/>
    </xf>
    <xf numFmtId="0" fontId="5" fillId="37" borderId="56"/>
    <xf numFmtId="0" fontId="69" fillId="1" borderId="46" applyNumberFormat="0" applyFont="0" applyAlignment="0">
      <alignment horizontal="center"/>
    </xf>
    <xf numFmtId="0" fontId="5" fillId="0" borderId="0"/>
    <xf numFmtId="0" fontId="72" fillId="0" borderId="0" applyNumberFormat="0" applyFill="0" applyBorder="0" applyAlignment="0">
      <alignment horizontal="center"/>
    </xf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 applyBorder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top"/>
    </xf>
    <xf numFmtId="0" fontId="73" fillId="16" borderId="0">
      <alignment horizontal="centerContinuous"/>
    </xf>
    <xf numFmtId="0" fontId="74" fillId="16" borderId="0">
      <alignment horizontal="centerContinuous"/>
    </xf>
    <xf numFmtId="40" fontId="75" fillId="0" borderId="0" applyBorder="0">
      <alignment horizontal="right"/>
    </xf>
    <xf numFmtId="0" fontId="5" fillId="0" borderId="0" applyBorder="0" applyProtection="0">
      <alignment vertical="center"/>
    </xf>
    <xf numFmtId="180" fontId="5" fillId="0" borderId="39" applyBorder="0" applyProtection="0">
      <alignment horizontal="right" vertical="center"/>
    </xf>
    <xf numFmtId="0" fontId="5" fillId="41" borderId="0" applyBorder="0" applyProtection="0">
      <alignment horizontal="centerContinuous" vertical="center"/>
    </xf>
    <xf numFmtId="0" fontId="5" fillId="42" borderId="39" applyBorder="0" applyProtection="0">
      <alignment horizontal="centerContinuous" vertical="center"/>
    </xf>
    <xf numFmtId="0" fontId="5" fillId="0" borderId="0" applyBorder="0" applyProtection="0">
      <alignment vertical="center"/>
    </xf>
    <xf numFmtId="0" fontId="40" fillId="0" borderId="0" applyBorder="0" applyProtection="0">
      <alignment horizontal="left"/>
    </xf>
    <xf numFmtId="0" fontId="76" fillId="0" borderId="0" applyFill="0" applyBorder="0" applyProtection="0">
      <alignment horizontal="left"/>
    </xf>
    <xf numFmtId="0" fontId="38" fillId="0" borderId="57" applyFill="0" applyBorder="0" applyProtection="0">
      <alignment horizontal="left" vertical="top"/>
    </xf>
    <xf numFmtId="49" fontId="6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9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91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5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80" fillId="0" borderId="59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79" fillId="0" borderId="58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5" fillId="0" borderId="0"/>
    <xf numFmtId="0" fontId="5" fillId="0" borderId="0" applyFont="0" applyFill="0" applyBorder="0" applyAlignment="0" applyProtection="0"/>
    <xf numFmtId="0" fontId="82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83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2" fontId="83" fillId="0" borderId="0" applyFont="0" applyFill="0" applyBorder="0" applyAlignment="0" applyProtection="0"/>
    <xf numFmtId="193" fontId="83" fillId="0" borderId="0" applyFont="0" applyFill="0" applyBorder="0" applyAlignment="0" applyProtection="0"/>
  </cellStyleXfs>
  <cellXfs count="125">
    <xf numFmtId="0" fontId="0" fillId="0" borderId="0" xfId="0"/>
    <xf numFmtId="0" fontId="0" fillId="0" borderId="0" xfId="0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vertical="top" wrapText="1"/>
    </xf>
    <xf numFmtId="3" fontId="3" fillId="0" borderId="6" xfId="1" applyNumberFormat="1" applyFont="1" applyFill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/>
    <xf numFmtId="0" fontId="0" fillId="0" borderId="12" xfId="0" applyFont="1" applyBorder="1" applyAlignment="1">
      <alignment horizontal="left"/>
    </xf>
    <xf numFmtId="49" fontId="0" fillId="0" borderId="13" xfId="0" applyNumberFormat="1" applyFont="1" applyFill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2" fillId="0" borderId="13" xfId="0" applyFont="1" applyBorder="1"/>
    <xf numFmtId="3" fontId="0" fillId="12" borderId="13" xfId="0" applyNumberFormat="1" applyFont="1" applyFill="1" applyBorder="1" applyAlignment="1">
      <alignment horizontal="center"/>
    </xf>
    <xf numFmtId="3" fontId="2" fillId="13" borderId="13" xfId="0" applyNumberFormat="1" applyFont="1" applyFill="1" applyBorder="1" applyAlignment="1">
      <alignment horizontal="center"/>
    </xf>
    <xf numFmtId="3" fontId="2" fillId="14" borderId="13" xfId="0" applyNumberFormat="1" applyFont="1" applyFill="1" applyBorder="1" applyAlignment="1">
      <alignment horizontal="center"/>
    </xf>
    <xf numFmtId="3" fontId="2" fillId="0" borderId="13" xfId="0" applyNumberFormat="1" applyFont="1" applyBorder="1" applyAlignment="1">
      <alignment horizontal="center" vertical="center" wrapText="1"/>
    </xf>
    <xf numFmtId="3" fontId="3" fillId="0" borderId="13" xfId="1" applyNumberFormat="1" applyFont="1" applyFill="1" applyBorder="1" applyAlignment="1">
      <alignment horizontal="center" vertical="center" wrapText="1"/>
    </xf>
    <xf numFmtId="3" fontId="3" fillId="0" borderId="14" xfId="1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3" fillId="0" borderId="15" xfId="1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 wrapText="1"/>
    </xf>
    <xf numFmtId="3" fontId="2" fillId="12" borderId="13" xfId="0" applyNumberFormat="1" applyFont="1" applyFill="1" applyBorder="1" applyAlignment="1">
      <alignment horizontal="center"/>
    </xf>
    <xf numFmtId="3" fontId="2" fillId="12" borderId="13" xfId="0" applyNumberFormat="1" applyFont="1" applyFill="1" applyBorder="1" applyAlignment="1">
      <alignment horizontal="center" vertical="center" wrapText="1"/>
    </xf>
    <xf numFmtId="3" fontId="2" fillId="13" borderId="13" xfId="0" applyNumberFormat="1" applyFont="1" applyFill="1" applyBorder="1" applyAlignment="1">
      <alignment horizontal="center" vertical="center" wrapText="1"/>
    </xf>
    <xf numFmtId="3" fontId="2" fillId="14" borderId="13" xfId="0" applyNumberFormat="1" applyFont="1" applyFill="1" applyBorder="1" applyAlignment="1">
      <alignment horizontal="center" vertical="center" wrapText="1"/>
    </xf>
    <xf numFmtId="3" fontId="2" fillId="14" borderId="13" xfId="0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NumberFormat="1" applyFont="1" applyFill="1" applyBorder="1" applyAlignment="1">
      <alignment horizontal="center" vertical="center" wrapText="1"/>
    </xf>
    <xf numFmtId="3" fontId="2" fillId="12" borderId="19" xfId="0" applyNumberFormat="1" applyFont="1" applyFill="1" applyBorder="1"/>
    <xf numFmtId="3" fontId="2" fillId="12" borderId="19" xfId="0" applyNumberFormat="1" applyFont="1" applyFill="1" applyBorder="1" applyAlignment="1">
      <alignment horizontal="center"/>
    </xf>
    <xf numFmtId="3" fontId="2" fillId="13" borderId="19" xfId="0" applyNumberFormat="1" applyFont="1" applyFill="1" applyBorder="1"/>
    <xf numFmtId="3" fontId="2" fillId="13" borderId="19" xfId="0" applyNumberFormat="1" applyFont="1" applyFill="1" applyBorder="1" applyAlignment="1">
      <alignment horizontal="center"/>
    </xf>
    <xf numFmtId="3" fontId="2" fillId="14" borderId="19" xfId="0" applyNumberFormat="1" applyFont="1" applyFill="1" applyBorder="1"/>
    <xf numFmtId="3" fontId="2" fillId="14" borderId="19" xfId="0" applyNumberFormat="1" applyFont="1" applyFill="1" applyBorder="1" applyAlignment="1">
      <alignment horizontal="center"/>
    </xf>
    <xf numFmtId="3" fontId="2" fillId="12" borderId="19" xfId="0" applyNumberFormat="1" applyFont="1" applyFill="1" applyBorder="1" applyAlignment="1">
      <alignment horizontal="center" vertical="center" wrapText="1"/>
    </xf>
    <xf numFmtId="3" fontId="2" fillId="13" borderId="19" xfId="0" applyNumberFormat="1" applyFont="1" applyFill="1" applyBorder="1" applyAlignment="1">
      <alignment vertical="center" wrapText="1"/>
    </xf>
    <xf numFmtId="3" fontId="2" fillId="13" borderId="19" xfId="0" applyNumberFormat="1" applyFont="1" applyFill="1" applyBorder="1" applyAlignment="1">
      <alignment horizontal="center" vertical="center" wrapText="1"/>
    </xf>
    <xf numFmtId="3" fontId="2" fillId="14" borderId="19" xfId="0" applyNumberFormat="1" applyFont="1" applyFill="1" applyBorder="1" applyAlignment="1">
      <alignment vertical="center" wrapText="1"/>
    </xf>
    <xf numFmtId="3" fontId="2" fillId="14" borderId="19" xfId="0" applyNumberFormat="1" applyFont="1" applyFill="1" applyBorder="1" applyAlignment="1">
      <alignment horizontal="center" vertical="center" wrapText="1"/>
    </xf>
    <xf numFmtId="3" fontId="2" fillId="14" borderId="19" xfId="0" applyNumberFormat="1" applyFont="1" applyFill="1" applyBorder="1" applyAlignment="1">
      <alignment horizontal="center" vertical="center"/>
    </xf>
    <xf numFmtId="3" fontId="2" fillId="0" borderId="19" xfId="0" applyNumberFormat="1" applyFont="1" applyBorder="1" applyAlignment="1">
      <alignment horizontal="center" vertical="center" wrapText="1"/>
    </xf>
    <xf numFmtId="3" fontId="3" fillId="0" borderId="19" xfId="1" applyNumberFormat="1" applyFont="1" applyFill="1" applyBorder="1" applyAlignment="1">
      <alignment horizontal="center" vertical="center" wrapText="1"/>
    </xf>
    <xf numFmtId="3" fontId="3" fillId="0" borderId="20" xfId="1" applyNumberFormat="1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0" borderId="0" xfId="0" applyFont="1"/>
    <xf numFmtId="0" fontId="4" fillId="0" borderId="22" xfId="0" applyFont="1" applyBorder="1" applyAlignment="1">
      <alignment horizontal="left"/>
    </xf>
    <xf numFmtId="49" fontId="4" fillId="0" borderId="22" xfId="0" applyNumberFormat="1" applyFont="1" applyFill="1" applyBorder="1" applyAlignment="1">
      <alignment horizontal="left"/>
    </xf>
    <xf numFmtId="0" fontId="0" fillId="0" borderId="22" xfId="0" applyBorder="1" applyAlignment="1">
      <alignment horizontal="left"/>
    </xf>
    <xf numFmtId="3" fontId="0" fillId="12" borderId="23" xfId="0" applyNumberFormat="1" applyFill="1" applyBorder="1"/>
    <xf numFmtId="3" fontId="0" fillId="12" borderId="22" xfId="0" applyNumberFormat="1" applyFill="1" applyBorder="1"/>
    <xf numFmtId="3" fontId="0" fillId="12" borderId="24" xfId="0" applyNumberFormat="1" applyFill="1" applyBorder="1"/>
    <xf numFmtId="3" fontId="0" fillId="12" borderId="25" xfId="0" applyNumberFormat="1" applyFill="1" applyBorder="1"/>
    <xf numFmtId="3" fontId="0" fillId="13" borderId="25" xfId="0" applyNumberFormat="1" applyFill="1" applyBorder="1"/>
    <xf numFmtId="3" fontId="0" fillId="13" borderId="22" xfId="0" applyNumberFormat="1" applyFill="1" applyBorder="1"/>
    <xf numFmtId="3" fontId="0" fillId="13" borderId="24" xfId="0" applyNumberFormat="1" applyFill="1" applyBorder="1"/>
    <xf numFmtId="3" fontId="0" fillId="13" borderId="26" xfId="0" applyNumberFormat="1" applyFill="1" applyBorder="1"/>
    <xf numFmtId="3" fontId="0" fillId="13" borderId="27" xfId="0" applyNumberFormat="1" applyFill="1" applyBorder="1"/>
    <xf numFmtId="3" fontId="0" fillId="14" borderId="25" xfId="0" applyNumberFormat="1" applyFill="1" applyBorder="1"/>
    <xf numFmtId="3" fontId="0" fillId="14" borderId="22" xfId="0" applyNumberFormat="1" applyFill="1" applyBorder="1"/>
    <xf numFmtId="3" fontId="0" fillId="14" borderId="24" xfId="0" applyNumberFormat="1" applyFill="1" applyBorder="1"/>
    <xf numFmtId="3" fontId="0" fillId="14" borderId="26" xfId="0" applyNumberFormat="1" applyFill="1" applyBorder="1"/>
    <xf numFmtId="3" fontId="0" fillId="14" borderId="28" xfId="0" applyNumberFormat="1" applyFill="1" applyBorder="1"/>
    <xf numFmtId="3" fontId="0" fillId="0" borderId="22" xfId="0" applyNumberFormat="1" applyBorder="1"/>
    <xf numFmtId="3" fontId="0" fillId="0" borderId="22" xfId="0" applyNumberFormat="1" applyBorder="1" applyAlignment="1">
      <alignment wrapText="1"/>
    </xf>
    <xf numFmtId="9" fontId="0" fillId="0" borderId="22" xfId="2" applyFont="1" applyBorder="1"/>
    <xf numFmtId="1" fontId="0" fillId="0" borderId="13" xfId="0" applyNumberFormat="1" applyFill="1" applyBorder="1"/>
    <xf numFmtId="0" fontId="0" fillId="0" borderId="13" xfId="0" applyBorder="1"/>
    <xf numFmtId="1" fontId="0" fillId="0" borderId="13" xfId="0" applyNumberFormat="1" applyBorder="1"/>
    <xf numFmtId="9" fontId="0" fillId="0" borderId="13" xfId="2" applyFont="1" applyBorder="1"/>
    <xf numFmtId="0" fontId="4" fillId="0" borderId="13" xfId="0" applyFont="1" applyBorder="1" applyAlignment="1">
      <alignment horizontal="left"/>
    </xf>
    <xf numFmtId="49" fontId="4" fillId="0" borderId="13" xfId="0" applyNumberFormat="1" applyFont="1" applyFill="1" applyBorder="1" applyAlignment="1">
      <alignment horizontal="left"/>
    </xf>
    <xf numFmtId="0" fontId="0" fillId="0" borderId="13" xfId="0" applyBorder="1" applyAlignment="1">
      <alignment horizontal="left"/>
    </xf>
    <xf numFmtId="3" fontId="0" fillId="12" borderId="29" xfId="0" applyNumberFormat="1" applyFill="1" applyBorder="1"/>
    <xf numFmtId="3" fontId="0" fillId="12" borderId="13" xfId="0" applyNumberFormat="1" applyFill="1" applyBorder="1"/>
    <xf numFmtId="3" fontId="0" fillId="12" borderId="30" xfId="0" applyNumberFormat="1" applyFill="1" applyBorder="1"/>
    <xf numFmtId="3" fontId="0" fillId="12" borderId="12" xfId="0" applyNumberFormat="1" applyFill="1" applyBorder="1"/>
    <xf numFmtId="3" fontId="0" fillId="13" borderId="12" xfId="0" applyNumberFormat="1" applyFill="1" applyBorder="1"/>
    <xf numFmtId="3" fontId="0" fillId="13" borderId="13" xfId="0" applyNumberFormat="1" applyFill="1" applyBorder="1"/>
    <xf numFmtId="3" fontId="0" fillId="13" borderId="30" xfId="0" applyNumberFormat="1" applyFill="1" applyBorder="1"/>
    <xf numFmtId="3" fontId="0" fillId="13" borderId="31" xfId="0" applyNumberFormat="1" applyFill="1" applyBorder="1"/>
    <xf numFmtId="3" fontId="0" fillId="13" borderId="32" xfId="0" applyNumberFormat="1" applyFill="1" applyBorder="1"/>
    <xf numFmtId="3" fontId="0" fillId="14" borderId="12" xfId="0" applyNumberFormat="1" applyFill="1" applyBorder="1"/>
    <xf numFmtId="3" fontId="0" fillId="14" borderId="13" xfId="0" applyNumberFormat="1" applyFill="1" applyBorder="1"/>
    <xf numFmtId="3" fontId="0" fillId="14" borderId="30" xfId="0" applyNumberFormat="1" applyFill="1" applyBorder="1"/>
    <xf numFmtId="3" fontId="0" fillId="14" borderId="31" xfId="0" applyNumberFormat="1" applyFill="1" applyBorder="1"/>
    <xf numFmtId="3" fontId="0" fillId="14" borderId="33" xfId="0" applyNumberFormat="1" applyFill="1" applyBorder="1"/>
    <xf numFmtId="3" fontId="0" fillId="0" borderId="13" xfId="0" applyNumberFormat="1" applyBorder="1"/>
    <xf numFmtId="3" fontId="0" fillId="0" borderId="13" xfId="0" applyNumberFormat="1" applyBorder="1" applyAlignment="1">
      <alignment wrapText="1"/>
    </xf>
    <xf numFmtId="3" fontId="0" fillId="0" borderId="13" xfId="0" applyNumberFormat="1" applyFont="1" applyBorder="1"/>
    <xf numFmtId="3" fontId="0" fillId="12" borderId="34" xfId="0" applyNumberFormat="1" applyFill="1" applyBorder="1"/>
    <xf numFmtId="3" fontId="0" fillId="12" borderId="15" xfId="0" applyNumberFormat="1" applyFill="1" applyBorder="1"/>
    <xf numFmtId="3" fontId="0" fillId="12" borderId="35" xfId="0" applyNumberFormat="1" applyFill="1" applyBorder="1"/>
    <xf numFmtId="3" fontId="0" fillId="12" borderId="36" xfId="0" applyNumberFormat="1" applyFill="1" applyBorder="1"/>
    <xf numFmtId="3" fontId="0" fillId="13" borderId="36" xfId="0" applyNumberFormat="1" applyFill="1" applyBorder="1"/>
    <xf numFmtId="3" fontId="0" fillId="13" borderId="15" xfId="0" applyNumberFormat="1" applyFill="1" applyBorder="1"/>
    <xf numFmtId="3" fontId="0" fillId="13" borderId="35" xfId="0" applyNumberFormat="1" applyFill="1" applyBorder="1"/>
    <xf numFmtId="3" fontId="0" fillId="13" borderId="37" xfId="0" applyNumberFormat="1" applyFill="1" applyBorder="1"/>
    <xf numFmtId="3" fontId="0" fillId="14" borderId="36" xfId="0" applyNumberFormat="1" applyFill="1" applyBorder="1"/>
    <xf numFmtId="3" fontId="0" fillId="14" borderId="15" xfId="0" applyNumberFormat="1" applyFill="1" applyBorder="1"/>
    <xf numFmtId="3" fontId="0" fillId="14" borderId="35" xfId="0" applyNumberFormat="1" applyFill="1" applyBorder="1"/>
    <xf numFmtId="3" fontId="0" fillId="14" borderId="38" xfId="0" applyNumberFormat="1" applyFill="1" applyBorder="1"/>
    <xf numFmtId="0" fontId="4" fillId="0" borderId="15" xfId="0" applyFont="1" applyBorder="1" applyAlignment="1">
      <alignment horizontal="left"/>
    </xf>
    <xf numFmtId="49" fontId="4" fillId="0" borderId="15" xfId="0" applyNumberFormat="1" applyFont="1" applyFill="1" applyBorder="1" applyAlignment="1">
      <alignment horizontal="left"/>
    </xf>
    <xf numFmtId="0" fontId="0" fillId="0" borderId="15" xfId="0" applyBorder="1" applyAlignment="1">
      <alignment horizontal="left"/>
    </xf>
    <xf numFmtId="3" fontId="0" fillId="0" borderId="15" xfId="0" applyNumberFormat="1" applyBorder="1"/>
    <xf numFmtId="3" fontId="0" fillId="0" borderId="15" xfId="0" applyNumberFormat="1" applyBorder="1" applyAlignment="1">
      <alignment wrapText="1"/>
    </xf>
    <xf numFmtId="9" fontId="0" fillId="0" borderId="15" xfId="2" applyFont="1" applyBorder="1"/>
    <xf numFmtId="0" fontId="4" fillId="0" borderId="0" xfId="0" applyFont="1" applyBorder="1" applyAlignment="1"/>
    <xf numFmtId="49" fontId="4" fillId="0" borderId="0" xfId="0" applyNumberFormat="1" applyFont="1" applyFill="1" applyBorder="1" applyAlignment="1"/>
    <xf numFmtId="3" fontId="0" fillId="0" borderId="0" xfId="0" applyNumberFormat="1"/>
    <xf numFmtId="3" fontId="0" fillId="0" borderId="0" xfId="0" applyNumberFormat="1" applyAlignment="1">
      <alignment wrapText="1"/>
    </xf>
  </cellXfs>
  <cellStyles count="1513">
    <cellStyle name="%" xfId="3"/>
    <cellStyle name="% 2" xfId="4"/>
    <cellStyle name=".25" xfId="5"/>
    <cellStyle name=".25 10" xfId="6"/>
    <cellStyle name=".25 11" xfId="7"/>
    <cellStyle name=".25 12" xfId="8"/>
    <cellStyle name=".25 2" xfId="9"/>
    <cellStyle name=".25 2 2" xfId="10"/>
    <cellStyle name=".25 3" xfId="11"/>
    <cellStyle name=".25 4" xfId="12"/>
    <cellStyle name=".25 5" xfId="13"/>
    <cellStyle name=".25 6" xfId="14"/>
    <cellStyle name=".25 7" xfId="15"/>
    <cellStyle name=".25 8" xfId="16"/>
    <cellStyle name=".25 9" xfId="17"/>
    <cellStyle name="???[0]_AUSTRLIA" xfId="18"/>
    <cellStyle name="???_AUSTRLIA" xfId="19"/>
    <cellStyle name="??_AUSTRLIA" xfId="20"/>
    <cellStyle name="_09-05 FCST Summary_Kessinger" xfId="21"/>
    <cellStyle name="_10-05 FCST Summary_Kessinger" xfId="22"/>
    <cellStyle name="_11-05 FCST Summary_Kessinger1" xfId="23"/>
    <cellStyle name="_2004 Capital Plan Summary_Globalv4JULY" xfId="24"/>
    <cellStyle name="_2004 Capital Plan Summary_Globalv4JULY_Japan Aug Essbase Actual" xfId="25"/>
    <cellStyle name="_2006 Total CTI NA 1116" xfId="26"/>
    <cellStyle name="_Book2" xfId="27"/>
    <cellStyle name="_Copy of NA-Server-WeeklyReport_2007-05-18" xfId="28"/>
    <cellStyle name="_Copy of NA-Storage-WeeklyReport_2007-05-18" xfId="29"/>
    <cellStyle name="_Graphs By Project spend" xfId="30"/>
    <cellStyle name="_Graphs By Project spend_Japan Aug Essbase Actual" xfId="31"/>
    <cellStyle name="_Graphs By Project spend_Japan Jun Essbase Actual" xfId="32"/>
    <cellStyle name="_IBM p5 Final 2006 Rates" xfId="33"/>
    <cellStyle name="_Japan Aug Essbase Actual" xfId="34"/>
    <cellStyle name="_NA Data Network Summary Deck - 05-18-2007" xfId="35"/>
    <cellStyle name="_NA-Server-WeeklyReport_2007-05-18" xfId="36"/>
    <cellStyle name="_NA-Storage-WeeklyReport_2007-05-18" xfId="37"/>
    <cellStyle name="_New_Results_Template_NA REGION" xfId="38"/>
    <cellStyle name="_OT Summary" xfId="39"/>
    <cellStyle name="_Standards Operating Review Dec 05" xfId="40"/>
    <cellStyle name="_Storage_Template_Current_Charges_5-24-07" xfId="41"/>
    <cellStyle name="_Supporting Document Jan05 Updated" xfId="42"/>
    <cellStyle name="_z-2006 Server Cost" xfId="43"/>
    <cellStyle name="_z-Server HW Pricing_5-16-07" xfId="44"/>
    <cellStyle name="¤@¯ë_pldt" xfId="45"/>
    <cellStyle name="¶W³sµ²" xfId="46"/>
    <cellStyle name="•\Ž¦Ï‚Ý‚ÌƒnƒCƒp[ƒŠƒ“ƒN" xfId="47"/>
    <cellStyle name="•W€_# of Branches '98 to '01" xfId="48"/>
    <cellStyle name="0,0_x000d__x000a_NA_x000d__x000a_" xfId="49"/>
    <cellStyle name="0,0_x000d__x000a_NA_x000d__x000a_ 2" xfId="50"/>
    <cellStyle name="20% - Accent1 10" xfId="51"/>
    <cellStyle name="20% - Accent1 2" xfId="52"/>
    <cellStyle name="20% - Accent1 2 2" xfId="53"/>
    <cellStyle name="20% - Accent1 3" xfId="54"/>
    <cellStyle name="20% - Accent1 4" xfId="55"/>
    <cellStyle name="20% - Accent1 5" xfId="56"/>
    <cellStyle name="20% - Accent1 6" xfId="57"/>
    <cellStyle name="20% - Accent1 7" xfId="58"/>
    <cellStyle name="20% - Accent1 8" xfId="59"/>
    <cellStyle name="20% - Accent1 9" xfId="60"/>
    <cellStyle name="20% - Accent2 10" xfId="61"/>
    <cellStyle name="20% - Accent2 2" xfId="62"/>
    <cellStyle name="20% - Accent2 2 2" xfId="63"/>
    <cellStyle name="20% - Accent2 3" xfId="64"/>
    <cellStyle name="20% - Accent2 4" xfId="65"/>
    <cellStyle name="20% - Accent2 5" xfId="66"/>
    <cellStyle name="20% - Accent2 6" xfId="67"/>
    <cellStyle name="20% - Accent2 7" xfId="68"/>
    <cellStyle name="20% - Accent2 8" xfId="69"/>
    <cellStyle name="20% - Accent2 9" xfId="70"/>
    <cellStyle name="20% - Accent3 10" xfId="71"/>
    <cellStyle name="20% - Accent3 2" xfId="72"/>
    <cellStyle name="20% - Accent3 2 2" xfId="73"/>
    <cellStyle name="20% - Accent3 3" xfId="74"/>
    <cellStyle name="20% - Accent3 4" xfId="75"/>
    <cellStyle name="20% - Accent3 5" xfId="76"/>
    <cellStyle name="20% - Accent3 6" xfId="77"/>
    <cellStyle name="20% - Accent3 7" xfId="78"/>
    <cellStyle name="20% - Accent3 8" xfId="79"/>
    <cellStyle name="20% - Accent3 9" xfId="80"/>
    <cellStyle name="20% - Accent4 10" xfId="81"/>
    <cellStyle name="20% - Accent4 2" xfId="82"/>
    <cellStyle name="20% - Accent4 2 2" xfId="83"/>
    <cellStyle name="20% - Accent4 3" xfId="84"/>
    <cellStyle name="20% - Accent4 4" xfId="85"/>
    <cellStyle name="20% - Accent4 5" xfId="86"/>
    <cellStyle name="20% - Accent4 6" xfId="87"/>
    <cellStyle name="20% - Accent4 7" xfId="88"/>
    <cellStyle name="20% - Accent4 8" xfId="89"/>
    <cellStyle name="20% - Accent4 9" xfId="90"/>
    <cellStyle name="20% - Accent5 10" xfId="91"/>
    <cellStyle name="20% - Accent5 2" xfId="92"/>
    <cellStyle name="20% - Accent5 3" xfId="93"/>
    <cellStyle name="20% - Accent5 4" xfId="94"/>
    <cellStyle name="20% - Accent5 5" xfId="95"/>
    <cellStyle name="20% - Accent5 6" xfId="96"/>
    <cellStyle name="20% - Accent5 7" xfId="97"/>
    <cellStyle name="20% - Accent5 8" xfId="98"/>
    <cellStyle name="20% - Accent5 9" xfId="99"/>
    <cellStyle name="20% - Accent6 10" xfId="100"/>
    <cellStyle name="20% - Accent6 2" xfId="101"/>
    <cellStyle name="20% - Accent6 2 2" xfId="102"/>
    <cellStyle name="20% - Accent6 3" xfId="103"/>
    <cellStyle name="20% - Accent6 4" xfId="104"/>
    <cellStyle name="20% - Accent6 5" xfId="105"/>
    <cellStyle name="20% - Accent6 6" xfId="106"/>
    <cellStyle name="20% - Accent6 7" xfId="107"/>
    <cellStyle name="20% - Accent6 8" xfId="108"/>
    <cellStyle name="20% - Accent6 9" xfId="109"/>
    <cellStyle name="³f¹ô [0]_ATT4" xfId="110"/>
    <cellStyle name="³f¹ô[0]_Template 12 - Bank (3)" xfId="111"/>
    <cellStyle name="³f¹ô_ATT4" xfId="112"/>
    <cellStyle name="40% - Accent1 10" xfId="113"/>
    <cellStyle name="40% - Accent1 2" xfId="114"/>
    <cellStyle name="40% - Accent1 2 2" xfId="115"/>
    <cellStyle name="40% - Accent1 3" xfId="116"/>
    <cellStyle name="40% - Accent1 4" xfId="117"/>
    <cellStyle name="40% - Accent1 5" xfId="118"/>
    <cellStyle name="40% - Accent1 6" xfId="119"/>
    <cellStyle name="40% - Accent1 7" xfId="120"/>
    <cellStyle name="40% - Accent1 8" xfId="121"/>
    <cellStyle name="40% - Accent1 9" xfId="122"/>
    <cellStyle name="40% - Accent2 10" xfId="123"/>
    <cellStyle name="40% - Accent2 2" xfId="124"/>
    <cellStyle name="40% - Accent2 3" xfId="125"/>
    <cellStyle name="40% - Accent2 4" xfId="126"/>
    <cellStyle name="40% - Accent2 5" xfId="127"/>
    <cellStyle name="40% - Accent2 6" xfId="128"/>
    <cellStyle name="40% - Accent2 7" xfId="129"/>
    <cellStyle name="40% - Accent2 8" xfId="130"/>
    <cellStyle name="40% - Accent2 9" xfId="131"/>
    <cellStyle name="40% - Accent3 10" xfId="132"/>
    <cellStyle name="40% - Accent3 2" xfId="133"/>
    <cellStyle name="40% - Accent3 2 2" xfId="134"/>
    <cellStyle name="40% - Accent3 3" xfId="135"/>
    <cellStyle name="40% - Accent3 4" xfId="136"/>
    <cellStyle name="40% - Accent3 5" xfId="137"/>
    <cellStyle name="40% - Accent3 6" xfId="138"/>
    <cellStyle name="40% - Accent3 7" xfId="139"/>
    <cellStyle name="40% - Accent3 8" xfId="140"/>
    <cellStyle name="40% - Accent3 9" xfId="141"/>
    <cellStyle name="40% - Accent4 10" xfId="142"/>
    <cellStyle name="40% - Accent4 2" xfId="143"/>
    <cellStyle name="40% - Accent4 2 2" xfId="144"/>
    <cellStyle name="40% - Accent4 3" xfId="145"/>
    <cellStyle name="40% - Accent4 4" xfId="146"/>
    <cellStyle name="40% - Accent4 5" xfId="147"/>
    <cellStyle name="40% - Accent4 6" xfId="148"/>
    <cellStyle name="40% - Accent4 7" xfId="149"/>
    <cellStyle name="40% - Accent4 8" xfId="150"/>
    <cellStyle name="40% - Accent4 9" xfId="151"/>
    <cellStyle name="40% - Accent5 10" xfId="152"/>
    <cellStyle name="40% - Accent5 2" xfId="153"/>
    <cellStyle name="40% - Accent5 2 2" xfId="154"/>
    <cellStyle name="40% - Accent5 3" xfId="155"/>
    <cellStyle name="40% - Accent5 4" xfId="156"/>
    <cellStyle name="40% - Accent5 5" xfId="157"/>
    <cellStyle name="40% - Accent5 6" xfId="158"/>
    <cellStyle name="40% - Accent5 7" xfId="159"/>
    <cellStyle name="40% - Accent5 8" xfId="160"/>
    <cellStyle name="40% - Accent5 9" xfId="161"/>
    <cellStyle name="40% - Accent6 10" xfId="162"/>
    <cellStyle name="40% - Accent6 2" xfId="163"/>
    <cellStyle name="40% - Accent6 2 2" xfId="164"/>
    <cellStyle name="40% - Accent6 3" xfId="165"/>
    <cellStyle name="40% - Accent6 4" xfId="166"/>
    <cellStyle name="40% - Accent6 5" xfId="167"/>
    <cellStyle name="40% - Accent6 6" xfId="168"/>
    <cellStyle name="40% - Accent6 7" xfId="169"/>
    <cellStyle name="40% - Accent6 8" xfId="170"/>
    <cellStyle name="40% - Accent6 9" xfId="171"/>
    <cellStyle name="60% - Accent1 10" xfId="172"/>
    <cellStyle name="60% - Accent1 2" xfId="173"/>
    <cellStyle name="60% - Accent1 2 2" xfId="174"/>
    <cellStyle name="60% - Accent1 3" xfId="175"/>
    <cellStyle name="60% - Accent1 4" xfId="176"/>
    <cellStyle name="60% - Accent1 5" xfId="177"/>
    <cellStyle name="60% - Accent1 6" xfId="178"/>
    <cellStyle name="60% - Accent1 7" xfId="179"/>
    <cellStyle name="60% - Accent1 8" xfId="180"/>
    <cellStyle name="60% - Accent1 9" xfId="181"/>
    <cellStyle name="60% - Accent2 10" xfId="182"/>
    <cellStyle name="60% - Accent2 2" xfId="183"/>
    <cellStyle name="60% - Accent2 2 2" xfId="184"/>
    <cellStyle name="60% - Accent2 3" xfId="185"/>
    <cellStyle name="60% - Accent2 4" xfId="186"/>
    <cellStyle name="60% - Accent2 5" xfId="187"/>
    <cellStyle name="60% - Accent2 6" xfId="188"/>
    <cellStyle name="60% - Accent2 7" xfId="189"/>
    <cellStyle name="60% - Accent2 8" xfId="190"/>
    <cellStyle name="60% - Accent2 9" xfId="191"/>
    <cellStyle name="60% - Accent3 10" xfId="192"/>
    <cellStyle name="60% - Accent3 2" xfId="193"/>
    <cellStyle name="60% - Accent3 2 2" xfId="194"/>
    <cellStyle name="60% - Accent3 3" xfId="195"/>
    <cellStyle name="60% - Accent3 4" xfId="196"/>
    <cellStyle name="60% - Accent3 5" xfId="197"/>
    <cellStyle name="60% - Accent3 6" xfId="198"/>
    <cellStyle name="60% - Accent3 7" xfId="199"/>
    <cellStyle name="60% - Accent3 8" xfId="200"/>
    <cellStyle name="60% - Accent3 9" xfId="201"/>
    <cellStyle name="60% - Accent4 10" xfId="202"/>
    <cellStyle name="60% - Accent4 2" xfId="203"/>
    <cellStyle name="60% - Accent4 2 2" xfId="204"/>
    <cellStyle name="60% - Accent4 3" xfId="205"/>
    <cellStyle name="60% - Accent4 4" xfId="206"/>
    <cellStyle name="60% - Accent4 5" xfId="207"/>
    <cellStyle name="60% - Accent4 6" xfId="208"/>
    <cellStyle name="60% - Accent4 7" xfId="209"/>
    <cellStyle name="60% - Accent4 8" xfId="210"/>
    <cellStyle name="60% - Accent4 9" xfId="211"/>
    <cellStyle name="60% - Accent5 10" xfId="212"/>
    <cellStyle name="60% - Accent5 2" xfId="213"/>
    <cellStyle name="60% - Accent5 2 2" xfId="214"/>
    <cellStyle name="60% - Accent5 3" xfId="215"/>
    <cellStyle name="60% - Accent5 4" xfId="216"/>
    <cellStyle name="60% - Accent5 5" xfId="217"/>
    <cellStyle name="60% - Accent5 6" xfId="218"/>
    <cellStyle name="60% - Accent5 7" xfId="219"/>
    <cellStyle name="60% - Accent5 8" xfId="220"/>
    <cellStyle name="60% - Accent5 9" xfId="221"/>
    <cellStyle name="60% - Accent6 10" xfId="222"/>
    <cellStyle name="60% - Accent6 2" xfId="223"/>
    <cellStyle name="60% - Accent6 2 2" xfId="224"/>
    <cellStyle name="60% - Accent6 3" xfId="225"/>
    <cellStyle name="60% - Accent6 4" xfId="226"/>
    <cellStyle name="60% - Accent6 5" xfId="227"/>
    <cellStyle name="60% - Accent6 6" xfId="228"/>
    <cellStyle name="60% - Accent6 7" xfId="229"/>
    <cellStyle name="60% - Accent6 8" xfId="230"/>
    <cellStyle name="60% - Accent6 9" xfId="231"/>
    <cellStyle name="ac" xfId="232"/>
    <cellStyle name="Accent1 10" xfId="233"/>
    <cellStyle name="Accent1 2" xfId="234"/>
    <cellStyle name="Accent1 2 2" xfId="235"/>
    <cellStyle name="Accent1 3" xfId="236"/>
    <cellStyle name="Accent1 4" xfId="237"/>
    <cellStyle name="Accent1 5" xfId="238"/>
    <cellStyle name="Accent1 6" xfId="239"/>
    <cellStyle name="Accent1 7" xfId="240"/>
    <cellStyle name="Accent1 8" xfId="241"/>
    <cellStyle name="Accent1 9" xfId="242"/>
    <cellStyle name="Accent2 10" xfId="243"/>
    <cellStyle name="Accent2 2" xfId="244"/>
    <cellStyle name="Accent2 2 2" xfId="245"/>
    <cellStyle name="Accent2 3" xfId="246"/>
    <cellStyle name="Accent2 4" xfId="247"/>
    <cellStyle name="Accent2 5" xfId="248"/>
    <cellStyle name="Accent2 6" xfId="249"/>
    <cellStyle name="Accent2 7" xfId="250"/>
    <cellStyle name="Accent2 8" xfId="251"/>
    <cellStyle name="Accent2 9" xfId="252"/>
    <cellStyle name="Accent3 10" xfId="253"/>
    <cellStyle name="Accent3 2" xfId="254"/>
    <cellStyle name="Accent3 2 2" xfId="255"/>
    <cellStyle name="Accent3 3" xfId="256"/>
    <cellStyle name="Accent3 4" xfId="257"/>
    <cellStyle name="Accent3 5" xfId="258"/>
    <cellStyle name="Accent3 6" xfId="259"/>
    <cellStyle name="Accent3 7" xfId="260"/>
    <cellStyle name="Accent3 8" xfId="261"/>
    <cellStyle name="Accent3 9" xfId="262"/>
    <cellStyle name="Accent4 10" xfId="263"/>
    <cellStyle name="Accent4 2" xfId="264"/>
    <cellStyle name="Accent4 2 2" xfId="265"/>
    <cellStyle name="Accent4 3" xfId="266"/>
    <cellStyle name="Accent4 4" xfId="267"/>
    <cellStyle name="Accent4 5" xfId="268"/>
    <cellStyle name="Accent4 6" xfId="269"/>
    <cellStyle name="Accent4 7" xfId="270"/>
    <cellStyle name="Accent4 8" xfId="271"/>
    <cellStyle name="Accent4 9" xfId="272"/>
    <cellStyle name="Accent5 10" xfId="273"/>
    <cellStyle name="Accent5 2" xfId="274"/>
    <cellStyle name="Accent5 3" xfId="275"/>
    <cellStyle name="Accent5 4" xfId="276"/>
    <cellStyle name="Accent5 5" xfId="277"/>
    <cellStyle name="Accent5 6" xfId="278"/>
    <cellStyle name="Accent5 7" xfId="279"/>
    <cellStyle name="Accent5 8" xfId="280"/>
    <cellStyle name="Accent5 9" xfId="281"/>
    <cellStyle name="Accent6 10" xfId="282"/>
    <cellStyle name="Accent6 2" xfId="283"/>
    <cellStyle name="Accent6 2 2" xfId="284"/>
    <cellStyle name="Accent6 3" xfId="285"/>
    <cellStyle name="Accent6 4" xfId="286"/>
    <cellStyle name="Accent6 5" xfId="287"/>
    <cellStyle name="Accent6 6" xfId="288"/>
    <cellStyle name="Accent6 7" xfId="289"/>
    <cellStyle name="Accent6 8" xfId="290"/>
    <cellStyle name="Accent6 9" xfId="291"/>
    <cellStyle name="ÀH«áªº¶W³sµ²" xfId="292"/>
    <cellStyle name="args.style" xfId="293"/>
    <cellStyle name="auto" xfId="294"/>
    <cellStyle name="Bad 10" xfId="295"/>
    <cellStyle name="Bad 2" xfId="296"/>
    <cellStyle name="Bad 2 2" xfId="297"/>
    <cellStyle name="Bad 3" xfId="298"/>
    <cellStyle name="Bad 4" xfId="299"/>
    <cellStyle name="Bad 5" xfId="300"/>
    <cellStyle name="Bad 6" xfId="301"/>
    <cellStyle name="Bad 7" xfId="302"/>
    <cellStyle name="Bad 8" xfId="303"/>
    <cellStyle name="Bad 9" xfId="304"/>
    <cellStyle name="Body" xfId="305"/>
    <cellStyle name="Border" xfId="306"/>
    <cellStyle name="Calc Currency (0)" xfId="307"/>
    <cellStyle name="Calc Currency (0) 10" xfId="308"/>
    <cellStyle name="Calc Currency (0) 11" xfId="309"/>
    <cellStyle name="Calc Currency (0) 12" xfId="310"/>
    <cellStyle name="Calc Currency (0) 2" xfId="311"/>
    <cellStyle name="Calc Currency (0) 2 2" xfId="312"/>
    <cellStyle name="Calc Currency (0) 3" xfId="313"/>
    <cellStyle name="Calc Currency (0) 4" xfId="314"/>
    <cellStyle name="Calc Currency (0) 5" xfId="315"/>
    <cellStyle name="Calc Currency (0) 6" xfId="316"/>
    <cellStyle name="Calc Currency (0) 7" xfId="317"/>
    <cellStyle name="Calc Currency (0) 8" xfId="318"/>
    <cellStyle name="Calc Currency (0) 9" xfId="319"/>
    <cellStyle name="Calc Currency (2)" xfId="320"/>
    <cellStyle name="Calc Currency (2) 10" xfId="321"/>
    <cellStyle name="Calc Currency (2) 11" xfId="322"/>
    <cellStyle name="Calc Currency (2) 12" xfId="323"/>
    <cellStyle name="Calc Currency (2) 2" xfId="324"/>
    <cellStyle name="Calc Currency (2) 2 2" xfId="325"/>
    <cellStyle name="Calc Currency (2) 3" xfId="326"/>
    <cellStyle name="Calc Currency (2) 4" xfId="327"/>
    <cellStyle name="Calc Currency (2) 5" xfId="328"/>
    <cellStyle name="Calc Currency (2) 6" xfId="329"/>
    <cellStyle name="Calc Currency (2) 7" xfId="330"/>
    <cellStyle name="Calc Currency (2) 8" xfId="331"/>
    <cellStyle name="Calc Currency (2) 9" xfId="332"/>
    <cellStyle name="Calc Percent (0)" xfId="333"/>
    <cellStyle name="Calc Percent (0) 10" xfId="334"/>
    <cellStyle name="Calc Percent (0) 11" xfId="335"/>
    <cellStyle name="Calc Percent (0) 12" xfId="336"/>
    <cellStyle name="Calc Percent (0) 2" xfId="337"/>
    <cellStyle name="Calc Percent (0) 2 2" xfId="338"/>
    <cellStyle name="Calc Percent (0) 3" xfId="339"/>
    <cellStyle name="Calc Percent (0) 4" xfId="340"/>
    <cellStyle name="Calc Percent (0) 5" xfId="341"/>
    <cellStyle name="Calc Percent (0) 6" xfId="342"/>
    <cellStyle name="Calc Percent (0) 7" xfId="343"/>
    <cellStyle name="Calc Percent (0) 8" xfId="344"/>
    <cellStyle name="Calc Percent (0) 9" xfId="345"/>
    <cellStyle name="Calc Percent (1)" xfId="346"/>
    <cellStyle name="Calc Percent (1) 10" xfId="347"/>
    <cellStyle name="Calc Percent (1) 11" xfId="348"/>
    <cellStyle name="Calc Percent (1) 12" xfId="349"/>
    <cellStyle name="Calc Percent (1) 2" xfId="350"/>
    <cellStyle name="Calc Percent (1) 2 2" xfId="351"/>
    <cellStyle name="Calc Percent (1) 3" xfId="352"/>
    <cellStyle name="Calc Percent (1) 4" xfId="353"/>
    <cellStyle name="Calc Percent (1) 5" xfId="354"/>
    <cellStyle name="Calc Percent (1) 6" xfId="355"/>
    <cellStyle name="Calc Percent (1) 7" xfId="356"/>
    <cellStyle name="Calc Percent (1) 8" xfId="357"/>
    <cellStyle name="Calc Percent (1) 9" xfId="358"/>
    <cellStyle name="Calc Percent (2)" xfId="359"/>
    <cellStyle name="Calc Percent (2) 10" xfId="360"/>
    <cellStyle name="Calc Percent (2) 11" xfId="361"/>
    <cellStyle name="Calc Percent (2) 12" xfId="362"/>
    <cellStyle name="Calc Percent (2) 2" xfId="363"/>
    <cellStyle name="Calc Percent (2) 2 2" xfId="364"/>
    <cellStyle name="Calc Percent (2) 3" xfId="365"/>
    <cellStyle name="Calc Percent (2) 4" xfId="366"/>
    <cellStyle name="Calc Percent (2) 5" xfId="367"/>
    <cellStyle name="Calc Percent (2) 6" xfId="368"/>
    <cellStyle name="Calc Percent (2) 7" xfId="369"/>
    <cellStyle name="Calc Percent (2) 8" xfId="370"/>
    <cellStyle name="Calc Percent (2) 9" xfId="371"/>
    <cellStyle name="Calc Units (0)" xfId="372"/>
    <cellStyle name="Calc Units (0) 10" xfId="373"/>
    <cellStyle name="Calc Units (0) 11" xfId="374"/>
    <cellStyle name="Calc Units (0) 12" xfId="375"/>
    <cellStyle name="Calc Units (0) 2" xfId="376"/>
    <cellStyle name="Calc Units (0) 2 2" xfId="377"/>
    <cellStyle name="Calc Units (0) 3" xfId="378"/>
    <cellStyle name="Calc Units (0) 4" xfId="379"/>
    <cellStyle name="Calc Units (0) 5" xfId="380"/>
    <cellStyle name="Calc Units (0) 6" xfId="381"/>
    <cellStyle name="Calc Units (0) 7" xfId="382"/>
    <cellStyle name="Calc Units (0) 8" xfId="383"/>
    <cellStyle name="Calc Units (0) 9" xfId="384"/>
    <cellStyle name="Calc Units (1)" xfId="385"/>
    <cellStyle name="Calc Units (1) 10" xfId="386"/>
    <cellStyle name="Calc Units (1) 11" xfId="387"/>
    <cellStyle name="Calc Units (1) 12" xfId="388"/>
    <cellStyle name="Calc Units (1) 2" xfId="389"/>
    <cellStyle name="Calc Units (1) 2 2" xfId="390"/>
    <cellStyle name="Calc Units (1) 3" xfId="391"/>
    <cellStyle name="Calc Units (1) 4" xfId="392"/>
    <cellStyle name="Calc Units (1) 5" xfId="393"/>
    <cellStyle name="Calc Units (1) 6" xfId="394"/>
    <cellStyle name="Calc Units (1) 7" xfId="395"/>
    <cellStyle name="Calc Units (1) 8" xfId="396"/>
    <cellStyle name="Calc Units (1) 9" xfId="397"/>
    <cellStyle name="Calc Units (2)" xfId="398"/>
    <cellStyle name="Calc Units (2) 10" xfId="399"/>
    <cellStyle name="Calc Units (2) 11" xfId="400"/>
    <cellStyle name="Calc Units (2) 12" xfId="401"/>
    <cellStyle name="Calc Units (2) 2" xfId="402"/>
    <cellStyle name="Calc Units (2) 2 2" xfId="403"/>
    <cellStyle name="Calc Units (2) 3" xfId="404"/>
    <cellStyle name="Calc Units (2) 4" xfId="405"/>
    <cellStyle name="Calc Units (2) 5" xfId="406"/>
    <cellStyle name="Calc Units (2) 6" xfId="407"/>
    <cellStyle name="Calc Units (2) 7" xfId="408"/>
    <cellStyle name="Calc Units (2) 8" xfId="409"/>
    <cellStyle name="Calc Units (2) 9" xfId="410"/>
    <cellStyle name="Calculation 10" xfId="411"/>
    <cellStyle name="Calculation 10 2" xfId="412"/>
    <cellStyle name="Calculation 10 3" xfId="413"/>
    <cellStyle name="Calculation 10 4" xfId="414"/>
    <cellStyle name="Calculation 10 5" xfId="415"/>
    <cellStyle name="Calculation 2" xfId="416"/>
    <cellStyle name="Calculation 2 2" xfId="417"/>
    <cellStyle name="Calculation 2 3" xfId="418"/>
    <cellStyle name="Calculation 2 4" xfId="419"/>
    <cellStyle name="Calculation 2 5" xfId="420"/>
    <cellStyle name="Calculation 2 6" xfId="421"/>
    <cellStyle name="Calculation 3" xfId="422"/>
    <cellStyle name="Calculation 3 2" xfId="423"/>
    <cellStyle name="Calculation 3 3" xfId="424"/>
    <cellStyle name="Calculation 3 4" xfId="425"/>
    <cellStyle name="Calculation 3 5" xfId="426"/>
    <cellStyle name="Calculation 4" xfId="427"/>
    <cellStyle name="Calculation 4 2" xfId="428"/>
    <cellStyle name="Calculation 4 3" xfId="429"/>
    <cellStyle name="Calculation 4 4" xfId="430"/>
    <cellStyle name="Calculation 4 5" xfId="431"/>
    <cellStyle name="Calculation 5" xfId="432"/>
    <cellStyle name="Calculation 5 2" xfId="433"/>
    <cellStyle name="Calculation 5 3" xfId="434"/>
    <cellStyle name="Calculation 5 4" xfId="435"/>
    <cellStyle name="Calculation 5 5" xfId="436"/>
    <cellStyle name="Calculation 6" xfId="437"/>
    <cellStyle name="Calculation 6 2" xfId="438"/>
    <cellStyle name="Calculation 6 3" xfId="439"/>
    <cellStyle name="Calculation 6 4" xfId="440"/>
    <cellStyle name="Calculation 6 5" xfId="441"/>
    <cellStyle name="Calculation 7" xfId="442"/>
    <cellStyle name="Calculation 7 2" xfId="443"/>
    <cellStyle name="Calculation 7 3" xfId="444"/>
    <cellStyle name="Calculation 7 4" xfId="445"/>
    <cellStyle name="Calculation 7 5" xfId="446"/>
    <cellStyle name="Calculation 8" xfId="447"/>
    <cellStyle name="Calculation 8 2" xfId="448"/>
    <cellStyle name="Calculation 8 3" xfId="449"/>
    <cellStyle name="Calculation 8 4" xfId="450"/>
    <cellStyle name="Calculation 8 5" xfId="451"/>
    <cellStyle name="Calculation 9" xfId="452"/>
    <cellStyle name="Calculation 9 2" xfId="453"/>
    <cellStyle name="Calculation 9 3" xfId="454"/>
    <cellStyle name="Calculation 9 4" xfId="455"/>
    <cellStyle name="Calculation 9 5" xfId="456"/>
    <cellStyle name="CHECK" xfId="457"/>
    <cellStyle name="Check Cell 10" xfId="458"/>
    <cellStyle name="Check Cell 2" xfId="459"/>
    <cellStyle name="Check Cell 3" xfId="460"/>
    <cellStyle name="Check Cell 4" xfId="461"/>
    <cellStyle name="Check Cell 5" xfId="462"/>
    <cellStyle name="Check Cell 6" xfId="463"/>
    <cellStyle name="Check Cell 7" xfId="464"/>
    <cellStyle name="Check Cell 8" xfId="465"/>
    <cellStyle name="Check Cell 9" xfId="466"/>
    <cellStyle name="Comma" xfId="1" builtinId="3"/>
    <cellStyle name="Comma  - Style1" xfId="467"/>
    <cellStyle name="Comma  - Style1 10" xfId="468"/>
    <cellStyle name="Comma  - Style1 11" xfId="469"/>
    <cellStyle name="Comma  - Style1 12" xfId="470"/>
    <cellStyle name="Comma  - Style1 2" xfId="471"/>
    <cellStyle name="Comma  - Style1 2 2" xfId="472"/>
    <cellStyle name="Comma  - Style1 3" xfId="473"/>
    <cellStyle name="Comma  - Style1 4" xfId="474"/>
    <cellStyle name="Comma  - Style1 5" xfId="475"/>
    <cellStyle name="Comma  - Style1 6" xfId="476"/>
    <cellStyle name="Comma  - Style1 7" xfId="477"/>
    <cellStyle name="Comma  - Style1 8" xfId="478"/>
    <cellStyle name="Comma  - Style1 9" xfId="479"/>
    <cellStyle name="Comma  - Style2" xfId="480"/>
    <cellStyle name="Comma  - Style2 10" xfId="481"/>
    <cellStyle name="Comma  - Style2 11" xfId="482"/>
    <cellStyle name="Comma  - Style2 12" xfId="483"/>
    <cellStyle name="Comma  - Style2 2" xfId="484"/>
    <cellStyle name="Comma  - Style2 2 2" xfId="485"/>
    <cellStyle name="Comma  - Style2 3" xfId="486"/>
    <cellStyle name="Comma  - Style2 4" xfId="487"/>
    <cellStyle name="Comma  - Style2 5" xfId="488"/>
    <cellStyle name="Comma  - Style2 6" xfId="489"/>
    <cellStyle name="Comma  - Style2 7" xfId="490"/>
    <cellStyle name="Comma  - Style2 8" xfId="491"/>
    <cellStyle name="Comma  - Style2 9" xfId="492"/>
    <cellStyle name="Comma  - Style3" xfId="493"/>
    <cellStyle name="Comma  - Style3 10" xfId="494"/>
    <cellStyle name="Comma  - Style3 11" xfId="495"/>
    <cellStyle name="Comma  - Style3 12" xfId="496"/>
    <cellStyle name="Comma  - Style3 2" xfId="497"/>
    <cellStyle name="Comma  - Style3 2 2" xfId="498"/>
    <cellStyle name="Comma  - Style3 3" xfId="499"/>
    <cellStyle name="Comma  - Style3 4" xfId="500"/>
    <cellStyle name="Comma  - Style3 5" xfId="501"/>
    <cellStyle name="Comma  - Style3 6" xfId="502"/>
    <cellStyle name="Comma  - Style3 7" xfId="503"/>
    <cellStyle name="Comma  - Style3 8" xfId="504"/>
    <cellStyle name="Comma  - Style3 9" xfId="505"/>
    <cellStyle name="Comma  - Style4" xfId="506"/>
    <cellStyle name="Comma  - Style4 10" xfId="507"/>
    <cellStyle name="Comma  - Style4 11" xfId="508"/>
    <cellStyle name="Comma  - Style4 12" xfId="509"/>
    <cellStyle name="Comma  - Style4 2" xfId="510"/>
    <cellStyle name="Comma  - Style4 2 2" xfId="511"/>
    <cellStyle name="Comma  - Style4 3" xfId="512"/>
    <cellStyle name="Comma  - Style4 4" xfId="513"/>
    <cellStyle name="Comma  - Style4 5" xfId="514"/>
    <cellStyle name="Comma  - Style4 6" xfId="515"/>
    <cellStyle name="Comma  - Style4 7" xfId="516"/>
    <cellStyle name="Comma  - Style4 8" xfId="517"/>
    <cellStyle name="Comma  - Style4 9" xfId="518"/>
    <cellStyle name="Comma  - Style5" xfId="519"/>
    <cellStyle name="Comma  - Style5 10" xfId="520"/>
    <cellStyle name="Comma  - Style5 11" xfId="521"/>
    <cellStyle name="Comma  - Style5 12" xfId="522"/>
    <cellStyle name="Comma  - Style5 2" xfId="523"/>
    <cellStyle name="Comma  - Style5 2 2" xfId="524"/>
    <cellStyle name="Comma  - Style5 3" xfId="525"/>
    <cellStyle name="Comma  - Style5 4" xfId="526"/>
    <cellStyle name="Comma  - Style5 5" xfId="527"/>
    <cellStyle name="Comma  - Style5 6" xfId="528"/>
    <cellStyle name="Comma  - Style5 7" xfId="529"/>
    <cellStyle name="Comma  - Style5 8" xfId="530"/>
    <cellStyle name="Comma  - Style5 9" xfId="531"/>
    <cellStyle name="Comma  - Style6" xfId="532"/>
    <cellStyle name="Comma  - Style6 10" xfId="533"/>
    <cellStyle name="Comma  - Style6 11" xfId="534"/>
    <cellStyle name="Comma  - Style6 12" xfId="535"/>
    <cellStyle name="Comma  - Style6 2" xfId="536"/>
    <cellStyle name="Comma  - Style6 2 2" xfId="537"/>
    <cellStyle name="Comma  - Style6 3" xfId="538"/>
    <cellStyle name="Comma  - Style6 4" xfId="539"/>
    <cellStyle name="Comma  - Style6 5" xfId="540"/>
    <cellStyle name="Comma  - Style6 6" xfId="541"/>
    <cellStyle name="Comma  - Style6 7" xfId="542"/>
    <cellStyle name="Comma  - Style6 8" xfId="543"/>
    <cellStyle name="Comma  - Style6 9" xfId="544"/>
    <cellStyle name="Comma  - Style7" xfId="545"/>
    <cellStyle name="Comma  - Style7 10" xfId="546"/>
    <cellStyle name="Comma  - Style7 11" xfId="547"/>
    <cellStyle name="Comma  - Style7 12" xfId="548"/>
    <cellStyle name="Comma  - Style7 2" xfId="549"/>
    <cellStyle name="Comma  - Style7 2 2" xfId="550"/>
    <cellStyle name="Comma  - Style7 3" xfId="551"/>
    <cellStyle name="Comma  - Style7 4" xfId="552"/>
    <cellStyle name="Comma  - Style7 5" xfId="553"/>
    <cellStyle name="Comma  - Style7 6" xfId="554"/>
    <cellStyle name="Comma  - Style7 7" xfId="555"/>
    <cellStyle name="Comma  - Style7 8" xfId="556"/>
    <cellStyle name="Comma  - Style7 9" xfId="557"/>
    <cellStyle name="Comma  - Style8" xfId="558"/>
    <cellStyle name="Comma  - Style8 10" xfId="559"/>
    <cellStyle name="Comma  - Style8 11" xfId="560"/>
    <cellStyle name="Comma  - Style8 12" xfId="561"/>
    <cellStyle name="Comma  - Style8 2" xfId="562"/>
    <cellStyle name="Comma  - Style8 2 2" xfId="563"/>
    <cellStyle name="Comma  - Style8 3" xfId="564"/>
    <cellStyle name="Comma  - Style8 4" xfId="565"/>
    <cellStyle name="Comma  - Style8 5" xfId="566"/>
    <cellStyle name="Comma  - Style8 6" xfId="567"/>
    <cellStyle name="Comma  - Style8 7" xfId="568"/>
    <cellStyle name="Comma  - Style8 8" xfId="569"/>
    <cellStyle name="Comma  - Style8 9" xfId="570"/>
    <cellStyle name="Comma [00]" xfId="571"/>
    <cellStyle name="Comma [00] 10" xfId="572"/>
    <cellStyle name="Comma [00] 11" xfId="573"/>
    <cellStyle name="Comma [00] 12" xfId="574"/>
    <cellStyle name="Comma [00] 2" xfId="575"/>
    <cellStyle name="Comma [00] 2 2" xfId="576"/>
    <cellStyle name="Comma [00] 3" xfId="577"/>
    <cellStyle name="Comma [00] 4" xfId="578"/>
    <cellStyle name="Comma [00] 5" xfId="579"/>
    <cellStyle name="Comma [00] 6" xfId="580"/>
    <cellStyle name="Comma [00] 7" xfId="581"/>
    <cellStyle name="Comma [00] 8" xfId="582"/>
    <cellStyle name="Comma [00] 9" xfId="583"/>
    <cellStyle name="Comma 0" xfId="584"/>
    <cellStyle name="Comma 2" xfId="585"/>
    <cellStyle name="Comma 2 10" xfId="586"/>
    <cellStyle name="Comma 2 11" xfId="587"/>
    <cellStyle name="Comma 2 12" xfId="588"/>
    <cellStyle name="Comma 2 13" xfId="589"/>
    <cellStyle name="Comma 2 2" xfId="590"/>
    <cellStyle name="Comma 2 2 2" xfId="591"/>
    <cellStyle name="Comma 2 3" xfId="592"/>
    <cellStyle name="Comma 2 4" xfId="593"/>
    <cellStyle name="Comma 2 5" xfId="594"/>
    <cellStyle name="Comma 2 6" xfId="595"/>
    <cellStyle name="Comma 2 7" xfId="596"/>
    <cellStyle name="Comma 2 8" xfId="597"/>
    <cellStyle name="Comma 2 9" xfId="598"/>
    <cellStyle name="Comma 3" xfId="599"/>
    <cellStyle name="Comma 3 2" xfId="600"/>
    <cellStyle name="Comma 4" xfId="601"/>
    <cellStyle name="COMMA, 0" xfId="602"/>
    <cellStyle name="Comma0" xfId="603"/>
    <cellStyle name="Copied" xfId="604"/>
    <cellStyle name="Currency [00]" xfId="605"/>
    <cellStyle name="Currency [00] 10" xfId="606"/>
    <cellStyle name="Currency [00] 11" xfId="607"/>
    <cellStyle name="Currency [00] 12" xfId="608"/>
    <cellStyle name="Currency [00] 2" xfId="609"/>
    <cellStyle name="Currency [00] 2 2" xfId="610"/>
    <cellStyle name="Currency [00] 3" xfId="611"/>
    <cellStyle name="Currency [00] 4" xfId="612"/>
    <cellStyle name="Currency [00] 5" xfId="613"/>
    <cellStyle name="Currency [00] 6" xfId="614"/>
    <cellStyle name="Currency [00] 7" xfId="615"/>
    <cellStyle name="Currency [00] 8" xfId="616"/>
    <cellStyle name="Currency [00] 9" xfId="617"/>
    <cellStyle name="Currency 0" xfId="618"/>
    <cellStyle name="Currency 2" xfId="619"/>
    <cellStyle name="Currency0" xfId="620"/>
    <cellStyle name="Data" xfId="621"/>
    <cellStyle name="Date" xfId="622"/>
    <cellStyle name="Date Aligned" xfId="623"/>
    <cellStyle name="Date Short" xfId="624"/>
    <cellStyle name="Date_Book11" xfId="625"/>
    <cellStyle name="Dept Heading" xfId="626"/>
    <cellStyle name="Dotted Line" xfId="627"/>
    <cellStyle name="Enter Currency (0)" xfId="628"/>
    <cellStyle name="Enter Currency (0) 10" xfId="629"/>
    <cellStyle name="Enter Currency (0) 11" xfId="630"/>
    <cellStyle name="Enter Currency (0) 12" xfId="631"/>
    <cellStyle name="Enter Currency (0) 2" xfId="632"/>
    <cellStyle name="Enter Currency (0) 2 2" xfId="633"/>
    <cellStyle name="Enter Currency (0) 3" xfId="634"/>
    <cellStyle name="Enter Currency (0) 4" xfId="635"/>
    <cellStyle name="Enter Currency (0) 5" xfId="636"/>
    <cellStyle name="Enter Currency (0) 6" xfId="637"/>
    <cellStyle name="Enter Currency (0) 7" xfId="638"/>
    <cellStyle name="Enter Currency (0) 8" xfId="639"/>
    <cellStyle name="Enter Currency (0) 9" xfId="640"/>
    <cellStyle name="Enter Currency (2)" xfId="641"/>
    <cellStyle name="Enter Currency (2) 10" xfId="642"/>
    <cellStyle name="Enter Currency (2) 11" xfId="643"/>
    <cellStyle name="Enter Currency (2) 12" xfId="644"/>
    <cellStyle name="Enter Currency (2) 2" xfId="645"/>
    <cellStyle name="Enter Currency (2) 2 2" xfId="646"/>
    <cellStyle name="Enter Currency (2) 3" xfId="647"/>
    <cellStyle name="Enter Currency (2) 4" xfId="648"/>
    <cellStyle name="Enter Currency (2) 5" xfId="649"/>
    <cellStyle name="Enter Currency (2) 6" xfId="650"/>
    <cellStyle name="Enter Currency (2) 7" xfId="651"/>
    <cellStyle name="Enter Currency (2) 8" xfId="652"/>
    <cellStyle name="Enter Currency (2) 9" xfId="653"/>
    <cellStyle name="Enter Units (0)" xfId="654"/>
    <cellStyle name="Enter Units (0) 10" xfId="655"/>
    <cellStyle name="Enter Units (0) 11" xfId="656"/>
    <cellStyle name="Enter Units (0) 12" xfId="657"/>
    <cellStyle name="Enter Units (0) 2" xfId="658"/>
    <cellStyle name="Enter Units (0) 2 2" xfId="659"/>
    <cellStyle name="Enter Units (0) 3" xfId="660"/>
    <cellStyle name="Enter Units (0) 4" xfId="661"/>
    <cellStyle name="Enter Units (0) 5" xfId="662"/>
    <cellStyle name="Enter Units (0) 6" xfId="663"/>
    <cellStyle name="Enter Units (0) 7" xfId="664"/>
    <cellStyle name="Enter Units (0) 8" xfId="665"/>
    <cellStyle name="Enter Units (0) 9" xfId="666"/>
    <cellStyle name="Enter Units (1)" xfId="667"/>
    <cellStyle name="Enter Units (1) 10" xfId="668"/>
    <cellStyle name="Enter Units (1) 11" xfId="669"/>
    <cellStyle name="Enter Units (1) 12" xfId="670"/>
    <cellStyle name="Enter Units (1) 2" xfId="671"/>
    <cellStyle name="Enter Units (1) 2 2" xfId="672"/>
    <cellStyle name="Enter Units (1) 3" xfId="673"/>
    <cellStyle name="Enter Units (1) 4" xfId="674"/>
    <cellStyle name="Enter Units (1) 5" xfId="675"/>
    <cellStyle name="Enter Units (1) 6" xfId="676"/>
    <cellStyle name="Enter Units (1) 7" xfId="677"/>
    <cellStyle name="Enter Units (1) 8" xfId="678"/>
    <cellStyle name="Enter Units (1) 9" xfId="679"/>
    <cellStyle name="Enter Units (2)" xfId="680"/>
    <cellStyle name="Enter Units (2) 10" xfId="681"/>
    <cellStyle name="Enter Units (2) 11" xfId="682"/>
    <cellStyle name="Enter Units (2) 12" xfId="683"/>
    <cellStyle name="Enter Units (2) 2" xfId="684"/>
    <cellStyle name="Enter Units (2) 2 2" xfId="685"/>
    <cellStyle name="Enter Units (2) 3" xfId="686"/>
    <cellStyle name="Enter Units (2) 4" xfId="687"/>
    <cellStyle name="Enter Units (2) 5" xfId="688"/>
    <cellStyle name="Enter Units (2) 6" xfId="689"/>
    <cellStyle name="Enter Units (2) 7" xfId="690"/>
    <cellStyle name="Enter Units (2) 8" xfId="691"/>
    <cellStyle name="Enter Units (2) 9" xfId="692"/>
    <cellStyle name="Entered" xfId="693"/>
    <cellStyle name="Euro" xfId="694"/>
    <cellStyle name="Euro 10" xfId="695"/>
    <cellStyle name="Euro 11" xfId="696"/>
    <cellStyle name="Euro 12" xfId="697"/>
    <cellStyle name="Euro 2" xfId="698"/>
    <cellStyle name="Euro 2 2" xfId="699"/>
    <cellStyle name="Euro 3" xfId="700"/>
    <cellStyle name="Euro 4" xfId="701"/>
    <cellStyle name="Euro 5" xfId="702"/>
    <cellStyle name="Euro 6" xfId="703"/>
    <cellStyle name="Euro 7" xfId="704"/>
    <cellStyle name="Euro 8" xfId="705"/>
    <cellStyle name="Euro 9" xfId="706"/>
    <cellStyle name="Explanatory Text 10" xfId="707"/>
    <cellStyle name="Explanatory Text 2" xfId="708"/>
    <cellStyle name="Explanatory Text 3" xfId="709"/>
    <cellStyle name="Explanatory Text 4" xfId="710"/>
    <cellStyle name="Explanatory Text 5" xfId="711"/>
    <cellStyle name="Explanatory Text 6" xfId="712"/>
    <cellStyle name="Explanatory Text 7" xfId="713"/>
    <cellStyle name="Explanatory Text 8" xfId="714"/>
    <cellStyle name="Explanatory Text 9" xfId="715"/>
    <cellStyle name="F2" xfId="716"/>
    <cellStyle name="F3" xfId="717"/>
    <cellStyle name="F4" xfId="718"/>
    <cellStyle name="F5" xfId="719"/>
    <cellStyle name="F6" xfId="720"/>
    <cellStyle name="F7" xfId="721"/>
    <cellStyle name="F8" xfId="722"/>
    <cellStyle name="Fixed" xfId="723"/>
    <cellStyle name="ƒnƒCƒp[ƒŠƒ“ƒN" xfId="724"/>
    <cellStyle name="Footnote" xfId="725"/>
    <cellStyle name="Good 10" xfId="726"/>
    <cellStyle name="Good 2" xfId="727"/>
    <cellStyle name="Good 2 2" xfId="728"/>
    <cellStyle name="Good 3" xfId="729"/>
    <cellStyle name="Good 4" xfId="730"/>
    <cellStyle name="Good 5" xfId="731"/>
    <cellStyle name="Good 6" xfId="732"/>
    <cellStyle name="Good 7" xfId="733"/>
    <cellStyle name="Good 8" xfId="734"/>
    <cellStyle name="Good 9" xfId="735"/>
    <cellStyle name="Grey" xfId="736"/>
    <cellStyle name="Hard Percent" xfId="737"/>
    <cellStyle name="Header" xfId="738"/>
    <cellStyle name="Header1" xfId="739"/>
    <cellStyle name="Header2" xfId="740"/>
    <cellStyle name="Heading 1 10" xfId="741"/>
    <cellStyle name="Heading 1 2" xfId="742"/>
    <cellStyle name="Heading 1 2 2" xfId="743"/>
    <cellStyle name="Heading 1 3" xfId="744"/>
    <cellStyle name="Heading 1 4" xfId="745"/>
    <cellStyle name="Heading 1 5" xfId="746"/>
    <cellStyle name="Heading 1 6" xfId="747"/>
    <cellStyle name="Heading 1 7" xfId="748"/>
    <cellStyle name="Heading 1 8" xfId="749"/>
    <cellStyle name="Heading 1 9" xfId="750"/>
    <cellStyle name="Heading 2 10" xfId="751"/>
    <cellStyle name="Heading 2 2" xfId="752"/>
    <cellStyle name="Heading 2 2 2" xfId="753"/>
    <cellStyle name="Heading 2 3" xfId="754"/>
    <cellStyle name="Heading 2 4" xfId="755"/>
    <cellStyle name="Heading 2 5" xfId="756"/>
    <cellStyle name="Heading 2 6" xfId="757"/>
    <cellStyle name="Heading 2 7" xfId="758"/>
    <cellStyle name="Heading 2 8" xfId="759"/>
    <cellStyle name="Heading 2 9" xfId="760"/>
    <cellStyle name="Heading 3 10" xfId="761"/>
    <cellStyle name="Heading 3 2" xfId="762"/>
    <cellStyle name="Heading 3 2 2" xfId="763"/>
    <cellStyle name="Heading 3 3" xfId="764"/>
    <cellStyle name="Heading 3 4" xfId="765"/>
    <cellStyle name="Heading 3 5" xfId="766"/>
    <cellStyle name="Heading 3 6" xfId="767"/>
    <cellStyle name="Heading 3 7" xfId="768"/>
    <cellStyle name="Heading 3 8" xfId="769"/>
    <cellStyle name="Heading 3 9" xfId="770"/>
    <cellStyle name="Heading 4 10" xfId="771"/>
    <cellStyle name="Heading 4 2" xfId="772"/>
    <cellStyle name="Heading 4 2 2" xfId="773"/>
    <cellStyle name="Heading 4 3" xfId="774"/>
    <cellStyle name="Heading 4 4" xfId="775"/>
    <cellStyle name="Heading 4 5" xfId="776"/>
    <cellStyle name="Heading 4 6" xfId="777"/>
    <cellStyle name="Heading 4 7" xfId="778"/>
    <cellStyle name="Heading 4 8" xfId="779"/>
    <cellStyle name="Heading 4 9" xfId="780"/>
    <cellStyle name="HEADINGS" xfId="781"/>
    <cellStyle name="HEADINGSTOP" xfId="782"/>
    <cellStyle name="Input [yellow]" xfId="783"/>
    <cellStyle name="Input 10" xfId="784"/>
    <cellStyle name="Input 10 2" xfId="785"/>
    <cellStyle name="Input 10 3" xfId="786"/>
    <cellStyle name="Input 10 4" xfId="787"/>
    <cellStyle name="Input 10 5" xfId="788"/>
    <cellStyle name="Input 2" xfId="789"/>
    <cellStyle name="Input 2 2" xfId="790"/>
    <cellStyle name="Input 2 3" xfId="791"/>
    <cellStyle name="Input 2 4" xfId="792"/>
    <cellStyle name="Input 2 5" xfId="793"/>
    <cellStyle name="Input 2 6" xfId="794"/>
    <cellStyle name="Input 3" xfId="795"/>
    <cellStyle name="Input 3 2" xfId="796"/>
    <cellStyle name="Input 3 3" xfId="797"/>
    <cellStyle name="Input 3 4" xfId="798"/>
    <cellStyle name="Input 3 5" xfId="799"/>
    <cellStyle name="Input 4" xfId="800"/>
    <cellStyle name="Input 4 2" xfId="801"/>
    <cellStyle name="Input 4 3" xfId="802"/>
    <cellStyle name="Input 4 4" xfId="803"/>
    <cellStyle name="Input 4 5" xfId="804"/>
    <cellStyle name="Input 5" xfId="805"/>
    <cellStyle name="Input 5 2" xfId="806"/>
    <cellStyle name="Input 5 3" xfId="807"/>
    <cellStyle name="Input 5 4" xfId="808"/>
    <cellStyle name="Input 5 5" xfId="809"/>
    <cellStyle name="Input 6" xfId="810"/>
    <cellStyle name="Input 6 2" xfId="811"/>
    <cellStyle name="Input 6 3" xfId="812"/>
    <cellStyle name="Input 6 4" xfId="813"/>
    <cellStyle name="Input 6 5" xfId="814"/>
    <cellStyle name="Input 7" xfId="815"/>
    <cellStyle name="Input 7 2" xfId="816"/>
    <cellStyle name="Input 7 3" xfId="817"/>
    <cellStyle name="Input 7 4" xfId="818"/>
    <cellStyle name="Input 7 5" xfId="819"/>
    <cellStyle name="Input 8" xfId="820"/>
    <cellStyle name="Input 8 2" xfId="821"/>
    <cellStyle name="Input 8 3" xfId="822"/>
    <cellStyle name="Input 8 4" xfId="823"/>
    <cellStyle name="Input 8 5" xfId="824"/>
    <cellStyle name="Input 9" xfId="825"/>
    <cellStyle name="Input 9 2" xfId="826"/>
    <cellStyle name="Input 9 3" xfId="827"/>
    <cellStyle name="Input 9 4" xfId="828"/>
    <cellStyle name="Input 9 5" xfId="829"/>
    <cellStyle name="Link Currency (0)" xfId="830"/>
    <cellStyle name="Link Currency (0) 10" xfId="831"/>
    <cellStyle name="Link Currency (0) 11" xfId="832"/>
    <cellStyle name="Link Currency (0) 12" xfId="833"/>
    <cellStyle name="Link Currency (0) 2" xfId="834"/>
    <cellStyle name="Link Currency (0) 2 2" xfId="835"/>
    <cellStyle name="Link Currency (0) 3" xfId="836"/>
    <cellStyle name="Link Currency (0) 4" xfId="837"/>
    <cellStyle name="Link Currency (0) 5" xfId="838"/>
    <cellStyle name="Link Currency (0) 6" xfId="839"/>
    <cellStyle name="Link Currency (0) 7" xfId="840"/>
    <cellStyle name="Link Currency (0) 8" xfId="841"/>
    <cellStyle name="Link Currency (0) 9" xfId="842"/>
    <cellStyle name="Link Currency (2)" xfId="843"/>
    <cellStyle name="Link Currency (2) 10" xfId="844"/>
    <cellStyle name="Link Currency (2) 11" xfId="845"/>
    <cellStyle name="Link Currency (2) 12" xfId="846"/>
    <cellStyle name="Link Currency (2) 2" xfId="847"/>
    <cellStyle name="Link Currency (2) 2 2" xfId="848"/>
    <cellStyle name="Link Currency (2) 3" xfId="849"/>
    <cellStyle name="Link Currency (2) 4" xfId="850"/>
    <cellStyle name="Link Currency (2) 5" xfId="851"/>
    <cellStyle name="Link Currency (2) 6" xfId="852"/>
    <cellStyle name="Link Currency (2) 7" xfId="853"/>
    <cellStyle name="Link Currency (2) 8" xfId="854"/>
    <cellStyle name="Link Currency (2) 9" xfId="855"/>
    <cellStyle name="Link Units (0)" xfId="856"/>
    <cellStyle name="Link Units (0) 10" xfId="857"/>
    <cellStyle name="Link Units (0) 11" xfId="858"/>
    <cellStyle name="Link Units (0) 12" xfId="859"/>
    <cellStyle name="Link Units (0) 2" xfId="860"/>
    <cellStyle name="Link Units (0) 2 2" xfId="861"/>
    <cellStyle name="Link Units (0) 3" xfId="862"/>
    <cellStyle name="Link Units (0) 4" xfId="863"/>
    <cellStyle name="Link Units (0) 5" xfId="864"/>
    <cellStyle name="Link Units (0) 6" xfId="865"/>
    <cellStyle name="Link Units (0) 7" xfId="866"/>
    <cellStyle name="Link Units (0) 8" xfId="867"/>
    <cellStyle name="Link Units (0) 9" xfId="868"/>
    <cellStyle name="Link Units (1)" xfId="869"/>
    <cellStyle name="Link Units (1) 10" xfId="870"/>
    <cellStyle name="Link Units (1) 11" xfId="871"/>
    <cellStyle name="Link Units (1) 12" xfId="872"/>
    <cellStyle name="Link Units (1) 2" xfId="873"/>
    <cellStyle name="Link Units (1) 2 2" xfId="874"/>
    <cellStyle name="Link Units (1) 3" xfId="875"/>
    <cellStyle name="Link Units (1) 4" xfId="876"/>
    <cellStyle name="Link Units (1) 5" xfId="877"/>
    <cellStyle name="Link Units (1) 6" xfId="878"/>
    <cellStyle name="Link Units (1) 7" xfId="879"/>
    <cellStyle name="Link Units (1) 8" xfId="880"/>
    <cellStyle name="Link Units (1) 9" xfId="881"/>
    <cellStyle name="Link Units (2)" xfId="882"/>
    <cellStyle name="Link Units (2) 10" xfId="883"/>
    <cellStyle name="Link Units (2) 11" xfId="884"/>
    <cellStyle name="Link Units (2) 12" xfId="885"/>
    <cellStyle name="Link Units (2) 2" xfId="886"/>
    <cellStyle name="Link Units (2) 2 2" xfId="887"/>
    <cellStyle name="Link Units (2) 3" xfId="888"/>
    <cellStyle name="Link Units (2) 4" xfId="889"/>
    <cellStyle name="Link Units (2) 5" xfId="890"/>
    <cellStyle name="Link Units (2) 6" xfId="891"/>
    <cellStyle name="Link Units (2) 7" xfId="892"/>
    <cellStyle name="Link Units (2) 8" xfId="893"/>
    <cellStyle name="Link Units (2) 9" xfId="894"/>
    <cellStyle name="Linked Cell 10" xfId="895"/>
    <cellStyle name="Linked Cell 2" xfId="896"/>
    <cellStyle name="Linked Cell 2 2" xfId="897"/>
    <cellStyle name="Linked Cell 3" xfId="898"/>
    <cellStyle name="Linked Cell 4" xfId="899"/>
    <cellStyle name="Linked Cell 5" xfId="900"/>
    <cellStyle name="Linked Cell 6" xfId="901"/>
    <cellStyle name="Linked Cell 7" xfId="902"/>
    <cellStyle name="Linked Cell 8" xfId="903"/>
    <cellStyle name="Linked Cell 9" xfId="904"/>
    <cellStyle name="Millares 2" xfId="905"/>
    <cellStyle name="Millares 3" xfId="906"/>
    <cellStyle name="Milliers [0]_EDYAN" xfId="907"/>
    <cellStyle name="Milliers_EDYAN" xfId="908"/>
    <cellStyle name="Monétaire [0]_EDYAN" xfId="909"/>
    <cellStyle name="Monétaire_EDYAN" xfId="910"/>
    <cellStyle name="Multiple" xfId="911"/>
    <cellStyle name="Neutral 10" xfId="912"/>
    <cellStyle name="Neutral 2" xfId="913"/>
    <cellStyle name="Neutral 2 2" xfId="914"/>
    <cellStyle name="Neutral 3" xfId="915"/>
    <cellStyle name="Neutral 4" xfId="916"/>
    <cellStyle name="Neutral 5" xfId="917"/>
    <cellStyle name="Neutral 6" xfId="918"/>
    <cellStyle name="Neutral 7" xfId="919"/>
    <cellStyle name="Neutral 8" xfId="920"/>
    <cellStyle name="Neutral 9" xfId="921"/>
    <cellStyle name="Normal" xfId="0" builtinId="0"/>
    <cellStyle name="Normal - Style1" xfId="922"/>
    <cellStyle name="Normal - Style1 10" xfId="923"/>
    <cellStyle name="Normal - Style1 11" xfId="924"/>
    <cellStyle name="Normal - Style1 12" xfId="925"/>
    <cellStyle name="Normal - Style1 2" xfId="926"/>
    <cellStyle name="Normal - Style1 2 2" xfId="927"/>
    <cellStyle name="Normal - Style1 3" xfId="928"/>
    <cellStyle name="Normal - Style1 4" xfId="929"/>
    <cellStyle name="Normal - Style1 5" xfId="930"/>
    <cellStyle name="Normal - Style1 6" xfId="931"/>
    <cellStyle name="Normal - Style1 7" xfId="932"/>
    <cellStyle name="Normal - Style1 8" xfId="933"/>
    <cellStyle name="Normal - Style1 9" xfId="934"/>
    <cellStyle name="Normal - Style2" xfId="935"/>
    <cellStyle name="Normal - Style3" xfId="936"/>
    <cellStyle name="Normal - Style4" xfId="937"/>
    <cellStyle name="Normal - Style5" xfId="938"/>
    <cellStyle name="Normal - Style6" xfId="939"/>
    <cellStyle name="Normal - Style7" xfId="940"/>
    <cellStyle name="Normal - Style8" xfId="941"/>
    <cellStyle name="Normal 10" xfId="942"/>
    <cellStyle name="Normal 10 2" xfId="943"/>
    <cellStyle name="Normal 11" xfId="944"/>
    <cellStyle name="Normal 11 2" xfId="945"/>
    <cellStyle name="Normal 11 3" xfId="946"/>
    <cellStyle name="Normal 12" xfId="947"/>
    <cellStyle name="Normal 12 2" xfId="948"/>
    <cellStyle name="Normal 13" xfId="949"/>
    <cellStyle name="Normal 13 2" xfId="950"/>
    <cellStyle name="Normal 14" xfId="951"/>
    <cellStyle name="Normal 14 2" xfId="952"/>
    <cellStyle name="Normal 15" xfId="953"/>
    <cellStyle name="Normal 15 2" xfId="954"/>
    <cellStyle name="Normal 16" xfId="955"/>
    <cellStyle name="Normal 16 2" xfId="956"/>
    <cellStyle name="Normal 17" xfId="957"/>
    <cellStyle name="Normal 17 2" xfId="958"/>
    <cellStyle name="Normal 18" xfId="959"/>
    <cellStyle name="Normal 18 2" xfId="960"/>
    <cellStyle name="Normal 19" xfId="961"/>
    <cellStyle name="Normal 19 2" xfId="962"/>
    <cellStyle name="Normal 2" xfId="963"/>
    <cellStyle name="Normal 2 10" xfId="964"/>
    <cellStyle name="Normal 2 10 2" xfId="965"/>
    <cellStyle name="Normal 2 10 3" xfId="966"/>
    <cellStyle name="Normal 2 10 4" xfId="967"/>
    <cellStyle name="Normal 2 10 5" xfId="968"/>
    <cellStyle name="Normal 2 10 6" xfId="969"/>
    <cellStyle name="Normal 2 10 7" xfId="970"/>
    <cellStyle name="Normal 2 11" xfId="971"/>
    <cellStyle name="Normal 2 11 2" xfId="972"/>
    <cellStyle name="Normal 2 12" xfId="973"/>
    <cellStyle name="Normal 2 12 2" xfId="974"/>
    <cellStyle name="Normal 2 13" xfId="975"/>
    <cellStyle name="Normal 2 13 2" xfId="976"/>
    <cellStyle name="Normal 2 14" xfId="977"/>
    <cellStyle name="Normal 2 15" xfId="978"/>
    <cellStyle name="Normal 2 16" xfId="979"/>
    <cellStyle name="Normal 2 17" xfId="980"/>
    <cellStyle name="Normal 2 18" xfId="981"/>
    <cellStyle name="Normal 2 19" xfId="982"/>
    <cellStyle name="Normal 2 2" xfId="983"/>
    <cellStyle name="Normal 2 2 2" xfId="984"/>
    <cellStyle name="Normal 2 2 2 2" xfId="985"/>
    <cellStyle name="Normal 2 2 2 2 2" xfId="986"/>
    <cellStyle name="Normal 2 2 2 2 2 2" xfId="987"/>
    <cellStyle name="Normal 2 2 2 2 2 2 2" xfId="988"/>
    <cellStyle name="Normal 2 2 2 2 2 2 2 2" xfId="989"/>
    <cellStyle name="Normal 2 2 2 2 2 2 2 2 2" xfId="990"/>
    <cellStyle name="Normal 2 2 2 2 2 2 2 2 2 2" xfId="991"/>
    <cellStyle name="Normal 2 2 2 2 2 2 2 2 2 2 2" xfId="992"/>
    <cellStyle name="Normal 2 2 2 2 2 2 2 3" xfId="993"/>
    <cellStyle name="Normal 2 2 2 2 2 2 2 4" xfId="994"/>
    <cellStyle name="Normal 2 2 2 2 2 2 2 5" xfId="995"/>
    <cellStyle name="Normal 2 2 2 2 2 2 3" xfId="996"/>
    <cellStyle name="Normal 2 2 2 2 2 2 3 2" xfId="997"/>
    <cellStyle name="Normal 2 2 2 2 2 2 4" xfId="998"/>
    <cellStyle name="Normal 2 2 2 2 2 2 5" xfId="999"/>
    <cellStyle name="Normal 2 2 2 2 2 3" xfId="1000"/>
    <cellStyle name="Normal 2 2 2 2 2 3 2" xfId="1001"/>
    <cellStyle name="Normal 2 2 2 2 2 4" xfId="1002"/>
    <cellStyle name="Normal 2 2 2 2 2 5" xfId="1003"/>
    <cellStyle name="Normal 2 2 2 2 3" xfId="1004"/>
    <cellStyle name="Normal 2 2 2 2 4" xfId="1005"/>
    <cellStyle name="Normal 2 2 2 2 4 2" xfId="1006"/>
    <cellStyle name="Normal 2 2 2 2 5" xfId="1007"/>
    <cellStyle name="Normal 2 2 2 2 6" xfId="1008"/>
    <cellStyle name="Normal 2 2 2 3" xfId="1009"/>
    <cellStyle name="Normal 2 2 2 3 2" xfId="1010"/>
    <cellStyle name="Normal 2 2 2 3 2 2" xfId="1011"/>
    <cellStyle name="Normal 2 2 2 3 2 3" xfId="1012"/>
    <cellStyle name="Normal 2 2 2 3 2 4" xfId="1013"/>
    <cellStyle name="Normal 2 2 2 3 2 5" xfId="1014"/>
    <cellStyle name="Normal 2 2 2 3 3" xfId="1015"/>
    <cellStyle name="Normal 2 2 2 3 4" xfId="1016"/>
    <cellStyle name="Normal 2 2 2 3 5" xfId="1017"/>
    <cellStyle name="Normal 2 2 2 4" xfId="1018"/>
    <cellStyle name="Normal 2 2 2 4 2" xfId="1019"/>
    <cellStyle name="Normal 2 2 2 5" xfId="1020"/>
    <cellStyle name="Normal 2 2 2 5 2" xfId="1021"/>
    <cellStyle name="Normal 2 2 2 6" xfId="1022"/>
    <cellStyle name="Normal 2 2 3" xfId="1023"/>
    <cellStyle name="Normal 2 2 3 2" xfId="1024"/>
    <cellStyle name="Normal 2 2 3 2 2" xfId="1025"/>
    <cellStyle name="Normal 2 2 3 2 2 2" xfId="1026"/>
    <cellStyle name="Normal 2 2 3 2 2 2 2" xfId="1027"/>
    <cellStyle name="Normal 2 2 3 2 2 3" xfId="1028"/>
    <cellStyle name="Normal 2 2 3 2 2 4" xfId="1029"/>
    <cellStyle name="Normal 2 2 3 2 2 5" xfId="1030"/>
    <cellStyle name="Normal 2 2 3 2 3" xfId="1031"/>
    <cellStyle name="Normal 2 2 3 2 4" xfId="1032"/>
    <cellStyle name="Normal 2 2 3 2 5" xfId="1033"/>
    <cellStyle name="Normal 2 2 3 3" xfId="1034"/>
    <cellStyle name="Normal 2 2 3 4" xfId="1035"/>
    <cellStyle name="Normal 2 2 3 5" xfId="1036"/>
    <cellStyle name="Normal 2 2 4" xfId="1037"/>
    <cellStyle name="Normal 2 2 4 2" xfId="1038"/>
    <cellStyle name="Normal 2 2 4 3" xfId="1039"/>
    <cellStyle name="Normal 2 2 5" xfId="1040"/>
    <cellStyle name="Normal 2 2 5 2" xfId="1041"/>
    <cellStyle name="Normal 2 2 5 3" xfId="1042"/>
    <cellStyle name="Normal 2 2 6" xfId="1043"/>
    <cellStyle name="Normal 2 2 6 2" xfId="1044"/>
    <cellStyle name="Normal 2 2 7" xfId="1045"/>
    <cellStyle name="Normal 2 2 7 2" xfId="1046"/>
    <cellStyle name="Normal 2 2 8" xfId="1047"/>
    <cellStyle name="Normal 2 20" xfId="1048"/>
    <cellStyle name="Normal 2 21" xfId="1049"/>
    <cellStyle name="Normal 2 22" xfId="1050"/>
    <cellStyle name="Normal 2 23" xfId="1051"/>
    <cellStyle name="Normal 2 24" xfId="1052"/>
    <cellStyle name="Normal 2 25" xfId="1053"/>
    <cellStyle name="Normal 2 26" xfId="1054"/>
    <cellStyle name="Normal 2 3" xfId="1055"/>
    <cellStyle name="Normal 2 3 2" xfId="1056"/>
    <cellStyle name="Normal 2 3 2 2" xfId="1057"/>
    <cellStyle name="Normal 2 3 2 2 2" xfId="1058"/>
    <cellStyle name="Normal 2 3 2 2 2 2" xfId="1059"/>
    <cellStyle name="Normal 2 3 2 2 3" xfId="1060"/>
    <cellStyle name="Normal 2 3 2 2 4" xfId="1061"/>
    <cellStyle name="Normal 2 3 2 2 5" xfId="1062"/>
    <cellStyle name="Normal 2 3 2 3" xfId="1063"/>
    <cellStyle name="Normal 2 3 2 4" xfId="1064"/>
    <cellStyle name="Normal 2 3 2 5" xfId="1065"/>
    <cellStyle name="Normal 2 3 2 6" xfId="1066"/>
    <cellStyle name="Normal 2 3 3" xfId="1067"/>
    <cellStyle name="Normal 2 3 4" xfId="1068"/>
    <cellStyle name="Normal 2 3 4 2" xfId="1069"/>
    <cellStyle name="Normal 2 3 5" xfId="1070"/>
    <cellStyle name="Normal 2 4" xfId="1071"/>
    <cellStyle name="Normal 2 4 2" xfId="1072"/>
    <cellStyle name="Normal 2 4 2 2" xfId="1073"/>
    <cellStyle name="Normal 2 4 3" xfId="1074"/>
    <cellStyle name="Normal 2 4 4" xfId="1075"/>
    <cellStyle name="Normal 2 4 5" xfId="1076"/>
    <cellStyle name="Normal 2 4 6" xfId="1077"/>
    <cellStyle name="Normal 2 5" xfId="1078"/>
    <cellStyle name="Normal 2 5 2" xfId="1079"/>
    <cellStyle name="Normal 2 5 2 2" xfId="1080"/>
    <cellStyle name="Normal 2 6" xfId="1081"/>
    <cellStyle name="Normal 2 6 2" xfId="1082"/>
    <cellStyle name="Normal 2 6 3" xfId="1083"/>
    <cellStyle name="Normal 2 7" xfId="1084"/>
    <cellStyle name="Normal 2 7 2" xfId="1085"/>
    <cellStyle name="Normal 2 8" xfId="1086"/>
    <cellStyle name="Normal 2 8 2" xfId="1087"/>
    <cellStyle name="Normal 2 9" xfId="1088"/>
    <cellStyle name="Normal 2 9 2" xfId="1089"/>
    <cellStyle name="Normal 20" xfId="1090"/>
    <cellStyle name="Normal 20 2" xfId="1091"/>
    <cellStyle name="Normal 21" xfId="1092"/>
    <cellStyle name="Normal 22" xfId="1093"/>
    <cellStyle name="Normal 23" xfId="1094"/>
    <cellStyle name="Normal 24" xfId="1095"/>
    <cellStyle name="Normal 25" xfId="1096"/>
    <cellStyle name="Normal 26" xfId="1097"/>
    <cellStyle name="Normal 27" xfId="1098"/>
    <cellStyle name="Normal 27 10" xfId="1099"/>
    <cellStyle name="Normal 27 11" xfId="1100"/>
    <cellStyle name="Normal 27 2" xfId="1101"/>
    <cellStyle name="Normal 27 3" xfId="1102"/>
    <cellStyle name="Normal 27 4" xfId="1103"/>
    <cellStyle name="Normal 27 5" xfId="1104"/>
    <cellStyle name="Normal 27 6" xfId="1105"/>
    <cellStyle name="Normal 27 7" xfId="1106"/>
    <cellStyle name="Normal 27 8" xfId="1107"/>
    <cellStyle name="Normal 27 9" xfId="1108"/>
    <cellStyle name="Normal 28" xfId="1109"/>
    <cellStyle name="Normal 29" xfId="1110"/>
    <cellStyle name="Normal 3" xfId="1111"/>
    <cellStyle name="Normal 3 2" xfId="1112"/>
    <cellStyle name="Normal 3 2 2" xfId="1113"/>
    <cellStyle name="Normal 3 2 2 2" xfId="1114"/>
    <cellStyle name="Normal 3 2 2 3" xfId="1115"/>
    <cellStyle name="Normal 3 2 3" xfId="1116"/>
    <cellStyle name="Normal 3 2 4" xfId="1117"/>
    <cellStyle name="Normal 3 2 5" xfId="1118"/>
    <cellStyle name="Normal 3 2 6" xfId="1119"/>
    <cellStyle name="Normal 3 2 7" xfId="1120"/>
    <cellStyle name="Normal 3 3" xfId="1121"/>
    <cellStyle name="Normal 3 3 2" xfId="1122"/>
    <cellStyle name="Normal 3 3 2 2" xfId="1123"/>
    <cellStyle name="Normal 3 3 3" xfId="1124"/>
    <cellStyle name="Normal 3 3 4" xfId="1125"/>
    <cellStyle name="Normal 3 4" xfId="1126"/>
    <cellStyle name="Normal 3 4 2" xfId="1127"/>
    <cellStyle name="Normal 3 4 2 2" xfId="1128"/>
    <cellStyle name="Normal 3 4 3" xfId="1129"/>
    <cellStyle name="Normal 3 4 4" xfId="1130"/>
    <cellStyle name="Normal 3 5" xfId="1131"/>
    <cellStyle name="Normal 3 5 2" xfId="1132"/>
    <cellStyle name="Normal 3 5 3" xfId="1133"/>
    <cellStyle name="Normal 3 6" xfId="1134"/>
    <cellStyle name="Normal 3 6 2" xfId="1135"/>
    <cellStyle name="Normal 3 7" xfId="1136"/>
    <cellStyle name="Normal 3 7 2" xfId="1137"/>
    <cellStyle name="Normal 3 8" xfId="1138"/>
    <cellStyle name="Normal 3 9" xfId="1139"/>
    <cellStyle name="Normal 30" xfId="1140"/>
    <cellStyle name="Normal 31" xfId="1141"/>
    <cellStyle name="Normal 32" xfId="1142"/>
    <cellStyle name="Normal 33" xfId="1143"/>
    <cellStyle name="Normal 34" xfId="1144"/>
    <cellStyle name="Normal 4" xfId="1145"/>
    <cellStyle name="Normal 4 2" xfId="1146"/>
    <cellStyle name="Normal 4 2 2" xfId="1147"/>
    <cellStyle name="Normal 4 3" xfId="1148"/>
    <cellStyle name="Normal 4 4" xfId="1149"/>
    <cellStyle name="Normal 5" xfId="1150"/>
    <cellStyle name="Normal 5 2" xfId="1151"/>
    <cellStyle name="Normal 5 3" xfId="1152"/>
    <cellStyle name="Normal 6" xfId="1153"/>
    <cellStyle name="Normal 6 2" xfId="1154"/>
    <cellStyle name="Normal 7" xfId="1155"/>
    <cellStyle name="Normal 7 2" xfId="1156"/>
    <cellStyle name="Normal 7 3" xfId="1157"/>
    <cellStyle name="Normal 7 4" xfId="1158"/>
    <cellStyle name="Normal 8" xfId="1159"/>
    <cellStyle name="Normal 8 2" xfId="1160"/>
    <cellStyle name="Normal 8 3" xfId="1161"/>
    <cellStyle name="Normal 9" xfId="1162"/>
    <cellStyle name="Normal 9 2" xfId="1163"/>
    <cellStyle name="Normal 9 3" xfId="1164"/>
    <cellStyle name="Note 10" xfId="1165"/>
    <cellStyle name="Note 10 2" xfId="1166"/>
    <cellStyle name="Note 10 3" xfId="1167"/>
    <cellStyle name="Note 10 4" xfId="1168"/>
    <cellStyle name="Note 10 5" xfId="1169"/>
    <cellStyle name="Note 2" xfId="1170"/>
    <cellStyle name="Note 2 2" xfId="1171"/>
    <cellStyle name="Note 2 3" xfId="1172"/>
    <cellStyle name="Note 2 4" xfId="1173"/>
    <cellStyle name="Note 2 5" xfId="1174"/>
    <cellStyle name="Note 2 6" xfId="1175"/>
    <cellStyle name="Note 3" xfId="1176"/>
    <cellStyle name="Note 3 2" xfId="1177"/>
    <cellStyle name="Note 3 3" xfId="1178"/>
    <cellStyle name="Note 3 4" xfId="1179"/>
    <cellStyle name="Note 3 5" xfId="1180"/>
    <cellStyle name="Note 4" xfId="1181"/>
    <cellStyle name="Note 4 2" xfId="1182"/>
    <cellStyle name="Note 4 3" xfId="1183"/>
    <cellStyle name="Note 4 4" xfId="1184"/>
    <cellStyle name="Note 4 5" xfId="1185"/>
    <cellStyle name="Note 5" xfId="1186"/>
    <cellStyle name="Note 5 2" xfId="1187"/>
    <cellStyle name="Note 5 3" xfId="1188"/>
    <cellStyle name="Note 5 4" xfId="1189"/>
    <cellStyle name="Note 5 5" xfId="1190"/>
    <cellStyle name="Note 6" xfId="1191"/>
    <cellStyle name="Note 6 2" xfId="1192"/>
    <cellStyle name="Note 6 3" xfId="1193"/>
    <cellStyle name="Note 6 4" xfId="1194"/>
    <cellStyle name="Note 6 5" xfId="1195"/>
    <cellStyle name="Note 7" xfId="1196"/>
    <cellStyle name="Note 7 2" xfId="1197"/>
    <cellStyle name="Note 7 3" xfId="1198"/>
    <cellStyle name="Note 7 4" xfId="1199"/>
    <cellStyle name="Note 7 5" xfId="1200"/>
    <cellStyle name="Note 8" xfId="1201"/>
    <cellStyle name="Note 8 2" xfId="1202"/>
    <cellStyle name="Note 8 3" xfId="1203"/>
    <cellStyle name="Note 8 4" xfId="1204"/>
    <cellStyle name="Note 8 5" xfId="1205"/>
    <cellStyle name="Note 9" xfId="1206"/>
    <cellStyle name="Note 9 2" xfId="1207"/>
    <cellStyle name="Note 9 3" xfId="1208"/>
    <cellStyle name="Note 9 4" xfId="1209"/>
    <cellStyle name="Note 9 5" xfId="1210"/>
    <cellStyle name="Œ…‹æØ‚è [0.00]_# of Branches '98 to '01" xfId="1211"/>
    <cellStyle name="Œ…‹æØ‚è_# of Branches '98 to '01" xfId="1212"/>
    <cellStyle name="Output 10" xfId="1213"/>
    <cellStyle name="Output 10 2" xfId="1214"/>
    <cellStyle name="Output 10 3" xfId="1215"/>
    <cellStyle name="Output 10 4" xfId="1216"/>
    <cellStyle name="Output 10 5" xfId="1217"/>
    <cellStyle name="Output 2" xfId="1218"/>
    <cellStyle name="Output 2 2" xfId="1219"/>
    <cellStyle name="Output 2 3" xfId="1220"/>
    <cellStyle name="Output 2 4" xfId="1221"/>
    <cellStyle name="Output 2 5" xfId="1222"/>
    <cellStyle name="Output 2 6" xfId="1223"/>
    <cellStyle name="Output 3" xfId="1224"/>
    <cellStyle name="Output 3 2" xfId="1225"/>
    <cellStyle name="Output 3 3" xfId="1226"/>
    <cellStyle name="Output 3 4" xfId="1227"/>
    <cellStyle name="Output 3 5" xfId="1228"/>
    <cellStyle name="Output 4" xfId="1229"/>
    <cellStyle name="Output 4 2" xfId="1230"/>
    <cellStyle name="Output 4 3" xfId="1231"/>
    <cellStyle name="Output 4 4" xfId="1232"/>
    <cellStyle name="Output 4 5" xfId="1233"/>
    <cellStyle name="Output 5" xfId="1234"/>
    <cellStyle name="Output 5 2" xfId="1235"/>
    <cellStyle name="Output 5 3" xfId="1236"/>
    <cellStyle name="Output 5 4" xfId="1237"/>
    <cellStyle name="Output 5 5" xfId="1238"/>
    <cellStyle name="Output 6" xfId="1239"/>
    <cellStyle name="Output 6 2" xfId="1240"/>
    <cellStyle name="Output 6 3" xfId="1241"/>
    <cellStyle name="Output 6 4" xfId="1242"/>
    <cellStyle name="Output 6 5" xfId="1243"/>
    <cellStyle name="Output 7" xfId="1244"/>
    <cellStyle name="Output 7 2" xfId="1245"/>
    <cellStyle name="Output 7 3" xfId="1246"/>
    <cellStyle name="Output 7 4" xfId="1247"/>
    <cellStyle name="Output 7 5" xfId="1248"/>
    <cellStyle name="Output 8" xfId="1249"/>
    <cellStyle name="Output 8 2" xfId="1250"/>
    <cellStyle name="Output 8 3" xfId="1251"/>
    <cellStyle name="Output 8 4" xfId="1252"/>
    <cellStyle name="Output 8 5" xfId="1253"/>
    <cellStyle name="Output 9" xfId="1254"/>
    <cellStyle name="Output 9 2" xfId="1255"/>
    <cellStyle name="Output 9 3" xfId="1256"/>
    <cellStyle name="Output 9 4" xfId="1257"/>
    <cellStyle name="Output 9 5" xfId="1258"/>
    <cellStyle name="Page Number" xfId="1259"/>
    <cellStyle name="per.style" xfId="1260"/>
    <cellStyle name="Percent" xfId="2" builtinId="5"/>
    <cellStyle name="Percent [0]" xfId="1261"/>
    <cellStyle name="Percent [0] 10" xfId="1262"/>
    <cellStyle name="Percent [0] 11" xfId="1263"/>
    <cellStyle name="Percent [0] 12" xfId="1264"/>
    <cellStyle name="Percent [0] 2" xfId="1265"/>
    <cellStyle name="Percent [0] 2 2" xfId="1266"/>
    <cellStyle name="Percent [0] 3" xfId="1267"/>
    <cellStyle name="Percent [0] 4" xfId="1268"/>
    <cellStyle name="Percent [0] 5" xfId="1269"/>
    <cellStyle name="Percent [0] 6" xfId="1270"/>
    <cellStyle name="Percent [0] 7" xfId="1271"/>
    <cellStyle name="Percent [0] 8" xfId="1272"/>
    <cellStyle name="Percent [0] 9" xfId="1273"/>
    <cellStyle name="Percent [00]" xfId="1274"/>
    <cellStyle name="Percent [00] 10" xfId="1275"/>
    <cellStyle name="Percent [00] 11" xfId="1276"/>
    <cellStyle name="Percent [00] 12" xfId="1277"/>
    <cellStyle name="Percent [00] 2" xfId="1278"/>
    <cellStyle name="Percent [00] 2 2" xfId="1279"/>
    <cellStyle name="Percent [00] 3" xfId="1280"/>
    <cellStyle name="Percent [00] 4" xfId="1281"/>
    <cellStyle name="Percent [00] 5" xfId="1282"/>
    <cellStyle name="Percent [00] 6" xfId="1283"/>
    <cellStyle name="Percent [00] 7" xfId="1284"/>
    <cellStyle name="Percent [00] 8" xfId="1285"/>
    <cellStyle name="Percent [00] 9" xfId="1286"/>
    <cellStyle name="Percent [2]" xfId="1287"/>
    <cellStyle name="Percent 2" xfId="1288"/>
    <cellStyle name="Percent 2 2" xfId="1289"/>
    <cellStyle name="Percent 3" xfId="1290"/>
    <cellStyle name="Percent 4" xfId="1291"/>
    <cellStyle name="Percent 7" xfId="1292"/>
    <cellStyle name="Porcentual 2" xfId="1293"/>
    <cellStyle name="Porcentual 3" xfId="1294"/>
    <cellStyle name="PrePop Currency (0)" xfId="1295"/>
    <cellStyle name="PrePop Currency (0) 10" xfId="1296"/>
    <cellStyle name="PrePop Currency (0) 11" xfId="1297"/>
    <cellStyle name="PrePop Currency (0) 12" xfId="1298"/>
    <cellStyle name="PrePop Currency (0) 2" xfId="1299"/>
    <cellStyle name="PrePop Currency (0) 2 2" xfId="1300"/>
    <cellStyle name="PrePop Currency (0) 3" xfId="1301"/>
    <cellStyle name="PrePop Currency (0) 4" xfId="1302"/>
    <cellStyle name="PrePop Currency (0) 5" xfId="1303"/>
    <cellStyle name="PrePop Currency (0) 6" xfId="1304"/>
    <cellStyle name="PrePop Currency (0) 7" xfId="1305"/>
    <cellStyle name="PrePop Currency (0) 8" xfId="1306"/>
    <cellStyle name="PrePop Currency (0) 9" xfId="1307"/>
    <cellStyle name="PrePop Currency (2)" xfId="1308"/>
    <cellStyle name="PrePop Currency (2) 10" xfId="1309"/>
    <cellStyle name="PrePop Currency (2) 11" xfId="1310"/>
    <cellStyle name="PrePop Currency (2) 12" xfId="1311"/>
    <cellStyle name="PrePop Currency (2) 2" xfId="1312"/>
    <cellStyle name="PrePop Currency (2) 2 2" xfId="1313"/>
    <cellStyle name="PrePop Currency (2) 3" xfId="1314"/>
    <cellStyle name="PrePop Currency (2) 4" xfId="1315"/>
    <cellStyle name="PrePop Currency (2) 5" xfId="1316"/>
    <cellStyle name="PrePop Currency (2) 6" xfId="1317"/>
    <cellStyle name="PrePop Currency (2) 7" xfId="1318"/>
    <cellStyle name="PrePop Currency (2) 8" xfId="1319"/>
    <cellStyle name="PrePop Currency (2) 9" xfId="1320"/>
    <cellStyle name="PrePop Units (0)" xfId="1321"/>
    <cellStyle name="PrePop Units (0) 10" xfId="1322"/>
    <cellStyle name="PrePop Units (0) 11" xfId="1323"/>
    <cellStyle name="PrePop Units (0) 12" xfId="1324"/>
    <cellStyle name="PrePop Units (0) 2" xfId="1325"/>
    <cellStyle name="PrePop Units (0) 2 2" xfId="1326"/>
    <cellStyle name="PrePop Units (0) 3" xfId="1327"/>
    <cellStyle name="PrePop Units (0) 4" xfId="1328"/>
    <cellStyle name="PrePop Units (0) 5" xfId="1329"/>
    <cellStyle name="PrePop Units (0) 6" xfId="1330"/>
    <cellStyle name="PrePop Units (0) 7" xfId="1331"/>
    <cellStyle name="PrePop Units (0) 8" xfId="1332"/>
    <cellStyle name="PrePop Units (0) 9" xfId="1333"/>
    <cellStyle name="PrePop Units (1)" xfId="1334"/>
    <cellStyle name="PrePop Units (1) 10" xfId="1335"/>
    <cellStyle name="PrePop Units (1) 11" xfId="1336"/>
    <cellStyle name="PrePop Units (1) 12" xfId="1337"/>
    <cellStyle name="PrePop Units (1) 2" xfId="1338"/>
    <cellStyle name="PrePop Units (1) 2 2" xfId="1339"/>
    <cellStyle name="PrePop Units (1) 3" xfId="1340"/>
    <cellStyle name="PrePop Units (1) 4" xfId="1341"/>
    <cellStyle name="PrePop Units (1) 5" xfId="1342"/>
    <cellStyle name="PrePop Units (1) 6" xfId="1343"/>
    <cellStyle name="PrePop Units (1) 7" xfId="1344"/>
    <cellStyle name="PrePop Units (1) 8" xfId="1345"/>
    <cellStyle name="PrePop Units (1) 9" xfId="1346"/>
    <cellStyle name="PrePop Units (2)" xfId="1347"/>
    <cellStyle name="PrePop Units (2) 10" xfId="1348"/>
    <cellStyle name="PrePop Units (2) 11" xfId="1349"/>
    <cellStyle name="PrePop Units (2) 12" xfId="1350"/>
    <cellStyle name="PrePop Units (2) 2" xfId="1351"/>
    <cellStyle name="PrePop Units (2) 2 2" xfId="1352"/>
    <cellStyle name="PrePop Units (2) 3" xfId="1353"/>
    <cellStyle name="PrePop Units (2) 4" xfId="1354"/>
    <cellStyle name="PrePop Units (2) 5" xfId="1355"/>
    <cellStyle name="PrePop Units (2) 6" xfId="1356"/>
    <cellStyle name="PrePop Units (2) 7" xfId="1357"/>
    <cellStyle name="PrePop Units (2) 8" xfId="1358"/>
    <cellStyle name="PrePop Units (2) 9" xfId="1359"/>
    <cellStyle name="PSChar" xfId="1360"/>
    <cellStyle name="PSDate" xfId="1361"/>
    <cellStyle name="PSDec" xfId="1362"/>
    <cellStyle name="PSHeading" xfId="1363"/>
    <cellStyle name="RedLessThanZero" xfId="1364"/>
    <cellStyle name="regstoresfromspecstores" xfId="1365"/>
    <cellStyle name="RevList" xfId="1366"/>
    <cellStyle name="RevList 10" xfId="1367"/>
    <cellStyle name="RevList 11" xfId="1368"/>
    <cellStyle name="RevList 12" xfId="1369"/>
    <cellStyle name="RevList 2" xfId="1370"/>
    <cellStyle name="RevList 2 2" xfId="1371"/>
    <cellStyle name="RevList 3" xfId="1372"/>
    <cellStyle name="RevList 4" xfId="1373"/>
    <cellStyle name="RevList 5" xfId="1374"/>
    <cellStyle name="RevList 6" xfId="1375"/>
    <cellStyle name="RevList 7" xfId="1376"/>
    <cellStyle name="RevList 8" xfId="1377"/>
    <cellStyle name="RevList 9" xfId="1378"/>
    <cellStyle name="SelectFormat" xfId="1379"/>
    <cellStyle name="SHADEDSTORES" xfId="1380"/>
    <cellStyle name="SHEET2!Normal" xfId="1381"/>
    <cellStyle name="specstores" xfId="1382"/>
    <cellStyle name="Style 1" xfId="1383"/>
    <cellStyle name="Style 1 10" xfId="1384"/>
    <cellStyle name="Style 1 11" xfId="1385"/>
    <cellStyle name="Style 1 12" xfId="1386"/>
    <cellStyle name="Style 1 13" xfId="1387"/>
    <cellStyle name="Style 1 2" xfId="1388"/>
    <cellStyle name="Style 1 2 2" xfId="1389"/>
    <cellStyle name="Style 1 2 3" xfId="1390"/>
    <cellStyle name="Style 1 3" xfId="1391"/>
    <cellStyle name="Style 1 4" xfId="1392"/>
    <cellStyle name="Style 1 5" xfId="1393"/>
    <cellStyle name="Style 1 6" xfId="1394"/>
    <cellStyle name="Style 1 7" xfId="1395"/>
    <cellStyle name="Style 1 8" xfId="1396"/>
    <cellStyle name="Style 1 9" xfId="1397"/>
    <cellStyle name="Style 2" xfId="1398"/>
    <cellStyle name="styTitle1" xfId="1399"/>
    <cellStyle name="styTitle2" xfId="1400"/>
    <cellStyle name="Subtotal" xfId="1401"/>
    <cellStyle name="Table Head" xfId="1402"/>
    <cellStyle name="Table Head Aligned" xfId="1403"/>
    <cellStyle name="Table Head Blue" xfId="1404"/>
    <cellStyle name="Table Head Green" xfId="1405"/>
    <cellStyle name="Table Head_revenue trend02" xfId="1406"/>
    <cellStyle name="Table Heading" xfId="1407"/>
    <cellStyle name="Table Title" xfId="1408"/>
    <cellStyle name="Table Units" xfId="1409"/>
    <cellStyle name="Text Indent A" xfId="1410"/>
    <cellStyle name="Text Indent B" xfId="1411"/>
    <cellStyle name="Text Indent B 10" xfId="1412"/>
    <cellStyle name="Text Indent B 11" xfId="1413"/>
    <cellStyle name="Text Indent B 12" xfId="1414"/>
    <cellStyle name="Text Indent B 2" xfId="1415"/>
    <cellStyle name="Text Indent B 2 2" xfId="1416"/>
    <cellStyle name="Text Indent B 3" xfId="1417"/>
    <cellStyle name="Text Indent B 4" xfId="1418"/>
    <cellStyle name="Text Indent B 5" xfId="1419"/>
    <cellStyle name="Text Indent B 6" xfId="1420"/>
    <cellStyle name="Text Indent B 7" xfId="1421"/>
    <cellStyle name="Text Indent B 8" xfId="1422"/>
    <cellStyle name="Text Indent B 9" xfId="1423"/>
    <cellStyle name="Text Indent C" xfId="1424"/>
    <cellStyle name="Text Indent C 10" xfId="1425"/>
    <cellStyle name="Text Indent C 11" xfId="1426"/>
    <cellStyle name="Text Indent C 12" xfId="1427"/>
    <cellStyle name="Text Indent C 2" xfId="1428"/>
    <cellStyle name="Text Indent C 2 2" xfId="1429"/>
    <cellStyle name="Text Indent C 3" xfId="1430"/>
    <cellStyle name="Text Indent C 4" xfId="1431"/>
    <cellStyle name="Text Indent C 5" xfId="1432"/>
    <cellStyle name="Text Indent C 6" xfId="1433"/>
    <cellStyle name="Text Indent C 7" xfId="1434"/>
    <cellStyle name="Text Indent C 8" xfId="1435"/>
    <cellStyle name="Text Indent C 9" xfId="1436"/>
    <cellStyle name="þ_x001d_ð·!–ý·&amp;FýU_x0001_Â_x0005_[_x0007__x0007__x0001__x0001_" xfId="1437"/>
    <cellStyle name="Title 10" xfId="1438"/>
    <cellStyle name="Title 2" xfId="1439"/>
    <cellStyle name="Title 2 2" xfId="1440"/>
    <cellStyle name="Title 3" xfId="1441"/>
    <cellStyle name="Title 4" xfId="1442"/>
    <cellStyle name="Title 5" xfId="1443"/>
    <cellStyle name="Title 6" xfId="1444"/>
    <cellStyle name="Title 7" xfId="1445"/>
    <cellStyle name="Title 8" xfId="1446"/>
    <cellStyle name="Title 9" xfId="1447"/>
    <cellStyle name="Total 10" xfId="1448"/>
    <cellStyle name="Total 10 2" xfId="1449"/>
    <cellStyle name="Total 10 3" xfId="1450"/>
    <cellStyle name="Total 10 4" xfId="1451"/>
    <cellStyle name="Total 10 5" xfId="1452"/>
    <cellStyle name="Total 2" xfId="1453"/>
    <cellStyle name="Total 2 2" xfId="1454"/>
    <cellStyle name="Total 2 3" xfId="1455"/>
    <cellStyle name="Total 2 4" xfId="1456"/>
    <cellStyle name="Total 2 5" xfId="1457"/>
    <cellStyle name="Total 2 6" xfId="1458"/>
    <cellStyle name="Total 3" xfId="1459"/>
    <cellStyle name="Total 3 2" xfId="1460"/>
    <cellStyle name="Total 3 3" xfId="1461"/>
    <cellStyle name="Total 3 4" xfId="1462"/>
    <cellStyle name="Total 3 5" xfId="1463"/>
    <cellStyle name="Total 4" xfId="1464"/>
    <cellStyle name="Total 4 2" xfId="1465"/>
    <cellStyle name="Total 4 3" xfId="1466"/>
    <cellStyle name="Total 4 4" xfId="1467"/>
    <cellStyle name="Total 4 5" xfId="1468"/>
    <cellStyle name="Total 5" xfId="1469"/>
    <cellStyle name="Total 5 2" xfId="1470"/>
    <cellStyle name="Total 5 3" xfId="1471"/>
    <cellStyle name="Total 5 4" xfId="1472"/>
    <cellStyle name="Total 5 5" xfId="1473"/>
    <cellStyle name="Total 6" xfId="1474"/>
    <cellStyle name="Total 6 2" xfId="1475"/>
    <cellStyle name="Total 6 3" xfId="1476"/>
    <cellStyle name="Total 6 4" xfId="1477"/>
    <cellStyle name="Total 6 5" xfId="1478"/>
    <cellStyle name="Total 7" xfId="1479"/>
    <cellStyle name="Total 7 2" xfId="1480"/>
    <cellStyle name="Total 7 3" xfId="1481"/>
    <cellStyle name="Total 7 4" xfId="1482"/>
    <cellStyle name="Total 7 5" xfId="1483"/>
    <cellStyle name="Total 8" xfId="1484"/>
    <cellStyle name="Total 8 2" xfId="1485"/>
    <cellStyle name="Total 8 3" xfId="1486"/>
    <cellStyle name="Total 8 4" xfId="1487"/>
    <cellStyle name="Total 8 5" xfId="1488"/>
    <cellStyle name="Total 9" xfId="1489"/>
    <cellStyle name="Total 9 2" xfId="1490"/>
    <cellStyle name="Total 9 3" xfId="1491"/>
    <cellStyle name="Total 9 4" xfId="1492"/>
    <cellStyle name="Total 9 5" xfId="1493"/>
    <cellStyle name="Warning Text 10" xfId="1494"/>
    <cellStyle name="Warning Text 2" xfId="1495"/>
    <cellStyle name="Warning Text 3" xfId="1496"/>
    <cellStyle name="Warning Text 4" xfId="1497"/>
    <cellStyle name="Warning Text 5" xfId="1498"/>
    <cellStyle name="Warning Text 6" xfId="1499"/>
    <cellStyle name="Warning Text 7" xfId="1500"/>
    <cellStyle name="Warning Text 8" xfId="1501"/>
    <cellStyle name="Warning Text 9" xfId="1502"/>
    <cellStyle name="一般_BOA-CRS" xfId="1503"/>
    <cellStyle name="千分位[0]_Plan2001(Aust) -Wendy" xfId="1504"/>
    <cellStyle name="千分位_2003 Jun" xfId="1505"/>
    <cellStyle name="桁区切り [0.00]_2005 Budget Review Template v5_Consolidation1" xfId="1506"/>
    <cellStyle name="桁区切り_2004 A" xfId="1507"/>
    <cellStyle name="標準_Book2" xfId="1508"/>
    <cellStyle name="貨幣 [0]_Plan2001(Aust) -Wendy" xfId="1509"/>
    <cellStyle name="貨幣_Plan2001(Aust) -Wendy" xfId="1510"/>
    <cellStyle name="通貨 [0.00]_Book2" xfId="1511"/>
    <cellStyle name="通貨_Book2" xfId="15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109"/>
  <sheetViews>
    <sheetView tabSelected="1" workbookViewId="0">
      <pane xSplit="3" ySplit="5" topLeftCell="Y6" activePane="bottomRight" state="frozen"/>
      <selection pane="topRight" activeCell="D1" sqref="D1"/>
      <selection pane="bottomLeft" activeCell="A5" sqref="A5"/>
      <selection pane="bottomRight" activeCell="B11" sqref="B11"/>
    </sheetView>
  </sheetViews>
  <sheetFormatPr defaultRowHeight="15"/>
  <cols>
    <col min="1" max="1" width="11.7109375" style="1" bestFit="1" customWidth="1"/>
    <col min="2" max="3" width="16.140625" style="1" bestFit="1" customWidth="1"/>
    <col min="4" max="7" width="9.140625" style="1" customWidth="1"/>
    <col min="8" max="8" width="10" style="1" customWidth="1"/>
    <col min="9" max="10" width="9.140625" style="1" customWidth="1"/>
    <col min="11" max="11" width="10.28515625" style="1" customWidth="1"/>
    <col min="12" max="12" width="30.7109375" bestFit="1" customWidth="1"/>
    <col min="13" max="14" width="4" style="123" hidden="1" customWidth="1"/>
    <col min="15" max="15" width="5.5703125" style="123" hidden="1" customWidth="1"/>
    <col min="16" max="17" width="4" style="123" hidden="1" customWidth="1"/>
    <col min="18" max="18" width="5.5703125" style="123" hidden="1" customWidth="1"/>
    <col min="19" max="21" width="6.5703125" style="123" hidden="1" customWidth="1"/>
    <col min="22" max="22" width="5.5703125" style="123" hidden="1" customWidth="1"/>
    <col min="23" max="23" width="4" style="123" hidden="1" customWidth="1"/>
    <col min="24" max="24" width="6.5703125" style="123" hidden="1" customWidth="1"/>
    <col min="25" max="25" width="11.28515625" style="123" bestFit="1" customWidth="1"/>
    <col min="26" max="26" width="9.85546875" style="123" bestFit="1" customWidth="1"/>
    <col min="27" max="29" width="5.5703125" style="123" hidden="1" customWidth="1"/>
    <col min="30" max="31" width="4" style="123" hidden="1" customWidth="1"/>
    <col min="32" max="32" width="6" style="123" hidden="1" customWidth="1"/>
    <col min="33" max="34" width="9.140625" style="123" hidden="1" customWidth="1"/>
    <col min="35" max="35" width="7.5703125" style="123" hidden="1" customWidth="1"/>
    <col min="36" max="37" width="6.5703125" style="123" hidden="1" customWidth="1"/>
    <col min="38" max="38" width="7.5703125" style="123" hidden="1" customWidth="1"/>
    <col min="39" max="40" width="11.28515625" style="123" bestFit="1" customWidth="1"/>
    <col min="41" max="41" width="5.5703125" style="123" hidden="1" customWidth="1"/>
    <col min="42" max="42" width="11" style="123" hidden="1" customWidth="1"/>
    <col min="43" max="43" width="5.5703125" style="123" hidden="1" customWidth="1"/>
    <col min="44" max="44" width="5" style="123" hidden="1" customWidth="1"/>
    <col min="45" max="45" width="4" style="123" hidden="1" customWidth="1"/>
    <col min="46" max="46" width="5.5703125" style="123" hidden="1" customWidth="1"/>
    <col min="47" max="48" width="9.140625" style="123" hidden="1" customWidth="1"/>
    <col min="49" max="49" width="7.5703125" style="123" hidden="1" customWidth="1"/>
    <col min="50" max="51" width="6.5703125" style="123" hidden="1" customWidth="1"/>
    <col min="52" max="52" width="7.5703125" style="123" hidden="1" customWidth="1"/>
    <col min="53" max="54" width="11.28515625" style="123" customWidth="1"/>
    <col min="55" max="56" width="4" style="123" hidden="1" customWidth="1"/>
    <col min="57" max="57" width="5.5703125" style="123" hidden="1" customWidth="1"/>
    <col min="58" max="58" width="6.5703125" style="123" hidden="1" customWidth="1"/>
    <col min="59" max="59" width="3" style="123" hidden="1" customWidth="1"/>
    <col min="60" max="60" width="4" style="123" hidden="1" customWidth="1"/>
    <col min="61" max="63" width="6.5703125" style="123" hidden="1" customWidth="1"/>
    <col min="64" max="64" width="5.5703125" style="123" hidden="1" customWidth="1"/>
    <col min="65" max="65" width="4" style="123" hidden="1" customWidth="1"/>
    <col min="66" max="66" width="6.5703125" style="123" hidden="1" customWidth="1"/>
    <col min="67" max="67" width="7.42578125" style="123" customWidth="1"/>
    <col min="68" max="68" width="9.7109375" style="123" bestFit="1" customWidth="1"/>
    <col min="69" max="71" width="5.5703125" style="123" hidden="1" customWidth="1"/>
    <col min="72" max="74" width="4" style="123" hidden="1" customWidth="1"/>
    <col min="75" max="76" width="9.140625" style="123" hidden="1" customWidth="1"/>
    <col min="77" max="77" width="7.5703125" style="123" hidden="1" customWidth="1"/>
    <col min="78" max="79" width="6.5703125" style="123" hidden="1" customWidth="1"/>
    <col min="80" max="80" width="7.5703125" style="123" hidden="1" customWidth="1"/>
    <col min="81" max="81" width="7.85546875" style="123" customWidth="1"/>
    <col min="82" max="82" width="9.85546875" style="123" bestFit="1" customWidth="1"/>
    <col min="83" max="85" width="5.5703125" style="123" hidden="1" customWidth="1"/>
    <col min="86" max="88" width="4" style="123" hidden="1" customWidth="1"/>
    <col min="89" max="90" width="9.140625" style="123" hidden="1" customWidth="1"/>
    <col min="91" max="91" width="7.5703125" style="123" hidden="1" customWidth="1"/>
    <col min="92" max="93" width="6.5703125" style="123" hidden="1" customWidth="1"/>
    <col min="94" max="94" width="7.5703125" style="123" hidden="1" customWidth="1"/>
    <col min="95" max="95" width="7.7109375" style="123" customWidth="1"/>
    <col min="96" max="96" width="9.7109375" style="123" bestFit="1" customWidth="1"/>
    <col min="97" max="97" width="11.5703125" style="123" customWidth="1"/>
    <col min="98" max="98" width="13.7109375" style="123" bestFit="1" customWidth="1"/>
    <col min="99" max="100" width="12.85546875" style="123" customWidth="1"/>
    <col min="101" max="101" width="12.140625" style="123" bestFit="1" customWidth="1"/>
    <col min="102" max="103" width="7.5703125" style="123" bestFit="1" customWidth="1"/>
    <col min="104" max="104" width="9.28515625" style="123" customWidth="1"/>
    <col min="105" max="105" width="10.140625" style="123" bestFit="1" customWidth="1"/>
    <col min="106" max="108" width="12.85546875" style="123" customWidth="1"/>
    <col min="109" max="109" width="12.140625" style="123" bestFit="1" customWidth="1"/>
    <col min="110" max="111" width="9.28515625" style="123" bestFit="1" customWidth="1"/>
    <col min="112" max="112" width="10.85546875" style="123" customWidth="1"/>
    <col min="113" max="113" width="12.140625" style="123" bestFit="1" customWidth="1"/>
    <col min="114" max="115" width="9.28515625" style="123" bestFit="1" customWidth="1"/>
    <col min="116" max="116" width="11.7109375" style="123" customWidth="1"/>
    <col min="117" max="119" width="9.28515625" style="123" hidden="1" customWidth="1"/>
    <col min="120" max="120" width="10" style="124" customWidth="1"/>
    <col min="121" max="121" width="12" bestFit="1" customWidth="1"/>
    <col min="125" max="125" width="11.5703125" customWidth="1"/>
  </cols>
  <sheetData>
    <row r="1" spans="1:125" ht="15.75" thickBot="1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  <c r="AN1" s="1">
        <v>40</v>
      </c>
      <c r="AO1" s="1">
        <v>41</v>
      </c>
      <c r="AP1" s="1">
        <v>42</v>
      </c>
      <c r="AQ1" s="1">
        <v>43</v>
      </c>
      <c r="AR1" s="1">
        <v>44</v>
      </c>
      <c r="AS1" s="1">
        <v>45</v>
      </c>
      <c r="AT1" s="1">
        <v>46</v>
      </c>
      <c r="AU1" s="1">
        <v>47</v>
      </c>
      <c r="AV1" s="1">
        <v>48</v>
      </c>
      <c r="AW1" s="1">
        <v>49</v>
      </c>
      <c r="AX1" s="1">
        <v>50</v>
      </c>
      <c r="AY1" s="1">
        <v>51</v>
      </c>
      <c r="AZ1" s="1">
        <v>52</v>
      </c>
      <c r="BA1" s="1">
        <v>53</v>
      </c>
      <c r="BB1" s="1">
        <v>54</v>
      </c>
      <c r="BC1" s="1">
        <v>55</v>
      </c>
      <c r="BD1" s="1">
        <v>56</v>
      </c>
      <c r="BE1" s="1">
        <v>57</v>
      </c>
      <c r="BF1" s="1">
        <v>58</v>
      </c>
      <c r="BG1" s="1">
        <v>59</v>
      </c>
      <c r="BH1" s="1">
        <v>60</v>
      </c>
      <c r="BI1" s="1">
        <v>61</v>
      </c>
      <c r="BJ1" s="1">
        <v>62</v>
      </c>
      <c r="BK1" s="1">
        <v>63</v>
      </c>
      <c r="BL1" s="1">
        <v>64</v>
      </c>
      <c r="BM1" s="1">
        <v>65</v>
      </c>
      <c r="BN1" s="1">
        <v>66</v>
      </c>
      <c r="BO1" s="1">
        <v>67</v>
      </c>
      <c r="BP1" s="1">
        <v>68</v>
      </c>
      <c r="BQ1" s="1">
        <v>69</v>
      </c>
      <c r="BR1" s="1">
        <v>70</v>
      </c>
      <c r="BS1" s="1">
        <v>71</v>
      </c>
      <c r="BT1" s="1">
        <v>72</v>
      </c>
      <c r="BU1" s="1">
        <v>73</v>
      </c>
      <c r="BV1" s="1">
        <v>74</v>
      </c>
      <c r="BW1" s="1">
        <v>75</v>
      </c>
      <c r="BX1" s="1">
        <v>76</v>
      </c>
      <c r="BY1" s="1">
        <v>77</v>
      </c>
      <c r="BZ1" s="1">
        <v>78</v>
      </c>
      <c r="CA1" s="1">
        <v>79</v>
      </c>
      <c r="CB1" s="1">
        <v>80</v>
      </c>
      <c r="CC1" s="1">
        <v>81</v>
      </c>
      <c r="CD1" s="1">
        <v>82</v>
      </c>
      <c r="CE1" s="1">
        <v>83</v>
      </c>
      <c r="CF1" s="1">
        <v>84</v>
      </c>
      <c r="CG1" s="1">
        <v>85</v>
      </c>
      <c r="CH1" s="1">
        <v>86</v>
      </c>
      <c r="CI1" s="1">
        <v>87</v>
      </c>
      <c r="CJ1" s="1">
        <v>88</v>
      </c>
      <c r="CK1" s="1">
        <v>89</v>
      </c>
      <c r="CL1" s="1">
        <v>90</v>
      </c>
      <c r="CM1" s="1">
        <v>91</v>
      </c>
      <c r="CN1" s="1">
        <v>92</v>
      </c>
      <c r="CO1" s="1">
        <v>93</v>
      </c>
      <c r="CP1" s="1">
        <v>94</v>
      </c>
      <c r="CQ1" s="1">
        <v>95</v>
      </c>
      <c r="CR1" s="1">
        <v>96</v>
      </c>
      <c r="CS1" s="1">
        <v>97</v>
      </c>
      <c r="CT1" s="1">
        <v>98</v>
      </c>
      <c r="CU1" s="1">
        <v>99</v>
      </c>
      <c r="CV1" s="1">
        <v>100</v>
      </c>
      <c r="CW1" s="1">
        <v>101</v>
      </c>
      <c r="CX1" s="1">
        <v>102</v>
      </c>
      <c r="CY1" s="1">
        <v>103</v>
      </c>
      <c r="CZ1" s="1">
        <v>104</v>
      </c>
      <c r="DA1" s="1">
        <v>105</v>
      </c>
      <c r="DB1" s="1">
        <v>106</v>
      </c>
      <c r="DC1" s="1">
        <v>107</v>
      </c>
      <c r="DD1" s="1">
        <v>108</v>
      </c>
      <c r="DE1" s="1">
        <v>109</v>
      </c>
      <c r="DF1" s="1">
        <v>110</v>
      </c>
      <c r="DG1" s="1">
        <v>111</v>
      </c>
      <c r="DH1" s="1">
        <v>112</v>
      </c>
      <c r="DI1" s="1">
        <v>113</v>
      </c>
      <c r="DJ1" s="1">
        <v>114</v>
      </c>
      <c r="DK1" s="1">
        <v>115</v>
      </c>
      <c r="DL1" s="1">
        <v>116</v>
      </c>
      <c r="DM1" s="1">
        <v>117</v>
      </c>
      <c r="DN1" s="1">
        <v>118</v>
      </c>
      <c r="DO1" s="1">
        <v>119</v>
      </c>
      <c r="DP1" s="1">
        <v>120</v>
      </c>
      <c r="DQ1" s="1">
        <v>121</v>
      </c>
      <c r="DR1" s="1">
        <v>122</v>
      </c>
      <c r="DS1" s="1">
        <v>123</v>
      </c>
      <c r="DT1" s="1">
        <v>124</v>
      </c>
      <c r="DU1" s="1">
        <v>125</v>
      </c>
    </row>
    <row r="2" spans="1:125" s="14" customFormat="1" ht="23.2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 t="s">
        <v>0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 t="s">
        <v>1</v>
      </c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6" t="s">
        <v>2</v>
      </c>
      <c r="CT2" s="7" t="s">
        <v>3</v>
      </c>
      <c r="CU2" s="7"/>
      <c r="CV2" s="7"/>
      <c r="CW2" s="7" t="s">
        <v>4</v>
      </c>
      <c r="CX2" s="7"/>
      <c r="CY2" s="7"/>
      <c r="CZ2" s="7"/>
      <c r="DA2" s="8" t="s">
        <v>5</v>
      </c>
      <c r="DB2" s="5" t="s">
        <v>6</v>
      </c>
      <c r="DC2" s="5"/>
      <c r="DD2" s="5"/>
      <c r="DE2" s="5" t="s">
        <v>7</v>
      </c>
      <c r="DF2" s="5"/>
      <c r="DG2" s="5"/>
      <c r="DH2" s="5"/>
      <c r="DI2" s="5" t="s">
        <v>8</v>
      </c>
      <c r="DJ2" s="5"/>
      <c r="DK2" s="5"/>
      <c r="DL2" s="5"/>
      <c r="DM2" s="9" t="s">
        <v>9</v>
      </c>
      <c r="DN2" s="10"/>
      <c r="DO2" s="10"/>
      <c r="DP2" s="11"/>
      <c r="DQ2" s="12" t="s">
        <v>10</v>
      </c>
      <c r="DR2" s="13" t="s">
        <v>11</v>
      </c>
      <c r="DS2" s="13" t="s">
        <v>12</v>
      </c>
      <c r="DT2" s="13" t="s">
        <v>13</v>
      </c>
      <c r="DU2" s="13" t="s">
        <v>14</v>
      </c>
    </row>
    <row r="3" spans="1:125" s="14" customFormat="1" ht="15" customHeight="1">
      <c r="A3" s="15"/>
      <c r="B3" s="16"/>
      <c r="C3" s="16"/>
      <c r="D3" s="17"/>
      <c r="E3" s="17"/>
      <c r="F3" s="17"/>
      <c r="G3" s="17"/>
      <c r="H3" s="17"/>
      <c r="I3" s="17"/>
      <c r="J3" s="17"/>
      <c r="K3" s="17"/>
      <c r="L3" s="18"/>
      <c r="M3" s="19" t="s">
        <v>15</v>
      </c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20" t="s">
        <v>16</v>
      </c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1" t="s">
        <v>17</v>
      </c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19" t="s">
        <v>15</v>
      </c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20" t="s">
        <v>16</v>
      </c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1" t="s">
        <v>17</v>
      </c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2"/>
      <c r="CT3" s="23" t="s">
        <v>18</v>
      </c>
      <c r="CU3" s="23" t="s">
        <v>19</v>
      </c>
      <c r="CV3" s="23" t="s">
        <v>20</v>
      </c>
      <c r="CW3" s="23" t="s">
        <v>18</v>
      </c>
      <c r="CX3" s="23" t="s">
        <v>19</v>
      </c>
      <c r="CY3" s="23" t="s">
        <v>20</v>
      </c>
      <c r="CZ3" s="23" t="s">
        <v>21</v>
      </c>
      <c r="DA3" s="24"/>
      <c r="DB3" s="23" t="s">
        <v>18</v>
      </c>
      <c r="DC3" s="23" t="s">
        <v>19</v>
      </c>
      <c r="DD3" s="23" t="s">
        <v>20</v>
      </c>
      <c r="DE3" s="23" t="s">
        <v>18</v>
      </c>
      <c r="DF3" s="23" t="s">
        <v>19</v>
      </c>
      <c r="DG3" s="23" t="s">
        <v>20</v>
      </c>
      <c r="DH3" s="22" t="s">
        <v>22</v>
      </c>
      <c r="DI3" s="23" t="s">
        <v>18</v>
      </c>
      <c r="DJ3" s="23" t="s">
        <v>19</v>
      </c>
      <c r="DK3" s="23" t="s">
        <v>20</v>
      </c>
      <c r="DL3" s="25" t="s">
        <v>23</v>
      </c>
      <c r="DM3" s="26" t="s">
        <v>18</v>
      </c>
      <c r="DN3" s="26" t="s">
        <v>19</v>
      </c>
      <c r="DO3" s="26" t="s">
        <v>20</v>
      </c>
      <c r="DP3" s="27" t="s">
        <v>24</v>
      </c>
      <c r="DQ3" s="28"/>
      <c r="DR3" s="29"/>
      <c r="DS3" s="29"/>
      <c r="DT3" s="29"/>
      <c r="DU3" s="29"/>
    </row>
    <row r="4" spans="1:125" s="14" customFormat="1" ht="15.75" customHeight="1">
      <c r="A4" s="30" t="s">
        <v>25</v>
      </c>
      <c r="B4" s="31" t="s">
        <v>26</v>
      </c>
      <c r="C4" s="31" t="s">
        <v>27</v>
      </c>
      <c r="D4" s="31" t="s">
        <v>28</v>
      </c>
      <c r="E4" s="31" t="s">
        <v>29</v>
      </c>
      <c r="F4" s="31" t="s">
        <v>30</v>
      </c>
      <c r="G4" s="31" t="s">
        <v>31</v>
      </c>
      <c r="H4" s="31" t="s">
        <v>32</v>
      </c>
      <c r="I4" s="31" t="s">
        <v>33</v>
      </c>
      <c r="J4" s="31" t="s">
        <v>34</v>
      </c>
      <c r="K4" s="31" t="s">
        <v>35</v>
      </c>
      <c r="L4" s="31" t="s">
        <v>36</v>
      </c>
      <c r="M4" s="32" t="s">
        <v>37</v>
      </c>
      <c r="N4" s="32"/>
      <c r="O4" s="32"/>
      <c r="P4" s="32"/>
      <c r="Q4" s="32"/>
      <c r="R4" s="32"/>
      <c r="S4" s="32" t="s">
        <v>38</v>
      </c>
      <c r="T4" s="32"/>
      <c r="U4" s="32"/>
      <c r="V4" s="32"/>
      <c r="W4" s="32"/>
      <c r="X4" s="32"/>
      <c r="Y4" s="32" t="s">
        <v>39</v>
      </c>
      <c r="Z4" s="32" t="s">
        <v>40</v>
      </c>
      <c r="AA4" s="20" t="s">
        <v>37</v>
      </c>
      <c r="AB4" s="20"/>
      <c r="AC4" s="20"/>
      <c r="AD4" s="20"/>
      <c r="AE4" s="20"/>
      <c r="AF4" s="20"/>
      <c r="AG4" s="20" t="s">
        <v>38</v>
      </c>
      <c r="AH4" s="20"/>
      <c r="AI4" s="20"/>
      <c r="AJ4" s="20"/>
      <c r="AK4" s="20"/>
      <c r="AL4" s="20"/>
      <c r="AM4" s="20" t="s">
        <v>39</v>
      </c>
      <c r="AN4" s="20" t="s">
        <v>40</v>
      </c>
      <c r="AO4" s="21" t="s">
        <v>37</v>
      </c>
      <c r="AP4" s="21"/>
      <c r="AQ4" s="21"/>
      <c r="AR4" s="21"/>
      <c r="AS4" s="21"/>
      <c r="AT4" s="21"/>
      <c r="AU4" s="21" t="s">
        <v>38</v>
      </c>
      <c r="AV4" s="21"/>
      <c r="AW4" s="21"/>
      <c r="AX4" s="21"/>
      <c r="AY4" s="21"/>
      <c r="AZ4" s="21"/>
      <c r="BA4" s="21" t="s">
        <v>39</v>
      </c>
      <c r="BB4" s="21" t="s">
        <v>40</v>
      </c>
      <c r="BC4" s="32" t="s">
        <v>37</v>
      </c>
      <c r="BD4" s="32"/>
      <c r="BE4" s="32"/>
      <c r="BF4" s="32"/>
      <c r="BG4" s="32"/>
      <c r="BH4" s="32"/>
      <c r="BI4" s="32" t="s">
        <v>38</v>
      </c>
      <c r="BJ4" s="32"/>
      <c r="BK4" s="32"/>
      <c r="BL4" s="32"/>
      <c r="BM4" s="32"/>
      <c r="BN4" s="32"/>
      <c r="BO4" s="33" t="s">
        <v>39</v>
      </c>
      <c r="BP4" s="33" t="s">
        <v>40</v>
      </c>
      <c r="BQ4" s="34" t="s">
        <v>37</v>
      </c>
      <c r="BR4" s="34"/>
      <c r="BS4" s="34"/>
      <c r="BT4" s="34"/>
      <c r="BU4" s="34"/>
      <c r="BV4" s="34"/>
      <c r="BW4" s="34" t="s">
        <v>38</v>
      </c>
      <c r="BX4" s="34"/>
      <c r="BY4" s="34"/>
      <c r="BZ4" s="34"/>
      <c r="CA4" s="34"/>
      <c r="CB4" s="34"/>
      <c r="CC4" s="34" t="s">
        <v>39</v>
      </c>
      <c r="CD4" s="34" t="s">
        <v>40</v>
      </c>
      <c r="CE4" s="35" t="s">
        <v>37</v>
      </c>
      <c r="CF4" s="35"/>
      <c r="CG4" s="35"/>
      <c r="CH4" s="35"/>
      <c r="CI4" s="35"/>
      <c r="CJ4" s="35"/>
      <c r="CK4" s="35" t="s">
        <v>38</v>
      </c>
      <c r="CL4" s="35"/>
      <c r="CM4" s="35"/>
      <c r="CN4" s="35"/>
      <c r="CO4" s="35"/>
      <c r="CP4" s="35"/>
      <c r="CQ4" s="35" t="s">
        <v>39</v>
      </c>
      <c r="CR4" s="36" t="s">
        <v>40</v>
      </c>
      <c r="CS4" s="22"/>
      <c r="CT4" s="23"/>
      <c r="CU4" s="23"/>
      <c r="CV4" s="23"/>
      <c r="CW4" s="23"/>
      <c r="CX4" s="23"/>
      <c r="CY4" s="23"/>
      <c r="CZ4" s="23"/>
      <c r="DA4" s="24"/>
      <c r="DB4" s="23"/>
      <c r="DC4" s="23"/>
      <c r="DD4" s="23"/>
      <c r="DE4" s="23"/>
      <c r="DF4" s="23"/>
      <c r="DG4" s="23"/>
      <c r="DH4" s="22"/>
      <c r="DI4" s="23"/>
      <c r="DJ4" s="23"/>
      <c r="DK4" s="23"/>
      <c r="DL4" s="25"/>
      <c r="DM4" s="24"/>
      <c r="DN4" s="24"/>
      <c r="DO4" s="24"/>
      <c r="DP4" s="37"/>
      <c r="DQ4" s="28"/>
      <c r="DR4" s="29"/>
      <c r="DS4" s="29"/>
      <c r="DT4" s="29"/>
      <c r="DU4" s="29"/>
    </row>
    <row r="5" spans="1:125" s="58" customFormat="1" ht="45.75" customHeight="1" thickBot="1">
      <c r="A5" s="38"/>
      <c r="B5" s="39" t="s">
        <v>26</v>
      </c>
      <c r="C5" s="39" t="s">
        <v>27</v>
      </c>
      <c r="D5" s="39" t="s">
        <v>28</v>
      </c>
      <c r="E5" s="39" t="s">
        <v>29</v>
      </c>
      <c r="F5" s="39" t="s">
        <v>30</v>
      </c>
      <c r="G5" s="39" t="s">
        <v>31</v>
      </c>
      <c r="H5" s="39" t="s">
        <v>32</v>
      </c>
      <c r="I5" s="39" t="s">
        <v>33</v>
      </c>
      <c r="J5" s="39" t="s">
        <v>34</v>
      </c>
      <c r="K5" s="39" t="s">
        <v>35</v>
      </c>
      <c r="L5" s="39" t="s">
        <v>36</v>
      </c>
      <c r="M5" s="40">
        <v>300</v>
      </c>
      <c r="N5" s="40">
        <v>450</v>
      </c>
      <c r="O5" s="40">
        <v>2048</v>
      </c>
      <c r="P5" s="40">
        <v>200</v>
      </c>
      <c r="Q5" s="40">
        <v>100</v>
      </c>
      <c r="R5" s="40">
        <v>1024</v>
      </c>
      <c r="S5" s="40">
        <v>300</v>
      </c>
      <c r="T5" s="40">
        <v>450</v>
      </c>
      <c r="U5" s="40">
        <v>2048</v>
      </c>
      <c r="V5" s="40">
        <v>200</v>
      </c>
      <c r="W5" s="40">
        <v>100</v>
      </c>
      <c r="X5" s="40">
        <v>1024</v>
      </c>
      <c r="Y5" s="41"/>
      <c r="Z5" s="41"/>
      <c r="AA5" s="42">
        <v>300</v>
      </c>
      <c r="AB5" s="42">
        <v>450</v>
      </c>
      <c r="AC5" s="42">
        <v>2048</v>
      </c>
      <c r="AD5" s="42">
        <v>200</v>
      </c>
      <c r="AE5" s="42">
        <v>100</v>
      </c>
      <c r="AF5" s="42">
        <v>1024</v>
      </c>
      <c r="AG5" s="42">
        <v>300</v>
      </c>
      <c r="AH5" s="42">
        <v>450</v>
      </c>
      <c r="AI5" s="42">
        <v>2048</v>
      </c>
      <c r="AJ5" s="42">
        <v>200</v>
      </c>
      <c r="AK5" s="42">
        <v>100</v>
      </c>
      <c r="AL5" s="42">
        <v>1024</v>
      </c>
      <c r="AM5" s="43"/>
      <c r="AN5" s="43"/>
      <c r="AO5" s="44">
        <v>300</v>
      </c>
      <c r="AP5" s="44">
        <v>450</v>
      </c>
      <c r="AQ5" s="44">
        <v>2048</v>
      </c>
      <c r="AR5" s="44">
        <v>200</v>
      </c>
      <c r="AS5" s="44">
        <v>100</v>
      </c>
      <c r="AT5" s="44">
        <v>1024</v>
      </c>
      <c r="AU5" s="44">
        <v>300</v>
      </c>
      <c r="AV5" s="44">
        <v>450</v>
      </c>
      <c r="AW5" s="44">
        <v>2048</v>
      </c>
      <c r="AX5" s="44">
        <v>200</v>
      </c>
      <c r="AY5" s="44">
        <v>100</v>
      </c>
      <c r="AZ5" s="44">
        <v>1024</v>
      </c>
      <c r="BA5" s="45"/>
      <c r="BB5" s="45"/>
      <c r="BC5" s="40">
        <v>272.59765625</v>
      </c>
      <c r="BD5" s="40">
        <v>408.896484375</v>
      </c>
      <c r="BE5" s="40">
        <v>1780.8251953125</v>
      </c>
      <c r="BF5" s="40">
        <v>186.310546875</v>
      </c>
      <c r="BG5" s="40">
        <v>93.16015625</v>
      </c>
      <c r="BH5" s="40">
        <v>931.513671875</v>
      </c>
      <c r="BI5" s="40">
        <v>272.59765625</v>
      </c>
      <c r="BJ5" s="40">
        <v>408.896484375</v>
      </c>
      <c r="BK5" s="40">
        <v>1780.8251953125</v>
      </c>
      <c r="BL5" s="40">
        <v>186.310546875</v>
      </c>
      <c r="BM5" s="40">
        <v>93.16015625</v>
      </c>
      <c r="BN5" s="40">
        <v>931.513671875</v>
      </c>
      <c r="BO5" s="46"/>
      <c r="BP5" s="46"/>
      <c r="BQ5" s="47">
        <v>272.59765625</v>
      </c>
      <c r="BR5" s="47">
        <v>408.896484375</v>
      </c>
      <c r="BS5" s="47">
        <v>1780.8251953125</v>
      </c>
      <c r="BT5" s="47">
        <v>186.310546875</v>
      </c>
      <c r="BU5" s="47">
        <v>93.16015625</v>
      </c>
      <c r="BV5" s="47">
        <v>931.513671875</v>
      </c>
      <c r="BW5" s="47">
        <v>272.59765625</v>
      </c>
      <c r="BX5" s="47">
        <v>408.896484375</v>
      </c>
      <c r="BY5" s="47">
        <v>1780.8251953125</v>
      </c>
      <c r="BZ5" s="47">
        <v>186.310546875</v>
      </c>
      <c r="CA5" s="47">
        <v>93.16015625</v>
      </c>
      <c r="CB5" s="47">
        <v>931.513671875</v>
      </c>
      <c r="CC5" s="48"/>
      <c r="CD5" s="48"/>
      <c r="CE5" s="49">
        <v>272.59765625</v>
      </c>
      <c r="CF5" s="49">
        <v>408.896484375</v>
      </c>
      <c r="CG5" s="49">
        <v>1780.8251953125</v>
      </c>
      <c r="CH5" s="49">
        <v>186.310546875</v>
      </c>
      <c r="CI5" s="49">
        <v>93.16015625</v>
      </c>
      <c r="CJ5" s="49">
        <v>931.513671875</v>
      </c>
      <c r="CK5" s="49">
        <v>272.59765625</v>
      </c>
      <c r="CL5" s="49">
        <v>408.896484375</v>
      </c>
      <c r="CM5" s="49">
        <v>1780.8251953125</v>
      </c>
      <c r="CN5" s="49">
        <v>186.310546875</v>
      </c>
      <c r="CO5" s="49">
        <v>93.16015625</v>
      </c>
      <c r="CP5" s="49">
        <v>931.513671875</v>
      </c>
      <c r="CQ5" s="50"/>
      <c r="CR5" s="51"/>
      <c r="CS5" s="52"/>
      <c r="CT5" s="53"/>
      <c r="CU5" s="53"/>
      <c r="CV5" s="53"/>
      <c r="CW5" s="53"/>
      <c r="CX5" s="53"/>
      <c r="CY5" s="53"/>
      <c r="CZ5" s="53"/>
      <c r="DA5" s="54"/>
      <c r="DB5" s="53"/>
      <c r="DC5" s="53"/>
      <c r="DD5" s="53"/>
      <c r="DE5" s="53"/>
      <c r="DF5" s="53"/>
      <c r="DG5" s="53"/>
      <c r="DH5" s="52"/>
      <c r="DI5" s="53"/>
      <c r="DJ5" s="53"/>
      <c r="DK5" s="53"/>
      <c r="DL5" s="55"/>
      <c r="DM5" s="54"/>
      <c r="DN5" s="54"/>
      <c r="DO5" s="54"/>
      <c r="DP5" s="56"/>
      <c r="DQ5" s="57"/>
      <c r="DR5" s="29" t="s">
        <v>11</v>
      </c>
      <c r="DS5" s="29"/>
      <c r="DT5" s="29" t="s">
        <v>13</v>
      </c>
      <c r="DU5" s="29" t="s">
        <v>41</v>
      </c>
    </row>
    <row r="6" spans="1:125">
      <c r="A6" s="59" t="s">
        <v>42</v>
      </c>
      <c r="B6" s="60" t="s">
        <v>43</v>
      </c>
      <c r="C6" s="60" t="s">
        <v>44</v>
      </c>
      <c r="D6" s="59" t="s">
        <v>45</v>
      </c>
      <c r="E6" s="59" t="s">
        <v>46</v>
      </c>
      <c r="F6" s="59" t="s">
        <v>47</v>
      </c>
      <c r="G6" s="59" t="s">
        <v>48</v>
      </c>
      <c r="H6" s="59" t="s">
        <v>49</v>
      </c>
      <c r="I6" s="59" t="s">
        <v>50</v>
      </c>
      <c r="J6" s="59" t="s">
        <v>34</v>
      </c>
      <c r="K6" s="59" t="s">
        <v>51</v>
      </c>
      <c r="L6" s="61">
        <v>347</v>
      </c>
      <c r="M6" s="62">
        <v>18</v>
      </c>
      <c r="N6" s="63"/>
      <c r="O6" s="63"/>
      <c r="P6" s="63"/>
      <c r="Q6" s="63">
        <v>4</v>
      </c>
      <c r="R6" s="64">
        <v>6</v>
      </c>
      <c r="S6" s="65">
        <v>5400</v>
      </c>
      <c r="T6" s="63"/>
      <c r="U6" s="63"/>
      <c r="V6" s="63"/>
      <c r="W6" s="63">
        <v>400</v>
      </c>
      <c r="X6" s="64">
        <v>6144</v>
      </c>
      <c r="Y6" s="64">
        <v>28</v>
      </c>
      <c r="Z6" s="64">
        <v>11944</v>
      </c>
      <c r="AA6" s="66">
        <v>896</v>
      </c>
      <c r="AB6" s="67"/>
      <c r="AC6" s="67"/>
      <c r="AD6" s="67"/>
      <c r="AE6" s="67">
        <v>128</v>
      </c>
      <c r="AF6" s="68">
        <v>288</v>
      </c>
      <c r="AG6" s="66">
        <v>268800</v>
      </c>
      <c r="AH6" s="67"/>
      <c r="AI6" s="67"/>
      <c r="AJ6" s="67"/>
      <c r="AK6" s="67">
        <v>12800</v>
      </c>
      <c r="AL6" s="68">
        <v>294912</v>
      </c>
      <c r="AM6" s="69">
        <v>1312</v>
      </c>
      <c r="AN6" s="70">
        <v>576512</v>
      </c>
      <c r="AO6" s="71">
        <v>914</v>
      </c>
      <c r="AP6" s="72"/>
      <c r="AQ6" s="72"/>
      <c r="AR6" s="72"/>
      <c r="AS6" s="72">
        <v>132</v>
      </c>
      <c r="AT6" s="73">
        <v>294</v>
      </c>
      <c r="AU6" s="71">
        <v>274200</v>
      </c>
      <c r="AV6" s="72"/>
      <c r="AW6" s="72"/>
      <c r="AX6" s="72"/>
      <c r="AY6" s="72">
        <v>13200</v>
      </c>
      <c r="AZ6" s="73">
        <v>301056</v>
      </c>
      <c r="BA6" s="74">
        <v>1340</v>
      </c>
      <c r="BB6" s="74">
        <v>588456</v>
      </c>
      <c r="BC6" s="65">
        <v>18</v>
      </c>
      <c r="BD6" s="63"/>
      <c r="BE6" s="63"/>
      <c r="BF6" s="63"/>
      <c r="BG6" s="63">
        <v>4</v>
      </c>
      <c r="BH6" s="64">
        <v>6</v>
      </c>
      <c r="BI6" s="65">
        <v>4906.7578125</v>
      </c>
      <c r="BJ6" s="63"/>
      <c r="BK6" s="63"/>
      <c r="BL6" s="63"/>
      <c r="BM6" s="63">
        <v>372.640625</v>
      </c>
      <c r="BN6" s="64">
        <v>5589.08203125</v>
      </c>
      <c r="BO6" s="64">
        <v>28</v>
      </c>
      <c r="BP6" s="64">
        <v>10868.48046875</v>
      </c>
      <c r="BQ6" s="66">
        <v>896</v>
      </c>
      <c r="BR6" s="67"/>
      <c r="BS6" s="67"/>
      <c r="BT6" s="67"/>
      <c r="BU6" s="67">
        <v>128</v>
      </c>
      <c r="BV6" s="68">
        <v>288</v>
      </c>
      <c r="BW6" s="66">
        <v>244247.5</v>
      </c>
      <c r="BX6" s="67"/>
      <c r="BY6" s="67"/>
      <c r="BZ6" s="67"/>
      <c r="CA6" s="67">
        <v>11924.5</v>
      </c>
      <c r="CB6" s="68">
        <v>268275.9375</v>
      </c>
      <c r="CC6" s="69">
        <v>1312</v>
      </c>
      <c r="CD6" s="70">
        <v>524447.9375</v>
      </c>
      <c r="CE6" s="71">
        <v>914</v>
      </c>
      <c r="CF6" s="72"/>
      <c r="CG6" s="72"/>
      <c r="CH6" s="72"/>
      <c r="CI6" s="72">
        <v>132</v>
      </c>
      <c r="CJ6" s="73">
        <v>294</v>
      </c>
      <c r="CK6" s="71">
        <v>249154.2578125</v>
      </c>
      <c r="CL6" s="72"/>
      <c r="CM6" s="72"/>
      <c r="CN6" s="72"/>
      <c r="CO6" s="72">
        <v>12297.140625</v>
      </c>
      <c r="CP6" s="73">
        <v>273865.01953125</v>
      </c>
      <c r="CQ6" s="74">
        <v>1340</v>
      </c>
      <c r="CR6" s="75">
        <v>535316.41796875</v>
      </c>
      <c r="CS6" s="76">
        <f>BB6-CR6</f>
        <v>53139.58203125</v>
      </c>
      <c r="CT6" s="76" t="s">
        <v>52</v>
      </c>
      <c r="CU6" s="76" t="s">
        <v>53</v>
      </c>
      <c r="CV6" s="76" t="s">
        <v>54</v>
      </c>
      <c r="CW6" s="76">
        <f>DE6*2</f>
        <v>166392.20000000001</v>
      </c>
      <c r="CX6" s="76">
        <f>DF6*8/6</f>
        <v>176093.86666666667</v>
      </c>
      <c r="CY6" s="76">
        <f>DG6*4/3</f>
        <v>11739.733333333332</v>
      </c>
      <c r="CZ6" s="76">
        <f t="shared" ref="CZ6:CZ25" si="0">CW6+CX6+CY6</f>
        <v>354225.8</v>
      </c>
      <c r="DA6" s="76">
        <f t="shared" ref="DA6:DA25" si="1">CZ6-DH6</f>
        <v>130154.5</v>
      </c>
      <c r="DB6" s="76" t="s">
        <v>55</v>
      </c>
      <c r="DC6" s="76" t="s">
        <v>56</v>
      </c>
      <c r="DD6" s="76" t="s">
        <v>57</v>
      </c>
      <c r="DE6" s="76">
        <v>83196.100000000006</v>
      </c>
      <c r="DF6" s="76">
        <v>132070.39999999999</v>
      </c>
      <c r="DG6" s="76">
        <v>8804.7999999999993</v>
      </c>
      <c r="DH6" s="76">
        <f t="shared" ref="DH6:DH23" si="2">DE6+DF6+DG6</f>
        <v>224071.3</v>
      </c>
      <c r="DI6" s="76">
        <v>2662.4</v>
      </c>
      <c r="DJ6" s="76">
        <v>4735.2</v>
      </c>
      <c r="DK6" s="76">
        <v>1392.3</v>
      </c>
      <c r="DL6" s="76">
        <f t="shared" ref="DL6:DL25" si="3">DI6+DJ6+DK6</f>
        <v>8789.9</v>
      </c>
      <c r="DM6" s="76">
        <f t="shared" ref="DM6:DP25" si="4">DE6-DI6</f>
        <v>80533.700000000012</v>
      </c>
      <c r="DN6" s="76">
        <f t="shared" si="4"/>
        <v>127335.2</v>
      </c>
      <c r="DO6" s="76">
        <f t="shared" si="4"/>
        <v>7412.4999999999991</v>
      </c>
      <c r="DP6" s="77">
        <f t="shared" si="4"/>
        <v>215281.4</v>
      </c>
      <c r="DQ6" s="78">
        <f t="shared" ref="DQ6:DQ25" si="5">DL6/DH6</f>
        <v>3.9228138543401139E-2</v>
      </c>
      <c r="DR6" s="79">
        <v>95846.3</v>
      </c>
      <c r="DS6" s="80"/>
      <c r="DT6" s="81">
        <f>SUM(DR6:DS6)</f>
        <v>95846.3</v>
      </c>
      <c r="DU6" s="82">
        <f>DT6/DH6</f>
        <v>0.42774911378654923</v>
      </c>
    </row>
    <row r="7" spans="1:125">
      <c r="A7" s="83" t="s">
        <v>58</v>
      </c>
      <c r="B7" s="84" t="s">
        <v>59</v>
      </c>
      <c r="C7" s="84" t="s">
        <v>60</v>
      </c>
      <c r="D7" s="83" t="s">
        <v>45</v>
      </c>
      <c r="E7" s="83" t="s">
        <v>46</v>
      </c>
      <c r="F7" s="83" t="s">
        <v>47</v>
      </c>
      <c r="G7" s="83" t="s">
        <v>48</v>
      </c>
      <c r="H7" s="83" t="s">
        <v>61</v>
      </c>
      <c r="I7" s="83" t="s">
        <v>50</v>
      </c>
      <c r="J7" s="83" t="s">
        <v>34</v>
      </c>
      <c r="K7" s="83" t="s">
        <v>51</v>
      </c>
      <c r="L7" s="85">
        <v>349</v>
      </c>
      <c r="M7" s="86">
        <v>18</v>
      </c>
      <c r="N7" s="87"/>
      <c r="O7" s="87"/>
      <c r="P7" s="87"/>
      <c r="Q7" s="87">
        <v>4</v>
      </c>
      <c r="R7" s="88">
        <v>6</v>
      </c>
      <c r="S7" s="89">
        <v>5400</v>
      </c>
      <c r="T7" s="87"/>
      <c r="U7" s="87"/>
      <c r="V7" s="87"/>
      <c r="W7" s="87">
        <v>400</v>
      </c>
      <c r="X7" s="88">
        <v>6144</v>
      </c>
      <c r="Y7" s="88">
        <v>28</v>
      </c>
      <c r="Z7" s="88">
        <v>11944</v>
      </c>
      <c r="AA7" s="90">
        <v>896</v>
      </c>
      <c r="AB7" s="91"/>
      <c r="AC7" s="91"/>
      <c r="AD7" s="91"/>
      <c r="AE7" s="91">
        <v>128</v>
      </c>
      <c r="AF7" s="92">
        <v>288</v>
      </c>
      <c r="AG7" s="90">
        <v>268800</v>
      </c>
      <c r="AH7" s="91"/>
      <c r="AI7" s="91"/>
      <c r="AJ7" s="91"/>
      <c r="AK7" s="91">
        <v>12800</v>
      </c>
      <c r="AL7" s="92">
        <v>294912</v>
      </c>
      <c r="AM7" s="93">
        <v>1312</v>
      </c>
      <c r="AN7" s="94">
        <v>576512</v>
      </c>
      <c r="AO7" s="95">
        <v>914</v>
      </c>
      <c r="AP7" s="96"/>
      <c r="AQ7" s="96"/>
      <c r="AR7" s="96"/>
      <c r="AS7" s="96">
        <v>132</v>
      </c>
      <c r="AT7" s="97">
        <v>294</v>
      </c>
      <c r="AU7" s="95">
        <v>274200</v>
      </c>
      <c r="AV7" s="96"/>
      <c r="AW7" s="96"/>
      <c r="AX7" s="96"/>
      <c r="AY7" s="96">
        <v>13200</v>
      </c>
      <c r="AZ7" s="97">
        <v>301056</v>
      </c>
      <c r="BA7" s="98">
        <v>1340</v>
      </c>
      <c r="BB7" s="98">
        <v>588456</v>
      </c>
      <c r="BC7" s="89">
        <v>18</v>
      </c>
      <c r="BD7" s="87"/>
      <c r="BE7" s="87"/>
      <c r="BF7" s="87"/>
      <c r="BG7" s="87">
        <v>4</v>
      </c>
      <c r="BH7" s="88">
        <v>6</v>
      </c>
      <c r="BI7" s="89">
        <v>4906.7578125</v>
      </c>
      <c r="BJ7" s="87"/>
      <c r="BK7" s="87"/>
      <c r="BL7" s="87"/>
      <c r="BM7" s="87">
        <v>372.640625</v>
      </c>
      <c r="BN7" s="88">
        <v>5589.08203125</v>
      </c>
      <c r="BO7" s="88">
        <v>28</v>
      </c>
      <c r="BP7" s="88">
        <v>10868.48046875</v>
      </c>
      <c r="BQ7" s="90">
        <v>896</v>
      </c>
      <c r="BR7" s="91"/>
      <c r="BS7" s="91"/>
      <c r="BT7" s="91"/>
      <c r="BU7" s="91">
        <v>128</v>
      </c>
      <c r="BV7" s="92">
        <v>288</v>
      </c>
      <c r="BW7" s="90">
        <v>244247.5</v>
      </c>
      <c r="BX7" s="91"/>
      <c r="BY7" s="91"/>
      <c r="BZ7" s="91"/>
      <c r="CA7" s="91">
        <v>11924.5</v>
      </c>
      <c r="CB7" s="92">
        <v>268275.9375</v>
      </c>
      <c r="CC7" s="93">
        <v>1312</v>
      </c>
      <c r="CD7" s="94">
        <v>524447.9375</v>
      </c>
      <c r="CE7" s="95">
        <v>914</v>
      </c>
      <c r="CF7" s="96"/>
      <c r="CG7" s="96"/>
      <c r="CH7" s="96"/>
      <c r="CI7" s="96">
        <v>132</v>
      </c>
      <c r="CJ7" s="97">
        <v>294</v>
      </c>
      <c r="CK7" s="95">
        <v>249154.2578125</v>
      </c>
      <c r="CL7" s="96"/>
      <c r="CM7" s="96"/>
      <c r="CN7" s="96"/>
      <c r="CO7" s="96">
        <v>12297.140625</v>
      </c>
      <c r="CP7" s="97">
        <v>273865.01953125</v>
      </c>
      <c r="CQ7" s="98">
        <v>1340</v>
      </c>
      <c r="CR7" s="99">
        <v>535316.41796875</v>
      </c>
      <c r="CS7" s="100">
        <f t="shared" ref="CS7:CS70" si="6">BB7-CR7</f>
        <v>53139.58203125</v>
      </c>
      <c r="CT7" s="100" t="s">
        <v>52</v>
      </c>
      <c r="CU7" s="100" t="s">
        <v>62</v>
      </c>
      <c r="CV7" s="100" t="s">
        <v>63</v>
      </c>
      <c r="CW7" s="100">
        <f>DE7*2</f>
        <v>166392.20000000001</v>
      </c>
      <c r="CX7" s="100">
        <f>DF7*8/6</f>
        <v>176093.86666666667</v>
      </c>
      <c r="CY7" s="100">
        <f>DG7*4/3</f>
        <v>11739.733333333332</v>
      </c>
      <c r="CZ7" s="100">
        <f t="shared" si="0"/>
        <v>354225.8</v>
      </c>
      <c r="DA7" s="100">
        <f t="shared" si="1"/>
        <v>130154.5</v>
      </c>
      <c r="DB7" s="100" t="s">
        <v>64</v>
      </c>
      <c r="DC7" s="100" t="s">
        <v>65</v>
      </c>
      <c r="DD7" s="100" t="s">
        <v>66</v>
      </c>
      <c r="DE7" s="100">
        <v>83196.100000000006</v>
      </c>
      <c r="DF7" s="100">
        <v>132070.39999999999</v>
      </c>
      <c r="DG7" s="100">
        <v>8804.7999999999993</v>
      </c>
      <c r="DH7" s="100">
        <f t="shared" si="2"/>
        <v>224071.3</v>
      </c>
      <c r="DI7" s="100">
        <v>39527.599999999999</v>
      </c>
      <c r="DJ7" s="100">
        <v>27664.799999999999</v>
      </c>
      <c r="DK7" s="100">
        <v>7952.1</v>
      </c>
      <c r="DL7" s="100">
        <f t="shared" si="3"/>
        <v>75144.5</v>
      </c>
      <c r="DM7" s="100">
        <f t="shared" si="4"/>
        <v>43668.500000000007</v>
      </c>
      <c r="DN7" s="100">
        <f t="shared" si="4"/>
        <v>104405.59999999999</v>
      </c>
      <c r="DO7" s="100">
        <f t="shared" si="4"/>
        <v>852.69999999999891</v>
      </c>
      <c r="DP7" s="101">
        <f t="shared" si="4"/>
        <v>148926.79999999999</v>
      </c>
      <c r="DQ7" s="82">
        <f t="shared" si="5"/>
        <v>0.33535977164411507</v>
      </c>
      <c r="DR7" s="79">
        <v>218748</v>
      </c>
      <c r="DS7" s="80"/>
      <c r="DT7" s="81">
        <f t="shared" ref="DT7:DT71" si="7">SUM(DR7:DS7)</f>
        <v>218748</v>
      </c>
      <c r="DU7" s="82">
        <f t="shared" ref="DU7:DU71" si="8">DT7/DH7</f>
        <v>0.97624282984924893</v>
      </c>
    </row>
    <row r="8" spans="1:125">
      <c r="A8" s="83" t="s">
        <v>42</v>
      </c>
      <c r="B8" s="84" t="s">
        <v>67</v>
      </c>
      <c r="C8" s="84" t="s">
        <v>68</v>
      </c>
      <c r="D8" s="83" t="s">
        <v>45</v>
      </c>
      <c r="E8" s="83" t="s">
        <v>69</v>
      </c>
      <c r="F8" s="83" t="s">
        <v>47</v>
      </c>
      <c r="G8" s="83" t="s">
        <v>48</v>
      </c>
      <c r="H8" s="83" t="s">
        <v>61</v>
      </c>
      <c r="I8" s="83" t="s">
        <v>70</v>
      </c>
      <c r="J8" s="83" t="s">
        <v>71</v>
      </c>
      <c r="K8" s="83" t="s">
        <v>51</v>
      </c>
      <c r="L8" s="85">
        <v>552</v>
      </c>
      <c r="M8" s="86">
        <v>14</v>
      </c>
      <c r="N8" s="87"/>
      <c r="O8" s="87"/>
      <c r="P8" s="87"/>
      <c r="Q8" s="87"/>
      <c r="R8" s="88"/>
      <c r="S8" s="89">
        <v>4200</v>
      </c>
      <c r="T8" s="87"/>
      <c r="U8" s="87"/>
      <c r="V8" s="87"/>
      <c r="W8" s="87"/>
      <c r="X8" s="88"/>
      <c r="Y8" s="88">
        <v>14</v>
      </c>
      <c r="Z8" s="88">
        <v>4200</v>
      </c>
      <c r="AA8" s="90">
        <v>662</v>
      </c>
      <c r="AB8" s="91"/>
      <c r="AC8" s="91"/>
      <c r="AD8" s="91"/>
      <c r="AE8" s="91"/>
      <c r="AF8" s="92"/>
      <c r="AG8" s="90">
        <v>198600</v>
      </c>
      <c r="AH8" s="91"/>
      <c r="AI8" s="91"/>
      <c r="AJ8" s="91"/>
      <c r="AK8" s="91"/>
      <c r="AL8" s="92"/>
      <c r="AM8" s="93">
        <v>662</v>
      </c>
      <c r="AN8" s="94">
        <v>198600</v>
      </c>
      <c r="AO8" s="95">
        <v>676</v>
      </c>
      <c r="AP8" s="96"/>
      <c r="AQ8" s="96"/>
      <c r="AR8" s="96"/>
      <c r="AS8" s="96"/>
      <c r="AT8" s="97"/>
      <c r="AU8" s="95">
        <v>202800</v>
      </c>
      <c r="AV8" s="96"/>
      <c r="AW8" s="96"/>
      <c r="AX8" s="96"/>
      <c r="AY8" s="96"/>
      <c r="AZ8" s="97"/>
      <c r="BA8" s="98">
        <v>676</v>
      </c>
      <c r="BB8" s="98">
        <v>202800</v>
      </c>
      <c r="BC8" s="89">
        <v>14</v>
      </c>
      <c r="BD8" s="87"/>
      <c r="BE8" s="87"/>
      <c r="BF8" s="87"/>
      <c r="BG8" s="87"/>
      <c r="BH8" s="88"/>
      <c r="BI8" s="89">
        <v>3816.3671875</v>
      </c>
      <c r="BJ8" s="87"/>
      <c r="BK8" s="87"/>
      <c r="BL8" s="87"/>
      <c r="BM8" s="87"/>
      <c r="BN8" s="88"/>
      <c r="BO8" s="88">
        <v>14</v>
      </c>
      <c r="BP8" s="88">
        <v>3816.3671875</v>
      </c>
      <c r="BQ8" s="90">
        <v>662</v>
      </c>
      <c r="BR8" s="91"/>
      <c r="BS8" s="91"/>
      <c r="BT8" s="91"/>
      <c r="BU8" s="91"/>
      <c r="BV8" s="92"/>
      <c r="BW8" s="90">
        <v>180459.6484375</v>
      </c>
      <c r="BX8" s="91"/>
      <c r="BY8" s="91"/>
      <c r="BZ8" s="91"/>
      <c r="CA8" s="91"/>
      <c r="CB8" s="92"/>
      <c r="CC8" s="93">
        <v>662</v>
      </c>
      <c r="CD8" s="94">
        <v>180459.6484375</v>
      </c>
      <c r="CE8" s="95">
        <v>676</v>
      </c>
      <c r="CF8" s="96"/>
      <c r="CG8" s="96"/>
      <c r="CH8" s="96"/>
      <c r="CI8" s="96"/>
      <c r="CJ8" s="97"/>
      <c r="CK8" s="95">
        <v>184276.015625</v>
      </c>
      <c r="CL8" s="96"/>
      <c r="CM8" s="96"/>
      <c r="CN8" s="96"/>
      <c r="CO8" s="96"/>
      <c r="CP8" s="97"/>
      <c r="CQ8" s="98">
        <v>676</v>
      </c>
      <c r="CR8" s="99">
        <v>184276.015625</v>
      </c>
      <c r="CS8" s="100">
        <f t="shared" si="6"/>
        <v>18523.984375</v>
      </c>
      <c r="CT8" s="100" t="s">
        <v>72</v>
      </c>
      <c r="CU8" s="100"/>
      <c r="CV8" s="100"/>
      <c r="CW8" s="100">
        <f t="shared" ref="CW8:CW21" si="9">DE8*16/14</f>
        <v>172019.08571428573</v>
      </c>
      <c r="CX8" s="100">
        <f t="shared" ref="CX8:CX23" si="10">DF8*8/7</f>
        <v>0</v>
      </c>
      <c r="CY8" s="100">
        <f t="shared" ref="CY8:CY23" si="11">DG8*16/14</f>
        <v>0</v>
      </c>
      <c r="CZ8" s="100">
        <f t="shared" si="0"/>
        <v>172019.08571428573</v>
      </c>
      <c r="DA8" s="100">
        <f t="shared" si="1"/>
        <v>21502.385714285716</v>
      </c>
      <c r="DB8" s="100" t="s">
        <v>73</v>
      </c>
      <c r="DC8" s="100"/>
      <c r="DD8" s="100"/>
      <c r="DE8" s="100">
        <v>150516.70000000001</v>
      </c>
      <c r="DF8" s="100"/>
      <c r="DG8" s="100"/>
      <c r="DH8" s="100">
        <f t="shared" si="2"/>
        <v>150516.70000000001</v>
      </c>
      <c r="DI8" s="100">
        <v>82614.8</v>
      </c>
      <c r="DJ8" s="100"/>
      <c r="DK8" s="100"/>
      <c r="DL8" s="100">
        <f t="shared" si="3"/>
        <v>82614.8</v>
      </c>
      <c r="DM8" s="100">
        <f t="shared" si="4"/>
        <v>67901.900000000009</v>
      </c>
      <c r="DN8" s="100">
        <f t="shared" si="4"/>
        <v>0</v>
      </c>
      <c r="DO8" s="100">
        <f t="shared" si="4"/>
        <v>0</v>
      </c>
      <c r="DP8" s="101">
        <f t="shared" si="4"/>
        <v>67901.900000000009</v>
      </c>
      <c r="DQ8" s="82">
        <f t="shared" si="5"/>
        <v>0.54887464314591006</v>
      </c>
      <c r="DR8" s="79">
        <v>97374.1</v>
      </c>
      <c r="DS8" s="80"/>
      <c r="DT8" s="81">
        <f t="shared" si="7"/>
        <v>97374.1</v>
      </c>
      <c r="DU8" s="82">
        <f t="shared" si="8"/>
        <v>0.64693220087870651</v>
      </c>
    </row>
    <row r="9" spans="1:125">
      <c r="A9" s="83" t="s">
        <v>58</v>
      </c>
      <c r="B9" s="84">
        <v>295700667</v>
      </c>
      <c r="C9" s="84">
        <v>667</v>
      </c>
      <c r="D9" s="83" t="s">
        <v>45</v>
      </c>
      <c r="E9" s="83" t="s">
        <v>46</v>
      </c>
      <c r="F9" s="83" t="s">
        <v>47</v>
      </c>
      <c r="G9" s="83" t="s">
        <v>48</v>
      </c>
      <c r="H9" s="83" t="s">
        <v>61</v>
      </c>
      <c r="I9" s="83" t="s">
        <v>70</v>
      </c>
      <c r="J9" s="83" t="s">
        <v>71</v>
      </c>
      <c r="K9" s="83" t="s">
        <v>51</v>
      </c>
      <c r="L9" s="85">
        <v>667</v>
      </c>
      <c r="M9" s="86">
        <v>16</v>
      </c>
      <c r="N9" s="87"/>
      <c r="O9" s="87"/>
      <c r="P9" s="87"/>
      <c r="Q9" s="87"/>
      <c r="R9" s="88"/>
      <c r="S9" s="89">
        <v>4800</v>
      </c>
      <c r="T9" s="87"/>
      <c r="U9" s="87"/>
      <c r="V9" s="87"/>
      <c r="W9" s="87"/>
      <c r="X9" s="88"/>
      <c r="Y9" s="88">
        <v>16</v>
      </c>
      <c r="Z9" s="88">
        <v>4800</v>
      </c>
      <c r="AA9" s="90">
        <v>768</v>
      </c>
      <c r="AB9" s="91"/>
      <c r="AC9" s="91"/>
      <c r="AD9" s="91"/>
      <c r="AE9" s="91"/>
      <c r="AF9" s="92"/>
      <c r="AG9" s="90">
        <v>230400</v>
      </c>
      <c r="AH9" s="91"/>
      <c r="AI9" s="91"/>
      <c r="AJ9" s="91"/>
      <c r="AK9" s="91"/>
      <c r="AL9" s="92"/>
      <c r="AM9" s="93">
        <v>768</v>
      </c>
      <c r="AN9" s="94">
        <v>230400</v>
      </c>
      <c r="AO9" s="95">
        <v>784</v>
      </c>
      <c r="AP9" s="96"/>
      <c r="AQ9" s="96"/>
      <c r="AR9" s="96"/>
      <c r="AS9" s="96"/>
      <c r="AT9" s="97"/>
      <c r="AU9" s="95">
        <v>235200</v>
      </c>
      <c r="AV9" s="96"/>
      <c r="AW9" s="96"/>
      <c r="AX9" s="96"/>
      <c r="AY9" s="96"/>
      <c r="AZ9" s="97"/>
      <c r="BA9" s="98">
        <v>784</v>
      </c>
      <c r="BB9" s="98">
        <v>235200</v>
      </c>
      <c r="BC9" s="89">
        <v>16</v>
      </c>
      <c r="BD9" s="87"/>
      <c r="BE9" s="87"/>
      <c r="BF9" s="87"/>
      <c r="BG9" s="87"/>
      <c r="BH9" s="88"/>
      <c r="BI9" s="89">
        <v>4361.5625</v>
      </c>
      <c r="BJ9" s="87"/>
      <c r="BK9" s="87"/>
      <c r="BL9" s="87"/>
      <c r="BM9" s="87"/>
      <c r="BN9" s="88"/>
      <c r="BO9" s="88">
        <v>16</v>
      </c>
      <c r="BP9" s="88">
        <v>4361.5625</v>
      </c>
      <c r="BQ9" s="90">
        <v>768</v>
      </c>
      <c r="BR9" s="91"/>
      <c r="BS9" s="91"/>
      <c r="BT9" s="91"/>
      <c r="BU9" s="91"/>
      <c r="BV9" s="92"/>
      <c r="BW9" s="90">
        <v>209355</v>
      </c>
      <c r="BX9" s="91"/>
      <c r="BY9" s="91"/>
      <c r="BZ9" s="91"/>
      <c r="CA9" s="91"/>
      <c r="CB9" s="92"/>
      <c r="CC9" s="93">
        <v>768</v>
      </c>
      <c r="CD9" s="94">
        <v>209355</v>
      </c>
      <c r="CE9" s="95">
        <v>784</v>
      </c>
      <c r="CF9" s="96"/>
      <c r="CG9" s="96"/>
      <c r="CH9" s="96"/>
      <c r="CI9" s="96"/>
      <c r="CJ9" s="97"/>
      <c r="CK9" s="95">
        <v>213716.5625</v>
      </c>
      <c r="CL9" s="96"/>
      <c r="CM9" s="96"/>
      <c r="CN9" s="96"/>
      <c r="CO9" s="96"/>
      <c r="CP9" s="97"/>
      <c r="CQ9" s="98">
        <v>784</v>
      </c>
      <c r="CR9" s="99">
        <v>213716.5625</v>
      </c>
      <c r="CS9" s="100">
        <f t="shared" si="6"/>
        <v>21483.4375</v>
      </c>
      <c r="CT9" s="100" t="s">
        <v>52</v>
      </c>
      <c r="CU9" s="100"/>
      <c r="CV9" s="100"/>
      <c r="CW9" s="100">
        <f>DE9*2</f>
        <v>200650</v>
      </c>
      <c r="CX9" s="100">
        <f t="shared" si="10"/>
        <v>0</v>
      </c>
      <c r="CY9" s="100">
        <f t="shared" si="11"/>
        <v>0</v>
      </c>
      <c r="CZ9" s="100">
        <f t="shared" si="0"/>
        <v>200650</v>
      </c>
      <c r="DA9" s="100">
        <f t="shared" si="1"/>
        <v>100325</v>
      </c>
      <c r="DB9" s="100" t="s">
        <v>74</v>
      </c>
      <c r="DC9" s="100"/>
      <c r="DD9" s="100"/>
      <c r="DE9" s="100">
        <v>100325</v>
      </c>
      <c r="DF9" s="100"/>
      <c r="DG9" s="100"/>
      <c r="DH9" s="100">
        <f t="shared" si="2"/>
        <v>100325</v>
      </c>
      <c r="DI9" s="100">
        <v>3.1</v>
      </c>
      <c r="DJ9" s="100"/>
      <c r="DK9" s="100"/>
      <c r="DL9" s="100">
        <f t="shared" si="3"/>
        <v>3.1</v>
      </c>
      <c r="DM9" s="100">
        <f t="shared" si="4"/>
        <v>100321.9</v>
      </c>
      <c r="DN9" s="100">
        <f t="shared" si="4"/>
        <v>0</v>
      </c>
      <c r="DO9" s="100">
        <f t="shared" si="4"/>
        <v>0</v>
      </c>
      <c r="DP9" s="101">
        <f t="shared" si="4"/>
        <v>100321.9</v>
      </c>
      <c r="DQ9" s="82">
        <f t="shared" si="5"/>
        <v>3.089957637677548E-5</v>
      </c>
      <c r="DR9" s="79">
        <v>0</v>
      </c>
      <c r="DS9" s="80"/>
      <c r="DT9" s="81">
        <f t="shared" si="7"/>
        <v>0</v>
      </c>
      <c r="DU9" s="82">
        <f t="shared" si="8"/>
        <v>0</v>
      </c>
    </row>
    <row r="10" spans="1:125">
      <c r="A10" s="83" t="s">
        <v>42</v>
      </c>
      <c r="B10" s="84">
        <v>295700671</v>
      </c>
      <c r="C10" s="84">
        <v>671</v>
      </c>
      <c r="D10" s="83" t="s">
        <v>45</v>
      </c>
      <c r="E10" s="83" t="s">
        <v>46</v>
      </c>
      <c r="F10" s="83" t="s">
        <v>47</v>
      </c>
      <c r="G10" s="83" t="s">
        <v>48</v>
      </c>
      <c r="H10" s="83" t="s">
        <v>61</v>
      </c>
      <c r="I10" s="83" t="s">
        <v>70</v>
      </c>
      <c r="J10" s="83" t="s">
        <v>71</v>
      </c>
      <c r="K10" s="83" t="s">
        <v>51</v>
      </c>
      <c r="L10" s="85">
        <v>671</v>
      </c>
      <c r="M10" s="86">
        <v>32</v>
      </c>
      <c r="N10" s="87"/>
      <c r="O10" s="87"/>
      <c r="P10" s="87"/>
      <c r="Q10" s="87"/>
      <c r="R10" s="88"/>
      <c r="S10" s="89">
        <v>9600</v>
      </c>
      <c r="T10" s="87"/>
      <c r="U10" s="87"/>
      <c r="V10" s="87"/>
      <c r="W10" s="87"/>
      <c r="X10" s="88"/>
      <c r="Y10" s="88">
        <v>32</v>
      </c>
      <c r="Z10" s="88">
        <v>9600</v>
      </c>
      <c r="AA10" s="90">
        <v>1568</v>
      </c>
      <c r="AB10" s="91"/>
      <c r="AC10" s="91"/>
      <c r="AD10" s="91"/>
      <c r="AE10" s="91"/>
      <c r="AF10" s="92"/>
      <c r="AG10" s="90">
        <v>470400</v>
      </c>
      <c r="AH10" s="91"/>
      <c r="AI10" s="91"/>
      <c r="AJ10" s="91"/>
      <c r="AK10" s="91"/>
      <c r="AL10" s="92"/>
      <c r="AM10" s="93">
        <v>1568</v>
      </c>
      <c r="AN10" s="94">
        <v>470400</v>
      </c>
      <c r="AO10" s="95">
        <v>1600</v>
      </c>
      <c r="AP10" s="96"/>
      <c r="AQ10" s="96"/>
      <c r="AR10" s="96"/>
      <c r="AS10" s="96"/>
      <c r="AT10" s="97"/>
      <c r="AU10" s="95">
        <v>480000</v>
      </c>
      <c r="AV10" s="96"/>
      <c r="AW10" s="96"/>
      <c r="AX10" s="96"/>
      <c r="AY10" s="96"/>
      <c r="AZ10" s="97"/>
      <c r="BA10" s="98">
        <v>1600</v>
      </c>
      <c r="BB10" s="98">
        <v>480000</v>
      </c>
      <c r="BC10" s="89">
        <v>32</v>
      </c>
      <c r="BD10" s="87"/>
      <c r="BE10" s="87"/>
      <c r="BF10" s="87"/>
      <c r="BG10" s="87"/>
      <c r="BH10" s="88"/>
      <c r="BI10" s="89">
        <v>8723.125</v>
      </c>
      <c r="BJ10" s="87"/>
      <c r="BK10" s="87"/>
      <c r="BL10" s="87"/>
      <c r="BM10" s="87"/>
      <c r="BN10" s="88"/>
      <c r="BO10" s="88">
        <v>32</v>
      </c>
      <c r="BP10" s="88">
        <v>8723.125</v>
      </c>
      <c r="BQ10" s="90">
        <v>1568</v>
      </c>
      <c r="BR10" s="91"/>
      <c r="BS10" s="91"/>
      <c r="BT10" s="91"/>
      <c r="BU10" s="91"/>
      <c r="BV10" s="92"/>
      <c r="BW10" s="90">
        <v>427433.125</v>
      </c>
      <c r="BX10" s="91"/>
      <c r="BY10" s="91"/>
      <c r="BZ10" s="91"/>
      <c r="CA10" s="91"/>
      <c r="CB10" s="92"/>
      <c r="CC10" s="93">
        <v>1568</v>
      </c>
      <c r="CD10" s="94">
        <v>427433.125</v>
      </c>
      <c r="CE10" s="95">
        <v>1600</v>
      </c>
      <c r="CF10" s="96"/>
      <c r="CG10" s="96"/>
      <c r="CH10" s="96"/>
      <c r="CI10" s="96"/>
      <c r="CJ10" s="97"/>
      <c r="CK10" s="95">
        <v>436156.25</v>
      </c>
      <c r="CL10" s="96"/>
      <c r="CM10" s="96"/>
      <c r="CN10" s="96"/>
      <c r="CO10" s="96"/>
      <c r="CP10" s="97"/>
      <c r="CQ10" s="98">
        <v>1600</v>
      </c>
      <c r="CR10" s="99">
        <v>436156.25</v>
      </c>
      <c r="CS10" s="100">
        <f t="shared" si="6"/>
        <v>43843.75</v>
      </c>
      <c r="CT10" s="100" t="s">
        <v>52</v>
      </c>
      <c r="CU10" s="100"/>
      <c r="CV10" s="100"/>
      <c r="CW10" s="100">
        <f>DE10*2</f>
        <v>415250</v>
      </c>
      <c r="CX10" s="100">
        <f t="shared" si="10"/>
        <v>0</v>
      </c>
      <c r="CY10" s="100">
        <f t="shared" si="11"/>
        <v>0</v>
      </c>
      <c r="CZ10" s="100">
        <f t="shared" si="0"/>
        <v>415250</v>
      </c>
      <c r="DA10" s="100">
        <f t="shared" si="1"/>
        <v>207625</v>
      </c>
      <c r="DB10" s="100" t="s">
        <v>75</v>
      </c>
      <c r="DC10" s="100"/>
      <c r="DD10" s="100"/>
      <c r="DE10" s="100">
        <v>207625</v>
      </c>
      <c r="DF10" s="100"/>
      <c r="DG10" s="100"/>
      <c r="DH10" s="100">
        <f t="shared" si="2"/>
        <v>207625</v>
      </c>
      <c r="DI10" s="100">
        <v>3.1</v>
      </c>
      <c r="DJ10" s="100"/>
      <c r="DK10" s="100"/>
      <c r="DL10" s="100">
        <f t="shared" si="3"/>
        <v>3.1</v>
      </c>
      <c r="DM10" s="100">
        <f t="shared" si="4"/>
        <v>207621.9</v>
      </c>
      <c r="DN10" s="100">
        <f t="shared" si="4"/>
        <v>0</v>
      </c>
      <c r="DO10" s="100">
        <f t="shared" si="4"/>
        <v>0</v>
      </c>
      <c r="DP10" s="101">
        <f t="shared" si="4"/>
        <v>207621.9</v>
      </c>
      <c r="DQ10" s="82">
        <f t="shared" si="5"/>
        <v>1.4930764599638772E-5</v>
      </c>
      <c r="DR10" s="79">
        <v>0</v>
      </c>
      <c r="DS10" s="80"/>
      <c r="DT10" s="81">
        <f t="shared" si="7"/>
        <v>0</v>
      </c>
      <c r="DU10" s="82">
        <f t="shared" si="8"/>
        <v>0</v>
      </c>
    </row>
    <row r="11" spans="1:125">
      <c r="A11" s="83" t="s">
        <v>42</v>
      </c>
      <c r="B11" s="84" t="s">
        <v>76</v>
      </c>
      <c r="C11" s="84" t="s">
        <v>77</v>
      </c>
      <c r="D11" s="83" t="s">
        <v>45</v>
      </c>
      <c r="E11" s="83" t="s">
        <v>69</v>
      </c>
      <c r="F11" s="83" t="s">
        <v>47</v>
      </c>
      <c r="G11" s="83" t="s">
        <v>48</v>
      </c>
      <c r="H11" s="83" t="s">
        <v>61</v>
      </c>
      <c r="I11" s="83" t="s">
        <v>50</v>
      </c>
      <c r="J11" s="83" t="s">
        <v>34</v>
      </c>
      <c r="K11" s="83" t="s">
        <v>51</v>
      </c>
      <c r="L11" s="85">
        <v>678</v>
      </c>
      <c r="M11" s="86"/>
      <c r="N11" s="87">
        <v>12</v>
      </c>
      <c r="O11" s="87"/>
      <c r="P11" s="87"/>
      <c r="Q11" s="87"/>
      <c r="R11" s="88"/>
      <c r="S11" s="89"/>
      <c r="T11" s="87">
        <v>5400</v>
      </c>
      <c r="U11" s="87"/>
      <c r="V11" s="87"/>
      <c r="W11" s="87"/>
      <c r="X11" s="88"/>
      <c r="Y11" s="88">
        <v>12</v>
      </c>
      <c r="Z11" s="88">
        <v>5400</v>
      </c>
      <c r="AA11" s="90"/>
      <c r="AB11" s="91">
        <v>528</v>
      </c>
      <c r="AC11" s="91"/>
      <c r="AD11" s="91"/>
      <c r="AE11" s="91"/>
      <c r="AF11" s="92"/>
      <c r="AG11" s="90"/>
      <c r="AH11" s="91">
        <v>237600</v>
      </c>
      <c r="AI11" s="91"/>
      <c r="AJ11" s="91"/>
      <c r="AK11" s="91"/>
      <c r="AL11" s="92"/>
      <c r="AM11" s="93">
        <v>528</v>
      </c>
      <c r="AN11" s="94">
        <v>237600</v>
      </c>
      <c r="AO11" s="95"/>
      <c r="AP11" s="96">
        <v>540</v>
      </c>
      <c r="AQ11" s="96"/>
      <c r="AR11" s="96"/>
      <c r="AS11" s="96"/>
      <c r="AT11" s="97"/>
      <c r="AU11" s="95"/>
      <c r="AV11" s="96">
        <v>243000</v>
      </c>
      <c r="AW11" s="96"/>
      <c r="AX11" s="96"/>
      <c r="AY11" s="96"/>
      <c r="AZ11" s="97"/>
      <c r="BA11" s="98">
        <v>540</v>
      </c>
      <c r="BB11" s="98">
        <v>243000</v>
      </c>
      <c r="BC11" s="89"/>
      <c r="BD11" s="87">
        <v>12</v>
      </c>
      <c r="BE11" s="87"/>
      <c r="BF11" s="87"/>
      <c r="BG11" s="87"/>
      <c r="BH11" s="88"/>
      <c r="BI11" s="89"/>
      <c r="BJ11" s="87">
        <v>4906.7578125</v>
      </c>
      <c r="BK11" s="87"/>
      <c r="BL11" s="87"/>
      <c r="BM11" s="87"/>
      <c r="BN11" s="88"/>
      <c r="BO11" s="88">
        <v>12</v>
      </c>
      <c r="BP11" s="88">
        <v>4906.7578125</v>
      </c>
      <c r="BQ11" s="90"/>
      <c r="BR11" s="91">
        <v>528</v>
      </c>
      <c r="BS11" s="91"/>
      <c r="BT11" s="91"/>
      <c r="BU11" s="91"/>
      <c r="BV11" s="92"/>
      <c r="BW11" s="90"/>
      <c r="BX11" s="91">
        <v>215897.34375</v>
      </c>
      <c r="BY11" s="91"/>
      <c r="BZ11" s="91"/>
      <c r="CA11" s="91"/>
      <c r="CB11" s="92"/>
      <c r="CC11" s="93">
        <v>528</v>
      </c>
      <c r="CD11" s="94">
        <v>215897.34375</v>
      </c>
      <c r="CE11" s="95"/>
      <c r="CF11" s="96">
        <v>540</v>
      </c>
      <c r="CG11" s="96"/>
      <c r="CH11" s="96"/>
      <c r="CI11" s="96"/>
      <c r="CJ11" s="97"/>
      <c r="CK11" s="95"/>
      <c r="CL11" s="96">
        <v>220804.1015625</v>
      </c>
      <c r="CM11" s="96"/>
      <c r="CN11" s="96"/>
      <c r="CO11" s="96"/>
      <c r="CP11" s="97"/>
      <c r="CQ11" s="98">
        <v>540</v>
      </c>
      <c r="CR11" s="99">
        <v>220804.1015625</v>
      </c>
      <c r="CS11" s="100">
        <f t="shared" si="6"/>
        <v>22195.8984375</v>
      </c>
      <c r="CT11" s="100" t="s">
        <v>78</v>
      </c>
      <c r="CU11" s="100"/>
      <c r="CV11" s="100"/>
      <c r="CW11" s="100">
        <f t="shared" si="9"/>
        <v>207998.62857142856</v>
      </c>
      <c r="CX11" s="100">
        <f t="shared" si="10"/>
        <v>0</v>
      </c>
      <c r="CY11" s="100">
        <f t="shared" si="11"/>
        <v>0</v>
      </c>
      <c r="CZ11" s="100">
        <f t="shared" si="0"/>
        <v>207998.62857142856</v>
      </c>
      <c r="DA11" s="100">
        <f t="shared" si="1"/>
        <v>25999.828571428574</v>
      </c>
      <c r="DB11" s="100" t="s">
        <v>79</v>
      </c>
      <c r="DC11" s="100"/>
      <c r="DD11" s="100"/>
      <c r="DE11" s="100">
        <v>181998.8</v>
      </c>
      <c r="DF11" s="100"/>
      <c r="DG11" s="100"/>
      <c r="DH11" s="100">
        <f t="shared" si="2"/>
        <v>181998.8</v>
      </c>
      <c r="DI11" s="100">
        <v>157009.9</v>
      </c>
      <c r="DJ11" s="100"/>
      <c r="DK11" s="100"/>
      <c r="DL11" s="100">
        <f t="shared" si="3"/>
        <v>157009.9</v>
      </c>
      <c r="DM11" s="100">
        <f t="shared" si="4"/>
        <v>24988.899999999994</v>
      </c>
      <c r="DN11" s="100">
        <f t="shared" si="4"/>
        <v>0</v>
      </c>
      <c r="DO11" s="100">
        <f t="shared" si="4"/>
        <v>0</v>
      </c>
      <c r="DP11" s="101">
        <f t="shared" si="4"/>
        <v>24988.899999999994</v>
      </c>
      <c r="DQ11" s="82">
        <f t="shared" si="5"/>
        <v>0.86269744635678924</v>
      </c>
      <c r="DR11" s="79">
        <v>262762</v>
      </c>
      <c r="DS11" s="80"/>
      <c r="DT11" s="81">
        <f t="shared" si="7"/>
        <v>262762</v>
      </c>
      <c r="DU11" s="82">
        <f t="shared" si="8"/>
        <v>1.4437567720226727</v>
      </c>
    </row>
    <row r="12" spans="1:125">
      <c r="A12" s="83" t="s">
        <v>80</v>
      </c>
      <c r="B12" s="84" t="s">
        <v>81</v>
      </c>
      <c r="C12" s="84" t="s">
        <v>82</v>
      </c>
      <c r="D12" s="83" t="s">
        <v>45</v>
      </c>
      <c r="E12" s="83" t="s">
        <v>69</v>
      </c>
      <c r="F12" s="83" t="s">
        <v>47</v>
      </c>
      <c r="G12" s="83" t="s">
        <v>48</v>
      </c>
      <c r="H12" s="83" t="s">
        <v>61</v>
      </c>
      <c r="I12" s="83" t="s">
        <v>70</v>
      </c>
      <c r="J12" s="83" t="s">
        <v>71</v>
      </c>
      <c r="K12" s="83" t="s">
        <v>51</v>
      </c>
      <c r="L12" s="85">
        <v>745</v>
      </c>
      <c r="M12" s="86">
        <v>14</v>
      </c>
      <c r="N12" s="87"/>
      <c r="O12" s="87"/>
      <c r="P12" s="87"/>
      <c r="Q12" s="87"/>
      <c r="R12" s="88"/>
      <c r="S12" s="89">
        <v>4200</v>
      </c>
      <c r="T12" s="87"/>
      <c r="U12" s="87"/>
      <c r="V12" s="87"/>
      <c r="W12" s="87"/>
      <c r="X12" s="88"/>
      <c r="Y12" s="88">
        <v>14</v>
      </c>
      <c r="Z12" s="88">
        <v>4200</v>
      </c>
      <c r="AA12" s="90">
        <v>662</v>
      </c>
      <c r="AB12" s="91"/>
      <c r="AC12" s="91"/>
      <c r="AD12" s="91"/>
      <c r="AE12" s="91"/>
      <c r="AF12" s="92"/>
      <c r="AG12" s="90">
        <v>198600</v>
      </c>
      <c r="AH12" s="91"/>
      <c r="AI12" s="91"/>
      <c r="AJ12" s="91"/>
      <c r="AK12" s="91"/>
      <c r="AL12" s="92"/>
      <c r="AM12" s="93">
        <v>662</v>
      </c>
      <c r="AN12" s="94">
        <v>198600</v>
      </c>
      <c r="AO12" s="95">
        <v>676</v>
      </c>
      <c r="AP12" s="96"/>
      <c r="AQ12" s="96"/>
      <c r="AR12" s="96"/>
      <c r="AS12" s="96"/>
      <c r="AT12" s="97"/>
      <c r="AU12" s="95">
        <v>202800</v>
      </c>
      <c r="AV12" s="96"/>
      <c r="AW12" s="96"/>
      <c r="AX12" s="96"/>
      <c r="AY12" s="96"/>
      <c r="AZ12" s="97"/>
      <c r="BA12" s="98">
        <v>676</v>
      </c>
      <c r="BB12" s="98">
        <v>202800</v>
      </c>
      <c r="BC12" s="89">
        <v>14</v>
      </c>
      <c r="BD12" s="87"/>
      <c r="BE12" s="87"/>
      <c r="BF12" s="87"/>
      <c r="BG12" s="87"/>
      <c r="BH12" s="88"/>
      <c r="BI12" s="89">
        <v>3816.3671875</v>
      </c>
      <c r="BJ12" s="87"/>
      <c r="BK12" s="87"/>
      <c r="BL12" s="87"/>
      <c r="BM12" s="87"/>
      <c r="BN12" s="88"/>
      <c r="BO12" s="88">
        <v>14</v>
      </c>
      <c r="BP12" s="88">
        <v>3816.3671875</v>
      </c>
      <c r="BQ12" s="90">
        <v>662</v>
      </c>
      <c r="BR12" s="91"/>
      <c r="BS12" s="91"/>
      <c r="BT12" s="91"/>
      <c r="BU12" s="91"/>
      <c r="BV12" s="92"/>
      <c r="BW12" s="90">
        <v>180459.6484375</v>
      </c>
      <c r="BX12" s="91"/>
      <c r="BY12" s="91"/>
      <c r="BZ12" s="91"/>
      <c r="CA12" s="91"/>
      <c r="CB12" s="92"/>
      <c r="CC12" s="93">
        <v>662</v>
      </c>
      <c r="CD12" s="94">
        <v>180459.6484375</v>
      </c>
      <c r="CE12" s="95">
        <v>676</v>
      </c>
      <c r="CF12" s="96"/>
      <c r="CG12" s="96"/>
      <c r="CH12" s="96"/>
      <c r="CI12" s="96"/>
      <c r="CJ12" s="97"/>
      <c r="CK12" s="95">
        <v>184276.015625</v>
      </c>
      <c r="CL12" s="96"/>
      <c r="CM12" s="96"/>
      <c r="CN12" s="96"/>
      <c r="CO12" s="96"/>
      <c r="CP12" s="97"/>
      <c r="CQ12" s="98">
        <v>676</v>
      </c>
      <c r="CR12" s="99">
        <v>184276.015625</v>
      </c>
      <c r="CS12" s="100">
        <f t="shared" si="6"/>
        <v>18523.984375</v>
      </c>
      <c r="CT12" s="100" t="s">
        <v>78</v>
      </c>
      <c r="CU12" s="100"/>
      <c r="CV12" s="100"/>
      <c r="CW12" s="100">
        <f t="shared" si="9"/>
        <v>172019.08571428573</v>
      </c>
      <c r="CX12" s="100">
        <f t="shared" si="10"/>
        <v>0</v>
      </c>
      <c r="CY12" s="100">
        <f t="shared" si="11"/>
        <v>0</v>
      </c>
      <c r="CZ12" s="100">
        <f t="shared" si="0"/>
        <v>172019.08571428573</v>
      </c>
      <c r="DA12" s="100">
        <f t="shared" si="1"/>
        <v>21502.385714285716</v>
      </c>
      <c r="DB12" s="100" t="s">
        <v>83</v>
      </c>
      <c r="DC12" s="100"/>
      <c r="DD12" s="100"/>
      <c r="DE12" s="100">
        <v>150516.70000000001</v>
      </c>
      <c r="DF12" s="100"/>
      <c r="DG12" s="100"/>
      <c r="DH12" s="100">
        <f t="shared" si="2"/>
        <v>150516.70000000001</v>
      </c>
      <c r="DI12" s="100">
        <v>83956.6</v>
      </c>
      <c r="DJ12" s="100"/>
      <c r="DK12" s="100"/>
      <c r="DL12" s="100">
        <f t="shared" si="3"/>
        <v>83956.6</v>
      </c>
      <c r="DM12" s="100">
        <f t="shared" si="4"/>
        <v>66560.100000000006</v>
      </c>
      <c r="DN12" s="100">
        <f t="shared" si="4"/>
        <v>0</v>
      </c>
      <c r="DO12" s="100">
        <f t="shared" si="4"/>
        <v>0</v>
      </c>
      <c r="DP12" s="101">
        <f t="shared" si="4"/>
        <v>66560.100000000006</v>
      </c>
      <c r="DQ12" s="82">
        <f t="shared" si="5"/>
        <v>0.55778926856621225</v>
      </c>
      <c r="DR12" s="79">
        <v>96362.6</v>
      </c>
      <c r="DS12" s="80"/>
      <c r="DT12" s="81">
        <f t="shared" si="7"/>
        <v>96362.6</v>
      </c>
      <c r="DU12" s="82">
        <f t="shared" si="8"/>
        <v>0.64021201634104385</v>
      </c>
    </row>
    <row r="13" spans="1:125">
      <c r="A13" s="83" t="s">
        <v>58</v>
      </c>
      <c r="B13" s="84" t="s">
        <v>84</v>
      </c>
      <c r="C13" s="84" t="s">
        <v>85</v>
      </c>
      <c r="D13" s="83" t="s">
        <v>45</v>
      </c>
      <c r="E13" s="83" t="s">
        <v>69</v>
      </c>
      <c r="F13" s="83" t="s">
        <v>47</v>
      </c>
      <c r="G13" s="83" t="s">
        <v>48</v>
      </c>
      <c r="H13" s="83" t="s">
        <v>61</v>
      </c>
      <c r="I13" s="83" t="s">
        <v>50</v>
      </c>
      <c r="J13" s="83" t="s">
        <v>71</v>
      </c>
      <c r="K13" s="83" t="s">
        <v>51</v>
      </c>
      <c r="L13" s="85">
        <v>879</v>
      </c>
      <c r="M13" s="86"/>
      <c r="N13" s="87">
        <v>12</v>
      </c>
      <c r="O13" s="87"/>
      <c r="P13" s="87"/>
      <c r="Q13" s="87"/>
      <c r="R13" s="88"/>
      <c r="S13" s="89"/>
      <c r="T13" s="87">
        <v>5400</v>
      </c>
      <c r="U13" s="87"/>
      <c r="V13" s="87"/>
      <c r="W13" s="87"/>
      <c r="X13" s="88"/>
      <c r="Y13" s="88">
        <v>12</v>
      </c>
      <c r="Z13" s="88">
        <v>5400</v>
      </c>
      <c r="AA13" s="90"/>
      <c r="AB13" s="91">
        <v>560</v>
      </c>
      <c r="AC13" s="91"/>
      <c r="AD13" s="91"/>
      <c r="AE13" s="91"/>
      <c r="AF13" s="92"/>
      <c r="AG13" s="90"/>
      <c r="AH13" s="91">
        <v>252000</v>
      </c>
      <c r="AI13" s="91"/>
      <c r="AJ13" s="91"/>
      <c r="AK13" s="91"/>
      <c r="AL13" s="92"/>
      <c r="AM13" s="93">
        <v>560</v>
      </c>
      <c r="AN13" s="94">
        <v>252000</v>
      </c>
      <c r="AO13" s="95"/>
      <c r="AP13" s="96">
        <v>572</v>
      </c>
      <c r="AQ13" s="96"/>
      <c r="AR13" s="96"/>
      <c r="AS13" s="96"/>
      <c r="AT13" s="97"/>
      <c r="AU13" s="95"/>
      <c r="AV13" s="96">
        <v>257400</v>
      </c>
      <c r="AW13" s="96"/>
      <c r="AX13" s="96"/>
      <c r="AY13" s="96"/>
      <c r="AZ13" s="97"/>
      <c r="BA13" s="98">
        <v>572</v>
      </c>
      <c r="BB13" s="98">
        <v>257400</v>
      </c>
      <c r="BC13" s="89"/>
      <c r="BD13" s="87">
        <v>12</v>
      </c>
      <c r="BE13" s="87"/>
      <c r="BF13" s="87"/>
      <c r="BG13" s="87"/>
      <c r="BH13" s="88"/>
      <c r="BI13" s="89"/>
      <c r="BJ13" s="87">
        <v>4906.7578125</v>
      </c>
      <c r="BK13" s="87"/>
      <c r="BL13" s="87"/>
      <c r="BM13" s="87"/>
      <c r="BN13" s="88"/>
      <c r="BO13" s="88">
        <v>12</v>
      </c>
      <c r="BP13" s="88">
        <v>4906.7578125</v>
      </c>
      <c r="BQ13" s="90"/>
      <c r="BR13" s="91">
        <v>560</v>
      </c>
      <c r="BS13" s="91"/>
      <c r="BT13" s="91"/>
      <c r="BU13" s="91"/>
      <c r="BV13" s="92"/>
      <c r="BW13" s="90"/>
      <c r="BX13" s="91">
        <v>228982.03125</v>
      </c>
      <c r="BY13" s="91"/>
      <c r="BZ13" s="91"/>
      <c r="CA13" s="91"/>
      <c r="CB13" s="92"/>
      <c r="CC13" s="93">
        <v>560</v>
      </c>
      <c r="CD13" s="94">
        <v>228982.03125</v>
      </c>
      <c r="CE13" s="95"/>
      <c r="CF13" s="96">
        <v>572</v>
      </c>
      <c r="CG13" s="96"/>
      <c r="CH13" s="96"/>
      <c r="CI13" s="96"/>
      <c r="CJ13" s="97"/>
      <c r="CK13" s="95"/>
      <c r="CL13" s="96">
        <v>233888.7890625</v>
      </c>
      <c r="CM13" s="96"/>
      <c r="CN13" s="96"/>
      <c r="CO13" s="96"/>
      <c r="CP13" s="97"/>
      <c r="CQ13" s="98">
        <v>572</v>
      </c>
      <c r="CR13" s="99">
        <v>233888.7890625</v>
      </c>
      <c r="CS13" s="100">
        <f t="shared" si="6"/>
        <v>23511.2109375</v>
      </c>
      <c r="CT13" s="100" t="s">
        <v>78</v>
      </c>
      <c r="CU13" s="100"/>
      <c r="CV13" s="100"/>
      <c r="CW13" s="100">
        <f t="shared" si="9"/>
        <v>220604.68571428573</v>
      </c>
      <c r="CX13" s="100">
        <f t="shared" si="10"/>
        <v>0</v>
      </c>
      <c r="CY13" s="100">
        <f t="shared" si="11"/>
        <v>0</v>
      </c>
      <c r="CZ13" s="100">
        <f t="shared" si="0"/>
        <v>220604.68571428573</v>
      </c>
      <c r="DA13" s="100">
        <f t="shared" si="1"/>
        <v>27575.585714285728</v>
      </c>
      <c r="DB13" s="100" t="s">
        <v>86</v>
      </c>
      <c r="DC13" s="100"/>
      <c r="DD13" s="100"/>
      <c r="DE13" s="100">
        <v>193029.1</v>
      </c>
      <c r="DF13" s="100"/>
      <c r="DG13" s="100"/>
      <c r="DH13" s="100">
        <f t="shared" si="2"/>
        <v>193029.1</v>
      </c>
      <c r="DI13" s="100">
        <v>169963.8</v>
      </c>
      <c r="DJ13" s="100"/>
      <c r="DK13" s="100"/>
      <c r="DL13" s="100">
        <f t="shared" si="3"/>
        <v>169963.8</v>
      </c>
      <c r="DM13" s="100">
        <f t="shared" si="4"/>
        <v>23065.300000000017</v>
      </c>
      <c r="DN13" s="100">
        <f t="shared" si="4"/>
        <v>0</v>
      </c>
      <c r="DO13" s="100">
        <f t="shared" si="4"/>
        <v>0</v>
      </c>
      <c r="DP13" s="101">
        <f t="shared" si="4"/>
        <v>23065.300000000017</v>
      </c>
      <c r="DQ13" s="82">
        <f t="shared" si="5"/>
        <v>0.88050869014050204</v>
      </c>
      <c r="DR13" s="79">
        <v>277512</v>
      </c>
      <c r="DS13" s="80"/>
      <c r="DT13" s="81">
        <f t="shared" si="7"/>
        <v>277512</v>
      </c>
      <c r="DU13" s="82">
        <f t="shared" si="8"/>
        <v>1.4376692426167867</v>
      </c>
    </row>
    <row r="14" spans="1:125">
      <c r="A14" s="83" t="s">
        <v>42</v>
      </c>
      <c r="B14" s="84" t="s">
        <v>87</v>
      </c>
      <c r="C14" s="84" t="s">
        <v>88</v>
      </c>
      <c r="D14" s="83" t="s">
        <v>45</v>
      </c>
      <c r="E14" s="83" t="s">
        <v>69</v>
      </c>
      <c r="F14" s="83" t="s">
        <v>47</v>
      </c>
      <c r="G14" s="83" t="s">
        <v>48</v>
      </c>
      <c r="H14" s="83" t="s">
        <v>61</v>
      </c>
      <c r="I14" s="83" t="s">
        <v>89</v>
      </c>
      <c r="J14" s="83" t="s">
        <v>71</v>
      </c>
      <c r="K14" s="83" t="s">
        <v>51</v>
      </c>
      <c r="L14" s="85">
        <v>2230</v>
      </c>
      <c r="M14" s="86"/>
      <c r="N14" s="87">
        <v>10</v>
      </c>
      <c r="O14" s="87"/>
      <c r="P14" s="87"/>
      <c r="Q14" s="87"/>
      <c r="R14" s="88"/>
      <c r="S14" s="89"/>
      <c r="T14" s="87">
        <v>4500</v>
      </c>
      <c r="U14" s="87"/>
      <c r="V14" s="87"/>
      <c r="W14" s="87"/>
      <c r="X14" s="88"/>
      <c r="Y14" s="88">
        <v>10</v>
      </c>
      <c r="Z14" s="88">
        <v>4500</v>
      </c>
      <c r="AA14" s="90"/>
      <c r="AB14" s="91">
        <v>496</v>
      </c>
      <c r="AC14" s="91"/>
      <c r="AD14" s="91"/>
      <c r="AE14" s="91"/>
      <c r="AF14" s="92"/>
      <c r="AG14" s="90"/>
      <c r="AH14" s="91">
        <v>223200</v>
      </c>
      <c r="AI14" s="91"/>
      <c r="AJ14" s="91"/>
      <c r="AK14" s="91"/>
      <c r="AL14" s="92"/>
      <c r="AM14" s="93">
        <v>496</v>
      </c>
      <c r="AN14" s="94">
        <v>223200</v>
      </c>
      <c r="AO14" s="95"/>
      <c r="AP14" s="96">
        <v>506</v>
      </c>
      <c r="AQ14" s="96"/>
      <c r="AR14" s="96"/>
      <c r="AS14" s="96"/>
      <c r="AT14" s="97"/>
      <c r="AU14" s="95"/>
      <c r="AV14" s="96">
        <v>227700</v>
      </c>
      <c r="AW14" s="96"/>
      <c r="AX14" s="96"/>
      <c r="AY14" s="96"/>
      <c r="AZ14" s="97"/>
      <c r="BA14" s="98">
        <v>506</v>
      </c>
      <c r="BB14" s="98">
        <v>227700</v>
      </c>
      <c r="BC14" s="89"/>
      <c r="BD14" s="87">
        <v>10</v>
      </c>
      <c r="BE14" s="87"/>
      <c r="BF14" s="87"/>
      <c r="BG14" s="87"/>
      <c r="BH14" s="88"/>
      <c r="BI14" s="89"/>
      <c r="BJ14" s="87">
        <v>4088.96484375</v>
      </c>
      <c r="BK14" s="87"/>
      <c r="BL14" s="87"/>
      <c r="BM14" s="87"/>
      <c r="BN14" s="88"/>
      <c r="BO14" s="88">
        <v>10</v>
      </c>
      <c r="BP14" s="88">
        <v>4088.96484375</v>
      </c>
      <c r="BQ14" s="90"/>
      <c r="BR14" s="91">
        <v>496</v>
      </c>
      <c r="BS14" s="91"/>
      <c r="BT14" s="91"/>
      <c r="BU14" s="91"/>
      <c r="BV14" s="92"/>
      <c r="BW14" s="90"/>
      <c r="BX14" s="91">
        <v>202812.65625</v>
      </c>
      <c r="BY14" s="91"/>
      <c r="BZ14" s="91"/>
      <c r="CA14" s="91"/>
      <c r="CB14" s="92"/>
      <c r="CC14" s="93">
        <v>496</v>
      </c>
      <c r="CD14" s="94">
        <v>202812.65625</v>
      </c>
      <c r="CE14" s="95"/>
      <c r="CF14" s="96">
        <v>506</v>
      </c>
      <c r="CG14" s="96"/>
      <c r="CH14" s="96"/>
      <c r="CI14" s="96"/>
      <c r="CJ14" s="97"/>
      <c r="CK14" s="95"/>
      <c r="CL14" s="96">
        <v>206901.62109375</v>
      </c>
      <c r="CM14" s="96"/>
      <c r="CN14" s="96"/>
      <c r="CO14" s="96"/>
      <c r="CP14" s="97"/>
      <c r="CQ14" s="98">
        <v>506</v>
      </c>
      <c r="CR14" s="99">
        <v>206901.62109375</v>
      </c>
      <c r="CS14" s="100">
        <f t="shared" si="6"/>
        <v>20798.37890625</v>
      </c>
      <c r="CT14" s="100" t="s">
        <v>90</v>
      </c>
      <c r="CU14" s="100"/>
      <c r="CV14" s="100"/>
      <c r="CW14" s="100">
        <f t="shared" si="9"/>
        <v>195392.68571428573</v>
      </c>
      <c r="CX14" s="100">
        <f t="shared" si="10"/>
        <v>0</v>
      </c>
      <c r="CY14" s="100">
        <f t="shared" si="11"/>
        <v>0</v>
      </c>
      <c r="CZ14" s="100">
        <f t="shared" si="0"/>
        <v>195392.68571428573</v>
      </c>
      <c r="DA14" s="100">
        <f t="shared" si="1"/>
        <v>24424.085714285728</v>
      </c>
      <c r="DB14" s="100" t="s">
        <v>91</v>
      </c>
      <c r="DC14" s="100"/>
      <c r="DD14" s="100"/>
      <c r="DE14" s="100">
        <v>170968.6</v>
      </c>
      <c r="DF14" s="100"/>
      <c r="DG14" s="100"/>
      <c r="DH14" s="100">
        <f t="shared" si="2"/>
        <v>170968.6</v>
      </c>
      <c r="DI14" s="100">
        <v>113314.3</v>
      </c>
      <c r="DJ14" s="100"/>
      <c r="DK14" s="100"/>
      <c r="DL14" s="100">
        <f t="shared" si="3"/>
        <v>113314.3</v>
      </c>
      <c r="DM14" s="100">
        <f t="shared" si="4"/>
        <v>57654.3</v>
      </c>
      <c r="DN14" s="100">
        <f t="shared" si="4"/>
        <v>0</v>
      </c>
      <c r="DO14" s="100">
        <f t="shared" si="4"/>
        <v>0</v>
      </c>
      <c r="DP14" s="101">
        <f t="shared" si="4"/>
        <v>57654.3</v>
      </c>
      <c r="DQ14" s="82">
        <f t="shared" si="5"/>
        <v>0.66277842831958611</v>
      </c>
      <c r="DR14" s="79">
        <v>169530</v>
      </c>
      <c r="DS14" s="80"/>
      <c r="DT14" s="81">
        <f t="shared" si="7"/>
        <v>169530</v>
      </c>
      <c r="DU14" s="82">
        <f t="shared" si="8"/>
        <v>0.9915855894006268</v>
      </c>
    </row>
    <row r="15" spans="1:125">
      <c r="A15" s="83" t="s">
        <v>58</v>
      </c>
      <c r="B15" s="84" t="s">
        <v>92</v>
      </c>
      <c r="C15" s="84" t="s">
        <v>93</v>
      </c>
      <c r="D15" s="83" t="s">
        <v>45</v>
      </c>
      <c r="E15" s="83" t="s">
        <v>69</v>
      </c>
      <c r="F15" s="83" t="s">
        <v>47</v>
      </c>
      <c r="G15" s="83" t="s">
        <v>48</v>
      </c>
      <c r="H15" s="83" t="s">
        <v>61</v>
      </c>
      <c r="I15" s="83" t="s">
        <v>89</v>
      </c>
      <c r="J15" s="83" t="s">
        <v>71</v>
      </c>
      <c r="K15" s="83" t="s">
        <v>51</v>
      </c>
      <c r="L15" s="85">
        <v>2231</v>
      </c>
      <c r="M15" s="86"/>
      <c r="N15" s="87">
        <v>16</v>
      </c>
      <c r="O15" s="87"/>
      <c r="P15" s="87"/>
      <c r="Q15" s="87"/>
      <c r="R15" s="88"/>
      <c r="S15" s="89"/>
      <c r="T15" s="87">
        <v>7200</v>
      </c>
      <c r="U15" s="87"/>
      <c r="V15" s="87"/>
      <c r="W15" s="87"/>
      <c r="X15" s="88"/>
      <c r="Y15" s="88">
        <v>16</v>
      </c>
      <c r="Z15" s="88">
        <v>7200</v>
      </c>
      <c r="AA15" s="90"/>
      <c r="AB15" s="91">
        <v>800</v>
      </c>
      <c r="AC15" s="91"/>
      <c r="AD15" s="91"/>
      <c r="AE15" s="91"/>
      <c r="AF15" s="92"/>
      <c r="AG15" s="90"/>
      <c r="AH15" s="91">
        <v>360000</v>
      </c>
      <c r="AI15" s="91"/>
      <c r="AJ15" s="91"/>
      <c r="AK15" s="91"/>
      <c r="AL15" s="92"/>
      <c r="AM15" s="93">
        <v>800</v>
      </c>
      <c r="AN15" s="94">
        <v>360000</v>
      </c>
      <c r="AO15" s="95"/>
      <c r="AP15" s="96">
        <v>816</v>
      </c>
      <c r="AQ15" s="96"/>
      <c r="AR15" s="96"/>
      <c r="AS15" s="96"/>
      <c r="AT15" s="97"/>
      <c r="AU15" s="95"/>
      <c r="AV15" s="96">
        <v>367200</v>
      </c>
      <c r="AW15" s="96"/>
      <c r="AX15" s="96"/>
      <c r="AY15" s="96"/>
      <c r="AZ15" s="97"/>
      <c r="BA15" s="98">
        <v>816</v>
      </c>
      <c r="BB15" s="98">
        <v>367200</v>
      </c>
      <c r="BC15" s="89"/>
      <c r="BD15" s="87">
        <v>16</v>
      </c>
      <c r="BE15" s="87"/>
      <c r="BF15" s="87"/>
      <c r="BG15" s="87"/>
      <c r="BH15" s="88"/>
      <c r="BI15" s="89"/>
      <c r="BJ15" s="87">
        <v>6542.34375</v>
      </c>
      <c r="BK15" s="87"/>
      <c r="BL15" s="87"/>
      <c r="BM15" s="87"/>
      <c r="BN15" s="88"/>
      <c r="BO15" s="88">
        <v>16</v>
      </c>
      <c r="BP15" s="88">
        <v>6542.34375</v>
      </c>
      <c r="BQ15" s="90"/>
      <c r="BR15" s="91">
        <v>800</v>
      </c>
      <c r="BS15" s="91"/>
      <c r="BT15" s="91"/>
      <c r="BU15" s="91"/>
      <c r="BV15" s="92"/>
      <c r="BW15" s="90"/>
      <c r="BX15" s="91">
        <v>327117.1875</v>
      </c>
      <c r="BY15" s="91"/>
      <c r="BZ15" s="91"/>
      <c r="CA15" s="91"/>
      <c r="CB15" s="92"/>
      <c r="CC15" s="93">
        <v>800</v>
      </c>
      <c r="CD15" s="94">
        <v>327117.1875</v>
      </c>
      <c r="CE15" s="95"/>
      <c r="CF15" s="96">
        <v>816</v>
      </c>
      <c r="CG15" s="96"/>
      <c r="CH15" s="96"/>
      <c r="CI15" s="96"/>
      <c r="CJ15" s="97"/>
      <c r="CK15" s="95"/>
      <c r="CL15" s="96">
        <v>333659.53125</v>
      </c>
      <c r="CM15" s="96"/>
      <c r="CN15" s="96"/>
      <c r="CO15" s="96"/>
      <c r="CP15" s="97"/>
      <c r="CQ15" s="98">
        <v>816</v>
      </c>
      <c r="CR15" s="99">
        <v>333659.53125</v>
      </c>
      <c r="CS15" s="100">
        <f t="shared" si="6"/>
        <v>33540.46875</v>
      </c>
      <c r="CT15" s="100" t="s">
        <v>72</v>
      </c>
      <c r="CU15" s="100"/>
      <c r="CV15" s="100"/>
      <c r="CW15" s="100">
        <f t="shared" si="9"/>
        <v>315148.57142857142</v>
      </c>
      <c r="CX15" s="100">
        <f t="shared" si="10"/>
        <v>0</v>
      </c>
      <c r="CY15" s="100">
        <f t="shared" si="11"/>
        <v>0</v>
      </c>
      <c r="CZ15" s="100">
        <f t="shared" si="0"/>
        <v>315148.57142857142</v>
      </c>
      <c r="DA15" s="100">
        <f t="shared" si="1"/>
        <v>39393.57142857142</v>
      </c>
      <c r="DB15" s="100" t="s">
        <v>94</v>
      </c>
      <c r="DC15" s="100"/>
      <c r="DD15" s="100"/>
      <c r="DE15" s="100">
        <v>275755</v>
      </c>
      <c r="DF15" s="100"/>
      <c r="DG15" s="100"/>
      <c r="DH15" s="100">
        <f t="shared" si="2"/>
        <v>275755</v>
      </c>
      <c r="DI15" s="100">
        <v>209054.6</v>
      </c>
      <c r="DJ15" s="100"/>
      <c r="DK15" s="100"/>
      <c r="DL15" s="100">
        <f t="shared" si="3"/>
        <v>209054.6</v>
      </c>
      <c r="DM15" s="100">
        <f t="shared" si="4"/>
        <v>66700.399999999994</v>
      </c>
      <c r="DN15" s="100">
        <f t="shared" si="4"/>
        <v>0</v>
      </c>
      <c r="DO15" s="100">
        <f t="shared" si="4"/>
        <v>0</v>
      </c>
      <c r="DP15" s="101">
        <f t="shared" si="4"/>
        <v>66700.399999999994</v>
      </c>
      <c r="DQ15" s="82">
        <f t="shared" si="5"/>
        <v>0.75811716922630601</v>
      </c>
      <c r="DR15" s="79">
        <v>165752</v>
      </c>
      <c r="DS15" s="79">
        <v>156496</v>
      </c>
      <c r="DT15" s="81">
        <f t="shared" si="7"/>
        <v>322248</v>
      </c>
      <c r="DU15" s="82">
        <f t="shared" si="8"/>
        <v>1.1686025638701021</v>
      </c>
    </row>
    <row r="16" spans="1:125">
      <c r="A16" s="83" t="s">
        <v>58</v>
      </c>
      <c r="B16" s="84" t="s">
        <v>95</v>
      </c>
      <c r="C16" s="84" t="s">
        <v>96</v>
      </c>
      <c r="D16" s="83" t="s">
        <v>45</v>
      </c>
      <c r="E16" s="83" t="s">
        <v>69</v>
      </c>
      <c r="F16" s="83" t="s">
        <v>47</v>
      </c>
      <c r="G16" s="83" t="s">
        <v>48</v>
      </c>
      <c r="H16" s="83" t="s">
        <v>97</v>
      </c>
      <c r="I16" s="83" t="s">
        <v>89</v>
      </c>
      <c r="J16" s="83" t="s">
        <v>71</v>
      </c>
      <c r="K16" s="83" t="s">
        <v>51</v>
      </c>
      <c r="L16" s="85">
        <v>2804</v>
      </c>
      <c r="M16" s="86"/>
      <c r="N16" s="87">
        <v>8</v>
      </c>
      <c r="O16" s="87"/>
      <c r="P16" s="87">
        <v>2</v>
      </c>
      <c r="Q16" s="87"/>
      <c r="R16" s="88"/>
      <c r="S16" s="89"/>
      <c r="T16" s="87">
        <v>3600</v>
      </c>
      <c r="U16" s="87"/>
      <c r="V16" s="87">
        <v>400</v>
      </c>
      <c r="W16" s="87"/>
      <c r="X16" s="88"/>
      <c r="Y16" s="88">
        <v>10</v>
      </c>
      <c r="Z16" s="88">
        <v>4000</v>
      </c>
      <c r="AA16" s="90"/>
      <c r="AB16" s="91">
        <v>240</v>
      </c>
      <c r="AC16" s="91"/>
      <c r="AD16" s="91">
        <v>32</v>
      </c>
      <c r="AE16" s="91"/>
      <c r="AF16" s="92"/>
      <c r="AG16" s="90"/>
      <c r="AH16" s="91">
        <v>108000</v>
      </c>
      <c r="AI16" s="91"/>
      <c r="AJ16" s="91">
        <v>6400</v>
      </c>
      <c r="AK16" s="91"/>
      <c r="AL16" s="92"/>
      <c r="AM16" s="93">
        <v>272</v>
      </c>
      <c r="AN16" s="94">
        <v>114400</v>
      </c>
      <c r="AO16" s="95"/>
      <c r="AP16" s="96">
        <v>248</v>
      </c>
      <c r="AQ16" s="96"/>
      <c r="AR16" s="96">
        <v>34</v>
      </c>
      <c r="AS16" s="96"/>
      <c r="AT16" s="97"/>
      <c r="AU16" s="95"/>
      <c r="AV16" s="96">
        <v>111600</v>
      </c>
      <c r="AW16" s="96"/>
      <c r="AX16" s="96">
        <v>6800</v>
      </c>
      <c r="AY16" s="96"/>
      <c r="AZ16" s="97"/>
      <c r="BA16" s="98">
        <v>282</v>
      </c>
      <c r="BB16" s="98">
        <v>118400</v>
      </c>
      <c r="BC16" s="89"/>
      <c r="BD16" s="87">
        <v>8</v>
      </c>
      <c r="BE16" s="87"/>
      <c r="BF16" s="87">
        <v>2</v>
      </c>
      <c r="BG16" s="87"/>
      <c r="BH16" s="88"/>
      <c r="BI16" s="89"/>
      <c r="BJ16" s="87">
        <v>3271.171875</v>
      </c>
      <c r="BK16" s="87"/>
      <c r="BL16" s="87">
        <v>372.62109375</v>
      </c>
      <c r="BM16" s="87"/>
      <c r="BN16" s="88"/>
      <c r="BO16" s="88">
        <v>10</v>
      </c>
      <c r="BP16" s="88">
        <v>3643.79296875</v>
      </c>
      <c r="BQ16" s="90"/>
      <c r="BR16" s="91">
        <v>240</v>
      </c>
      <c r="BS16" s="91"/>
      <c r="BT16" s="91">
        <v>32</v>
      </c>
      <c r="BU16" s="91"/>
      <c r="BV16" s="92"/>
      <c r="BW16" s="90"/>
      <c r="BX16" s="91">
        <v>98135.15625</v>
      </c>
      <c r="BY16" s="91"/>
      <c r="BZ16" s="91">
        <v>5961.9375</v>
      </c>
      <c r="CA16" s="91"/>
      <c r="CB16" s="92"/>
      <c r="CC16" s="93">
        <v>272</v>
      </c>
      <c r="CD16" s="94">
        <v>104097.09375</v>
      </c>
      <c r="CE16" s="95"/>
      <c r="CF16" s="96">
        <v>248</v>
      </c>
      <c r="CG16" s="96"/>
      <c r="CH16" s="96">
        <v>34</v>
      </c>
      <c r="CI16" s="96"/>
      <c r="CJ16" s="97"/>
      <c r="CK16" s="95"/>
      <c r="CL16" s="96">
        <v>101406.328125</v>
      </c>
      <c r="CM16" s="96"/>
      <c r="CN16" s="96">
        <v>6334.55859375</v>
      </c>
      <c r="CO16" s="96"/>
      <c r="CP16" s="97"/>
      <c r="CQ16" s="98">
        <v>282</v>
      </c>
      <c r="CR16" s="99">
        <v>107740.88671875</v>
      </c>
      <c r="CS16" s="100">
        <f t="shared" si="6"/>
        <v>10659.11328125</v>
      </c>
      <c r="CT16" s="100" t="s">
        <v>78</v>
      </c>
      <c r="CU16" s="100"/>
      <c r="CV16" s="100"/>
      <c r="CW16" s="100">
        <f t="shared" si="9"/>
        <v>94544.685714285719</v>
      </c>
      <c r="CX16" s="100">
        <f t="shared" si="10"/>
        <v>0</v>
      </c>
      <c r="CY16" s="100">
        <f t="shared" si="11"/>
        <v>0</v>
      </c>
      <c r="CZ16" s="100">
        <f t="shared" si="0"/>
        <v>94544.685714285719</v>
      </c>
      <c r="DA16" s="100">
        <f t="shared" si="1"/>
        <v>11818.085714285713</v>
      </c>
      <c r="DB16" s="100" t="s">
        <v>98</v>
      </c>
      <c r="DC16" s="100"/>
      <c r="DD16" s="100"/>
      <c r="DE16" s="100">
        <v>82726.600000000006</v>
      </c>
      <c r="DF16" s="100"/>
      <c r="DG16" s="100"/>
      <c r="DH16" s="100">
        <f t="shared" si="2"/>
        <v>82726.600000000006</v>
      </c>
      <c r="DI16" s="100">
        <v>57786.6</v>
      </c>
      <c r="DJ16" s="100"/>
      <c r="DK16" s="100"/>
      <c r="DL16" s="100">
        <f t="shared" si="3"/>
        <v>57786.6</v>
      </c>
      <c r="DM16" s="100">
        <f t="shared" si="4"/>
        <v>24940.000000000007</v>
      </c>
      <c r="DN16" s="100">
        <f t="shared" si="4"/>
        <v>0</v>
      </c>
      <c r="DO16" s="100">
        <f t="shared" si="4"/>
        <v>0</v>
      </c>
      <c r="DP16" s="101">
        <f t="shared" si="4"/>
        <v>24940.000000000007</v>
      </c>
      <c r="DQ16" s="82">
        <f t="shared" si="5"/>
        <v>0.69852502097269797</v>
      </c>
      <c r="DR16" s="79">
        <v>126591</v>
      </c>
      <c r="DS16" s="79">
        <v>0</v>
      </c>
      <c r="DT16" s="81">
        <f t="shared" si="7"/>
        <v>126591</v>
      </c>
      <c r="DU16" s="82">
        <f t="shared" si="8"/>
        <v>1.5302333227764708</v>
      </c>
    </row>
    <row r="17" spans="1:125">
      <c r="A17" s="83" t="s">
        <v>58</v>
      </c>
      <c r="B17" s="84" t="s">
        <v>99</v>
      </c>
      <c r="C17" s="84" t="s">
        <v>100</v>
      </c>
      <c r="D17" s="83" t="s">
        <v>45</v>
      </c>
      <c r="E17" s="83" t="s">
        <v>69</v>
      </c>
      <c r="F17" s="83" t="s">
        <v>47</v>
      </c>
      <c r="G17" s="83" t="s">
        <v>48</v>
      </c>
      <c r="H17" s="83" t="s">
        <v>61</v>
      </c>
      <c r="I17" s="83" t="s">
        <v>50</v>
      </c>
      <c r="J17" s="83" t="s">
        <v>34</v>
      </c>
      <c r="K17" s="83" t="s">
        <v>51</v>
      </c>
      <c r="L17" s="85">
        <v>3004</v>
      </c>
      <c r="M17" s="86"/>
      <c r="N17" s="87">
        <v>8</v>
      </c>
      <c r="O17" s="87">
        <v>4</v>
      </c>
      <c r="P17" s="87">
        <v>2</v>
      </c>
      <c r="Q17" s="87"/>
      <c r="R17" s="88"/>
      <c r="S17" s="89"/>
      <c r="T17" s="87">
        <v>3600</v>
      </c>
      <c r="U17" s="87">
        <v>8192</v>
      </c>
      <c r="V17" s="87">
        <v>400</v>
      </c>
      <c r="W17" s="87"/>
      <c r="X17" s="88"/>
      <c r="Y17" s="88">
        <v>14</v>
      </c>
      <c r="Z17" s="88">
        <v>12192</v>
      </c>
      <c r="AA17" s="90"/>
      <c r="AB17" s="91">
        <v>384</v>
      </c>
      <c r="AC17" s="91">
        <v>192</v>
      </c>
      <c r="AD17" s="91">
        <v>96</v>
      </c>
      <c r="AE17" s="91"/>
      <c r="AF17" s="92"/>
      <c r="AG17" s="90"/>
      <c r="AH17" s="91">
        <v>172800</v>
      </c>
      <c r="AI17" s="91">
        <v>393216</v>
      </c>
      <c r="AJ17" s="91">
        <v>19200</v>
      </c>
      <c r="AK17" s="91"/>
      <c r="AL17" s="92"/>
      <c r="AM17" s="93">
        <v>672</v>
      </c>
      <c r="AN17" s="94">
        <v>585216</v>
      </c>
      <c r="AO17" s="95"/>
      <c r="AP17" s="96">
        <v>392</v>
      </c>
      <c r="AQ17" s="96">
        <v>196</v>
      </c>
      <c r="AR17" s="96">
        <v>98</v>
      </c>
      <c r="AS17" s="96"/>
      <c r="AT17" s="97"/>
      <c r="AU17" s="95"/>
      <c r="AV17" s="96">
        <v>176400</v>
      </c>
      <c r="AW17" s="96">
        <v>401408</v>
      </c>
      <c r="AX17" s="96">
        <v>19600</v>
      </c>
      <c r="AY17" s="96"/>
      <c r="AZ17" s="97"/>
      <c r="BA17" s="98">
        <v>686</v>
      </c>
      <c r="BB17" s="98">
        <v>597408</v>
      </c>
      <c r="BC17" s="89"/>
      <c r="BD17" s="87">
        <v>8</v>
      </c>
      <c r="BE17" s="87">
        <v>4</v>
      </c>
      <c r="BF17" s="87">
        <v>2</v>
      </c>
      <c r="BG17" s="87"/>
      <c r="BH17" s="88"/>
      <c r="BI17" s="89"/>
      <c r="BJ17" s="87">
        <v>3271.171875</v>
      </c>
      <c r="BK17" s="87">
        <v>7123.30078125</v>
      </c>
      <c r="BL17" s="87">
        <v>372.62109375</v>
      </c>
      <c r="BM17" s="87"/>
      <c r="BN17" s="88"/>
      <c r="BO17" s="88">
        <v>14</v>
      </c>
      <c r="BP17" s="88">
        <v>10767.09375</v>
      </c>
      <c r="BQ17" s="90"/>
      <c r="BR17" s="91">
        <v>384</v>
      </c>
      <c r="BS17" s="91">
        <v>192</v>
      </c>
      <c r="BT17" s="91">
        <v>96</v>
      </c>
      <c r="BU17" s="91"/>
      <c r="BV17" s="92"/>
      <c r="BW17" s="90"/>
      <c r="BX17" s="91">
        <v>157016.25</v>
      </c>
      <c r="BY17" s="91">
        <v>341918.4375</v>
      </c>
      <c r="BZ17" s="91">
        <v>17885.8125</v>
      </c>
      <c r="CA17" s="91"/>
      <c r="CB17" s="92"/>
      <c r="CC17" s="93">
        <v>672</v>
      </c>
      <c r="CD17" s="94">
        <v>516820.5</v>
      </c>
      <c r="CE17" s="95"/>
      <c r="CF17" s="96">
        <v>392</v>
      </c>
      <c r="CG17" s="96">
        <v>196</v>
      </c>
      <c r="CH17" s="96">
        <v>98</v>
      </c>
      <c r="CI17" s="96"/>
      <c r="CJ17" s="97"/>
      <c r="CK17" s="95"/>
      <c r="CL17" s="96">
        <v>160287.421875</v>
      </c>
      <c r="CM17" s="96">
        <v>349041.73828125</v>
      </c>
      <c r="CN17" s="96">
        <v>18258.43359375</v>
      </c>
      <c r="CO17" s="96"/>
      <c r="CP17" s="97"/>
      <c r="CQ17" s="98">
        <v>686</v>
      </c>
      <c r="CR17" s="99">
        <v>527587.59375</v>
      </c>
      <c r="CS17" s="100">
        <f t="shared" si="6"/>
        <v>69820.40625</v>
      </c>
      <c r="CT17" s="100" t="s">
        <v>78</v>
      </c>
      <c r="CU17" s="100" t="s">
        <v>101</v>
      </c>
      <c r="CV17" s="100" t="s">
        <v>78</v>
      </c>
      <c r="CW17" s="100">
        <f t="shared" si="9"/>
        <v>151009.02857142856</v>
      </c>
      <c r="CX17" s="100">
        <f t="shared" si="10"/>
        <v>15757.371428571429</v>
      </c>
      <c r="CY17" s="100">
        <f t="shared" si="11"/>
        <v>334056.34285714285</v>
      </c>
      <c r="CZ17" s="100">
        <f t="shared" si="0"/>
        <v>500822.74285714282</v>
      </c>
      <c r="DA17" s="100">
        <f t="shared" si="1"/>
        <v>62602.842857142794</v>
      </c>
      <c r="DB17" s="100" t="s">
        <v>102</v>
      </c>
      <c r="DC17" s="100" t="s">
        <v>103</v>
      </c>
      <c r="DD17" s="100" t="s">
        <v>104</v>
      </c>
      <c r="DE17" s="100">
        <v>132132.9</v>
      </c>
      <c r="DF17" s="100">
        <v>13787.7</v>
      </c>
      <c r="DG17" s="100">
        <v>292299.3</v>
      </c>
      <c r="DH17" s="100">
        <f t="shared" si="2"/>
        <v>438219.9</v>
      </c>
      <c r="DI17" s="100">
        <v>73079.7</v>
      </c>
      <c r="DJ17" s="100">
        <v>13648.1</v>
      </c>
      <c r="DK17" s="100">
        <v>111557.6</v>
      </c>
      <c r="DL17" s="100">
        <f t="shared" si="3"/>
        <v>198285.40000000002</v>
      </c>
      <c r="DM17" s="100">
        <f t="shared" si="4"/>
        <v>59053.2</v>
      </c>
      <c r="DN17" s="100">
        <f t="shared" si="4"/>
        <v>139.60000000000036</v>
      </c>
      <c r="DO17" s="100">
        <f t="shared" si="4"/>
        <v>180741.69999999998</v>
      </c>
      <c r="DP17" s="101">
        <f t="shared" si="4"/>
        <v>239934.5</v>
      </c>
      <c r="DQ17" s="82">
        <f t="shared" si="5"/>
        <v>0.45247922333056989</v>
      </c>
      <c r="DR17" s="79">
        <v>369005</v>
      </c>
      <c r="DS17" s="79">
        <v>0</v>
      </c>
      <c r="DT17" s="81">
        <f t="shared" si="7"/>
        <v>369005</v>
      </c>
      <c r="DU17" s="82">
        <f t="shared" si="8"/>
        <v>0.8420544114952333</v>
      </c>
    </row>
    <row r="18" spans="1:125">
      <c r="A18" s="83" t="s">
        <v>42</v>
      </c>
      <c r="B18" s="84" t="s">
        <v>105</v>
      </c>
      <c r="C18" s="84" t="s">
        <v>106</v>
      </c>
      <c r="D18" s="83" t="s">
        <v>45</v>
      </c>
      <c r="E18" s="83" t="s">
        <v>69</v>
      </c>
      <c r="F18" s="83" t="s">
        <v>47</v>
      </c>
      <c r="G18" s="83" t="s">
        <v>48</v>
      </c>
      <c r="H18" s="83" t="s">
        <v>61</v>
      </c>
      <c r="I18" s="83" t="s">
        <v>50</v>
      </c>
      <c r="J18" s="83" t="s">
        <v>34</v>
      </c>
      <c r="K18" s="83" t="s">
        <v>51</v>
      </c>
      <c r="L18" s="85">
        <v>3073</v>
      </c>
      <c r="M18" s="86"/>
      <c r="N18" s="87">
        <v>8</v>
      </c>
      <c r="O18" s="87">
        <v>4</v>
      </c>
      <c r="P18" s="87">
        <v>2</v>
      </c>
      <c r="Q18" s="87"/>
      <c r="R18" s="88"/>
      <c r="S18" s="89"/>
      <c r="T18" s="87">
        <v>3600</v>
      </c>
      <c r="U18" s="87">
        <v>8192</v>
      </c>
      <c r="V18" s="87">
        <v>400</v>
      </c>
      <c r="W18" s="87"/>
      <c r="X18" s="88"/>
      <c r="Y18" s="88">
        <v>14</v>
      </c>
      <c r="Z18" s="88">
        <v>12192</v>
      </c>
      <c r="AA18" s="90"/>
      <c r="AB18" s="91">
        <v>384</v>
      </c>
      <c r="AC18" s="91">
        <v>160</v>
      </c>
      <c r="AD18" s="91">
        <v>96</v>
      </c>
      <c r="AE18" s="91"/>
      <c r="AF18" s="92"/>
      <c r="AG18" s="90"/>
      <c r="AH18" s="91">
        <v>172800</v>
      </c>
      <c r="AI18" s="91">
        <v>327680</v>
      </c>
      <c r="AJ18" s="91">
        <v>19200</v>
      </c>
      <c r="AK18" s="91"/>
      <c r="AL18" s="92"/>
      <c r="AM18" s="93">
        <v>640</v>
      </c>
      <c r="AN18" s="94">
        <v>519680</v>
      </c>
      <c r="AO18" s="95"/>
      <c r="AP18" s="96">
        <v>392</v>
      </c>
      <c r="AQ18" s="96">
        <v>164</v>
      </c>
      <c r="AR18" s="96">
        <v>98</v>
      </c>
      <c r="AS18" s="96"/>
      <c r="AT18" s="97"/>
      <c r="AU18" s="95"/>
      <c r="AV18" s="96">
        <v>176400</v>
      </c>
      <c r="AW18" s="96">
        <v>335872</v>
      </c>
      <c r="AX18" s="96">
        <v>19600</v>
      </c>
      <c r="AY18" s="96"/>
      <c r="AZ18" s="97"/>
      <c r="BA18" s="98">
        <v>654</v>
      </c>
      <c r="BB18" s="98">
        <v>531872</v>
      </c>
      <c r="BC18" s="89"/>
      <c r="BD18" s="87">
        <v>8</v>
      </c>
      <c r="BE18" s="87">
        <v>4</v>
      </c>
      <c r="BF18" s="87">
        <v>2</v>
      </c>
      <c r="BG18" s="87"/>
      <c r="BH18" s="88"/>
      <c r="BI18" s="89"/>
      <c r="BJ18" s="87">
        <v>3271.171875</v>
      </c>
      <c r="BK18" s="87">
        <v>7123.30078125</v>
      </c>
      <c r="BL18" s="87">
        <v>372.62109375</v>
      </c>
      <c r="BM18" s="87"/>
      <c r="BN18" s="88"/>
      <c r="BO18" s="88">
        <v>14</v>
      </c>
      <c r="BP18" s="88">
        <v>10767.09375</v>
      </c>
      <c r="BQ18" s="90"/>
      <c r="BR18" s="91">
        <v>384</v>
      </c>
      <c r="BS18" s="91">
        <v>160</v>
      </c>
      <c r="BT18" s="91">
        <v>96</v>
      </c>
      <c r="BU18" s="91"/>
      <c r="BV18" s="92"/>
      <c r="BW18" s="90"/>
      <c r="BX18" s="91">
        <v>157016.25</v>
      </c>
      <c r="BY18" s="91">
        <v>284932.03125</v>
      </c>
      <c r="BZ18" s="91">
        <v>17885.8125</v>
      </c>
      <c r="CA18" s="91"/>
      <c r="CB18" s="92"/>
      <c r="CC18" s="93">
        <v>640</v>
      </c>
      <c r="CD18" s="94">
        <v>459834.09375</v>
      </c>
      <c r="CE18" s="95"/>
      <c r="CF18" s="96">
        <v>392</v>
      </c>
      <c r="CG18" s="96">
        <v>164</v>
      </c>
      <c r="CH18" s="96">
        <v>98</v>
      </c>
      <c r="CI18" s="96"/>
      <c r="CJ18" s="97"/>
      <c r="CK18" s="95"/>
      <c r="CL18" s="96">
        <v>160287.421875</v>
      </c>
      <c r="CM18" s="96">
        <v>292055.33203125</v>
      </c>
      <c r="CN18" s="96">
        <v>18258.43359375</v>
      </c>
      <c r="CO18" s="96"/>
      <c r="CP18" s="97"/>
      <c r="CQ18" s="98">
        <v>654</v>
      </c>
      <c r="CR18" s="99">
        <v>470601.1875</v>
      </c>
      <c r="CS18" s="100">
        <f t="shared" si="6"/>
        <v>61270.8125</v>
      </c>
      <c r="CT18" s="100" t="s">
        <v>78</v>
      </c>
      <c r="CU18" s="100" t="s">
        <v>107</v>
      </c>
      <c r="CV18" s="100" t="s">
        <v>78</v>
      </c>
      <c r="CW18" s="100">
        <f t="shared" si="9"/>
        <v>151009.02857142856</v>
      </c>
      <c r="CX18" s="100">
        <f t="shared" si="10"/>
        <v>15757.371428571429</v>
      </c>
      <c r="CY18" s="100">
        <f t="shared" si="11"/>
        <v>278382.1714285714</v>
      </c>
      <c r="CZ18" s="100">
        <f t="shared" si="0"/>
        <v>445148.57142857136</v>
      </c>
      <c r="DA18" s="100">
        <f t="shared" si="1"/>
        <v>55643.571428571362</v>
      </c>
      <c r="DB18" s="100" t="s">
        <v>108</v>
      </c>
      <c r="DC18" s="100" t="s">
        <v>109</v>
      </c>
      <c r="DD18" s="100" t="s">
        <v>110</v>
      </c>
      <c r="DE18" s="100">
        <v>132132.9</v>
      </c>
      <c r="DF18" s="100">
        <v>13787.7</v>
      </c>
      <c r="DG18" s="100">
        <v>243584.4</v>
      </c>
      <c r="DH18" s="100">
        <f t="shared" si="2"/>
        <v>389505</v>
      </c>
      <c r="DI18" s="100">
        <v>64433.7</v>
      </c>
      <c r="DJ18" s="100">
        <v>13648.8</v>
      </c>
      <c r="DK18" s="100">
        <v>120977.1</v>
      </c>
      <c r="DL18" s="100">
        <f t="shared" si="3"/>
        <v>199059.6</v>
      </c>
      <c r="DM18" s="100">
        <f t="shared" si="4"/>
        <v>67699.199999999997</v>
      </c>
      <c r="DN18" s="100">
        <f t="shared" si="4"/>
        <v>138.90000000000146</v>
      </c>
      <c r="DO18" s="100">
        <f t="shared" si="4"/>
        <v>122607.29999999999</v>
      </c>
      <c r="DP18" s="101">
        <f t="shared" si="4"/>
        <v>190445.4</v>
      </c>
      <c r="DQ18" s="82">
        <f t="shared" si="5"/>
        <v>0.51105788115685291</v>
      </c>
      <c r="DR18" s="79">
        <v>445574</v>
      </c>
      <c r="DS18" s="79">
        <v>0</v>
      </c>
      <c r="DT18" s="81">
        <f t="shared" si="7"/>
        <v>445574</v>
      </c>
      <c r="DU18" s="82">
        <f t="shared" si="8"/>
        <v>1.1439493716383615</v>
      </c>
    </row>
    <row r="19" spans="1:125">
      <c r="A19" s="83" t="s">
        <v>42</v>
      </c>
      <c r="B19" s="84" t="s">
        <v>111</v>
      </c>
      <c r="C19" s="84" t="s">
        <v>112</v>
      </c>
      <c r="D19" s="83" t="s">
        <v>45</v>
      </c>
      <c r="E19" s="83" t="s">
        <v>69</v>
      </c>
      <c r="F19" s="83" t="s">
        <v>47</v>
      </c>
      <c r="G19" s="83" t="s">
        <v>48</v>
      </c>
      <c r="H19" s="83" t="s">
        <v>97</v>
      </c>
      <c r="I19" s="83" t="s">
        <v>89</v>
      </c>
      <c r="J19" s="83" t="s">
        <v>71</v>
      </c>
      <c r="K19" s="83" t="s">
        <v>51</v>
      </c>
      <c r="L19" s="85">
        <v>3286</v>
      </c>
      <c r="M19" s="86"/>
      <c r="N19" s="87">
        <v>10</v>
      </c>
      <c r="O19" s="87"/>
      <c r="P19" s="87">
        <v>2</v>
      </c>
      <c r="Q19" s="87"/>
      <c r="R19" s="88"/>
      <c r="S19" s="89"/>
      <c r="T19" s="87">
        <v>4500</v>
      </c>
      <c r="U19" s="87"/>
      <c r="V19" s="87">
        <v>400</v>
      </c>
      <c r="W19" s="87"/>
      <c r="X19" s="88"/>
      <c r="Y19" s="88">
        <v>12</v>
      </c>
      <c r="Z19" s="88">
        <v>4900</v>
      </c>
      <c r="AA19" s="90"/>
      <c r="AB19" s="91">
        <v>480</v>
      </c>
      <c r="AC19" s="91"/>
      <c r="AD19" s="91">
        <v>32</v>
      </c>
      <c r="AE19" s="91"/>
      <c r="AF19" s="92"/>
      <c r="AG19" s="90"/>
      <c r="AH19" s="91">
        <v>216000</v>
      </c>
      <c r="AI19" s="91"/>
      <c r="AJ19" s="91">
        <v>6400</v>
      </c>
      <c r="AK19" s="91"/>
      <c r="AL19" s="92"/>
      <c r="AM19" s="93">
        <v>512</v>
      </c>
      <c r="AN19" s="94">
        <v>222400</v>
      </c>
      <c r="AO19" s="95"/>
      <c r="AP19" s="96">
        <v>490</v>
      </c>
      <c r="AQ19" s="96"/>
      <c r="AR19" s="96">
        <v>34</v>
      </c>
      <c r="AS19" s="96"/>
      <c r="AT19" s="97"/>
      <c r="AU19" s="95"/>
      <c r="AV19" s="96">
        <v>220500</v>
      </c>
      <c r="AW19" s="96"/>
      <c r="AX19" s="96">
        <v>6800</v>
      </c>
      <c r="AY19" s="96"/>
      <c r="AZ19" s="97"/>
      <c r="BA19" s="98">
        <v>524</v>
      </c>
      <c r="BB19" s="98">
        <v>227300</v>
      </c>
      <c r="BC19" s="89"/>
      <c r="BD19" s="87">
        <v>10</v>
      </c>
      <c r="BE19" s="87"/>
      <c r="BF19" s="87">
        <v>2</v>
      </c>
      <c r="BG19" s="87"/>
      <c r="BH19" s="88"/>
      <c r="BI19" s="89"/>
      <c r="BJ19" s="87">
        <v>4088.96484375</v>
      </c>
      <c r="BK19" s="87"/>
      <c r="BL19" s="87">
        <v>372.62109375</v>
      </c>
      <c r="BM19" s="87"/>
      <c r="BN19" s="88"/>
      <c r="BO19" s="88">
        <v>12</v>
      </c>
      <c r="BP19" s="88">
        <v>4461.5859375</v>
      </c>
      <c r="BQ19" s="90"/>
      <c r="BR19" s="91">
        <v>480</v>
      </c>
      <c r="BS19" s="91"/>
      <c r="BT19" s="91">
        <v>32</v>
      </c>
      <c r="BU19" s="91"/>
      <c r="BV19" s="92"/>
      <c r="BW19" s="90"/>
      <c r="BX19" s="91">
        <v>196270.3125</v>
      </c>
      <c r="BY19" s="91"/>
      <c r="BZ19" s="91">
        <v>5961.9375</v>
      </c>
      <c r="CA19" s="91"/>
      <c r="CB19" s="92"/>
      <c r="CC19" s="93">
        <v>512</v>
      </c>
      <c r="CD19" s="94">
        <v>202232.25</v>
      </c>
      <c r="CE19" s="95"/>
      <c r="CF19" s="96">
        <v>490</v>
      </c>
      <c r="CG19" s="96"/>
      <c r="CH19" s="96">
        <v>34</v>
      </c>
      <c r="CI19" s="96"/>
      <c r="CJ19" s="97"/>
      <c r="CK19" s="95"/>
      <c r="CL19" s="96">
        <v>200359.27734375</v>
      </c>
      <c r="CM19" s="96"/>
      <c r="CN19" s="96">
        <v>6334.55859375</v>
      </c>
      <c r="CO19" s="96"/>
      <c r="CP19" s="97"/>
      <c r="CQ19" s="98">
        <v>524</v>
      </c>
      <c r="CR19" s="99">
        <v>206693.8359375</v>
      </c>
      <c r="CS19" s="100">
        <f t="shared" si="6"/>
        <v>20606.1640625</v>
      </c>
      <c r="CT19" s="100" t="s">
        <v>78</v>
      </c>
      <c r="CU19" s="100"/>
      <c r="CV19" s="100"/>
      <c r="CW19" s="100">
        <f t="shared" si="9"/>
        <v>189089.71428571429</v>
      </c>
      <c r="CX19" s="100">
        <f t="shared" si="10"/>
        <v>0</v>
      </c>
      <c r="CY19" s="100">
        <f t="shared" si="11"/>
        <v>0</v>
      </c>
      <c r="CZ19" s="100">
        <f t="shared" si="0"/>
        <v>189089.71428571429</v>
      </c>
      <c r="DA19" s="100">
        <f t="shared" si="1"/>
        <v>23636.21428571429</v>
      </c>
      <c r="DB19" s="100" t="s">
        <v>113</v>
      </c>
      <c r="DC19" s="100"/>
      <c r="DD19" s="100"/>
      <c r="DE19" s="100">
        <v>165453.5</v>
      </c>
      <c r="DF19" s="100"/>
      <c r="DG19" s="100"/>
      <c r="DH19" s="100">
        <f t="shared" si="2"/>
        <v>165453.5</v>
      </c>
      <c r="DI19" s="100">
        <v>111706.1</v>
      </c>
      <c r="DJ19" s="100"/>
      <c r="DK19" s="100"/>
      <c r="DL19" s="100">
        <f t="shared" si="3"/>
        <v>111706.1</v>
      </c>
      <c r="DM19" s="100">
        <f t="shared" si="4"/>
        <v>53747.399999999994</v>
      </c>
      <c r="DN19" s="100">
        <f t="shared" si="4"/>
        <v>0</v>
      </c>
      <c r="DO19" s="100">
        <f t="shared" si="4"/>
        <v>0</v>
      </c>
      <c r="DP19" s="101">
        <f t="shared" si="4"/>
        <v>53747.399999999994</v>
      </c>
      <c r="DQ19" s="82">
        <f t="shared" si="5"/>
        <v>0.67515102430592289</v>
      </c>
      <c r="DR19" s="79">
        <v>119700</v>
      </c>
      <c r="DS19" s="79">
        <v>116875</v>
      </c>
      <c r="DT19" s="81">
        <f t="shared" si="7"/>
        <v>236575</v>
      </c>
      <c r="DU19" s="82">
        <f t="shared" si="8"/>
        <v>1.4298579359155292</v>
      </c>
    </row>
    <row r="20" spans="1:125">
      <c r="A20" s="83" t="s">
        <v>42</v>
      </c>
      <c r="B20" s="84" t="s">
        <v>114</v>
      </c>
      <c r="C20" s="84" t="s">
        <v>115</v>
      </c>
      <c r="D20" s="83" t="s">
        <v>45</v>
      </c>
      <c r="E20" s="83" t="s">
        <v>69</v>
      </c>
      <c r="F20" s="83" t="s">
        <v>47</v>
      </c>
      <c r="G20" s="83" t="s">
        <v>48</v>
      </c>
      <c r="H20" s="83" t="s">
        <v>97</v>
      </c>
      <c r="I20" s="83" t="s">
        <v>89</v>
      </c>
      <c r="J20" s="83" t="s">
        <v>71</v>
      </c>
      <c r="K20" s="83" t="s">
        <v>51</v>
      </c>
      <c r="L20" s="85">
        <v>3696</v>
      </c>
      <c r="M20" s="86"/>
      <c r="N20" s="87">
        <v>10</v>
      </c>
      <c r="O20" s="87"/>
      <c r="P20" s="87">
        <v>1</v>
      </c>
      <c r="Q20" s="87"/>
      <c r="R20" s="88"/>
      <c r="S20" s="89"/>
      <c r="T20" s="87">
        <v>4500</v>
      </c>
      <c r="U20" s="87"/>
      <c r="V20" s="87">
        <v>200</v>
      </c>
      <c r="W20" s="87"/>
      <c r="X20" s="88"/>
      <c r="Y20" s="88">
        <v>11</v>
      </c>
      <c r="Z20" s="88">
        <v>4700</v>
      </c>
      <c r="AA20" s="90"/>
      <c r="AB20" s="91">
        <v>480</v>
      </c>
      <c r="AC20" s="91"/>
      <c r="AD20" s="91">
        <v>32</v>
      </c>
      <c r="AE20" s="91"/>
      <c r="AF20" s="92"/>
      <c r="AG20" s="90"/>
      <c r="AH20" s="91">
        <v>216000</v>
      </c>
      <c r="AI20" s="91"/>
      <c r="AJ20" s="91">
        <v>6400</v>
      </c>
      <c r="AK20" s="91"/>
      <c r="AL20" s="92"/>
      <c r="AM20" s="93">
        <v>512</v>
      </c>
      <c r="AN20" s="94">
        <v>222400</v>
      </c>
      <c r="AO20" s="95"/>
      <c r="AP20" s="96">
        <v>490</v>
      </c>
      <c r="AQ20" s="96"/>
      <c r="AR20" s="96">
        <v>33</v>
      </c>
      <c r="AS20" s="96"/>
      <c r="AT20" s="97"/>
      <c r="AU20" s="95"/>
      <c r="AV20" s="96">
        <v>220500</v>
      </c>
      <c r="AW20" s="96"/>
      <c r="AX20" s="96">
        <v>6600</v>
      </c>
      <c r="AY20" s="96"/>
      <c r="AZ20" s="97"/>
      <c r="BA20" s="98">
        <v>523</v>
      </c>
      <c r="BB20" s="98">
        <v>227100</v>
      </c>
      <c r="BC20" s="89"/>
      <c r="BD20" s="87">
        <v>10</v>
      </c>
      <c r="BE20" s="87"/>
      <c r="BF20" s="87">
        <v>1</v>
      </c>
      <c r="BG20" s="87"/>
      <c r="BH20" s="88"/>
      <c r="BI20" s="89"/>
      <c r="BJ20" s="87">
        <v>4088.96484375</v>
      </c>
      <c r="BK20" s="87"/>
      <c r="BL20" s="87">
        <v>186.310546875</v>
      </c>
      <c r="BM20" s="87"/>
      <c r="BN20" s="88"/>
      <c r="BO20" s="88">
        <v>11</v>
      </c>
      <c r="BP20" s="88">
        <v>4275.275390625</v>
      </c>
      <c r="BQ20" s="90"/>
      <c r="BR20" s="91">
        <v>480</v>
      </c>
      <c r="BS20" s="91"/>
      <c r="BT20" s="91">
        <v>32</v>
      </c>
      <c r="BU20" s="91"/>
      <c r="BV20" s="92"/>
      <c r="BW20" s="90"/>
      <c r="BX20" s="91">
        <v>196270.3125</v>
      </c>
      <c r="BY20" s="91"/>
      <c r="BZ20" s="91">
        <v>5961.9375</v>
      </c>
      <c r="CA20" s="91"/>
      <c r="CB20" s="92"/>
      <c r="CC20" s="93">
        <v>512</v>
      </c>
      <c r="CD20" s="94">
        <v>202232.25</v>
      </c>
      <c r="CE20" s="95"/>
      <c r="CF20" s="96">
        <v>490</v>
      </c>
      <c r="CG20" s="96"/>
      <c r="CH20" s="96">
        <v>33</v>
      </c>
      <c r="CI20" s="96"/>
      <c r="CJ20" s="97"/>
      <c r="CK20" s="95"/>
      <c r="CL20" s="96">
        <v>200359.27734375</v>
      </c>
      <c r="CM20" s="96"/>
      <c r="CN20" s="96">
        <v>6148.248046875</v>
      </c>
      <c r="CO20" s="96"/>
      <c r="CP20" s="97"/>
      <c r="CQ20" s="98">
        <v>523</v>
      </c>
      <c r="CR20" s="99">
        <v>206507.525390625</v>
      </c>
      <c r="CS20" s="100">
        <f t="shared" si="6"/>
        <v>20592.474609375</v>
      </c>
      <c r="CT20" s="100" t="s">
        <v>78</v>
      </c>
      <c r="CU20" s="100"/>
      <c r="CV20" s="100"/>
      <c r="CW20" s="100">
        <f t="shared" si="9"/>
        <v>189089.71428571429</v>
      </c>
      <c r="CX20" s="100">
        <f t="shared" si="10"/>
        <v>0</v>
      </c>
      <c r="CY20" s="100">
        <f t="shared" si="11"/>
        <v>0</v>
      </c>
      <c r="CZ20" s="100">
        <f t="shared" si="0"/>
        <v>189089.71428571429</v>
      </c>
      <c r="DA20" s="100">
        <f t="shared" si="1"/>
        <v>23636.21428571429</v>
      </c>
      <c r="DB20" s="100" t="s">
        <v>116</v>
      </c>
      <c r="DC20" s="100"/>
      <c r="DD20" s="100"/>
      <c r="DE20" s="100">
        <v>165453.5</v>
      </c>
      <c r="DF20" s="100"/>
      <c r="DG20" s="100"/>
      <c r="DH20" s="100">
        <f t="shared" si="2"/>
        <v>165453.5</v>
      </c>
      <c r="DI20" s="100">
        <v>32444.6</v>
      </c>
      <c r="DJ20" s="100"/>
      <c r="DK20" s="100"/>
      <c r="DL20" s="100">
        <f t="shared" si="3"/>
        <v>32444.6</v>
      </c>
      <c r="DM20" s="100">
        <f t="shared" si="4"/>
        <v>133008.9</v>
      </c>
      <c r="DN20" s="100">
        <f t="shared" si="4"/>
        <v>0</v>
      </c>
      <c r="DO20" s="100">
        <f t="shared" si="4"/>
        <v>0</v>
      </c>
      <c r="DP20" s="101">
        <f t="shared" si="4"/>
        <v>133008.9</v>
      </c>
      <c r="DQ20" s="82">
        <f t="shared" si="5"/>
        <v>0.19609497532539352</v>
      </c>
      <c r="DR20" s="79">
        <v>40733</v>
      </c>
      <c r="DS20" s="79">
        <v>40392.699999999997</v>
      </c>
      <c r="DT20" s="81">
        <f t="shared" si="7"/>
        <v>81125.7</v>
      </c>
      <c r="DU20" s="82">
        <f t="shared" si="8"/>
        <v>0.49032326303160706</v>
      </c>
    </row>
    <row r="21" spans="1:125">
      <c r="A21" s="83" t="s">
        <v>58</v>
      </c>
      <c r="B21" s="84" t="s">
        <v>117</v>
      </c>
      <c r="C21" s="84" t="s">
        <v>118</v>
      </c>
      <c r="D21" s="83" t="s">
        <v>45</v>
      </c>
      <c r="E21" s="83" t="s">
        <v>69</v>
      </c>
      <c r="F21" s="83" t="s">
        <v>47</v>
      </c>
      <c r="G21" s="83" t="s">
        <v>48</v>
      </c>
      <c r="H21" s="83" t="s">
        <v>97</v>
      </c>
      <c r="I21" s="83" t="s">
        <v>89</v>
      </c>
      <c r="J21" s="83" t="s">
        <v>71</v>
      </c>
      <c r="K21" s="83" t="s">
        <v>51</v>
      </c>
      <c r="L21" s="85">
        <v>3875</v>
      </c>
      <c r="M21" s="86"/>
      <c r="N21" s="87">
        <v>8</v>
      </c>
      <c r="O21" s="87"/>
      <c r="P21" s="87">
        <v>2</v>
      </c>
      <c r="Q21" s="87"/>
      <c r="R21" s="88"/>
      <c r="S21" s="89"/>
      <c r="T21" s="87">
        <v>3600</v>
      </c>
      <c r="U21" s="87"/>
      <c r="V21" s="87">
        <v>400</v>
      </c>
      <c r="W21" s="87"/>
      <c r="X21" s="88"/>
      <c r="Y21" s="88">
        <v>10</v>
      </c>
      <c r="Z21" s="88">
        <v>4000</v>
      </c>
      <c r="AA21" s="90"/>
      <c r="AB21" s="91">
        <v>240</v>
      </c>
      <c r="AC21" s="91"/>
      <c r="AD21" s="91">
        <v>32</v>
      </c>
      <c r="AE21" s="91"/>
      <c r="AF21" s="92"/>
      <c r="AG21" s="90"/>
      <c r="AH21" s="91">
        <v>108000</v>
      </c>
      <c r="AI21" s="91"/>
      <c r="AJ21" s="91">
        <v>6400</v>
      </c>
      <c r="AK21" s="91"/>
      <c r="AL21" s="92"/>
      <c r="AM21" s="93">
        <v>272</v>
      </c>
      <c r="AN21" s="94">
        <v>114400</v>
      </c>
      <c r="AO21" s="95"/>
      <c r="AP21" s="96">
        <v>248</v>
      </c>
      <c r="AQ21" s="96"/>
      <c r="AR21" s="96">
        <v>34</v>
      </c>
      <c r="AS21" s="96"/>
      <c r="AT21" s="97"/>
      <c r="AU21" s="95"/>
      <c r="AV21" s="96">
        <v>111600</v>
      </c>
      <c r="AW21" s="96"/>
      <c r="AX21" s="96">
        <v>6800</v>
      </c>
      <c r="AY21" s="96"/>
      <c r="AZ21" s="97"/>
      <c r="BA21" s="98">
        <v>282</v>
      </c>
      <c r="BB21" s="98">
        <v>118400</v>
      </c>
      <c r="BC21" s="89"/>
      <c r="BD21" s="87">
        <v>8</v>
      </c>
      <c r="BE21" s="87"/>
      <c r="BF21" s="87">
        <v>2</v>
      </c>
      <c r="BG21" s="87"/>
      <c r="BH21" s="88"/>
      <c r="BI21" s="89"/>
      <c r="BJ21" s="87">
        <v>3271.171875</v>
      </c>
      <c r="BK21" s="87"/>
      <c r="BL21" s="87">
        <v>372.62109375</v>
      </c>
      <c r="BM21" s="87"/>
      <c r="BN21" s="88"/>
      <c r="BO21" s="88">
        <v>10</v>
      </c>
      <c r="BP21" s="88">
        <v>3643.79296875</v>
      </c>
      <c r="BQ21" s="90"/>
      <c r="BR21" s="91">
        <v>240</v>
      </c>
      <c r="BS21" s="91"/>
      <c r="BT21" s="91">
        <v>32</v>
      </c>
      <c r="BU21" s="91"/>
      <c r="BV21" s="92"/>
      <c r="BW21" s="90"/>
      <c r="BX21" s="91">
        <v>98135.15625</v>
      </c>
      <c r="BY21" s="91"/>
      <c r="BZ21" s="91">
        <v>5961.9375</v>
      </c>
      <c r="CA21" s="91"/>
      <c r="CB21" s="92"/>
      <c r="CC21" s="93">
        <v>272</v>
      </c>
      <c r="CD21" s="94">
        <v>104097.09375</v>
      </c>
      <c r="CE21" s="95"/>
      <c r="CF21" s="96">
        <v>248</v>
      </c>
      <c r="CG21" s="96"/>
      <c r="CH21" s="96">
        <v>34</v>
      </c>
      <c r="CI21" s="96"/>
      <c r="CJ21" s="97"/>
      <c r="CK21" s="95"/>
      <c r="CL21" s="96">
        <v>101406.328125</v>
      </c>
      <c r="CM21" s="96"/>
      <c r="CN21" s="96">
        <v>6334.55859375</v>
      </c>
      <c r="CO21" s="96"/>
      <c r="CP21" s="97"/>
      <c r="CQ21" s="98">
        <v>282</v>
      </c>
      <c r="CR21" s="99">
        <v>107740.88671875</v>
      </c>
      <c r="CS21" s="100">
        <f t="shared" si="6"/>
        <v>10659.11328125</v>
      </c>
      <c r="CT21" s="100" t="s">
        <v>78</v>
      </c>
      <c r="CU21" s="100"/>
      <c r="CV21" s="100"/>
      <c r="CW21" s="100">
        <f t="shared" si="9"/>
        <v>94544.685714285719</v>
      </c>
      <c r="CX21" s="100">
        <f t="shared" si="10"/>
        <v>0</v>
      </c>
      <c r="CY21" s="100">
        <f t="shared" si="11"/>
        <v>0</v>
      </c>
      <c r="CZ21" s="100">
        <f t="shared" si="0"/>
        <v>94544.685714285719</v>
      </c>
      <c r="DA21" s="100">
        <f t="shared" si="1"/>
        <v>11818.085714285713</v>
      </c>
      <c r="DB21" s="100" t="s">
        <v>119</v>
      </c>
      <c r="DC21" s="100"/>
      <c r="DD21" s="100"/>
      <c r="DE21" s="100">
        <v>82726.600000000006</v>
      </c>
      <c r="DF21" s="100"/>
      <c r="DG21" s="100"/>
      <c r="DH21" s="100">
        <f t="shared" si="2"/>
        <v>82726.600000000006</v>
      </c>
      <c r="DI21" s="100">
        <v>16824.2</v>
      </c>
      <c r="DJ21" s="100"/>
      <c r="DK21" s="100"/>
      <c r="DL21" s="100">
        <f>DI21+DJ21+DK21</f>
        <v>16824.2</v>
      </c>
      <c r="DM21" s="100">
        <f t="shared" si="4"/>
        <v>65902.400000000009</v>
      </c>
      <c r="DN21" s="100">
        <f t="shared" si="4"/>
        <v>0</v>
      </c>
      <c r="DO21" s="100">
        <f t="shared" si="4"/>
        <v>0</v>
      </c>
      <c r="DP21" s="101">
        <f t="shared" si="4"/>
        <v>65902.400000000009</v>
      </c>
      <c r="DQ21" s="82">
        <f t="shared" si="5"/>
        <v>0.20337110433645283</v>
      </c>
      <c r="DR21" s="79">
        <v>55844.5</v>
      </c>
      <c r="DS21" s="79">
        <v>0</v>
      </c>
      <c r="DT21" s="81">
        <f t="shared" si="7"/>
        <v>55844.5</v>
      </c>
      <c r="DU21" s="82">
        <f t="shared" si="8"/>
        <v>0.67504889600201134</v>
      </c>
    </row>
    <row r="22" spans="1:125">
      <c r="A22" s="83" t="s">
        <v>42</v>
      </c>
      <c r="B22" s="84" t="s">
        <v>120</v>
      </c>
      <c r="C22" s="84" t="s">
        <v>121</v>
      </c>
      <c r="D22" s="83" t="s">
        <v>45</v>
      </c>
      <c r="E22" s="83" t="s">
        <v>122</v>
      </c>
      <c r="F22" s="83" t="s">
        <v>47</v>
      </c>
      <c r="G22" s="83" t="s">
        <v>48</v>
      </c>
      <c r="H22" s="83" t="s">
        <v>123</v>
      </c>
      <c r="I22" s="83" t="s">
        <v>89</v>
      </c>
      <c r="J22" s="83" t="s">
        <v>71</v>
      </c>
      <c r="K22" s="83" t="s">
        <v>51</v>
      </c>
      <c r="L22" s="85">
        <v>4330</v>
      </c>
      <c r="M22" s="86"/>
      <c r="N22" s="87">
        <v>14</v>
      </c>
      <c r="O22" s="87"/>
      <c r="P22" s="87"/>
      <c r="Q22" s="87"/>
      <c r="R22" s="88"/>
      <c r="S22" s="89"/>
      <c r="T22" s="87">
        <v>6300</v>
      </c>
      <c r="U22" s="87"/>
      <c r="V22" s="87"/>
      <c r="W22" s="87"/>
      <c r="X22" s="88"/>
      <c r="Y22" s="88">
        <v>14</v>
      </c>
      <c r="Z22" s="88">
        <v>6300</v>
      </c>
      <c r="AA22" s="90"/>
      <c r="AB22" s="91">
        <v>624</v>
      </c>
      <c r="AC22" s="91"/>
      <c r="AD22" s="91"/>
      <c r="AE22" s="91"/>
      <c r="AF22" s="92"/>
      <c r="AG22" s="90"/>
      <c r="AH22" s="91">
        <v>280800</v>
      </c>
      <c r="AI22" s="91"/>
      <c r="AJ22" s="91"/>
      <c r="AK22" s="91"/>
      <c r="AL22" s="92"/>
      <c r="AM22" s="93">
        <v>624</v>
      </c>
      <c r="AN22" s="94">
        <v>280800</v>
      </c>
      <c r="AO22" s="95"/>
      <c r="AP22" s="96">
        <v>638</v>
      </c>
      <c r="AQ22" s="96"/>
      <c r="AR22" s="96"/>
      <c r="AS22" s="96"/>
      <c r="AT22" s="97"/>
      <c r="AU22" s="95"/>
      <c r="AV22" s="96">
        <v>287100</v>
      </c>
      <c r="AW22" s="96"/>
      <c r="AX22" s="96"/>
      <c r="AY22" s="96"/>
      <c r="AZ22" s="97"/>
      <c r="BA22" s="98">
        <v>638</v>
      </c>
      <c r="BB22" s="98">
        <v>287100</v>
      </c>
      <c r="BC22" s="89"/>
      <c r="BD22" s="87">
        <v>14</v>
      </c>
      <c r="BE22" s="87"/>
      <c r="BF22" s="87"/>
      <c r="BG22" s="87"/>
      <c r="BH22" s="88"/>
      <c r="BI22" s="89"/>
      <c r="BJ22" s="87">
        <v>5724.55078125</v>
      </c>
      <c r="BK22" s="87"/>
      <c r="BL22" s="87"/>
      <c r="BM22" s="87"/>
      <c r="BN22" s="88"/>
      <c r="BO22" s="88">
        <v>14</v>
      </c>
      <c r="BP22" s="88">
        <v>5724.55078125</v>
      </c>
      <c r="BQ22" s="90"/>
      <c r="BR22" s="91">
        <v>624</v>
      </c>
      <c r="BS22" s="91"/>
      <c r="BT22" s="91"/>
      <c r="BU22" s="91"/>
      <c r="BV22" s="92"/>
      <c r="BW22" s="90"/>
      <c r="BX22" s="91">
        <v>255151.40625</v>
      </c>
      <c r="BY22" s="91"/>
      <c r="BZ22" s="91"/>
      <c r="CA22" s="91"/>
      <c r="CB22" s="92"/>
      <c r="CC22" s="93">
        <v>624</v>
      </c>
      <c r="CD22" s="94">
        <v>255151.40625</v>
      </c>
      <c r="CE22" s="95"/>
      <c r="CF22" s="96">
        <v>638</v>
      </c>
      <c r="CG22" s="96"/>
      <c r="CH22" s="96"/>
      <c r="CI22" s="96"/>
      <c r="CJ22" s="97"/>
      <c r="CK22" s="95"/>
      <c r="CL22" s="96">
        <v>260875.95703125</v>
      </c>
      <c r="CM22" s="96"/>
      <c r="CN22" s="96"/>
      <c r="CO22" s="96"/>
      <c r="CP22" s="97"/>
      <c r="CQ22" s="98">
        <v>638</v>
      </c>
      <c r="CR22" s="99">
        <v>260875.95703125</v>
      </c>
      <c r="CS22" s="100">
        <f t="shared" si="6"/>
        <v>26224.04296875</v>
      </c>
      <c r="CT22" s="100" t="s">
        <v>52</v>
      </c>
      <c r="CU22" s="100"/>
      <c r="CV22" s="100"/>
      <c r="CW22" s="100">
        <f>DE22*2</f>
        <v>242765.2</v>
      </c>
      <c r="CX22" s="100">
        <f t="shared" si="10"/>
        <v>0</v>
      </c>
      <c r="CY22" s="100">
        <f t="shared" si="11"/>
        <v>0</v>
      </c>
      <c r="CZ22" s="100">
        <f t="shared" si="0"/>
        <v>242765.2</v>
      </c>
      <c r="DA22" s="100">
        <f t="shared" si="1"/>
        <v>121382.6</v>
      </c>
      <c r="DB22" s="100" t="s">
        <v>124</v>
      </c>
      <c r="DC22" s="100"/>
      <c r="DD22" s="100"/>
      <c r="DE22" s="100">
        <v>121382.6</v>
      </c>
      <c r="DF22" s="100"/>
      <c r="DG22" s="100"/>
      <c r="DH22" s="100">
        <f t="shared" si="2"/>
        <v>121382.6</v>
      </c>
      <c r="DI22" s="100">
        <v>59149.2</v>
      </c>
      <c r="DJ22" s="100"/>
      <c r="DK22" s="100"/>
      <c r="DL22" s="100">
        <f t="shared" si="3"/>
        <v>59149.2</v>
      </c>
      <c r="DM22" s="100">
        <f t="shared" si="4"/>
        <v>62233.400000000009</v>
      </c>
      <c r="DN22" s="100">
        <f t="shared" si="4"/>
        <v>0</v>
      </c>
      <c r="DO22" s="100">
        <f t="shared" si="4"/>
        <v>0</v>
      </c>
      <c r="DP22" s="101">
        <f t="shared" si="4"/>
        <v>62233.400000000009</v>
      </c>
      <c r="DQ22" s="82">
        <f t="shared" si="5"/>
        <v>0.48729554318328983</v>
      </c>
      <c r="DR22" s="79">
        <v>120180</v>
      </c>
      <c r="DS22" s="79">
        <v>14430.8</v>
      </c>
      <c r="DT22" s="81">
        <f t="shared" si="7"/>
        <v>134610.79999999999</v>
      </c>
      <c r="DU22" s="82">
        <f t="shared" si="8"/>
        <v>1.1089793759566855</v>
      </c>
    </row>
    <row r="23" spans="1:125">
      <c r="A23" s="83" t="s">
        <v>58</v>
      </c>
      <c r="B23" s="84" t="s">
        <v>125</v>
      </c>
      <c r="C23" s="84" t="s">
        <v>126</v>
      </c>
      <c r="D23" s="83" t="s">
        <v>45</v>
      </c>
      <c r="E23" s="83" t="s">
        <v>122</v>
      </c>
      <c r="F23" s="83" t="s">
        <v>47</v>
      </c>
      <c r="G23" s="83" t="s">
        <v>48</v>
      </c>
      <c r="H23" s="83" t="s">
        <v>61</v>
      </c>
      <c r="I23" s="83" t="s">
        <v>89</v>
      </c>
      <c r="J23" s="83" t="s">
        <v>71</v>
      </c>
      <c r="K23" s="83" t="s">
        <v>51</v>
      </c>
      <c r="L23" s="85">
        <v>4652</v>
      </c>
      <c r="M23" s="86"/>
      <c r="N23" s="87">
        <v>20</v>
      </c>
      <c r="O23" s="87"/>
      <c r="P23" s="87"/>
      <c r="Q23" s="87"/>
      <c r="R23" s="88"/>
      <c r="S23" s="89"/>
      <c r="T23" s="87">
        <v>9000</v>
      </c>
      <c r="U23" s="87"/>
      <c r="V23" s="87"/>
      <c r="W23" s="87"/>
      <c r="X23" s="88"/>
      <c r="Y23" s="88">
        <v>20</v>
      </c>
      <c r="Z23" s="88">
        <v>9000</v>
      </c>
      <c r="AA23" s="90"/>
      <c r="AB23" s="91">
        <v>960</v>
      </c>
      <c r="AC23" s="91"/>
      <c r="AD23" s="91"/>
      <c r="AE23" s="91"/>
      <c r="AF23" s="92"/>
      <c r="AG23" s="90"/>
      <c r="AH23" s="91">
        <v>432000</v>
      </c>
      <c r="AI23" s="91"/>
      <c r="AJ23" s="91"/>
      <c r="AK23" s="91"/>
      <c r="AL23" s="92"/>
      <c r="AM23" s="93">
        <v>960</v>
      </c>
      <c r="AN23" s="94">
        <v>432000</v>
      </c>
      <c r="AO23" s="95"/>
      <c r="AP23" s="96">
        <v>980</v>
      </c>
      <c r="AQ23" s="96"/>
      <c r="AR23" s="96"/>
      <c r="AS23" s="96"/>
      <c r="AT23" s="97"/>
      <c r="AU23" s="95"/>
      <c r="AV23" s="96">
        <v>441000</v>
      </c>
      <c r="AW23" s="96"/>
      <c r="AX23" s="96"/>
      <c r="AY23" s="96"/>
      <c r="AZ23" s="97"/>
      <c r="BA23" s="98">
        <v>980</v>
      </c>
      <c r="BB23" s="98">
        <v>441000</v>
      </c>
      <c r="BC23" s="89"/>
      <c r="BD23" s="87">
        <v>20</v>
      </c>
      <c r="BE23" s="87"/>
      <c r="BF23" s="87"/>
      <c r="BG23" s="87"/>
      <c r="BH23" s="88"/>
      <c r="BI23" s="89"/>
      <c r="BJ23" s="87">
        <v>8177.9296875</v>
      </c>
      <c r="BK23" s="87"/>
      <c r="BL23" s="87"/>
      <c r="BM23" s="87"/>
      <c r="BN23" s="88"/>
      <c r="BO23" s="88">
        <v>20</v>
      </c>
      <c r="BP23" s="88">
        <v>8177.9296875</v>
      </c>
      <c r="BQ23" s="90"/>
      <c r="BR23" s="91">
        <v>960</v>
      </c>
      <c r="BS23" s="91"/>
      <c r="BT23" s="91"/>
      <c r="BU23" s="91"/>
      <c r="BV23" s="92"/>
      <c r="BW23" s="90"/>
      <c r="BX23" s="91">
        <v>392540.625</v>
      </c>
      <c r="BY23" s="91"/>
      <c r="BZ23" s="91"/>
      <c r="CA23" s="91"/>
      <c r="CB23" s="92"/>
      <c r="CC23" s="93">
        <v>960</v>
      </c>
      <c r="CD23" s="94">
        <v>392540.625</v>
      </c>
      <c r="CE23" s="95"/>
      <c r="CF23" s="96">
        <v>980</v>
      </c>
      <c r="CG23" s="96"/>
      <c r="CH23" s="96"/>
      <c r="CI23" s="96"/>
      <c r="CJ23" s="97"/>
      <c r="CK23" s="95"/>
      <c r="CL23" s="96">
        <v>400718.5546875</v>
      </c>
      <c r="CM23" s="96"/>
      <c r="CN23" s="96"/>
      <c r="CO23" s="96"/>
      <c r="CP23" s="97"/>
      <c r="CQ23" s="98">
        <v>980</v>
      </c>
      <c r="CR23" s="99">
        <v>400718.5546875</v>
      </c>
      <c r="CS23" s="100">
        <f t="shared" si="6"/>
        <v>40281.4453125</v>
      </c>
      <c r="CT23" s="100" t="s">
        <v>127</v>
      </c>
      <c r="CU23" s="100"/>
      <c r="CV23" s="100"/>
      <c r="CW23" s="100">
        <f>DE23*2</f>
        <v>377963.2</v>
      </c>
      <c r="CX23" s="100">
        <f t="shared" si="10"/>
        <v>0</v>
      </c>
      <c r="CY23" s="100">
        <f t="shared" si="11"/>
        <v>0</v>
      </c>
      <c r="CZ23" s="100">
        <f t="shared" si="0"/>
        <v>377963.2</v>
      </c>
      <c r="DA23" s="100">
        <f t="shared" si="1"/>
        <v>188981.6</v>
      </c>
      <c r="DB23" s="100" t="s">
        <v>128</v>
      </c>
      <c r="DC23" s="100"/>
      <c r="DD23" s="100"/>
      <c r="DE23" s="100">
        <v>188981.6</v>
      </c>
      <c r="DF23" s="100"/>
      <c r="DG23" s="100"/>
      <c r="DH23" s="100">
        <f t="shared" si="2"/>
        <v>188981.6</v>
      </c>
      <c r="DI23" s="100">
        <v>94288.5</v>
      </c>
      <c r="DJ23" s="100"/>
      <c r="DK23" s="100"/>
      <c r="DL23" s="100">
        <f t="shared" si="3"/>
        <v>94288.5</v>
      </c>
      <c r="DM23" s="100">
        <f t="shared" si="4"/>
        <v>94693.1</v>
      </c>
      <c r="DN23" s="100">
        <f t="shared" si="4"/>
        <v>0</v>
      </c>
      <c r="DO23" s="100">
        <f t="shared" si="4"/>
        <v>0</v>
      </c>
      <c r="DP23" s="101">
        <f t="shared" si="4"/>
        <v>94693.1</v>
      </c>
      <c r="DQ23" s="82">
        <f t="shared" si="5"/>
        <v>0.49892952541411439</v>
      </c>
      <c r="DR23" s="79">
        <v>119115</v>
      </c>
      <c r="DS23" s="79">
        <v>92923.6</v>
      </c>
      <c r="DT23" s="81">
        <f t="shared" si="7"/>
        <v>212038.6</v>
      </c>
      <c r="DU23" s="82">
        <f t="shared" si="8"/>
        <v>1.1220065868846492</v>
      </c>
    </row>
    <row r="24" spans="1:125">
      <c r="A24" s="83" t="s">
        <v>80</v>
      </c>
      <c r="B24" s="84" t="s">
        <v>129</v>
      </c>
      <c r="C24" s="84" t="s">
        <v>130</v>
      </c>
      <c r="D24" s="83" t="s">
        <v>45</v>
      </c>
      <c r="E24" s="83" t="s">
        <v>69</v>
      </c>
      <c r="F24" s="83" t="s">
        <v>47</v>
      </c>
      <c r="G24" s="83" t="s">
        <v>48</v>
      </c>
      <c r="H24" s="83" t="s">
        <v>61</v>
      </c>
      <c r="I24" s="83" t="s">
        <v>50</v>
      </c>
      <c r="J24" s="83" t="s">
        <v>34</v>
      </c>
      <c r="K24" s="83" t="s">
        <v>51</v>
      </c>
      <c r="L24" s="85">
        <v>623</v>
      </c>
      <c r="M24" s="86"/>
      <c r="N24" s="87">
        <v>10</v>
      </c>
      <c r="O24" s="87">
        <v>2</v>
      </c>
      <c r="P24" s="87">
        <v>3</v>
      </c>
      <c r="Q24" s="87"/>
      <c r="R24" s="88"/>
      <c r="S24" s="89"/>
      <c r="T24" s="87">
        <v>4500</v>
      </c>
      <c r="U24" s="87">
        <v>4096</v>
      </c>
      <c r="V24" s="87">
        <v>600</v>
      </c>
      <c r="W24" s="87"/>
      <c r="X24" s="88"/>
      <c r="Y24" s="88">
        <v>15</v>
      </c>
      <c r="Z24" s="88">
        <v>9196</v>
      </c>
      <c r="AA24" s="90"/>
      <c r="AB24" s="91">
        <v>416</v>
      </c>
      <c r="AC24" s="91">
        <v>64</v>
      </c>
      <c r="AD24" s="91">
        <v>64</v>
      </c>
      <c r="AE24" s="91"/>
      <c r="AF24" s="92"/>
      <c r="AG24" s="90"/>
      <c r="AH24" s="91">
        <v>187200</v>
      </c>
      <c r="AI24" s="91">
        <v>131072</v>
      </c>
      <c r="AJ24" s="91">
        <v>12800</v>
      </c>
      <c r="AK24" s="91"/>
      <c r="AL24" s="92"/>
      <c r="AM24" s="93">
        <v>544</v>
      </c>
      <c r="AN24" s="94">
        <v>331072</v>
      </c>
      <c r="AO24" s="95"/>
      <c r="AP24" s="96">
        <v>426</v>
      </c>
      <c r="AQ24" s="96">
        <v>66</v>
      </c>
      <c r="AR24" s="96">
        <v>67</v>
      </c>
      <c r="AS24" s="96"/>
      <c r="AT24" s="97"/>
      <c r="AU24" s="95"/>
      <c r="AV24" s="96">
        <v>191700</v>
      </c>
      <c r="AW24" s="96">
        <v>135168</v>
      </c>
      <c r="AX24" s="96">
        <v>13400</v>
      </c>
      <c r="AY24" s="96"/>
      <c r="AZ24" s="97"/>
      <c r="BA24" s="98">
        <v>559</v>
      </c>
      <c r="BB24" s="98">
        <v>340268</v>
      </c>
      <c r="BC24" s="89"/>
      <c r="BD24" s="87">
        <v>10</v>
      </c>
      <c r="BE24" s="87">
        <v>2</v>
      </c>
      <c r="BF24" s="87">
        <v>3</v>
      </c>
      <c r="BG24" s="87"/>
      <c r="BH24" s="88"/>
      <c r="BI24" s="89"/>
      <c r="BJ24" s="87">
        <v>4088.96484375</v>
      </c>
      <c r="BK24" s="87">
        <v>3561.650390625</v>
      </c>
      <c r="BL24" s="87">
        <v>558.931640625</v>
      </c>
      <c r="BM24" s="87"/>
      <c r="BN24" s="88"/>
      <c r="BO24" s="88">
        <v>15</v>
      </c>
      <c r="BP24" s="88">
        <v>8209.546875</v>
      </c>
      <c r="BQ24" s="90"/>
      <c r="BR24" s="91">
        <v>416</v>
      </c>
      <c r="BS24" s="91">
        <v>64</v>
      </c>
      <c r="BT24" s="91">
        <v>64</v>
      </c>
      <c r="BU24" s="91"/>
      <c r="BV24" s="92"/>
      <c r="BW24" s="90"/>
      <c r="BX24" s="91">
        <v>170100.9375</v>
      </c>
      <c r="BY24" s="91">
        <v>113972.8125</v>
      </c>
      <c r="BZ24" s="91">
        <v>11923.875</v>
      </c>
      <c r="CA24" s="91"/>
      <c r="CB24" s="92"/>
      <c r="CC24" s="93">
        <v>544</v>
      </c>
      <c r="CD24" s="94">
        <v>295997.625</v>
      </c>
      <c r="CE24" s="95"/>
      <c r="CF24" s="96">
        <v>426</v>
      </c>
      <c r="CG24" s="96">
        <v>66</v>
      </c>
      <c r="CH24" s="96">
        <v>67</v>
      </c>
      <c r="CI24" s="96"/>
      <c r="CJ24" s="97"/>
      <c r="CK24" s="95"/>
      <c r="CL24" s="96">
        <v>174189.90234375</v>
      </c>
      <c r="CM24" s="96">
        <v>117534.462890625</v>
      </c>
      <c r="CN24" s="96">
        <v>12482.806640625</v>
      </c>
      <c r="CO24" s="96"/>
      <c r="CP24" s="97"/>
      <c r="CQ24" s="98">
        <v>559</v>
      </c>
      <c r="CR24" s="99">
        <v>304207.171875</v>
      </c>
      <c r="CS24" s="100">
        <f t="shared" si="6"/>
        <v>36060.828125</v>
      </c>
      <c r="CT24" s="100" t="s">
        <v>90</v>
      </c>
      <c r="CU24" s="100" t="s">
        <v>101</v>
      </c>
      <c r="CV24" s="100" t="s">
        <v>78</v>
      </c>
      <c r="CW24" s="100">
        <f>DE24*16/14</f>
        <v>163877.71428571429</v>
      </c>
      <c r="CX24" s="100">
        <f>DF24*8/7</f>
        <v>10504.914285714285</v>
      </c>
      <c r="CY24" s="100">
        <f>DG24*16/14</f>
        <v>111352.68571428572</v>
      </c>
      <c r="CZ24" s="100">
        <f t="shared" si="0"/>
        <v>285735.3142857143</v>
      </c>
      <c r="DA24" s="100">
        <f t="shared" si="1"/>
        <v>35716.914285714302</v>
      </c>
      <c r="DB24" s="102" t="s">
        <v>131</v>
      </c>
      <c r="DC24" s="100" t="s">
        <v>132</v>
      </c>
      <c r="DD24" s="100" t="s">
        <v>133</v>
      </c>
      <c r="DE24" s="100">
        <v>143393</v>
      </c>
      <c r="DF24" s="100">
        <v>9191.7999999999993</v>
      </c>
      <c r="DG24" s="100">
        <v>97433.600000000006</v>
      </c>
      <c r="DH24" s="100">
        <f>DE24+DF24+DG24</f>
        <v>250018.4</v>
      </c>
      <c r="DI24" s="100">
        <v>51681.8</v>
      </c>
      <c r="DJ24" s="100">
        <v>8984.2999999999993</v>
      </c>
      <c r="DK24" s="100">
        <v>38973.199999999997</v>
      </c>
      <c r="DL24" s="100">
        <f t="shared" si="3"/>
        <v>99639.3</v>
      </c>
      <c r="DM24" s="100">
        <f t="shared" si="4"/>
        <v>91711.2</v>
      </c>
      <c r="DN24" s="100">
        <f t="shared" si="4"/>
        <v>207.5</v>
      </c>
      <c r="DO24" s="100">
        <f t="shared" si="4"/>
        <v>58460.400000000009</v>
      </c>
      <c r="DP24" s="101">
        <f t="shared" si="4"/>
        <v>150379.09999999998</v>
      </c>
      <c r="DQ24" s="82">
        <f t="shared" si="5"/>
        <v>0.39852786834888954</v>
      </c>
      <c r="DR24" s="79">
        <v>169949</v>
      </c>
      <c r="DS24" s="80"/>
      <c r="DT24" s="81">
        <f t="shared" si="7"/>
        <v>169949</v>
      </c>
      <c r="DU24" s="82">
        <f t="shared" si="8"/>
        <v>0.67974597069655673</v>
      </c>
    </row>
    <row r="25" spans="1:125">
      <c r="A25" s="83" t="s">
        <v>134</v>
      </c>
      <c r="B25" s="84">
        <v>292602262</v>
      </c>
      <c r="C25" s="84">
        <v>2262</v>
      </c>
      <c r="D25" s="83" t="s">
        <v>45</v>
      </c>
      <c r="E25" s="83" t="s">
        <v>135</v>
      </c>
      <c r="F25" s="83" t="s">
        <v>47</v>
      </c>
      <c r="G25" s="83" t="s">
        <v>48</v>
      </c>
      <c r="H25" s="83" t="s">
        <v>61</v>
      </c>
      <c r="I25" s="83" t="s">
        <v>50</v>
      </c>
      <c r="J25" s="83" t="s">
        <v>34</v>
      </c>
      <c r="K25" s="83" t="s">
        <v>51</v>
      </c>
      <c r="L25" s="85">
        <v>2262</v>
      </c>
      <c r="M25" s="103"/>
      <c r="N25" s="104">
        <v>8</v>
      </c>
      <c r="O25" s="104"/>
      <c r="P25" s="104"/>
      <c r="Q25" s="104"/>
      <c r="R25" s="105"/>
      <c r="S25" s="106"/>
      <c r="T25" s="104">
        <v>3600</v>
      </c>
      <c r="U25" s="104"/>
      <c r="V25" s="104"/>
      <c r="W25" s="104"/>
      <c r="X25" s="105"/>
      <c r="Y25" s="105">
        <v>8</v>
      </c>
      <c r="Z25" s="104">
        <v>3600</v>
      </c>
      <c r="AA25" s="107"/>
      <c r="AB25" s="108">
        <v>160</v>
      </c>
      <c r="AC25" s="108"/>
      <c r="AD25" s="108"/>
      <c r="AE25" s="108"/>
      <c r="AF25" s="109"/>
      <c r="AG25" s="107"/>
      <c r="AH25" s="108">
        <v>72000</v>
      </c>
      <c r="AI25" s="108"/>
      <c r="AJ25" s="108"/>
      <c r="AK25" s="108"/>
      <c r="AL25" s="109"/>
      <c r="AM25" s="110">
        <v>160</v>
      </c>
      <c r="AN25" s="108">
        <v>72000</v>
      </c>
      <c r="AO25" s="111"/>
      <c r="AP25" s="112">
        <v>168</v>
      </c>
      <c r="AQ25" s="112"/>
      <c r="AR25" s="112"/>
      <c r="AS25" s="112"/>
      <c r="AT25" s="113"/>
      <c r="AU25" s="111"/>
      <c r="AV25" s="112">
        <v>75600</v>
      </c>
      <c r="AW25" s="112"/>
      <c r="AX25" s="112"/>
      <c r="AY25" s="112"/>
      <c r="AZ25" s="113"/>
      <c r="BA25" s="112">
        <v>168</v>
      </c>
      <c r="BB25" s="112">
        <v>75600</v>
      </c>
      <c r="BC25" s="106"/>
      <c r="BD25" s="104">
        <v>8</v>
      </c>
      <c r="BE25" s="104"/>
      <c r="BF25" s="104"/>
      <c r="BG25" s="104"/>
      <c r="BH25" s="105"/>
      <c r="BI25" s="106"/>
      <c r="BJ25" s="104">
        <v>3271</v>
      </c>
      <c r="BK25" s="104"/>
      <c r="BL25" s="104"/>
      <c r="BM25" s="104"/>
      <c r="BN25" s="105"/>
      <c r="BO25" s="105">
        <v>8</v>
      </c>
      <c r="BP25" s="105">
        <v>3271</v>
      </c>
      <c r="BQ25" s="107"/>
      <c r="BR25" s="108">
        <v>160</v>
      </c>
      <c r="BS25" s="108"/>
      <c r="BT25" s="108"/>
      <c r="BU25" s="108"/>
      <c r="BV25" s="109"/>
      <c r="BW25" s="107"/>
      <c r="BX25" s="108">
        <v>65423</v>
      </c>
      <c r="BY25" s="108"/>
      <c r="BZ25" s="108"/>
      <c r="CA25" s="108"/>
      <c r="CB25" s="109"/>
      <c r="CC25" s="110">
        <v>160</v>
      </c>
      <c r="CD25" s="108">
        <v>65423</v>
      </c>
      <c r="CE25" s="111"/>
      <c r="CF25" s="112">
        <v>168</v>
      </c>
      <c r="CG25" s="112"/>
      <c r="CH25" s="112"/>
      <c r="CI25" s="112"/>
      <c r="CJ25" s="113"/>
      <c r="CK25" s="111"/>
      <c r="CL25" s="112">
        <v>68695</v>
      </c>
      <c r="CM25" s="112"/>
      <c r="CN25" s="112"/>
      <c r="CO25" s="112"/>
      <c r="CP25" s="113"/>
      <c r="CQ25" s="112">
        <v>168</v>
      </c>
      <c r="CR25" s="114">
        <v>68695</v>
      </c>
      <c r="CS25" s="100">
        <f t="shared" si="6"/>
        <v>6905</v>
      </c>
      <c r="CT25" s="100" t="s">
        <v>136</v>
      </c>
      <c r="CU25" s="100"/>
      <c r="CV25" s="100"/>
      <c r="CW25" s="100">
        <f>DE25*16/14</f>
        <v>63029.714285714283</v>
      </c>
      <c r="CX25" s="100">
        <f t="shared" ref="CX25:CX26" si="12">DF25*8/7</f>
        <v>0</v>
      </c>
      <c r="CY25" s="100">
        <f t="shared" ref="CY25:CY26" si="13">DG25*16/14</f>
        <v>0</v>
      </c>
      <c r="CZ25" s="100">
        <f t="shared" si="0"/>
        <v>63029.714285714283</v>
      </c>
      <c r="DA25" s="100">
        <f t="shared" si="1"/>
        <v>7878.7142857142826</v>
      </c>
      <c r="DB25" s="100" t="s">
        <v>137</v>
      </c>
      <c r="DC25" s="100"/>
      <c r="DD25" s="100"/>
      <c r="DE25" s="100">
        <v>55151</v>
      </c>
      <c r="DF25" s="100"/>
      <c r="DG25" s="100"/>
      <c r="DH25" s="100">
        <f t="shared" ref="DH25:DI70" si="14">DE25+DF25+DG25</f>
        <v>55151</v>
      </c>
      <c r="DI25" s="100">
        <v>14103.1</v>
      </c>
      <c r="DJ25" s="100"/>
      <c r="DK25" s="100"/>
      <c r="DL25" s="100">
        <f t="shared" si="3"/>
        <v>14103.1</v>
      </c>
      <c r="DM25" s="100">
        <f t="shared" si="4"/>
        <v>41047.9</v>
      </c>
      <c r="DN25" s="100">
        <f t="shared" si="4"/>
        <v>0</v>
      </c>
      <c r="DO25" s="100">
        <f t="shared" si="4"/>
        <v>0</v>
      </c>
      <c r="DP25" s="101">
        <f t="shared" si="4"/>
        <v>41047.9</v>
      </c>
      <c r="DQ25" s="82">
        <f t="shared" si="5"/>
        <v>0.25571793802469583</v>
      </c>
      <c r="DR25" s="79">
        <v>56947</v>
      </c>
      <c r="DS25" s="80"/>
      <c r="DT25" s="81">
        <f t="shared" si="7"/>
        <v>56947</v>
      </c>
      <c r="DU25" s="82">
        <f t="shared" si="8"/>
        <v>1.0325651393447082</v>
      </c>
    </row>
    <row r="26" spans="1:125">
      <c r="A26" s="83" t="s">
        <v>134</v>
      </c>
      <c r="B26" s="84">
        <v>492600377</v>
      </c>
      <c r="C26" s="84">
        <v>377</v>
      </c>
      <c r="D26" s="83" t="s">
        <v>45</v>
      </c>
      <c r="E26" s="83" t="s">
        <v>135</v>
      </c>
      <c r="F26" s="83" t="s">
        <v>47</v>
      </c>
      <c r="G26" s="83" t="s">
        <v>48</v>
      </c>
      <c r="H26" s="83" t="s">
        <v>61</v>
      </c>
      <c r="I26" s="83" t="s">
        <v>50</v>
      </c>
      <c r="J26" s="83" t="s">
        <v>34</v>
      </c>
      <c r="K26" s="83" t="s">
        <v>51</v>
      </c>
      <c r="L26" s="85">
        <v>377</v>
      </c>
      <c r="M26" s="103"/>
      <c r="N26" s="104">
        <v>8</v>
      </c>
      <c r="O26" s="104"/>
      <c r="P26" s="104"/>
      <c r="Q26" s="104"/>
      <c r="R26" s="105"/>
      <c r="S26" s="106"/>
      <c r="T26" s="104">
        <v>3600</v>
      </c>
      <c r="U26" s="104"/>
      <c r="V26" s="104"/>
      <c r="W26" s="104"/>
      <c r="X26" s="105"/>
      <c r="Y26" s="105">
        <v>8</v>
      </c>
      <c r="Z26" s="104">
        <v>3600</v>
      </c>
      <c r="AA26" s="107"/>
      <c r="AB26" s="108">
        <v>96</v>
      </c>
      <c r="AC26" s="108"/>
      <c r="AD26" s="108"/>
      <c r="AE26" s="108"/>
      <c r="AF26" s="109"/>
      <c r="AG26" s="107"/>
      <c r="AH26" s="108">
        <v>43200</v>
      </c>
      <c r="AI26" s="108"/>
      <c r="AJ26" s="108"/>
      <c r="AK26" s="108"/>
      <c r="AL26" s="109"/>
      <c r="AM26" s="110">
        <v>96</v>
      </c>
      <c r="AN26" s="108">
        <v>43200</v>
      </c>
      <c r="AO26" s="111"/>
      <c r="AP26" s="112">
        <v>104</v>
      </c>
      <c r="AQ26" s="112"/>
      <c r="AR26" s="112"/>
      <c r="AS26" s="112"/>
      <c r="AT26" s="113"/>
      <c r="AU26" s="111"/>
      <c r="AV26" s="112">
        <v>46800</v>
      </c>
      <c r="AW26" s="112"/>
      <c r="AX26" s="112"/>
      <c r="AY26" s="112"/>
      <c r="AZ26" s="113"/>
      <c r="BA26" s="112">
        <v>104</v>
      </c>
      <c r="BB26" s="112">
        <v>46800</v>
      </c>
      <c r="BC26" s="106"/>
      <c r="BD26" s="104">
        <v>8</v>
      </c>
      <c r="BE26" s="104"/>
      <c r="BF26" s="104"/>
      <c r="BG26" s="104"/>
      <c r="BH26" s="105"/>
      <c r="BI26" s="106"/>
      <c r="BJ26" s="104">
        <v>3271</v>
      </c>
      <c r="BK26" s="104"/>
      <c r="BL26" s="104"/>
      <c r="BM26" s="104"/>
      <c r="BN26" s="105"/>
      <c r="BO26" s="105">
        <v>8</v>
      </c>
      <c r="BP26" s="105">
        <v>3271</v>
      </c>
      <c r="BQ26" s="107"/>
      <c r="BR26" s="108">
        <v>96</v>
      </c>
      <c r="BS26" s="108"/>
      <c r="BT26" s="108"/>
      <c r="BU26" s="108"/>
      <c r="BV26" s="109"/>
      <c r="BW26" s="107"/>
      <c r="BX26" s="108">
        <v>39254</v>
      </c>
      <c r="BY26" s="108"/>
      <c r="BZ26" s="108"/>
      <c r="CA26" s="108"/>
      <c r="CB26" s="109"/>
      <c r="CC26" s="110">
        <v>96</v>
      </c>
      <c r="CD26" s="108">
        <v>39254</v>
      </c>
      <c r="CE26" s="111"/>
      <c r="CF26" s="112">
        <v>104</v>
      </c>
      <c r="CG26" s="112"/>
      <c r="CH26" s="112"/>
      <c r="CI26" s="112"/>
      <c r="CJ26" s="113"/>
      <c r="CK26" s="111"/>
      <c r="CL26" s="112">
        <v>42525</v>
      </c>
      <c r="CM26" s="112"/>
      <c r="CN26" s="112"/>
      <c r="CO26" s="112"/>
      <c r="CP26" s="113"/>
      <c r="CQ26" s="112">
        <v>104</v>
      </c>
      <c r="CR26" s="114">
        <v>42525</v>
      </c>
      <c r="CS26" s="100">
        <f t="shared" si="6"/>
        <v>4275</v>
      </c>
      <c r="CT26" s="100" t="s">
        <v>136</v>
      </c>
      <c r="CU26" s="100"/>
      <c r="CV26" s="100"/>
      <c r="CW26" s="100">
        <f>DE26*16/14</f>
        <v>37817.714285714283</v>
      </c>
      <c r="CX26" s="100">
        <f t="shared" si="12"/>
        <v>0</v>
      </c>
      <c r="CY26" s="100">
        <f t="shared" si="13"/>
        <v>0</v>
      </c>
      <c r="CZ26" s="100">
        <f>CW26+CX26+CY26</f>
        <v>37817.714285714283</v>
      </c>
      <c r="DA26" s="100">
        <f>CZ26-DH26</f>
        <v>4727.2142857142826</v>
      </c>
      <c r="DB26" s="100" t="s">
        <v>138</v>
      </c>
      <c r="DC26" s="100"/>
      <c r="DD26" s="100"/>
      <c r="DE26" s="100">
        <v>33090.5</v>
      </c>
      <c r="DF26" s="100"/>
      <c r="DG26" s="100"/>
      <c r="DH26" s="100">
        <f t="shared" si="14"/>
        <v>33090.5</v>
      </c>
      <c r="DI26" s="100">
        <v>7333.1</v>
      </c>
      <c r="DJ26" s="100"/>
      <c r="DK26" s="100"/>
      <c r="DL26" s="100">
        <f>DI26+DJ26+DK26</f>
        <v>7333.1</v>
      </c>
      <c r="DM26" s="100">
        <f>DE26-DI26</f>
        <v>25757.4</v>
      </c>
      <c r="DN26" s="100">
        <f>DF26-DJ26</f>
        <v>0</v>
      </c>
      <c r="DO26" s="100">
        <f>DG26-DK26</f>
        <v>0</v>
      </c>
      <c r="DP26" s="101">
        <f>DH26-DL26</f>
        <v>25757.4</v>
      </c>
      <c r="DQ26" s="82">
        <f>DL26/DH26</f>
        <v>0.22160740998171682</v>
      </c>
      <c r="DR26" s="79">
        <v>36650.300000000003</v>
      </c>
      <c r="DS26" s="80"/>
      <c r="DT26" s="81">
        <f t="shared" si="7"/>
        <v>36650.300000000003</v>
      </c>
      <c r="DU26" s="82">
        <f t="shared" si="8"/>
        <v>1.1075777035705112</v>
      </c>
    </row>
    <row r="27" spans="1:125">
      <c r="A27" s="83" t="s">
        <v>42</v>
      </c>
      <c r="B27" s="84" t="s">
        <v>139</v>
      </c>
      <c r="C27" s="84" t="s">
        <v>140</v>
      </c>
      <c r="D27" s="83" t="s">
        <v>141</v>
      </c>
      <c r="E27" s="83" t="s">
        <v>142</v>
      </c>
      <c r="F27" s="83" t="s">
        <v>47</v>
      </c>
      <c r="G27" s="83" t="s">
        <v>143</v>
      </c>
      <c r="H27" s="83" t="s">
        <v>144</v>
      </c>
      <c r="I27" s="83" t="s">
        <v>145</v>
      </c>
      <c r="J27" s="83" t="s">
        <v>71</v>
      </c>
      <c r="K27" s="83" t="s">
        <v>146</v>
      </c>
      <c r="L27" s="85" t="s">
        <v>139</v>
      </c>
      <c r="M27" s="103"/>
      <c r="N27" s="104"/>
      <c r="O27" s="104"/>
      <c r="P27" s="104"/>
      <c r="Q27" s="104"/>
      <c r="R27" s="105"/>
      <c r="S27" s="106"/>
      <c r="T27" s="104"/>
      <c r="U27" s="104"/>
      <c r="V27" s="104"/>
      <c r="W27" s="104"/>
      <c r="X27" s="105"/>
      <c r="Y27" s="105">
        <v>4</v>
      </c>
      <c r="Z27" s="104">
        <v>2885.0947875976562</v>
      </c>
      <c r="AA27" s="107"/>
      <c r="AB27" s="108"/>
      <c r="AC27" s="108"/>
      <c r="AD27" s="108"/>
      <c r="AE27" s="108"/>
      <c r="AF27" s="109"/>
      <c r="AG27" s="107"/>
      <c r="AH27" s="108"/>
      <c r="AI27" s="108"/>
      <c r="AJ27" s="108"/>
      <c r="AK27" s="108"/>
      <c r="AL27" s="109"/>
      <c r="AM27" s="110">
        <v>72</v>
      </c>
      <c r="AN27" s="108">
        <v>131279.99848937988</v>
      </c>
      <c r="AO27" s="111"/>
      <c r="AP27" s="112"/>
      <c r="AQ27" s="112"/>
      <c r="AR27" s="112"/>
      <c r="AS27" s="112"/>
      <c r="AT27" s="113"/>
      <c r="AU27" s="111"/>
      <c r="AV27" s="112"/>
      <c r="AW27" s="112"/>
      <c r="AX27" s="112"/>
      <c r="AY27" s="112"/>
      <c r="AZ27" s="113"/>
      <c r="BA27" s="112">
        <v>76</v>
      </c>
      <c r="BB27" s="112">
        <v>147581.60260467531</v>
      </c>
      <c r="BC27" s="106"/>
      <c r="BD27" s="104"/>
      <c r="BE27" s="104"/>
      <c r="BF27" s="104"/>
      <c r="BG27" s="104"/>
      <c r="BH27" s="105"/>
      <c r="BI27" s="106"/>
      <c r="BJ27" s="104"/>
      <c r="BK27" s="104"/>
      <c r="BL27" s="104"/>
      <c r="BM27" s="104"/>
      <c r="BN27" s="105"/>
      <c r="BO27" s="105">
        <v>4</v>
      </c>
      <c r="BP27" s="105">
        <v>2885.0947875976562</v>
      </c>
      <c r="BQ27" s="107"/>
      <c r="BR27" s="108"/>
      <c r="BS27" s="108"/>
      <c r="BT27" s="108"/>
      <c r="BU27" s="108"/>
      <c r="BV27" s="109"/>
      <c r="BW27" s="107"/>
      <c r="BX27" s="108"/>
      <c r="BY27" s="108"/>
      <c r="BZ27" s="108"/>
      <c r="CA27" s="108"/>
      <c r="CB27" s="109"/>
      <c r="CC27" s="110">
        <v>72</v>
      </c>
      <c r="CD27" s="108">
        <v>131279.99848937988</v>
      </c>
      <c r="CE27" s="111"/>
      <c r="CF27" s="112"/>
      <c r="CG27" s="112"/>
      <c r="CH27" s="112"/>
      <c r="CI27" s="112"/>
      <c r="CJ27" s="113"/>
      <c r="CK27" s="111"/>
      <c r="CL27" s="112"/>
      <c r="CM27" s="112"/>
      <c r="CN27" s="112"/>
      <c r="CO27" s="112"/>
      <c r="CP27" s="113"/>
      <c r="CQ27" s="112">
        <v>76</v>
      </c>
      <c r="CR27" s="114">
        <v>134165.09327697754</v>
      </c>
      <c r="CS27" s="100">
        <f t="shared" si="6"/>
        <v>13416.509327697771</v>
      </c>
      <c r="CT27" s="100" t="s">
        <v>147</v>
      </c>
      <c r="CU27" s="100"/>
      <c r="CV27" s="100"/>
      <c r="CW27" s="100">
        <v>84965.094787597656</v>
      </c>
      <c r="CX27" s="100"/>
      <c r="CY27" s="100"/>
      <c r="CZ27" s="100">
        <v>134165.09327697754</v>
      </c>
      <c r="DA27" s="100">
        <f>CZ27-DH27</f>
        <v>49199.998489379883</v>
      </c>
      <c r="DB27" s="100"/>
      <c r="DC27" s="100"/>
      <c r="DD27" s="100"/>
      <c r="DE27" s="100">
        <v>84965.094787597656</v>
      </c>
      <c r="DF27" s="100"/>
      <c r="DG27" s="100"/>
      <c r="DH27" s="100">
        <f t="shared" si="14"/>
        <v>84965.094787597656</v>
      </c>
      <c r="DI27" s="100">
        <v>84965.094787597656</v>
      </c>
      <c r="DJ27" s="100"/>
      <c r="DK27" s="100"/>
      <c r="DL27" s="100">
        <f t="shared" ref="DL27:DL83" si="15">DI27+DJ27+DK27</f>
        <v>84965.094787597656</v>
      </c>
      <c r="DM27" s="100"/>
      <c r="DN27" s="100"/>
      <c r="DO27" s="100"/>
      <c r="DP27" s="101">
        <f>DH27-DL27</f>
        <v>0</v>
      </c>
      <c r="DQ27" s="82">
        <f t="shared" ref="DQ27:DQ83" si="16">DL27/DH27</f>
        <v>1</v>
      </c>
      <c r="DR27" s="80">
        <v>84965.094787597656</v>
      </c>
      <c r="DS27" s="80"/>
      <c r="DT27" s="81">
        <f t="shared" si="7"/>
        <v>84965.094787597656</v>
      </c>
      <c r="DU27" s="82">
        <f t="shared" si="8"/>
        <v>1</v>
      </c>
    </row>
    <row r="28" spans="1:125">
      <c r="A28" s="83" t="s">
        <v>42</v>
      </c>
      <c r="B28" s="84" t="s">
        <v>148</v>
      </c>
      <c r="C28" s="84" t="s">
        <v>149</v>
      </c>
      <c r="D28" s="83" t="s">
        <v>141</v>
      </c>
      <c r="E28" s="83" t="s">
        <v>142</v>
      </c>
      <c r="F28" s="83" t="s">
        <v>47</v>
      </c>
      <c r="G28" s="83" t="s">
        <v>143</v>
      </c>
      <c r="H28" s="83" t="s">
        <v>144</v>
      </c>
      <c r="I28" s="83" t="s">
        <v>145</v>
      </c>
      <c r="J28" s="83" t="s">
        <v>71</v>
      </c>
      <c r="K28" s="83" t="s">
        <v>146</v>
      </c>
      <c r="L28" s="85" t="s">
        <v>148</v>
      </c>
      <c r="M28" s="103"/>
      <c r="N28" s="104"/>
      <c r="O28" s="104"/>
      <c r="P28" s="104"/>
      <c r="Q28" s="104"/>
      <c r="R28" s="105"/>
      <c r="S28" s="106"/>
      <c r="T28" s="104"/>
      <c r="U28" s="104"/>
      <c r="V28" s="104"/>
      <c r="W28" s="104"/>
      <c r="X28" s="105"/>
      <c r="Y28" s="105">
        <v>2</v>
      </c>
      <c r="Z28" s="104">
        <v>1050.7964477539062</v>
      </c>
      <c r="AA28" s="107"/>
      <c r="AB28" s="108"/>
      <c r="AC28" s="108"/>
      <c r="AD28" s="108"/>
      <c r="AE28" s="108"/>
      <c r="AF28" s="109"/>
      <c r="AG28" s="107"/>
      <c r="AH28" s="108"/>
      <c r="AI28" s="108"/>
      <c r="AJ28" s="108"/>
      <c r="AK28" s="108"/>
      <c r="AL28" s="109"/>
      <c r="AM28" s="110">
        <v>24</v>
      </c>
      <c r="AN28" s="108">
        <v>17928.000022888184</v>
      </c>
      <c r="AO28" s="111"/>
      <c r="AP28" s="112"/>
      <c r="AQ28" s="112"/>
      <c r="AR28" s="112"/>
      <c r="AS28" s="112"/>
      <c r="AT28" s="113"/>
      <c r="AU28" s="111"/>
      <c r="AV28" s="112"/>
      <c r="AW28" s="112"/>
      <c r="AX28" s="112"/>
      <c r="AY28" s="112"/>
      <c r="AZ28" s="113"/>
      <c r="BA28" s="112">
        <v>26</v>
      </c>
      <c r="BB28" s="112">
        <v>20876.676117706302</v>
      </c>
      <c r="BC28" s="106"/>
      <c r="BD28" s="104"/>
      <c r="BE28" s="104"/>
      <c r="BF28" s="104"/>
      <c r="BG28" s="104"/>
      <c r="BH28" s="105"/>
      <c r="BI28" s="106"/>
      <c r="BJ28" s="104"/>
      <c r="BK28" s="104"/>
      <c r="BL28" s="104"/>
      <c r="BM28" s="104"/>
      <c r="BN28" s="105"/>
      <c r="BO28" s="105">
        <v>2</v>
      </c>
      <c r="BP28" s="105">
        <v>1050.7964477539062</v>
      </c>
      <c r="BQ28" s="107"/>
      <c r="BR28" s="108"/>
      <c r="BS28" s="108"/>
      <c r="BT28" s="108"/>
      <c r="BU28" s="108"/>
      <c r="BV28" s="109"/>
      <c r="BW28" s="107"/>
      <c r="BX28" s="108"/>
      <c r="BY28" s="108"/>
      <c r="BZ28" s="108"/>
      <c r="CA28" s="108"/>
      <c r="CB28" s="109"/>
      <c r="CC28" s="110">
        <v>24</v>
      </c>
      <c r="CD28" s="108">
        <v>17928.000022888184</v>
      </c>
      <c r="CE28" s="111"/>
      <c r="CF28" s="112"/>
      <c r="CG28" s="112"/>
      <c r="CH28" s="112"/>
      <c r="CI28" s="112"/>
      <c r="CJ28" s="113"/>
      <c r="CK28" s="111"/>
      <c r="CL28" s="112"/>
      <c r="CM28" s="112"/>
      <c r="CN28" s="112"/>
      <c r="CO28" s="112"/>
      <c r="CP28" s="113"/>
      <c r="CQ28" s="112">
        <v>26</v>
      </c>
      <c r="CR28" s="114">
        <v>18978.79647064209</v>
      </c>
      <c r="CS28" s="100">
        <f t="shared" si="6"/>
        <v>1897.8796470642119</v>
      </c>
      <c r="CT28" s="100" t="s">
        <v>147</v>
      </c>
      <c r="CU28" s="82"/>
      <c r="CV28" s="100"/>
      <c r="CW28" s="100">
        <v>10014.796447753906</v>
      </c>
      <c r="CX28" s="100"/>
      <c r="CY28" s="100"/>
      <c r="CZ28" s="100">
        <v>18978.79647064209</v>
      </c>
      <c r="DA28" s="100">
        <f t="shared" ref="DA28:DA55" si="17">CZ28-DH28</f>
        <v>8964.0000228881836</v>
      </c>
      <c r="DB28" s="100"/>
      <c r="DC28" s="100"/>
      <c r="DD28" s="100"/>
      <c r="DE28" s="100">
        <v>10014.796447753906</v>
      </c>
      <c r="DF28" s="100"/>
      <c r="DG28" s="100"/>
      <c r="DH28" s="100">
        <f t="shared" si="14"/>
        <v>10014.796447753906</v>
      </c>
      <c r="DI28" s="100">
        <v>10014.796447753906</v>
      </c>
      <c r="DJ28" s="100"/>
      <c r="DK28" s="100"/>
      <c r="DL28" s="100">
        <f t="shared" si="15"/>
        <v>10014.796447753906</v>
      </c>
      <c r="DM28" s="100"/>
      <c r="DN28" s="100"/>
      <c r="DO28" s="100"/>
      <c r="DP28" s="101">
        <f t="shared" ref="DP28:DP83" si="18">DH28-DL28</f>
        <v>0</v>
      </c>
      <c r="DQ28" s="82">
        <f t="shared" si="16"/>
        <v>1</v>
      </c>
      <c r="DR28" s="80">
        <v>10014.796447753906</v>
      </c>
      <c r="DS28" s="80"/>
      <c r="DT28" s="81">
        <f t="shared" si="7"/>
        <v>10014.796447753906</v>
      </c>
      <c r="DU28" s="82">
        <f t="shared" si="8"/>
        <v>1</v>
      </c>
    </row>
    <row r="29" spans="1:125">
      <c r="A29" s="83" t="s">
        <v>150</v>
      </c>
      <c r="B29" s="84" t="s">
        <v>151</v>
      </c>
      <c r="C29" s="84" t="s">
        <v>152</v>
      </c>
      <c r="D29" s="83" t="s">
        <v>141</v>
      </c>
      <c r="E29" s="83" t="s">
        <v>142</v>
      </c>
      <c r="F29" s="83" t="s">
        <v>47</v>
      </c>
      <c r="G29" s="83" t="s">
        <v>143</v>
      </c>
      <c r="H29" s="83" t="s">
        <v>144</v>
      </c>
      <c r="I29" s="83" t="s">
        <v>145</v>
      </c>
      <c r="J29" s="83" t="s">
        <v>71</v>
      </c>
      <c r="K29" s="83" t="s">
        <v>146</v>
      </c>
      <c r="L29" s="85" t="s">
        <v>151</v>
      </c>
      <c r="M29" s="103"/>
      <c r="N29" s="104"/>
      <c r="O29" s="104"/>
      <c r="P29" s="104"/>
      <c r="Q29" s="104"/>
      <c r="R29" s="105"/>
      <c r="S29" s="106"/>
      <c r="T29" s="104"/>
      <c r="U29" s="104"/>
      <c r="V29" s="104"/>
      <c r="W29" s="104"/>
      <c r="X29" s="105"/>
      <c r="Y29" s="105"/>
      <c r="Z29" s="104"/>
      <c r="AA29" s="107"/>
      <c r="AB29" s="108">
        <v>2262</v>
      </c>
      <c r="AC29" s="108"/>
      <c r="AD29" s="108">
        <v>160</v>
      </c>
      <c r="AE29" s="108"/>
      <c r="AF29" s="109">
        <f>AD29*450</f>
        <v>72000</v>
      </c>
      <c r="AG29" s="107"/>
      <c r="AH29" s="108"/>
      <c r="AI29" s="108"/>
      <c r="AJ29" s="108">
        <v>65423.4375</v>
      </c>
      <c r="AK29" s="108"/>
      <c r="AL29" s="109"/>
      <c r="AM29" s="110"/>
      <c r="AN29" s="108">
        <v>8042.859375</v>
      </c>
      <c r="AO29" s="111">
        <v>160</v>
      </c>
      <c r="AP29" s="112">
        <v>65423.4375</v>
      </c>
      <c r="AQ29" s="112"/>
      <c r="AR29" s="112">
        <v>2262</v>
      </c>
      <c r="AS29" s="112"/>
      <c r="AT29" s="113">
        <v>168</v>
      </c>
      <c r="AU29" s="111">
        <f>AT29*450</f>
        <v>75600</v>
      </c>
      <c r="AV29" s="112"/>
      <c r="AW29" s="112"/>
      <c r="AX29" s="112"/>
      <c r="AY29" s="112"/>
      <c r="AZ29" s="113">
        <v>68694.609375</v>
      </c>
      <c r="BA29" s="112"/>
      <c r="BB29" s="112">
        <v>8847.1453125000007</v>
      </c>
      <c r="BC29" s="106"/>
      <c r="BD29" s="104"/>
      <c r="BE29" s="104">
        <v>168</v>
      </c>
      <c r="BF29" s="104">
        <v>68694.609375</v>
      </c>
      <c r="BG29" s="104"/>
      <c r="BH29" s="105"/>
      <c r="BI29" s="106"/>
      <c r="BJ29" s="104"/>
      <c r="BK29" s="104"/>
      <c r="BL29" s="104"/>
      <c r="BM29" s="104"/>
      <c r="BN29" s="105"/>
      <c r="BO29" s="105"/>
      <c r="BP29" s="105"/>
      <c r="BQ29" s="107"/>
      <c r="BR29" s="108">
        <v>2262</v>
      </c>
      <c r="BS29" s="108"/>
      <c r="BT29" s="108">
        <v>160</v>
      </c>
      <c r="BU29" s="108"/>
      <c r="BV29" s="109">
        <f>BT29*450</f>
        <v>72000</v>
      </c>
      <c r="BW29" s="107"/>
      <c r="BX29" s="108"/>
      <c r="BY29" s="108"/>
      <c r="BZ29" s="108">
        <v>65423.4375</v>
      </c>
      <c r="CA29" s="108"/>
      <c r="CB29" s="109"/>
      <c r="CC29" s="110"/>
      <c r="CD29" s="108">
        <v>8042.859375</v>
      </c>
      <c r="CE29" s="111">
        <v>160</v>
      </c>
      <c r="CF29" s="112">
        <v>65423.4375</v>
      </c>
      <c r="CG29" s="112"/>
      <c r="CH29" s="112">
        <v>2262</v>
      </c>
      <c r="CI29" s="112"/>
      <c r="CJ29" s="113">
        <v>168</v>
      </c>
      <c r="CK29" s="111">
        <f>CJ29*450</f>
        <v>75600</v>
      </c>
      <c r="CL29" s="112"/>
      <c r="CM29" s="112"/>
      <c r="CN29" s="112"/>
      <c r="CO29" s="112"/>
      <c r="CP29" s="113">
        <v>68694.609375</v>
      </c>
      <c r="CQ29" s="112"/>
      <c r="CR29" s="114">
        <v>8042.859375</v>
      </c>
      <c r="CS29" s="100">
        <f t="shared" si="6"/>
        <v>804.28593750000073</v>
      </c>
      <c r="CT29" s="100" t="s">
        <v>147</v>
      </c>
      <c r="CU29" s="100"/>
      <c r="CV29" s="100"/>
      <c r="CW29" s="100">
        <v>4021.4296875</v>
      </c>
      <c r="CX29" s="100"/>
      <c r="CY29" s="100"/>
      <c r="CZ29" s="100">
        <v>8042.859375</v>
      </c>
      <c r="DA29" s="100">
        <f t="shared" si="17"/>
        <v>4021.4296875</v>
      </c>
      <c r="DB29" s="100"/>
      <c r="DC29" s="100"/>
      <c r="DD29" s="100"/>
      <c r="DE29" s="100">
        <v>4021.4296875</v>
      </c>
      <c r="DF29" s="100"/>
      <c r="DG29" s="100"/>
      <c r="DH29" s="100">
        <f t="shared" si="14"/>
        <v>4021.4296875</v>
      </c>
      <c r="DI29" s="100">
        <v>4021.4296875</v>
      </c>
      <c r="DJ29" s="100"/>
      <c r="DK29" s="100"/>
      <c r="DL29" s="100">
        <f t="shared" si="15"/>
        <v>4021.4296875</v>
      </c>
      <c r="DM29" s="100"/>
      <c r="DN29" s="100"/>
      <c r="DO29" s="100"/>
      <c r="DP29" s="101">
        <f t="shared" si="18"/>
        <v>0</v>
      </c>
      <c r="DQ29" s="82">
        <f t="shared" si="16"/>
        <v>1</v>
      </c>
      <c r="DR29" s="80">
        <v>4021.4296875</v>
      </c>
      <c r="DS29" s="80"/>
      <c r="DT29" s="81">
        <f t="shared" si="7"/>
        <v>4021.4296875</v>
      </c>
      <c r="DU29" s="82">
        <f t="shared" si="8"/>
        <v>1</v>
      </c>
    </row>
    <row r="30" spans="1:125">
      <c r="A30" s="83" t="s">
        <v>150</v>
      </c>
      <c r="B30" s="84" t="s">
        <v>153</v>
      </c>
      <c r="C30" s="84" t="s">
        <v>154</v>
      </c>
      <c r="D30" s="83" t="s">
        <v>141</v>
      </c>
      <c r="E30" s="83" t="s">
        <v>142</v>
      </c>
      <c r="F30" s="83" t="s">
        <v>47</v>
      </c>
      <c r="G30" s="83" t="s">
        <v>143</v>
      </c>
      <c r="H30" s="83" t="s">
        <v>144</v>
      </c>
      <c r="I30" s="83" t="s">
        <v>145</v>
      </c>
      <c r="J30" s="83" t="s">
        <v>71</v>
      </c>
      <c r="K30" s="83" t="s">
        <v>146</v>
      </c>
      <c r="L30" s="85" t="s">
        <v>153</v>
      </c>
      <c r="M30" s="103"/>
      <c r="N30" s="104"/>
      <c r="O30" s="104"/>
      <c r="P30" s="104"/>
      <c r="Q30" s="104"/>
      <c r="R30" s="105"/>
      <c r="S30" s="106"/>
      <c r="T30" s="104"/>
      <c r="U30" s="104"/>
      <c r="V30" s="104"/>
      <c r="W30" s="104"/>
      <c r="X30" s="105"/>
      <c r="Y30" s="105"/>
      <c r="Z30" s="104"/>
      <c r="AA30" s="107"/>
      <c r="AB30" s="108">
        <v>2262</v>
      </c>
      <c r="AC30" s="108"/>
      <c r="AD30" s="108">
        <v>160</v>
      </c>
      <c r="AE30" s="108"/>
      <c r="AF30" s="109">
        <f>AD30*450</f>
        <v>72000</v>
      </c>
      <c r="AG30" s="107"/>
      <c r="AH30" s="108"/>
      <c r="AI30" s="108"/>
      <c r="AJ30" s="108">
        <v>65423.4375</v>
      </c>
      <c r="AK30" s="108"/>
      <c r="AL30" s="109"/>
      <c r="AM30" s="110"/>
      <c r="AN30" s="108">
        <v>8042.859375</v>
      </c>
      <c r="AO30" s="111">
        <v>160</v>
      </c>
      <c r="AP30" s="112">
        <v>65423.4375</v>
      </c>
      <c r="AQ30" s="112"/>
      <c r="AR30" s="112">
        <v>2262</v>
      </c>
      <c r="AS30" s="112"/>
      <c r="AT30" s="113">
        <v>168</v>
      </c>
      <c r="AU30" s="111">
        <f>AT30*450</f>
        <v>75600</v>
      </c>
      <c r="AV30" s="112"/>
      <c r="AW30" s="112"/>
      <c r="AX30" s="112"/>
      <c r="AY30" s="112"/>
      <c r="AZ30" s="113">
        <v>68694.609375</v>
      </c>
      <c r="BA30" s="112"/>
      <c r="BB30" s="112">
        <v>8847.1453125000007</v>
      </c>
      <c r="BC30" s="106"/>
      <c r="BD30" s="104"/>
      <c r="BE30" s="104">
        <v>168</v>
      </c>
      <c r="BF30" s="104">
        <v>68694.609375</v>
      </c>
      <c r="BG30" s="104"/>
      <c r="BH30" s="105"/>
      <c r="BI30" s="106"/>
      <c r="BJ30" s="104"/>
      <c r="BK30" s="104"/>
      <c r="BL30" s="104"/>
      <c r="BM30" s="104"/>
      <c r="BN30" s="105"/>
      <c r="BO30" s="105"/>
      <c r="BP30" s="105"/>
      <c r="BQ30" s="107"/>
      <c r="BR30" s="108">
        <v>2262</v>
      </c>
      <c r="BS30" s="108"/>
      <c r="BT30" s="108">
        <v>160</v>
      </c>
      <c r="BU30" s="108"/>
      <c r="BV30" s="109">
        <f>BT30*450</f>
        <v>72000</v>
      </c>
      <c r="BW30" s="107"/>
      <c r="BX30" s="108"/>
      <c r="BY30" s="108"/>
      <c r="BZ30" s="108">
        <v>65423.4375</v>
      </c>
      <c r="CA30" s="108"/>
      <c r="CB30" s="109"/>
      <c r="CC30" s="110"/>
      <c r="CD30" s="108">
        <v>8042.859375</v>
      </c>
      <c r="CE30" s="111">
        <v>160</v>
      </c>
      <c r="CF30" s="112">
        <v>65423.4375</v>
      </c>
      <c r="CG30" s="112"/>
      <c r="CH30" s="112">
        <v>2262</v>
      </c>
      <c r="CI30" s="112"/>
      <c r="CJ30" s="113">
        <v>168</v>
      </c>
      <c r="CK30" s="111">
        <f>CJ30*450</f>
        <v>75600</v>
      </c>
      <c r="CL30" s="112"/>
      <c r="CM30" s="112"/>
      <c r="CN30" s="112"/>
      <c r="CO30" s="112"/>
      <c r="CP30" s="113">
        <v>68694.609375</v>
      </c>
      <c r="CQ30" s="112"/>
      <c r="CR30" s="114">
        <v>8042.859375</v>
      </c>
      <c r="CS30" s="100">
        <f t="shared" si="6"/>
        <v>804.28593750000073</v>
      </c>
      <c r="CT30" s="100" t="s">
        <v>147</v>
      </c>
      <c r="CU30" s="100"/>
      <c r="CV30" s="100"/>
      <c r="CW30" s="100">
        <v>4021.4296875</v>
      </c>
      <c r="CX30" s="100"/>
      <c r="CY30" s="100"/>
      <c r="CZ30" s="100">
        <v>8042.859375</v>
      </c>
      <c r="DA30" s="100">
        <f t="shared" si="17"/>
        <v>4021.4296875</v>
      </c>
      <c r="DB30" s="100"/>
      <c r="DC30" s="100"/>
      <c r="DD30" s="100"/>
      <c r="DE30" s="100">
        <v>4021.4296875</v>
      </c>
      <c r="DF30" s="100"/>
      <c r="DG30" s="100"/>
      <c r="DH30" s="100">
        <f t="shared" si="14"/>
        <v>4021.4296875</v>
      </c>
      <c r="DI30" s="100">
        <v>4021.4296875</v>
      </c>
      <c r="DJ30" s="100"/>
      <c r="DK30" s="100"/>
      <c r="DL30" s="100">
        <f t="shared" si="15"/>
        <v>4021.4296875</v>
      </c>
      <c r="DM30" s="100"/>
      <c r="DN30" s="100"/>
      <c r="DO30" s="100"/>
      <c r="DP30" s="101">
        <f t="shared" si="18"/>
        <v>0</v>
      </c>
      <c r="DQ30" s="82">
        <f t="shared" si="16"/>
        <v>1</v>
      </c>
      <c r="DR30" s="80">
        <v>4021.4296875</v>
      </c>
      <c r="DS30" s="80"/>
      <c r="DT30" s="81">
        <f t="shared" si="7"/>
        <v>4021.4296875</v>
      </c>
      <c r="DU30" s="82">
        <f t="shared" si="8"/>
        <v>1</v>
      </c>
    </row>
    <row r="31" spans="1:125">
      <c r="A31" s="83" t="s">
        <v>58</v>
      </c>
      <c r="B31" s="84" t="s">
        <v>155</v>
      </c>
      <c r="C31" s="84" t="s">
        <v>156</v>
      </c>
      <c r="D31" s="83" t="s">
        <v>141</v>
      </c>
      <c r="E31" s="83" t="s">
        <v>157</v>
      </c>
      <c r="F31" s="83" t="s">
        <v>47</v>
      </c>
      <c r="G31" s="83" t="s">
        <v>143</v>
      </c>
      <c r="H31" s="83" t="s">
        <v>144</v>
      </c>
      <c r="I31" s="83" t="s">
        <v>145</v>
      </c>
      <c r="J31" s="83" t="s">
        <v>71</v>
      </c>
      <c r="K31" s="83" t="s">
        <v>146</v>
      </c>
      <c r="L31" s="85" t="s">
        <v>158</v>
      </c>
      <c r="M31" s="103"/>
      <c r="N31" s="104"/>
      <c r="O31" s="104"/>
      <c r="P31" s="104"/>
      <c r="Q31" s="104"/>
      <c r="R31" s="105"/>
      <c r="S31" s="106"/>
      <c r="T31" s="104"/>
      <c r="U31" s="104"/>
      <c r="V31" s="104"/>
      <c r="W31" s="104"/>
      <c r="X31" s="105"/>
      <c r="Y31" s="105">
        <v>2</v>
      </c>
      <c r="Z31" s="104">
        <v>401.4674072265625</v>
      </c>
      <c r="AA31" s="107"/>
      <c r="AB31" s="108">
        <v>377</v>
      </c>
      <c r="AC31" s="108"/>
      <c r="AD31" s="108">
        <v>96</v>
      </c>
      <c r="AE31" s="108"/>
      <c r="AF31" s="109">
        <f>AD31*450</f>
        <v>43200</v>
      </c>
      <c r="AG31" s="107"/>
      <c r="AH31" s="108"/>
      <c r="AI31" s="108"/>
      <c r="AJ31" s="108">
        <v>39254.0625</v>
      </c>
      <c r="AK31" s="108"/>
      <c r="AL31" s="109"/>
      <c r="AM31" s="110">
        <v>34</v>
      </c>
      <c r="AN31" s="108">
        <v>7204</v>
      </c>
      <c r="AO31" s="111">
        <v>96</v>
      </c>
      <c r="AP31" s="112">
        <v>39254.0625</v>
      </c>
      <c r="AQ31" s="112"/>
      <c r="AR31" s="112">
        <v>377</v>
      </c>
      <c r="AS31" s="112"/>
      <c r="AT31" s="113">
        <v>104</v>
      </c>
      <c r="AU31" s="111">
        <f>AT31*450</f>
        <v>46800</v>
      </c>
      <c r="AV31" s="112"/>
      <c r="AW31" s="112"/>
      <c r="AX31" s="112"/>
      <c r="AY31" s="112"/>
      <c r="AZ31" s="113">
        <v>42525.234375</v>
      </c>
      <c r="BA31" s="112">
        <v>36</v>
      </c>
      <c r="BB31" s="112">
        <v>8366.0141479492195</v>
      </c>
      <c r="BC31" s="106"/>
      <c r="BD31" s="104"/>
      <c r="BE31" s="104">
        <v>104</v>
      </c>
      <c r="BF31" s="104">
        <v>42525.234375</v>
      </c>
      <c r="BG31" s="104"/>
      <c r="BH31" s="105"/>
      <c r="BI31" s="106"/>
      <c r="BJ31" s="104"/>
      <c r="BK31" s="104"/>
      <c r="BL31" s="104"/>
      <c r="BM31" s="104"/>
      <c r="BN31" s="105"/>
      <c r="BO31" s="105">
        <v>2</v>
      </c>
      <c r="BP31" s="105">
        <v>401.4674072265625</v>
      </c>
      <c r="BQ31" s="107"/>
      <c r="BR31" s="108">
        <v>377</v>
      </c>
      <c r="BS31" s="108"/>
      <c r="BT31" s="108">
        <v>96</v>
      </c>
      <c r="BU31" s="108"/>
      <c r="BV31" s="109">
        <f>BT31*450</f>
        <v>43200</v>
      </c>
      <c r="BW31" s="107"/>
      <c r="BX31" s="108"/>
      <c r="BY31" s="108"/>
      <c r="BZ31" s="108">
        <v>39254.0625</v>
      </c>
      <c r="CA31" s="108"/>
      <c r="CB31" s="109"/>
      <c r="CC31" s="110">
        <v>34</v>
      </c>
      <c r="CD31" s="108">
        <v>7204</v>
      </c>
      <c r="CE31" s="111">
        <v>96</v>
      </c>
      <c r="CF31" s="112">
        <v>39254.0625</v>
      </c>
      <c r="CG31" s="112"/>
      <c r="CH31" s="112">
        <v>377</v>
      </c>
      <c r="CI31" s="112"/>
      <c r="CJ31" s="113">
        <v>104</v>
      </c>
      <c r="CK31" s="111">
        <f>CJ31*450</f>
        <v>46800</v>
      </c>
      <c r="CL31" s="112"/>
      <c r="CM31" s="112"/>
      <c r="CN31" s="112"/>
      <c r="CO31" s="112"/>
      <c r="CP31" s="113">
        <v>42525.234375</v>
      </c>
      <c r="CQ31" s="112">
        <v>36</v>
      </c>
      <c r="CR31" s="114">
        <v>7605.4674072265625</v>
      </c>
      <c r="CS31" s="100">
        <f t="shared" si="6"/>
        <v>760.54674072265698</v>
      </c>
      <c r="CT31" s="100" t="s">
        <v>147</v>
      </c>
      <c r="CU31" s="100"/>
      <c r="CV31" s="100"/>
      <c r="CW31" s="100">
        <v>4003.4674072265625</v>
      </c>
      <c r="CX31" s="100"/>
      <c r="CY31" s="100"/>
      <c r="CZ31" s="100">
        <v>7605.4674072265625</v>
      </c>
      <c r="DA31" s="100">
        <f t="shared" si="17"/>
        <v>3602</v>
      </c>
      <c r="DB31" s="100"/>
      <c r="DC31" s="100"/>
      <c r="DD31" s="100"/>
      <c r="DE31" s="100">
        <v>4003.4674072265625</v>
      </c>
      <c r="DF31" s="100"/>
      <c r="DG31" s="100"/>
      <c r="DH31" s="100">
        <f t="shared" si="14"/>
        <v>4003.4674072265625</v>
      </c>
      <c r="DI31" s="100">
        <v>3602</v>
      </c>
      <c r="DJ31" s="100"/>
      <c r="DK31" s="100"/>
      <c r="DL31" s="100">
        <f t="shared" si="15"/>
        <v>3602</v>
      </c>
      <c r="DM31" s="100"/>
      <c r="DN31" s="100"/>
      <c r="DO31" s="100"/>
      <c r="DP31" s="101">
        <f t="shared" si="18"/>
        <v>401.4674072265625</v>
      </c>
      <c r="DQ31" s="82">
        <f t="shared" si="16"/>
        <v>0.89972007602662551</v>
      </c>
      <c r="DR31" s="80">
        <v>3602</v>
      </c>
      <c r="DS31" s="80"/>
      <c r="DT31" s="81">
        <f t="shared" si="7"/>
        <v>3602</v>
      </c>
      <c r="DU31" s="82">
        <f t="shared" si="8"/>
        <v>0.89972007602662551</v>
      </c>
    </row>
    <row r="32" spans="1:125">
      <c r="A32" s="83" t="s">
        <v>58</v>
      </c>
      <c r="B32" s="84" t="s">
        <v>159</v>
      </c>
      <c r="C32" s="84" t="s">
        <v>160</v>
      </c>
      <c r="D32" s="83" t="s">
        <v>141</v>
      </c>
      <c r="E32" s="83" t="s">
        <v>157</v>
      </c>
      <c r="F32" s="83" t="s">
        <v>47</v>
      </c>
      <c r="G32" s="83" t="s">
        <v>143</v>
      </c>
      <c r="H32" s="83" t="s">
        <v>144</v>
      </c>
      <c r="I32" s="83" t="s">
        <v>145</v>
      </c>
      <c r="J32" s="83" t="s">
        <v>71</v>
      </c>
      <c r="K32" s="83" t="s">
        <v>146</v>
      </c>
      <c r="L32" s="85" t="s">
        <v>161</v>
      </c>
      <c r="M32" s="103"/>
      <c r="N32" s="104"/>
      <c r="O32" s="104"/>
      <c r="P32" s="104"/>
      <c r="Q32" s="104"/>
      <c r="R32" s="105"/>
      <c r="S32" s="106"/>
      <c r="T32" s="104"/>
      <c r="U32" s="104"/>
      <c r="V32" s="104"/>
      <c r="W32" s="104"/>
      <c r="X32" s="105"/>
      <c r="Y32" s="105">
        <v>2</v>
      </c>
      <c r="Z32" s="104">
        <v>401.4674072265625</v>
      </c>
      <c r="AA32" s="107"/>
      <c r="AB32" s="108"/>
      <c r="AC32" s="108"/>
      <c r="AD32" s="108"/>
      <c r="AE32" s="108"/>
      <c r="AF32" s="109"/>
      <c r="AG32" s="107"/>
      <c r="AH32" s="108"/>
      <c r="AI32" s="108"/>
      <c r="AJ32" s="108"/>
      <c r="AK32" s="108"/>
      <c r="AL32" s="109"/>
      <c r="AM32" s="110">
        <v>34</v>
      </c>
      <c r="AN32" s="108">
        <v>7204</v>
      </c>
      <c r="AO32" s="111"/>
      <c r="AP32" s="112"/>
      <c r="AQ32" s="112"/>
      <c r="AR32" s="112"/>
      <c r="AS32" s="112"/>
      <c r="AT32" s="113"/>
      <c r="AU32" s="111"/>
      <c r="AV32" s="112"/>
      <c r="AW32" s="112"/>
      <c r="AX32" s="112"/>
      <c r="AY32" s="112"/>
      <c r="AZ32" s="113"/>
      <c r="BA32" s="112">
        <v>36</v>
      </c>
      <c r="BB32" s="112">
        <v>8366.0141479492195</v>
      </c>
      <c r="BC32" s="106"/>
      <c r="BD32" s="104"/>
      <c r="BE32" s="104"/>
      <c r="BF32" s="104"/>
      <c r="BG32" s="104"/>
      <c r="BH32" s="105"/>
      <c r="BI32" s="106"/>
      <c r="BJ32" s="104"/>
      <c r="BK32" s="104"/>
      <c r="BL32" s="104"/>
      <c r="BM32" s="104"/>
      <c r="BN32" s="105"/>
      <c r="BO32" s="105">
        <v>2</v>
      </c>
      <c r="BP32" s="105">
        <v>401.4674072265625</v>
      </c>
      <c r="BQ32" s="107"/>
      <c r="BR32" s="108"/>
      <c r="BS32" s="108"/>
      <c r="BT32" s="108"/>
      <c r="BU32" s="108"/>
      <c r="BV32" s="109"/>
      <c r="BW32" s="107"/>
      <c r="BX32" s="108"/>
      <c r="BY32" s="108"/>
      <c r="BZ32" s="108"/>
      <c r="CA32" s="108"/>
      <c r="CB32" s="109"/>
      <c r="CC32" s="110">
        <v>34</v>
      </c>
      <c r="CD32" s="108">
        <v>7204</v>
      </c>
      <c r="CE32" s="111"/>
      <c r="CF32" s="112"/>
      <c r="CG32" s="112"/>
      <c r="CH32" s="112"/>
      <c r="CI32" s="112"/>
      <c r="CJ32" s="113"/>
      <c r="CK32" s="111"/>
      <c r="CL32" s="112"/>
      <c r="CM32" s="112"/>
      <c r="CN32" s="112"/>
      <c r="CO32" s="112"/>
      <c r="CP32" s="113"/>
      <c r="CQ32" s="112">
        <v>36</v>
      </c>
      <c r="CR32" s="114">
        <v>7605.4674072265625</v>
      </c>
      <c r="CS32" s="100">
        <f t="shared" si="6"/>
        <v>760.54674072265698</v>
      </c>
      <c r="CT32" s="100" t="s">
        <v>147</v>
      </c>
      <c r="CU32" s="100"/>
      <c r="CV32" s="100"/>
      <c r="CW32" s="100">
        <v>4003.4674072265625</v>
      </c>
      <c r="CX32" s="100"/>
      <c r="CY32" s="100"/>
      <c r="CZ32" s="100">
        <v>7605.4674072265625</v>
      </c>
      <c r="DA32" s="100">
        <f t="shared" si="17"/>
        <v>3602</v>
      </c>
      <c r="DB32" s="100"/>
      <c r="DC32" s="100"/>
      <c r="DD32" s="100"/>
      <c r="DE32" s="100">
        <v>4003.4674072265625</v>
      </c>
      <c r="DF32" s="100"/>
      <c r="DG32" s="100"/>
      <c r="DH32" s="100">
        <f t="shared" si="14"/>
        <v>4003.4674072265625</v>
      </c>
      <c r="DI32" s="100">
        <v>3602</v>
      </c>
      <c r="DJ32" s="100"/>
      <c r="DK32" s="100"/>
      <c r="DL32" s="100">
        <f t="shared" si="15"/>
        <v>3602</v>
      </c>
      <c r="DM32" s="100"/>
      <c r="DN32" s="100"/>
      <c r="DO32" s="100"/>
      <c r="DP32" s="101">
        <f t="shared" si="18"/>
        <v>401.4674072265625</v>
      </c>
      <c r="DQ32" s="82">
        <f t="shared" si="16"/>
        <v>0.89972007602662551</v>
      </c>
      <c r="DR32" s="80">
        <v>3602</v>
      </c>
      <c r="DS32" s="80"/>
      <c r="DT32" s="81">
        <f t="shared" si="7"/>
        <v>3602</v>
      </c>
      <c r="DU32" s="82">
        <f t="shared" si="8"/>
        <v>0.89972007602662551</v>
      </c>
    </row>
    <row r="33" spans="1:125">
      <c r="A33" s="83" t="s">
        <v>58</v>
      </c>
      <c r="B33" s="84" t="s">
        <v>162</v>
      </c>
      <c r="C33" s="84" t="s">
        <v>163</v>
      </c>
      <c r="D33" s="83" t="s">
        <v>141</v>
      </c>
      <c r="E33" s="83" t="s">
        <v>157</v>
      </c>
      <c r="F33" s="83" t="s">
        <v>47</v>
      </c>
      <c r="G33" s="83" t="s">
        <v>143</v>
      </c>
      <c r="H33" s="83" t="s">
        <v>144</v>
      </c>
      <c r="I33" s="83" t="s">
        <v>145</v>
      </c>
      <c r="J33" s="83" t="s">
        <v>71</v>
      </c>
      <c r="K33" s="83" t="s">
        <v>146</v>
      </c>
      <c r="L33" s="85" t="s">
        <v>164</v>
      </c>
      <c r="M33" s="103"/>
      <c r="N33" s="104"/>
      <c r="O33" s="104"/>
      <c r="P33" s="104"/>
      <c r="Q33" s="104"/>
      <c r="R33" s="105"/>
      <c r="S33" s="106"/>
      <c r="T33" s="104"/>
      <c r="U33" s="104"/>
      <c r="V33" s="104"/>
      <c r="W33" s="104"/>
      <c r="X33" s="105"/>
      <c r="Y33" s="105">
        <v>2</v>
      </c>
      <c r="Z33" s="104">
        <v>401.4674072265625</v>
      </c>
      <c r="AA33" s="107"/>
      <c r="AB33" s="108"/>
      <c r="AC33" s="108"/>
      <c r="AD33" s="108"/>
      <c r="AE33" s="108"/>
      <c r="AF33" s="109"/>
      <c r="AG33" s="107"/>
      <c r="AH33" s="108"/>
      <c r="AI33" s="108"/>
      <c r="AJ33" s="108"/>
      <c r="AK33" s="108"/>
      <c r="AL33" s="109"/>
      <c r="AM33" s="110">
        <v>34</v>
      </c>
      <c r="AN33" s="108">
        <v>7204</v>
      </c>
      <c r="AO33" s="111"/>
      <c r="AP33" s="112"/>
      <c r="AQ33" s="112"/>
      <c r="AR33" s="112"/>
      <c r="AS33" s="112"/>
      <c r="AT33" s="113"/>
      <c r="AU33" s="111"/>
      <c r="AV33" s="112"/>
      <c r="AW33" s="112"/>
      <c r="AX33" s="112"/>
      <c r="AY33" s="112"/>
      <c r="AZ33" s="113"/>
      <c r="BA33" s="112">
        <v>36</v>
      </c>
      <c r="BB33" s="112">
        <v>8366.0141479492195</v>
      </c>
      <c r="BC33" s="106"/>
      <c r="BD33" s="104"/>
      <c r="BE33" s="104"/>
      <c r="BF33" s="104"/>
      <c r="BG33" s="104"/>
      <c r="BH33" s="105"/>
      <c r="BI33" s="106"/>
      <c r="BJ33" s="104"/>
      <c r="BK33" s="104"/>
      <c r="BL33" s="104"/>
      <c r="BM33" s="104"/>
      <c r="BN33" s="105"/>
      <c r="BO33" s="105">
        <v>2</v>
      </c>
      <c r="BP33" s="105">
        <v>401.4674072265625</v>
      </c>
      <c r="BQ33" s="107"/>
      <c r="BR33" s="108"/>
      <c r="BS33" s="108"/>
      <c r="BT33" s="108"/>
      <c r="BU33" s="108"/>
      <c r="BV33" s="109"/>
      <c r="BW33" s="107"/>
      <c r="BX33" s="108"/>
      <c r="BY33" s="108"/>
      <c r="BZ33" s="108"/>
      <c r="CA33" s="108"/>
      <c r="CB33" s="109"/>
      <c r="CC33" s="110">
        <v>34</v>
      </c>
      <c r="CD33" s="108">
        <v>7204</v>
      </c>
      <c r="CE33" s="111"/>
      <c r="CF33" s="112"/>
      <c r="CG33" s="112"/>
      <c r="CH33" s="112"/>
      <c r="CI33" s="112"/>
      <c r="CJ33" s="113"/>
      <c r="CK33" s="111"/>
      <c r="CL33" s="112"/>
      <c r="CM33" s="112"/>
      <c r="CN33" s="112"/>
      <c r="CO33" s="112"/>
      <c r="CP33" s="113"/>
      <c r="CQ33" s="112">
        <v>36</v>
      </c>
      <c r="CR33" s="114">
        <v>7605.4674072265625</v>
      </c>
      <c r="CS33" s="100">
        <f t="shared" si="6"/>
        <v>760.54674072265698</v>
      </c>
      <c r="CT33" s="100" t="s">
        <v>147</v>
      </c>
      <c r="CU33" s="100"/>
      <c r="CV33" s="100"/>
      <c r="CW33" s="100">
        <v>4003.4674072265625</v>
      </c>
      <c r="CX33" s="100"/>
      <c r="CY33" s="100"/>
      <c r="CZ33" s="100">
        <v>7605.4674072265625</v>
      </c>
      <c r="DA33" s="100">
        <f t="shared" si="17"/>
        <v>3602</v>
      </c>
      <c r="DB33" s="100"/>
      <c r="DC33" s="100"/>
      <c r="DD33" s="100"/>
      <c r="DE33" s="100">
        <v>4003.4674072265625</v>
      </c>
      <c r="DF33" s="100"/>
      <c r="DG33" s="100"/>
      <c r="DH33" s="100">
        <f t="shared" si="14"/>
        <v>4003.4674072265625</v>
      </c>
      <c r="DI33" s="100">
        <v>3602</v>
      </c>
      <c r="DJ33" s="100"/>
      <c r="DK33" s="100"/>
      <c r="DL33" s="100">
        <f t="shared" si="15"/>
        <v>3602</v>
      </c>
      <c r="DM33" s="100"/>
      <c r="DN33" s="100"/>
      <c r="DO33" s="100"/>
      <c r="DP33" s="101">
        <f t="shared" si="18"/>
        <v>401.4674072265625</v>
      </c>
      <c r="DQ33" s="82">
        <f t="shared" si="16"/>
        <v>0.89972007602662551</v>
      </c>
      <c r="DR33" s="80">
        <v>3602</v>
      </c>
      <c r="DS33" s="80"/>
      <c r="DT33" s="81">
        <f t="shared" si="7"/>
        <v>3602</v>
      </c>
      <c r="DU33" s="82">
        <f t="shared" si="8"/>
        <v>0.89972007602662551</v>
      </c>
    </row>
    <row r="34" spans="1:125">
      <c r="A34" s="83" t="s">
        <v>58</v>
      </c>
      <c r="B34" s="84" t="s">
        <v>165</v>
      </c>
      <c r="C34" s="84" t="s">
        <v>166</v>
      </c>
      <c r="D34" s="83" t="s">
        <v>141</v>
      </c>
      <c r="E34" s="83" t="s">
        <v>157</v>
      </c>
      <c r="F34" s="83" t="s">
        <v>47</v>
      </c>
      <c r="G34" s="83" t="s">
        <v>143</v>
      </c>
      <c r="H34" s="83" t="s">
        <v>144</v>
      </c>
      <c r="I34" s="83" t="s">
        <v>145</v>
      </c>
      <c r="J34" s="83" t="s">
        <v>71</v>
      </c>
      <c r="K34" s="83" t="s">
        <v>146</v>
      </c>
      <c r="L34" s="85" t="s">
        <v>167</v>
      </c>
      <c r="M34" s="103"/>
      <c r="N34" s="104"/>
      <c r="O34" s="104"/>
      <c r="P34" s="104"/>
      <c r="Q34" s="104"/>
      <c r="R34" s="105"/>
      <c r="S34" s="106"/>
      <c r="T34" s="104"/>
      <c r="U34" s="104"/>
      <c r="V34" s="104"/>
      <c r="W34" s="104"/>
      <c r="X34" s="105"/>
      <c r="Y34" s="105">
        <v>2</v>
      </c>
      <c r="Z34" s="104">
        <v>401.4674072265625</v>
      </c>
      <c r="AA34" s="107"/>
      <c r="AB34" s="108"/>
      <c r="AC34" s="108"/>
      <c r="AD34" s="108"/>
      <c r="AE34" s="108"/>
      <c r="AF34" s="109"/>
      <c r="AG34" s="107"/>
      <c r="AH34" s="108"/>
      <c r="AI34" s="108"/>
      <c r="AJ34" s="108"/>
      <c r="AK34" s="108"/>
      <c r="AL34" s="109"/>
      <c r="AM34" s="110">
        <v>34</v>
      </c>
      <c r="AN34" s="108">
        <v>7204</v>
      </c>
      <c r="AO34" s="111"/>
      <c r="AP34" s="112"/>
      <c r="AQ34" s="112"/>
      <c r="AR34" s="112"/>
      <c r="AS34" s="112"/>
      <c r="AT34" s="113"/>
      <c r="AU34" s="111"/>
      <c r="AV34" s="112"/>
      <c r="AW34" s="112"/>
      <c r="AX34" s="112"/>
      <c r="AY34" s="112"/>
      <c r="AZ34" s="113"/>
      <c r="BA34" s="112">
        <v>36</v>
      </c>
      <c r="BB34" s="112">
        <v>8366.0141479492195</v>
      </c>
      <c r="BC34" s="106"/>
      <c r="BD34" s="104"/>
      <c r="BE34" s="104"/>
      <c r="BF34" s="104"/>
      <c r="BG34" s="104"/>
      <c r="BH34" s="105"/>
      <c r="BI34" s="106"/>
      <c r="BJ34" s="104"/>
      <c r="BK34" s="104"/>
      <c r="BL34" s="104"/>
      <c r="BM34" s="104"/>
      <c r="BN34" s="105"/>
      <c r="BO34" s="105">
        <v>2</v>
      </c>
      <c r="BP34" s="105">
        <v>401.4674072265625</v>
      </c>
      <c r="BQ34" s="107"/>
      <c r="BR34" s="108"/>
      <c r="BS34" s="108"/>
      <c r="BT34" s="108"/>
      <c r="BU34" s="108"/>
      <c r="BV34" s="109"/>
      <c r="BW34" s="107"/>
      <c r="BX34" s="108"/>
      <c r="BY34" s="108"/>
      <c r="BZ34" s="108"/>
      <c r="CA34" s="108"/>
      <c r="CB34" s="109"/>
      <c r="CC34" s="110">
        <v>34</v>
      </c>
      <c r="CD34" s="108">
        <v>7204</v>
      </c>
      <c r="CE34" s="111"/>
      <c r="CF34" s="112"/>
      <c r="CG34" s="112"/>
      <c r="CH34" s="112"/>
      <c r="CI34" s="112"/>
      <c r="CJ34" s="113"/>
      <c r="CK34" s="111"/>
      <c r="CL34" s="112"/>
      <c r="CM34" s="112"/>
      <c r="CN34" s="112"/>
      <c r="CO34" s="112"/>
      <c r="CP34" s="113"/>
      <c r="CQ34" s="112">
        <v>36</v>
      </c>
      <c r="CR34" s="114">
        <v>7605.4674072265625</v>
      </c>
      <c r="CS34" s="100">
        <f t="shared" si="6"/>
        <v>760.54674072265698</v>
      </c>
      <c r="CT34" s="100" t="s">
        <v>147</v>
      </c>
      <c r="CU34" s="100"/>
      <c r="CV34" s="100"/>
      <c r="CW34" s="100">
        <v>4003.4674072265625</v>
      </c>
      <c r="CX34" s="100"/>
      <c r="CY34" s="100"/>
      <c r="CZ34" s="100">
        <v>7605.4674072265625</v>
      </c>
      <c r="DA34" s="100">
        <f t="shared" si="17"/>
        <v>3602</v>
      </c>
      <c r="DB34" s="100"/>
      <c r="DC34" s="100"/>
      <c r="DD34" s="100"/>
      <c r="DE34" s="100">
        <v>4003.4674072265625</v>
      </c>
      <c r="DF34" s="100"/>
      <c r="DG34" s="100"/>
      <c r="DH34" s="100">
        <f t="shared" si="14"/>
        <v>4003.4674072265625</v>
      </c>
      <c r="DI34" s="100">
        <v>3602</v>
      </c>
      <c r="DJ34" s="100"/>
      <c r="DK34" s="100"/>
      <c r="DL34" s="100">
        <f t="shared" si="15"/>
        <v>3602</v>
      </c>
      <c r="DM34" s="100"/>
      <c r="DN34" s="100"/>
      <c r="DO34" s="100"/>
      <c r="DP34" s="101">
        <f t="shared" si="18"/>
        <v>401.4674072265625</v>
      </c>
      <c r="DQ34" s="82">
        <f t="shared" si="16"/>
        <v>0.89972007602662551</v>
      </c>
      <c r="DR34" s="80">
        <v>3602</v>
      </c>
      <c r="DS34" s="80"/>
      <c r="DT34" s="81">
        <f t="shared" si="7"/>
        <v>3602</v>
      </c>
      <c r="DU34" s="82">
        <f t="shared" si="8"/>
        <v>0.89972007602662551</v>
      </c>
    </row>
    <row r="35" spans="1:125">
      <c r="A35" s="83" t="s">
        <v>58</v>
      </c>
      <c r="B35" s="84" t="s">
        <v>168</v>
      </c>
      <c r="C35" s="84" t="s">
        <v>169</v>
      </c>
      <c r="D35" s="83" t="s">
        <v>141</v>
      </c>
      <c r="E35" s="83" t="s">
        <v>157</v>
      </c>
      <c r="F35" s="83" t="s">
        <v>47</v>
      </c>
      <c r="G35" s="83" t="s">
        <v>143</v>
      </c>
      <c r="H35" s="83" t="s">
        <v>144</v>
      </c>
      <c r="I35" s="83" t="s">
        <v>145</v>
      </c>
      <c r="J35" s="83" t="s">
        <v>71</v>
      </c>
      <c r="K35" s="83" t="s">
        <v>146</v>
      </c>
      <c r="L35" s="85" t="s">
        <v>170</v>
      </c>
      <c r="M35" s="103"/>
      <c r="N35" s="104"/>
      <c r="O35" s="104"/>
      <c r="P35" s="104"/>
      <c r="Q35" s="104"/>
      <c r="R35" s="105"/>
      <c r="S35" s="106"/>
      <c r="T35" s="104"/>
      <c r="U35" s="104"/>
      <c r="V35" s="104"/>
      <c r="W35" s="104"/>
      <c r="X35" s="105"/>
      <c r="Y35" s="105">
        <v>2</v>
      </c>
      <c r="Z35" s="104">
        <v>401.4674072265625</v>
      </c>
      <c r="AA35" s="107"/>
      <c r="AB35" s="108"/>
      <c r="AC35" s="108"/>
      <c r="AD35" s="108"/>
      <c r="AE35" s="108"/>
      <c r="AF35" s="109"/>
      <c r="AG35" s="107"/>
      <c r="AH35" s="108"/>
      <c r="AI35" s="108"/>
      <c r="AJ35" s="108"/>
      <c r="AK35" s="108"/>
      <c r="AL35" s="109"/>
      <c r="AM35" s="110">
        <v>34</v>
      </c>
      <c r="AN35" s="108">
        <v>7204</v>
      </c>
      <c r="AO35" s="111"/>
      <c r="AP35" s="112"/>
      <c r="AQ35" s="112"/>
      <c r="AR35" s="112"/>
      <c r="AS35" s="112"/>
      <c r="AT35" s="113"/>
      <c r="AU35" s="111"/>
      <c r="AV35" s="112"/>
      <c r="AW35" s="112"/>
      <c r="AX35" s="112"/>
      <c r="AY35" s="112"/>
      <c r="AZ35" s="113"/>
      <c r="BA35" s="112">
        <v>36</v>
      </c>
      <c r="BB35" s="112">
        <v>8366.0141479492195</v>
      </c>
      <c r="BC35" s="106"/>
      <c r="BD35" s="104"/>
      <c r="BE35" s="104"/>
      <c r="BF35" s="104"/>
      <c r="BG35" s="104"/>
      <c r="BH35" s="105"/>
      <c r="BI35" s="106"/>
      <c r="BJ35" s="104"/>
      <c r="BK35" s="104"/>
      <c r="BL35" s="104"/>
      <c r="BM35" s="104"/>
      <c r="BN35" s="105"/>
      <c r="BO35" s="105">
        <v>2</v>
      </c>
      <c r="BP35" s="105">
        <v>401.4674072265625</v>
      </c>
      <c r="BQ35" s="107"/>
      <c r="BR35" s="108"/>
      <c r="BS35" s="108"/>
      <c r="BT35" s="108"/>
      <c r="BU35" s="108"/>
      <c r="BV35" s="109"/>
      <c r="BW35" s="107"/>
      <c r="BX35" s="108"/>
      <c r="BY35" s="108"/>
      <c r="BZ35" s="108"/>
      <c r="CA35" s="108"/>
      <c r="CB35" s="109"/>
      <c r="CC35" s="110">
        <v>34</v>
      </c>
      <c r="CD35" s="108">
        <v>7204</v>
      </c>
      <c r="CE35" s="111"/>
      <c r="CF35" s="112"/>
      <c r="CG35" s="112"/>
      <c r="CH35" s="112"/>
      <c r="CI35" s="112"/>
      <c r="CJ35" s="113"/>
      <c r="CK35" s="111"/>
      <c r="CL35" s="112"/>
      <c r="CM35" s="112"/>
      <c r="CN35" s="112"/>
      <c r="CO35" s="112"/>
      <c r="CP35" s="113"/>
      <c r="CQ35" s="112">
        <v>36</v>
      </c>
      <c r="CR35" s="114">
        <v>7605.4674072265625</v>
      </c>
      <c r="CS35" s="100">
        <f t="shared" si="6"/>
        <v>760.54674072265698</v>
      </c>
      <c r="CT35" s="100" t="s">
        <v>147</v>
      </c>
      <c r="CU35" s="100"/>
      <c r="CV35" s="100"/>
      <c r="CW35" s="100">
        <v>4003.4674072265625</v>
      </c>
      <c r="CX35" s="100"/>
      <c r="CY35" s="100"/>
      <c r="CZ35" s="100">
        <v>7605.4674072265625</v>
      </c>
      <c r="DA35" s="100">
        <f t="shared" si="17"/>
        <v>3602</v>
      </c>
      <c r="DB35" s="100"/>
      <c r="DC35" s="100"/>
      <c r="DD35" s="100"/>
      <c r="DE35" s="100">
        <v>4003.4674072265625</v>
      </c>
      <c r="DF35" s="100"/>
      <c r="DG35" s="100"/>
      <c r="DH35" s="100">
        <f t="shared" si="14"/>
        <v>4003.4674072265625</v>
      </c>
      <c r="DI35" s="100">
        <v>3602</v>
      </c>
      <c r="DJ35" s="100"/>
      <c r="DK35" s="100"/>
      <c r="DL35" s="100">
        <f t="shared" si="15"/>
        <v>3602</v>
      </c>
      <c r="DM35" s="100"/>
      <c r="DN35" s="100"/>
      <c r="DO35" s="100"/>
      <c r="DP35" s="101">
        <f t="shared" si="18"/>
        <v>401.4674072265625</v>
      </c>
      <c r="DQ35" s="82">
        <f t="shared" si="16"/>
        <v>0.89972007602662551</v>
      </c>
      <c r="DR35" s="80">
        <v>3602</v>
      </c>
      <c r="DS35" s="80"/>
      <c r="DT35" s="81">
        <f t="shared" si="7"/>
        <v>3602</v>
      </c>
      <c r="DU35" s="82">
        <f t="shared" si="8"/>
        <v>0.89972007602662551</v>
      </c>
    </row>
    <row r="36" spans="1:125">
      <c r="A36" s="83" t="s">
        <v>58</v>
      </c>
      <c r="B36" s="84" t="s">
        <v>171</v>
      </c>
      <c r="C36" s="84" t="s">
        <v>172</v>
      </c>
      <c r="D36" s="83" t="s">
        <v>141</v>
      </c>
      <c r="E36" s="83" t="s">
        <v>157</v>
      </c>
      <c r="F36" s="83" t="s">
        <v>47</v>
      </c>
      <c r="G36" s="83" t="s">
        <v>143</v>
      </c>
      <c r="H36" s="83" t="s">
        <v>144</v>
      </c>
      <c r="I36" s="83" t="s">
        <v>145</v>
      </c>
      <c r="J36" s="83" t="s">
        <v>71</v>
      </c>
      <c r="K36" s="83" t="s">
        <v>146</v>
      </c>
      <c r="L36" s="85" t="s">
        <v>173</v>
      </c>
      <c r="M36" s="103"/>
      <c r="N36" s="104"/>
      <c r="O36" s="104"/>
      <c r="P36" s="104"/>
      <c r="Q36" s="104"/>
      <c r="R36" s="105"/>
      <c r="S36" s="106"/>
      <c r="T36" s="104"/>
      <c r="U36" s="104"/>
      <c r="V36" s="104"/>
      <c r="W36" s="104"/>
      <c r="X36" s="105"/>
      <c r="Y36" s="105">
        <v>2</v>
      </c>
      <c r="Z36" s="104">
        <v>401.4674072265625</v>
      </c>
      <c r="AA36" s="107"/>
      <c r="AB36" s="108"/>
      <c r="AC36" s="108"/>
      <c r="AD36" s="108"/>
      <c r="AE36" s="108"/>
      <c r="AF36" s="109"/>
      <c r="AG36" s="107"/>
      <c r="AH36" s="108"/>
      <c r="AI36" s="108"/>
      <c r="AJ36" s="108"/>
      <c r="AK36" s="108"/>
      <c r="AL36" s="109"/>
      <c r="AM36" s="110">
        <v>34</v>
      </c>
      <c r="AN36" s="108">
        <v>7204</v>
      </c>
      <c r="AO36" s="111"/>
      <c r="AP36" s="112"/>
      <c r="AQ36" s="112"/>
      <c r="AR36" s="112"/>
      <c r="AS36" s="112"/>
      <c r="AT36" s="113"/>
      <c r="AU36" s="111"/>
      <c r="AV36" s="112"/>
      <c r="AW36" s="112"/>
      <c r="AX36" s="112"/>
      <c r="AY36" s="112"/>
      <c r="AZ36" s="113"/>
      <c r="BA36" s="112">
        <v>36</v>
      </c>
      <c r="BB36" s="112">
        <v>8366.0141479492195</v>
      </c>
      <c r="BC36" s="106"/>
      <c r="BD36" s="104"/>
      <c r="BE36" s="104"/>
      <c r="BF36" s="104"/>
      <c r="BG36" s="104"/>
      <c r="BH36" s="105"/>
      <c r="BI36" s="106"/>
      <c r="BJ36" s="104"/>
      <c r="BK36" s="104"/>
      <c r="BL36" s="104"/>
      <c r="BM36" s="104"/>
      <c r="BN36" s="105"/>
      <c r="BO36" s="105">
        <v>2</v>
      </c>
      <c r="BP36" s="105">
        <v>401.4674072265625</v>
      </c>
      <c r="BQ36" s="107"/>
      <c r="BR36" s="108"/>
      <c r="BS36" s="108"/>
      <c r="BT36" s="108"/>
      <c r="BU36" s="108"/>
      <c r="BV36" s="109"/>
      <c r="BW36" s="107"/>
      <c r="BX36" s="108"/>
      <c r="BY36" s="108"/>
      <c r="BZ36" s="108"/>
      <c r="CA36" s="108"/>
      <c r="CB36" s="109"/>
      <c r="CC36" s="110">
        <v>34</v>
      </c>
      <c r="CD36" s="108">
        <v>7204</v>
      </c>
      <c r="CE36" s="111"/>
      <c r="CF36" s="112"/>
      <c r="CG36" s="112"/>
      <c r="CH36" s="112"/>
      <c r="CI36" s="112"/>
      <c r="CJ36" s="113"/>
      <c r="CK36" s="111"/>
      <c r="CL36" s="112"/>
      <c r="CM36" s="112"/>
      <c r="CN36" s="112"/>
      <c r="CO36" s="112"/>
      <c r="CP36" s="113"/>
      <c r="CQ36" s="112">
        <v>36</v>
      </c>
      <c r="CR36" s="114">
        <v>7605.4674072265625</v>
      </c>
      <c r="CS36" s="100">
        <f t="shared" si="6"/>
        <v>760.54674072265698</v>
      </c>
      <c r="CT36" s="100" t="s">
        <v>147</v>
      </c>
      <c r="CU36" s="100"/>
      <c r="CV36" s="100"/>
      <c r="CW36" s="100">
        <v>4003.4674072265625</v>
      </c>
      <c r="CX36" s="100"/>
      <c r="CY36" s="100"/>
      <c r="CZ36" s="100">
        <v>7605.4674072265625</v>
      </c>
      <c r="DA36" s="100">
        <f t="shared" si="17"/>
        <v>3602</v>
      </c>
      <c r="DB36" s="100"/>
      <c r="DC36" s="100"/>
      <c r="DD36" s="100"/>
      <c r="DE36" s="100">
        <v>4003.4674072265625</v>
      </c>
      <c r="DF36" s="100"/>
      <c r="DG36" s="100"/>
      <c r="DH36" s="100">
        <f t="shared" si="14"/>
        <v>4003.4674072265625</v>
      </c>
      <c r="DI36" s="100">
        <v>3602</v>
      </c>
      <c r="DJ36" s="100"/>
      <c r="DK36" s="100"/>
      <c r="DL36" s="100">
        <f t="shared" si="15"/>
        <v>3602</v>
      </c>
      <c r="DM36" s="100"/>
      <c r="DN36" s="100"/>
      <c r="DO36" s="100"/>
      <c r="DP36" s="101">
        <f t="shared" si="18"/>
        <v>401.4674072265625</v>
      </c>
      <c r="DQ36" s="82">
        <f t="shared" si="16"/>
        <v>0.89972007602662551</v>
      </c>
      <c r="DR36" s="80">
        <v>3602</v>
      </c>
      <c r="DS36" s="80"/>
      <c r="DT36" s="81">
        <f t="shared" si="7"/>
        <v>3602</v>
      </c>
      <c r="DU36" s="82">
        <f t="shared" si="8"/>
        <v>0.89972007602662551</v>
      </c>
    </row>
    <row r="37" spans="1:125">
      <c r="A37" s="83" t="s">
        <v>58</v>
      </c>
      <c r="B37" s="84" t="s">
        <v>174</v>
      </c>
      <c r="C37" s="84" t="s">
        <v>175</v>
      </c>
      <c r="D37" s="83" t="s">
        <v>141</v>
      </c>
      <c r="E37" s="83" t="s">
        <v>157</v>
      </c>
      <c r="F37" s="83" t="s">
        <v>47</v>
      </c>
      <c r="G37" s="83" t="s">
        <v>143</v>
      </c>
      <c r="H37" s="83" t="s">
        <v>144</v>
      </c>
      <c r="I37" s="83" t="s">
        <v>145</v>
      </c>
      <c r="J37" s="83" t="s">
        <v>71</v>
      </c>
      <c r="K37" s="83" t="s">
        <v>146</v>
      </c>
      <c r="L37" s="85" t="s">
        <v>176</v>
      </c>
      <c r="M37" s="103"/>
      <c r="N37" s="104"/>
      <c r="O37" s="104"/>
      <c r="P37" s="104"/>
      <c r="Q37" s="104"/>
      <c r="R37" s="105"/>
      <c r="S37" s="106"/>
      <c r="T37" s="104"/>
      <c r="U37" s="104"/>
      <c r="V37" s="104"/>
      <c r="W37" s="104"/>
      <c r="X37" s="105"/>
      <c r="Y37" s="105">
        <v>2</v>
      </c>
      <c r="Z37" s="104">
        <v>401.4674072265625</v>
      </c>
      <c r="AA37" s="107"/>
      <c r="AB37" s="108"/>
      <c r="AC37" s="108"/>
      <c r="AD37" s="108"/>
      <c r="AE37" s="108"/>
      <c r="AF37" s="109"/>
      <c r="AG37" s="107"/>
      <c r="AH37" s="108"/>
      <c r="AI37" s="108"/>
      <c r="AJ37" s="108"/>
      <c r="AK37" s="108"/>
      <c r="AL37" s="109"/>
      <c r="AM37" s="110">
        <v>34</v>
      </c>
      <c r="AN37" s="108">
        <v>7204</v>
      </c>
      <c r="AO37" s="111"/>
      <c r="AP37" s="112"/>
      <c r="AQ37" s="112"/>
      <c r="AR37" s="112"/>
      <c r="AS37" s="112"/>
      <c r="AT37" s="113"/>
      <c r="AU37" s="111"/>
      <c r="AV37" s="112"/>
      <c r="AW37" s="112"/>
      <c r="AX37" s="112"/>
      <c r="AY37" s="112"/>
      <c r="AZ37" s="113"/>
      <c r="BA37" s="112">
        <v>36</v>
      </c>
      <c r="BB37" s="112">
        <v>8366.0141479492195</v>
      </c>
      <c r="BC37" s="106"/>
      <c r="BD37" s="104"/>
      <c r="BE37" s="104"/>
      <c r="BF37" s="104"/>
      <c r="BG37" s="104"/>
      <c r="BH37" s="105"/>
      <c r="BI37" s="106"/>
      <c r="BJ37" s="104"/>
      <c r="BK37" s="104"/>
      <c r="BL37" s="104"/>
      <c r="BM37" s="104"/>
      <c r="BN37" s="105"/>
      <c r="BO37" s="105">
        <v>2</v>
      </c>
      <c r="BP37" s="105">
        <v>401.4674072265625</v>
      </c>
      <c r="BQ37" s="107"/>
      <c r="BR37" s="108"/>
      <c r="BS37" s="108"/>
      <c r="BT37" s="108"/>
      <c r="BU37" s="108"/>
      <c r="BV37" s="109"/>
      <c r="BW37" s="107"/>
      <c r="BX37" s="108"/>
      <c r="BY37" s="108"/>
      <c r="BZ37" s="108"/>
      <c r="CA37" s="108"/>
      <c r="CB37" s="109"/>
      <c r="CC37" s="110">
        <v>34</v>
      </c>
      <c r="CD37" s="108">
        <v>7204</v>
      </c>
      <c r="CE37" s="111"/>
      <c r="CF37" s="112"/>
      <c r="CG37" s="112"/>
      <c r="CH37" s="112"/>
      <c r="CI37" s="112"/>
      <c r="CJ37" s="113"/>
      <c r="CK37" s="111"/>
      <c r="CL37" s="112"/>
      <c r="CM37" s="112"/>
      <c r="CN37" s="112"/>
      <c r="CO37" s="112"/>
      <c r="CP37" s="113"/>
      <c r="CQ37" s="112">
        <v>36</v>
      </c>
      <c r="CR37" s="114">
        <v>7605.4674072265625</v>
      </c>
      <c r="CS37" s="100">
        <f t="shared" si="6"/>
        <v>760.54674072265698</v>
      </c>
      <c r="CT37" s="100" t="s">
        <v>147</v>
      </c>
      <c r="CU37" s="100"/>
      <c r="CV37" s="100"/>
      <c r="CW37" s="100">
        <v>4003.4674072265625</v>
      </c>
      <c r="CX37" s="100"/>
      <c r="CY37" s="100"/>
      <c r="CZ37" s="100">
        <v>7605.4674072265625</v>
      </c>
      <c r="DA37" s="100">
        <f t="shared" si="17"/>
        <v>3602</v>
      </c>
      <c r="DB37" s="100"/>
      <c r="DC37" s="100"/>
      <c r="DD37" s="100"/>
      <c r="DE37" s="100">
        <v>4003.4674072265625</v>
      </c>
      <c r="DF37" s="100"/>
      <c r="DG37" s="100"/>
      <c r="DH37" s="100">
        <f t="shared" si="14"/>
        <v>4003.4674072265625</v>
      </c>
      <c r="DI37" s="100">
        <v>3602</v>
      </c>
      <c r="DJ37" s="100"/>
      <c r="DK37" s="100"/>
      <c r="DL37" s="100">
        <f t="shared" si="15"/>
        <v>3602</v>
      </c>
      <c r="DM37" s="100"/>
      <c r="DN37" s="100"/>
      <c r="DO37" s="100"/>
      <c r="DP37" s="101">
        <f t="shared" si="18"/>
        <v>401.4674072265625</v>
      </c>
      <c r="DQ37" s="82">
        <f t="shared" si="16"/>
        <v>0.89972007602662551</v>
      </c>
      <c r="DR37" s="80">
        <v>3602</v>
      </c>
      <c r="DS37" s="80"/>
      <c r="DT37" s="81">
        <f t="shared" si="7"/>
        <v>3602</v>
      </c>
      <c r="DU37" s="82">
        <f t="shared" si="8"/>
        <v>0.89972007602662551</v>
      </c>
    </row>
    <row r="38" spans="1:125">
      <c r="A38" s="83" t="s">
        <v>58</v>
      </c>
      <c r="B38" s="84" t="s">
        <v>177</v>
      </c>
      <c r="C38" s="84" t="s">
        <v>178</v>
      </c>
      <c r="D38" s="83" t="s">
        <v>141</v>
      </c>
      <c r="E38" s="83" t="s">
        <v>157</v>
      </c>
      <c r="F38" s="83" t="s">
        <v>47</v>
      </c>
      <c r="G38" s="83" t="s">
        <v>143</v>
      </c>
      <c r="H38" s="83" t="s">
        <v>144</v>
      </c>
      <c r="I38" s="83" t="s">
        <v>145</v>
      </c>
      <c r="J38" s="83" t="s">
        <v>71</v>
      </c>
      <c r="K38" s="83" t="s">
        <v>146</v>
      </c>
      <c r="L38" s="85" t="s">
        <v>179</v>
      </c>
      <c r="M38" s="103"/>
      <c r="N38" s="104"/>
      <c r="O38" s="104"/>
      <c r="P38" s="104"/>
      <c r="Q38" s="104"/>
      <c r="R38" s="105"/>
      <c r="S38" s="106"/>
      <c r="T38" s="104"/>
      <c r="U38" s="104"/>
      <c r="V38" s="104"/>
      <c r="W38" s="104"/>
      <c r="X38" s="105"/>
      <c r="Y38" s="105">
        <v>1</v>
      </c>
      <c r="Z38" s="104">
        <v>133.37188720703125</v>
      </c>
      <c r="AA38" s="107"/>
      <c r="AB38" s="108"/>
      <c r="AC38" s="108"/>
      <c r="AD38" s="108"/>
      <c r="AE38" s="108"/>
      <c r="AF38" s="109"/>
      <c r="AG38" s="107"/>
      <c r="AH38" s="108"/>
      <c r="AI38" s="108"/>
      <c r="AJ38" s="108"/>
      <c r="AK38" s="108"/>
      <c r="AL38" s="109"/>
      <c r="AM38" s="110">
        <v>34</v>
      </c>
      <c r="AN38" s="108">
        <v>7204</v>
      </c>
      <c r="AO38" s="111"/>
      <c r="AP38" s="112"/>
      <c r="AQ38" s="112"/>
      <c r="AR38" s="112"/>
      <c r="AS38" s="112"/>
      <c r="AT38" s="113"/>
      <c r="AU38" s="111"/>
      <c r="AV38" s="112"/>
      <c r="AW38" s="112"/>
      <c r="AX38" s="112"/>
      <c r="AY38" s="112"/>
      <c r="AZ38" s="113"/>
      <c r="BA38" s="112">
        <v>35</v>
      </c>
      <c r="BB38" s="112">
        <v>8071.1090759277349</v>
      </c>
      <c r="BC38" s="106"/>
      <c r="BD38" s="104"/>
      <c r="BE38" s="104"/>
      <c r="BF38" s="104"/>
      <c r="BG38" s="104"/>
      <c r="BH38" s="105"/>
      <c r="BI38" s="106"/>
      <c r="BJ38" s="104"/>
      <c r="BK38" s="104"/>
      <c r="BL38" s="104"/>
      <c r="BM38" s="104"/>
      <c r="BN38" s="105"/>
      <c r="BO38" s="105">
        <v>1</v>
      </c>
      <c r="BP38" s="105">
        <v>133.37188720703125</v>
      </c>
      <c r="BQ38" s="107"/>
      <c r="BR38" s="108"/>
      <c r="BS38" s="108"/>
      <c r="BT38" s="108"/>
      <c r="BU38" s="108"/>
      <c r="BV38" s="109"/>
      <c r="BW38" s="107"/>
      <c r="BX38" s="108"/>
      <c r="BY38" s="108"/>
      <c r="BZ38" s="108"/>
      <c r="CA38" s="108"/>
      <c r="CB38" s="109"/>
      <c r="CC38" s="110">
        <v>34</v>
      </c>
      <c r="CD38" s="108">
        <v>7204</v>
      </c>
      <c r="CE38" s="111"/>
      <c r="CF38" s="112"/>
      <c r="CG38" s="112"/>
      <c r="CH38" s="112"/>
      <c r="CI38" s="112"/>
      <c r="CJ38" s="113"/>
      <c r="CK38" s="111"/>
      <c r="CL38" s="112"/>
      <c r="CM38" s="112"/>
      <c r="CN38" s="112"/>
      <c r="CO38" s="112"/>
      <c r="CP38" s="113"/>
      <c r="CQ38" s="112">
        <v>35</v>
      </c>
      <c r="CR38" s="114">
        <v>7337.3718872070312</v>
      </c>
      <c r="CS38" s="100">
        <f t="shared" si="6"/>
        <v>733.73718872070367</v>
      </c>
      <c r="CT38" s="100" t="s">
        <v>147</v>
      </c>
      <c r="CU38" s="100"/>
      <c r="CV38" s="100"/>
      <c r="CW38" s="100">
        <v>3735.3718872070312</v>
      </c>
      <c r="CX38" s="100"/>
      <c r="CY38" s="100"/>
      <c r="CZ38" s="100">
        <v>7337.3718872070312</v>
      </c>
      <c r="DA38" s="100">
        <f t="shared" si="17"/>
        <v>3602</v>
      </c>
      <c r="DB38" s="100"/>
      <c r="DC38" s="100"/>
      <c r="DD38" s="100"/>
      <c r="DE38" s="100">
        <v>3735.3718872070312</v>
      </c>
      <c r="DF38" s="100"/>
      <c r="DG38" s="100"/>
      <c r="DH38" s="100">
        <f t="shared" si="14"/>
        <v>3735.3718872070312</v>
      </c>
      <c r="DI38" s="100">
        <v>3602</v>
      </c>
      <c r="DJ38" s="100"/>
      <c r="DK38" s="100"/>
      <c r="DL38" s="100">
        <f t="shared" si="15"/>
        <v>3602</v>
      </c>
      <c r="DM38" s="100"/>
      <c r="DN38" s="100"/>
      <c r="DO38" s="100"/>
      <c r="DP38" s="101">
        <f t="shared" si="18"/>
        <v>133.37188720703125</v>
      </c>
      <c r="DQ38" s="82">
        <f t="shared" si="16"/>
        <v>0.96429488382032169</v>
      </c>
      <c r="DR38" s="80">
        <v>3602</v>
      </c>
      <c r="DS38" s="80"/>
      <c r="DT38" s="81">
        <f t="shared" si="7"/>
        <v>3602</v>
      </c>
      <c r="DU38" s="82">
        <f t="shared" si="8"/>
        <v>0.96429488382032169</v>
      </c>
    </row>
    <row r="39" spans="1:125">
      <c r="A39" s="83" t="s">
        <v>58</v>
      </c>
      <c r="B39" s="84" t="s">
        <v>180</v>
      </c>
      <c r="C39" s="84" t="s">
        <v>181</v>
      </c>
      <c r="D39" s="83" t="s">
        <v>141</v>
      </c>
      <c r="E39" s="83" t="s">
        <v>182</v>
      </c>
      <c r="F39" s="83" t="s">
        <v>47</v>
      </c>
      <c r="G39" s="83" t="s">
        <v>143</v>
      </c>
      <c r="H39" s="83" t="s">
        <v>144</v>
      </c>
      <c r="I39" s="83" t="s">
        <v>145</v>
      </c>
      <c r="J39" s="83" t="s">
        <v>71</v>
      </c>
      <c r="K39" s="83" t="s">
        <v>146</v>
      </c>
      <c r="L39" s="85" t="s">
        <v>183</v>
      </c>
      <c r="M39" s="103"/>
      <c r="N39" s="104"/>
      <c r="O39" s="104"/>
      <c r="P39" s="104"/>
      <c r="Q39" s="104"/>
      <c r="R39" s="105"/>
      <c r="S39" s="106"/>
      <c r="T39" s="104"/>
      <c r="U39" s="104"/>
      <c r="V39" s="104"/>
      <c r="W39" s="104"/>
      <c r="X39" s="105"/>
      <c r="Y39" s="105">
        <v>1</v>
      </c>
      <c r="Z39" s="104">
        <v>268.09552001953125</v>
      </c>
      <c r="AA39" s="107"/>
      <c r="AB39" s="108"/>
      <c r="AC39" s="108"/>
      <c r="AD39" s="108"/>
      <c r="AE39" s="108"/>
      <c r="AF39" s="109"/>
      <c r="AG39" s="107"/>
      <c r="AH39" s="108"/>
      <c r="AI39" s="108"/>
      <c r="AJ39" s="108"/>
      <c r="AK39" s="108"/>
      <c r="AL39" s="109"/>
      <c r="AM39" s="110">
        <v>12</v>
      </c>
      <c r="AN39" s="108">
        <v>6880</v>
      </c>
      <c r="AO39" s="111"/>
      <c r="AP39" s="112"/>
      <c r="AQ39" s="112"/>
      <c r="AR39" s="112"/>
      <c r="AS39" s="112"/>
      <c r="AT39" s="113"/>
      <c r="AU39" s="111"/>
      <c r="AV39" s="112"/>
      <c r="AW39" s="112"/>
      <c r="AX39" s="112"/>
      <c r="AY39" s="112"/>
      <c r="AZ39" s="113"/>
      <c r="BA39" s="112">
        <v>13</v>
      </c>
      <c r="BB39" s="112">
        <v>7862.9050720214846</v>
      </c>
      <c r="BC39" s="106"/>
      <c r="BD39" s="104"/>
      <c r="BE39" s="104"/>
      <c r="BF39" s="104"/>
      <c r="BG39" s="104"/>
      <c r="BH39" s="105"/>
      <c r="BI39" s="106"/>
      <c r="BJ39" s="104"/>
      <c r="BK39" s="104"/>
      <c r="BL39" s="104"/>
      <c r="BM39" s="104"/>
      <c r="BN39" s="105"/>
      <c r="BO39" s="105">
        <v>1</v>
      </c>
      <c r="BP39" s="105">
        <v>268.09552001953125</v>
      </c>
      <c r="BQ39" s="107"/>
      <c r="BR39" s="108"/>
      <c r="BS39" s="108"/>
      <c r="BT39" s="108"/>
      <c r="BU39" s="108"/>
      <c r="BV39" s="109"/>
      <c r="BW39" s="107"/>
      <c r="BX39" s="108"/>
      <c r="BY39" s="108"/>
      <c r="BZ39" s="108"/>
      <c r="CA39" s="108"/>
      <c r="CB39" s="109"/>
      <c r="CC39" s="110">
        <v>12</v>
      </c>
      <c r="CD39" s="108">
        <v>6880</v>
      </c>
      <c r="CE39" s="111"/>
      <c r="CF39" s="112"/>
      <c r="CG39" s="112"/>
      <c r="CH39" s="112"/>
      <c r="CI39" s="112"/>
      <c r="CJ39" s="113"/>
      <c r="CK39" s="111"/>
      <c r="CL39" s="112"/>
      <c r="CM39" s="112"/>
      <c r="CN39" s="112"/>
      <c r="CO39" s="112"/>
      <c r="CP39" s="113"/>
      <c r="CQ39" s="112">
        <v>13</v>
      </c>
      <c r="CR39" s="114">
        <v>7148.0955200195312</v>
      </c>
      <c r="CS39" s="100">
        <f t="shared" si="6"/>
        <v>714.80955200195331</v>
      </c>
      <c r="CT39" s="100" t="s">
        <v>147</v>
      </c>
      <c r="CU39" s="100"/>
      <c r="CV39" s="100"/>
      <c r="CW39" s="100">
        <v>3708.0955200195312</v>
      </c>
      <c r="CX39" s="100"/>
      <c r="CY39" s="100"/>
      <c r="CZ39" s="100">
        <v>7148.0955200195312</v>
      </c>
      <c r="DA39" s="100">
        <f t="shared" si="17"/>
        <v>3440</v>
      </c>
      <c r="DB39" s="100"/>
      <c r="DC39" s="100"/>
      <c r="DD39" s="100"/>
      <c r="DE39" s="100">
        <v>3708.0955200195312</v>
      </c>
      <c r="DF39" s="100"/>
      <c r="DG39" s="100"/>
      <c r="DH39" s="100">
        <f t="shared" si="14"/>
        <v>3708.0955200195312</v>
      </c>
      <c r="DI39" s="100">
        <v>3602</v>
      </c>
      <c r="DJ39" s="100"/>
      <c r="DK39" s="100"/>
      <c r="DL39" s="100">
        <f t="shared" si="15"/>
        <v>3602</v>
      </c>
      <c r="DM39" s="100"/>
      <c r="DN39" s="100"/>
      <c r="DO39" s="100"/>
      <c r="DP39" s="101">
        <f t="shared" si="18"/>
        <v>106.09552001953125</v>
      </c>
      <c r="DQ39" s="82">
        <f t="shared" si="16"/>
        <v>0.97138813726703233</v>
      </c>
      <c r="DR39" s="80">
        <v>3602</v>
      </c>
      <c r="DS39" s="80"/>
      <c r="DT39" s="81">
        <f t="shared" si="7"/>
        <v>3602</v>
      </c>
      <c r="DU39" s="82">
        <f t="shared" si="8"/>
        <v>0.97138813726703233</v>
      </c>
    </row>
    <row r="40" spans="1:125">
      <c r="A40" s="83" t="s">
        <v>58</v>
      </c>
      <c r="B40" s="84" t="s">
        <v>184</v>
      </c>
      <c r="C40" s="84" t="s">
        <v>185</v>
      </c>
      <c r="D40" s="83" t="s">
        <v>141</v>
      </c>
      <c r="E40" s="83" t="s">
        <v>182</v>
      </c>
      <c r="F40" s="83" t="s">
        <v>47</v>
      </c>
      <c r="G40" s="83" t="s">
        <v>143</v>
      </c>
      <c r="H40" s="83" t="s">
        <v>144</v>
      </c>
      <c r="I40" s="83" t="s">
        <v>145</v>
      </c>
      <c r="J40" s="83" t="s">
        <v>71</v>
      </c>
      <c r="K40" s="83" t="s">
        <v>146</v>
      </c>
      <c r="L40" s="85" t="s">
        <v>186</v>
      </c>
      <c r="M40" s="103"/>
      <c r="N40" s="104"/>
      <c r="O40" s="104"/>
      <c r="P40" s="104"/>
      <c r="Q40" s="104"/>
      <c r="R40" s="105"/>
      <c r="S40" s="106"/>
      <c r="T40" s="104"/>
      <c r="U40" s="104"/>
      <c r="V40" s="104"/>
      <c r="W40" s="104"/>
      <c r="X40" s="105"/>
      <c r="Y40" s="105">
        <v>1</v>
      </c>
      <c r="Z40" s="104">
        <v>268.09552001953125</v>
      </c>
      <c r="AA40" s="107"/>
      <c r="AB40" s="108"/>
      <c r="AC40" s="108"/>
      <c r="AD40" s="108"/>
      <c r="AE40" s="108"/>
      <c r="AF40" s="109"/>
      <c r="AG40" s="107"/>
      <c r="AH40" s="108"/>
      <c r="AI40" s="108"/>
      <c r="AJ40" s="108"/>
      <c r="AK40" s="108"/>
      <c r="AL40" s="109"/>
      <c r="AM40" s="110">
        <v>12</v>
      </c>
      <c r="AN40" s="108">
        <v>6880</v>
      </c>
      <c r="AO40" s="111"/>
      <c r="AP40" s="112"/>
      <c r="AQ40" s="112"/>
      <c r="AR40" s="112"/>
      <c r="AS40" s="112"/>
      <c r="AT40" s="113"/>
      <c r="AU40" s="111"/>
      <c r="AV40" s="112"/>
      <c r="AW40" s="112"/>
      <c r="AX40" s="112"/>
      <c r="AY40" s="112"/>
      <c r="AZ40" s="113"/>
      <c r="BA40" s="112">
        <v>13</v>
      </c>
      <c r="BB40" s="112">
        <v>7862.9050720214846</v>
      </c>
      <c r="BC40" s="106"/>
      <c r="BD40" s="104"/>
      <c r="BE40" s="104"/>
      <c r="BF40" s="104"/>
      <c r="BG40" s="104"/>
      <c r="BH40" s="105"/>
      <c r="BI40" s="106"/>
      <c r="BJ40" s="104"/>
      <c r="BK40" s="104"/>
      <c r="BL40" s="104"/>
      <c r="BM40" s="104"/>
      <c r="BN40" s="105"/>
      <c r="BO40" s="105">
        <v>1</v>
      </c>
      <c r="BP40" s="105">
        <v>268.09552001953125</v>
      </c>
      <c r="BQ40" s="107"/>
      <c r="BR40" s="108"/>
      <c r="BS40" s="108"/>
      <c r="BT40" s="108"/>
      <c r="BU40" s="108"/>
      <c r="BV40" s="109"/>
      <c r="BW40" s="107"/>
      <c r="BX40" s="108"/>
      <c r="BY40" s="108"/>
      <c r="BZ40" s="108"/>
      <c r="CA40" s="108"/>
      <c r="CB40" s="109"/>
      <c r="CC40" s="110">
        <v>12</v>
      </c>
      <c r="CD40" s="108">
        <v>6880</v>
      </c>
      <c r="CE40" s="111"/>
      <c r="CF40" s="112"/>
      <c r="CG40" s="112"/>
      <c r="CH40" s="112"/>
      <c r="CI40" s="112"/>
      <c r="CJ40" s="113"/>
      <c r="CK40" s="111"/>
      <c r="CL40" s="112"/>
      <c r="CM40" s="112"/>
      <c r="CN40" s="112"/>
      <c r="CO40" s="112"/>
      <c r="CP40" s="113"/>
      <c r="CQ40" s="112">
        <v>13</v>
      </c>
      <c r="CR40" s="114">
        <v>7148.0955200195312</v>
      </c>
      <c r="CS40" s="100">
        <f t="shared" si="6"/>
        <v>714.80955200195331</v>
      </c>
      <c r="CT40" s="100" t="s">
        <v>147</v>
      </c>
      <c r="CU40" s="100"/>
      <c r="CV40" s="100"/>
      <c r="CW40" s="100">
        <v>3708.0955200195312</v>
      </c>
      <c r="CX40" s="100"/>
      <c r="CY40" s="100"/>
      <c r="CZ40" s="100">
        <v>7148.0955200195312</v>
      </c>
      <c r="DA40" s="100">
        <f t="shared" si="17"/>
        <v>3440</v>
      </c>
      <c r="DB40" s="100"/>
      <c r="DC40" s="100"/>
      <c r="DD40" s="100"/>
      <c r="DE40" s="100">
        <v>3708.0955200195312</v>
      </c>
      <c r="DF40" s="100"/>
      <c r="DG40" s="100"/>
      <c r="DH40" s="100">
        <f t="shared" si="14"/>
        <v>3708.0955200195312</v>
      </c>
      <c r="DI40" s="100">
        <v>3602</v>
      </c>
      <c r="DJ40" s="100"/>
      <c r="DK40" s="100"/>
      <c r="DL40" s="100">
        <f t="shared" si="15"/>
        <v>3602</v>
      </c>
      <c r="DM40" s="100"/>
      <c r="DN40" s="100"/>
      <c r="DO40" s="100"/>
      <c r="DP40" s="101">
        <f t="shared" si="18"/>
        <v>106.09552001953125</v>
      </c>
      <c r="DQ40" s="82">
        <f t="shared" si="16"/>
        <v>0.97138813726703233</v>
      </c>
      <c r="DR40" s="80">
        <v>3602</v>
      </c>
      <c r="DS40" s="80"/>
      <c r="DT40" s="81">
        <f t="shared" si="7"/>
        <v>3602</v>
      </c>
      <c r="DU40" s="82">
        <f t="shared" si="8"/>
        <v>0.97138813726703233</v>
      </c>
    </row>
    <row r="41" spans="1:125">
      <c r="A41" s="83" t="s">
        <v>58</v>
      </c>
      <c r="B41" s="84" t="s">
        <v>187</v>
      </c>
      <c r="C41" s="84" t="s">
        <v>188</v>
      </c>
      <c r="D41" s="83" t="s">
        <v>141</v>
      </c>
      <c r="E41" s="83" t="s">
        <v>182</v>
      </c>
      <c r="F41" s="83" t="s">
        <v>47</v>
      </c>
      <c r="G41" s="83" t="s">
        <v>143</v>
      </c>
      <c r="H41" s="83" t="s">
        <v>144</v>
      </c>
      <c r="I41" s="83" t="s">
        <v>145</v>
      </c>
      <c r="J41" s="83" t="s">
        <v>71</v>
      </c>
      <c r="K41" s="83" t="s">
        <v>146</v>
      </c>
      <c r="L41" s="85" t="s">
        <v>189</v>
      </c>
      <c r="M41" s="103"/>
      <c r="N41" s="104"/>
      <c r="O41" s="104"/>
      <c r="P41" s="104"/>
      <c r="Q41" s="104"/>
      <c r="R41" s="105"/>
      <c r="S41" s="106"/>
      <c r="T41" s="104"/>
      <c r="U41" s="104"/>
      <c r="V41" s="104"/>
      <c r="W41" s="104"/>
      <c r="X41" s="105"/>
      <c r="Y41" s="105">
        <v>1</v>
      </c>
      <c r="Z41" s="104">
        <v>268.09552001953125</v>
      </c>
      <c r="AA41" s="107"/>
      <c r="AB41" s="108"/>
      <c r="AC41" s="108"/>
      <c r="AD41" s="108"/>
      <c r="AE41" s="108"/>
      <c r="AF41" s="109"/>
      <c r="AG41" s="107"/>
      <c r="AH41" s="108"/>
      <c r="AI41" s="108"/>
      <c r="AJ41" s="108"/>
      <c r="AK41" s="108"/>
      <c r="AL41" s="109"/>
      <c r="AM41" s="110">
        <v>6</v>
      </c>
      <c r="AN41" s="108">
        <v>3440</v>
      </c>
      <c r="AO41" s="111"/>
      <c r="AP41" s="112"/>
      <c r="AQ41" s="112"/>
      <c r="AR41" s="112"/>
      <c r="AS41" s="112"/>
      <c r="AT41" s="113"/>
      <c r="AU41" s="111"/>
      <c r="AV41" s="112"/>
      <c r="AW41" s="112"/>
      <c r="AX41" s="112"/>
      <c r="AY41" s="112"/>
      <c r="AZ41" s="113"/>
      <c r="BA41" s="112">
        <v>7</v>
      </c>
      <c r="BB41" s="112">
        <v>4078.9050720214846</v>
      </c>
      <c r="BC41" s="106"/>
      <c r="BD41" s="104"/>
      <c r="BE41" s="104"/>
      <c r="BF41" s="104"/>
      <c r="BG41" s="104"/>
      <c r="BH41" s="105"/>
      <c r="BI41" s="106"/>
      <c r="BJ41" s="104"/>
      <c r="BK41" s="104"/>
      <c r="BL41" s="104"/>
      <c r="BM41" s="104"/>
      <c r="BN41" s="105"/>
      <c r="BO41" s="105">
        <v>1</v>
      </c>
      <c r="BP41" s="105">
        <v>268.09552001953125</v>
      </c>
      <c r="BQ41" s="107"/>
      <c r="BR41" s="108"/>
      <c r="BS41" s="108"/>
      <c r="BT41" s="108"/>
      <c r="BU41" s="108"/>
      <c r="BV41" s="109"/>
      <c r="BW41" s="107"/>
      <c r="BX41" s="108"/>
      <c r="BY41" s="108"/>
      <c r="BZ41" s="108"/>
      <c r="CA41" s="108"/>
      <c r="CB41" s="109"/>
      <c r="CC41" s="110">
        <v>6</v>
      </c>
      <c r="CD41" s="108">
        <v>3440</v>
      </c>
      <c r="CE41" s="111"/>
      <c r="CF41" s="112"/>
      <c r="CG41" s="112"/>
      <c r="CH41" s="112"/>
      <c r="CI41" s="112"/>
      <c r="CJ41" s="113"/>
      <c r="CK41" s="111"/>
      <c r="CL41" s="112"/>
      <c r="CM41" s="112"/>
      <c r="CN41" s="112"/>
      <c r="CO41" s="112"/>
      <c r="CP41" s="113"/>
      <c r="CQ41" s="112">
        <v>7</v>
      </c>
      <c r="CR41" s="114">
        <v>3708.0955200195312</v>
      </c>
      <c r="CS41" s="100">
        <f t="shared" si="6"/>
        <v>370.80955200195331</v>
      </c>
      <c r="CT41" s="100" t="s">
        <v>147</v>
      </c>
      <c r="CU41" s="100"/>
      <c r="CV41" s="100"/>
      <c r="CW41" s="100">
        <v>1988.0955200195312</v>
      </c>
      <c r="CX41" s="100"/>
      <c r="CY41" s="100"/>
      <c r="CZ41" s="100">
        <v>3708.0955200195312</v>
      </c>
      <c r="DA41" s="100">
        <f t="shared" si="17"/>
        <v>1720</v>
      </c>
      <c r="DB41" s="100"/>
      <c r="DC41" s="100"/>
      <c r="DD41" s="100"/>
      <c r="DE41" s="100">
        <v>1988.0955200195312</v>
      </c>
      <c r="DF41" s="100"/>
      <c r="DG41" s="100"/>
      <c r="DH41" s="100">
        <f t="shared" si="14"/>
        <v>1988.0955200195312</v>
      </c>
      <c r="DI41" s="100">
        <v>1720</v>
      </c>
      <c r="DJ41" s="100"/>
      <c r="DK41" s="100"/>
      <c r="DL41" s="100">
        <f t="shared" si="15"/>
        <v>1720</v>
      </c>
      <c r="DM41" s="100"/>
      <c r="DN41" s="100"/>
      <c r="DO41" s="100"/>
      <c r="DP41" s="101">
        <f t="shared" si="18"/>
        <v>268.09552001953125</v>
      </c>
      <c r="DQ41" s="82">
        <f t="shared" si="16"/>
        <v>0.86514957791520131</v>
      </c>
      <c r="DR41" s="80">
        <v>1720</v>
      </c>
      <c r="DS41" s="80"/>
      <c r="DT41" s="81">
        <f t="shared" si="7"/>
        <v>1720</v>
      </c>
      <c r="DU41" s="82">
        <f t="shared" si="8"/>
        <v>0.86514957791520131</v>
      </c>
    </row>
    <row r="42" spans="1:125">
      <c r="A42" s="83" t="s">
        <v>42</v>
      </c>
      <c r="B42" s="84" t="s">
        <v>190</v>
      </c>
      <c r="C42" s="84" t="s">
        <v>191</v>
      </c>
      <c r="D42" s="83" t="s">
        <v>141</v>
      </c>
      <c r="E42" s="83" t="s">
        <v>157</v>
      </c>
      <c r="F42" s="83" t="s">
        <v>47</v>
      </c>
      <c r="G42" s="83" t="s">
        <v>143</v>
      </c>
      <c r="H42" s="83" t="s">
        <v>144</v>
      </c>
      <c r="I42" s="83" t="s">
        <v>145</v>
      </c>
      <c r="J42" s="83" t="s">
        <v>71</v>
      </c>
      <c r="K42" s="83" t="s">
        <v>146</v>
      </c>
      <c r="L42" s="85" t="s">
        <v>192</v>
      </c>
      <c r="M42" s="103"/>
      <c r="N42" s="104"/>
      <c r="O42" s="104"/>
      <c r="P42" s="104"/>
      <c r="Q42" s="104"/>
      <c r="R42" s="105"/>
      <c r="S42" s="106"/>
      <c r="T42" s="104"/>
      <c r="U42" s="104"/>
      <c r="V42" s="104"/>
      <c r="W42" s="104"/>
      <c r="X42" s="105"/>
      <c r="Y42" s="105">
        <v>2</v>
      </c>
      <c r="Z42" s="104">
        <v>401.4674072265625</v>
      </c>
      <c r="AA42" s="107"/>
      <c r="AB42" s="108"/>
      <c r="AC42" s="108"/>
      <c r="AD42" s="108"/>
      <c r="AE42" s="108"/>
      <c r="AF42" s="109"/>
      <c r="AG42" s="107"/>
      <c r="AH42" s="108"/>
      <c r="AI42" s="108"/>
      <c r="AJ42" s="108"/>
      <c r="AK42" s="108"/>
      <c r="AL42" s="109"/>
      <c r="AM42" s="110">
        <v>34</v>
      </c>
      <c r="AN42" s="108">
        <v>7204</v>
      </c>
      <c r="AO42" s="111"/>
      <c r="AP42" s="112"/>
      <c r="AQ42" s="112"/>
      <c r="AR42" s="112"/>
      <c r="AS42" s="112"/>
      <c r="AT42" s="113"/>
      <c r="AU42" s="111"/>
      <c r="AV42" s="112"/>
      <c r="AW42" s="112"/>
      <c r="AX42" s="112"/>
      <c r="AY42" s="112"/>
      <c r="AZ42" s="113"/>
      <c r="BA42" s="112">
        <v>36</v>
      </c>
      <c r="BB42" s="112">
        <v>8366.0141479492195</v>
      </c>
      <c r="BC42" s="106"/>
      <c r="BD42" s="104"/>
      <c r="BE42" s="104"/>
      <c r="BF42" s="104"/>
      <c r="BG42" s="104"/>
      <c r="BH42" s="105"/>
      <c r="BI42" s="106"/>
      <c r="BJ42" s="104"/>
      <c r="BK42" s="104"/>
      <c r="BL42" s="104"/>
      <c r="BM42" s="104"/>
      <c r="BN42" s="105"/>
      <c r="BO42" s="105">
        <v>2</v>
      </c>
      <c r="BP42" s="105">
        <v>401.4674072265625</v>
      </c>
      <c r="BQ42" s="107"/>
      <c r="BR42" s="108"/>
      <c r="BS42" s="108"/>
      <c r="BT42" s="108"/>
      <c r="BU42" s="108"/>
      <c r="BV42" s="109"/>
      <c r="BW42" s="107"/>
      <c r="BX42" s="108"/>
      <c r="BY42" s="108"/>
      <c r="BZ42" s="108"/>
      <c r="CA42" s="108"/>
      <c r="CB42" s="109"/>
      <c r="CC42" s="110">
        <v>34</v>
      </c>
      <c r="CD42" s="108">
        <v>7204</v>
      </c>
      <c r="CE42" s="111"/>
      <c r="CF42" s="112"/>
      <c r="CG42" s="112"/>
      <c r="CH42" s="112"/>
      <c r="CI42" s="112"/>
      <c r="CJ42" s="113"/>
      <c r="CK42" s="111"/>
      <c r="CL42" s="112"/>
      <c r="CM42" s="112"/>
      <c r="CN42" s="112"/>
      <c r="CO42" s="112"/>
      <c r="CP42" s="113"/>
      <c r="CQ42" s="112">
        <v>36</v>
      </c>
      <c r="CR42" s="114">
        <v>7605.4674072265625</v>
      </c>
      <c r="CS42" s="100">
        <f t="shared" si="6"/>
        <v>760.54674072265698</v>
      </c>
      <c r="CT42" s="100" t="s">
        <v>147</v>
      </c>
      <c r="CU42" s="100"/>
      <c r="CV42" s="100"/>
      <c r="CW42" s="100">
        <v>4003.4674072265625</v>
      </c>
      <c r="CX42" s="100"/>
      <c r="CY42" s="100"/>
      <c r="CZ42" s="100">
        <v>7605.4674072265625</v>
      </c>
      <c r="DA42" s="100">
        <f t="shared" si="17"/>
        <v>3602</v>
      </c>
      <c r="DB42" s="100"/>
      <c r="DC42" s="100"/>
      <c r="DD42" s="100"/>
      <c r="DE42" s="100">
        <v>4003.4674072265625</v>
      </c>
      <c r="DF42" s="100"/>
      <c r="DG42" s="100"/>
      <c r="DH42" s="100">
        <f t="shared" si="14"/>
        <v>4003.4674072265625</v>
      </c>
      <c r="DI42" s="100">
        <v>3602</v>
      </c>
      <c r="DJ42" s="100"/>
      <c r="DK42" s="100"/>
      <c r="DL42" s="100">
        <f t="shared" si="15"/>
        <v>3602</v>
      </c>
      <c r="DM42" s="100"/>
      <c r="DN42" s="100"/>
      <c r="DO42" s="100"/>
      <c r="DP42" s="101">
        <f t="shared" si="18"/>
        <v>401.4674072265625</v>
      </c>
      <c r="DQ42" s="82">
        <f t="shared" si="16"/>
        <v>0.89972007602662551</v>
      </c>
      <c r="DR42" s="80">
        <v>3602</v>
      </c>
      <c r="DS42" s="80"/>
      <c r="DT42" s="81">
        <f t="shared" si="7"/>
        <v>3602</v>
      </c>
      <c r="DU42" s="82">
        <f t="shared" si="8"/>
        <v>0.89972007602662551</v>
      </c>
    </row>
    <row r="43" spans="1:125">
      <c r="A43" s="83" t="s">
        <v>42</v>
      </c>
      <c r="B43" s="84" t="s">
        <v>193</v>
      </c>
      <c r="C43" s="84" t="s">
        <v>194</v>
      </c>
      <c r="D43" s="83" t="s">
        <v>141</v>
      </c>
      <c r="E43" s="83" t="s">
        <v>157</v>
      </c>
      <c r="F43" s="83" t="s">
        <v>47</v>
      </c>
      <c r="G43" s="83" t="s">
        <v>143</v>
      </c>
      <c r="H43" s="83" t="s">
        <v>144</v>
      </c>
      <c r="I43" s="83" t="s">
        <v>145</v>
      </c>
      <c r="J43" s="83" t="s">
        <v>71</v>
      </c>
      <c r="K43" s="83" t="s">
        <v>146</v>
      </c>
      <c r="L43" s="85" t="s">
        <v>195</v>
      </c>
      <c r="M43" s="103"/>
      <c r="N43" s="104"/>
      <c r="O43" s="104"/>
      <c r="P43" s="104"/>
      <c r="Q43" s="104"/>
      <c r="R43" s="105"/>
      <c r="S43" s="106"/>
      <c r="T43" s="104"/>
      <c r="U43" s="104"/>
      <c r="V43" s="104"/>
      <c r="W43" s="104"/>
      <c r="X43" s="105"/>
      <c r="Y43" s="105">
        <v>2</v>
      </c>
      <c r="Z43" s="104">
        <v>401.4674072265625</v>
      </c>
      <c r="AA43" s="107"/>
      <c r="AB43" s="108"/>
      <c r="AC43" s="108"/>
      <c r="AD43" s="108"/>
      <c r="AE43" s="108"/>
      <c r="AF43" s="109"/>
      <c r="AG43" s="107"/>
      <c r="AH43" s="108"/>
      <c r="AI43" s="108"/>
      <c r="AJ43" s="108"/>
      <c r="AK43" s="108"/>
      <c r="AL43" s="109"/>
      <c r="AM43" s="110">
        <v>34</v>
      </c>
      <c r="AN43" s="108">
        <v>7204</v>
      </c>
      <c r="AO43" s="111"/>
      <c r="AP43" s="112"/>
      <c r="AQ43" s="112"/>
      <c r="AR43" s="112"/>
      <c r="AS43" s="112"/>
      <c r="AT43" s="113"/>
      <c r="AU43" s="111"/>
      <c r="AV43" s="112"/>
      <c r="AW43" s="112"/>
      <c r="AX43" s="112"/>
      <c r="AY43" s="112"/>
      <c r="AZ43" s="113"/>
      <c r="BA43" s="112">
        <v>36</v>
      </c>
      <c r="BB43" s="112">
        <v>8366.0141479492195</v>
      </c>
      <c r="BC43" s="106"/>
      <c r="BD43" s="104"/>
      <c r="BE43" s="104"/>
      <c r="BF43" s="104"/>
      <c r="BG43" s="104"/>
      <c r="BH43" s="105"/>
      <c r="BI43" s="106"/>
      <c r="BJ43" s="104"/>
      <c r="BK43" s="104"/>
      <c r="BL43" s="104"/>
      <c r="BM43" s="104"/>
      <c r="BN43" s="105"/>
      <c r="BO43" s="105">
        <v>2</v>
      </c>
      <c r="BP43" s="105">
        <v>401.4674072265625</v>
      </c>
      <c r="BQ43" s="107"/>
      <c r="BR43" s="108"/>
      <c r="BS43" s="108"/>
      <c r="BT43" s="108"/>
      <c r="BU43" s="108"/>
      <c r="BV43" s="109"/>
      <c r="BW43" s="107"/>
      <c r="BX43" s="108"/>
      <c r="BY43" s="108"/>
      <c r="BZ43" s="108"/>
      <c r="CA43" s="108"/>
      <c r="CB43" s="109"/>
      <c r="CC43" s="110">
        <v>34</v>
      </c>
      <c r="CD43" s="108">
        <v>7204</v>
      </c>
      <c r="CE43" s="111"/>
      <c r="CF43" s="112"/>
      <c r="CG43" s="112"/>
      <c r="CH43" s="112"/>
      <c r="CI43" s="112"/>
      <c r="CJ43" s="113"/>
      <c r="CK43" s="111"/>
      <c r="CL43" s="112"/>
      <c r="CM43" s="112"/>
      <c r="CN43" s="112"/>
      <c r="CO43" s="112"/>
      <c r="CP43" s="113"/>
      <c r="CQ43" s="112">
        <v>36</v>
      </c>
      <c r="CR43" s="114">
        <v>7605.4674072265625</v>
      </c>
      <c r="CS43" s="100">
        <f t="shared" si="6"/>
        <v>760.54674072265698</v>
      </c>
      <c r="CT43" s="100" t="s">
        <v>147</v>
      </c>
      <c r="CU43" s="100"/>
      <c r="CV43" s="100"/>
      <c r="CW43" s="100">
        <v>4003.4674072265625</v>
      </c>
      <c r="CX43" s="100"/>
      <c r="CY43" s="100"/>
      <c r="CZ43" s="100">
        <v>7605.4674072265625</v>
      </c>
      <c r="DA43" s="100">
        <f t="shared" si="17"/>
        <v>3602</v>
      </c>
      <c r="DB43" s="100"/>
      <c r="DC43" s="100"/>
      <c r="DD43" s="100"/>
      <c r="DE43" s="100">
        <v>4003.4674072265625</v>
      </c>
      <c r="DF43" s="100"/>
      <c r="DG43" s="100"/>
      <c r="DH43" s="100">
        <f t="shared" si="14"/>
        <v>4003.4674072265625</v>
      </c>
      <c r="DI43" s="100">
        <v>3602</v>
      </c>
      <c r="DJ43" s="100"/>
      <c r="DK43" s="100"/>
      <c r="DL43" s="100">
        <f t="shared" si="15"/>
        <v>3602</v>
      </c>
      <c r="DM43" s="100"/>
      <c r="DN43" s="100"/>
      <c r="DO43" s="100"/>
      <c r="DP43" s="101">
        <f t="shared" si="18"/>
        <v>401.4674072265625</v>
      </c>
      <c r="DQ43" s="82">
        <f t="shared" si="16"/>
        <v>0.89972007602662551</v>
      </c>
      <c r="DR43" s="80">
        <v>3602</v>
      </c>
      <c r="DS43" s="80"/>
      <c r="DT43" s="81">
        <f t="shared" si="7"/>
        <v>3602</v>
      </c>
      <c r="DU43" s="82">
        <f t="shared" si="8"/>
        <v>0.89972007602662551</v>
      </c>
    </row>
    <row r="44" spans="1:125">
      <c r="A44" s="83" t="s">
        <v>42</v>
      </c>
      <c r="B44" s="84" t="s">
        <v>196</v>
      </c>
      <c r="C44" s="84" t="s">
        <v>197</v>
      </c>
      <c r="D44" s="83" t="s">
        <v>141</v>
      </c>
      <c r="E44" s="83" t="s">
        <v>157</v>
      </c>
      <c r="F44" s="83" t="s">
        <v>47</v>
      </c>
      <c r="G44" s="83" t="s">
        <v>143</v>
      </c>
      <c r="H44" s="83" t="s">
        <v>144</v>
      </c>
      <c r="I44" s="83" t="s">
        <v>145</v>
      </c>
      <c r="J44" s="83" t="s">
        <v>71</v>
      </c>
      <c r="K44" s="83" t="s">
        <v>146</v>
      </c>
      <c r="L44" s="85" t="s">
        <v>198</v>
      </c>
      <c r="M44" s="103"/>
      <c r="N44" s="104"/>
      <c r="O44" s="104"/>
      <c r="P44" s="104"/>
      <c r="Q44" s="104"/>
      <c r="R44" s="105"/>
      <c r="S44" s="106"/>
      <c r="T44" s="104"/>
      <c r="U44" s="104"/>
      <c r="V44" s="104"/>
      <c r="W44" s="104"/>
      <c r="X44" s="105"/>
      <c r="Y44" s="105">
        <v>2</v>
      </c>
      <c r="Z44" s="104">
        <v>401.4674072265625</v>
      </c>
      <c r="AA44" s="107"/>
      <c r="AB44" s="108"/>
      <c r="AC44" s="108"/>
      <c r="AD44" s="108"/>
      <c r="AE44" s="108"/>
      <c r="AF44" s="109"/>
      <c r="AG44" s="107"/>
      <c r="AH44" s="108"/>
      <c r="AI44" s="108"/>
      <c r="AJ44" s="108"/>
      <c r="AK44" s="108"/>
      <c r="AL44" s="109"/>
      <c r="AM44" s="110">
        <v>34</v>
      </c>
      <c r="AN44" s="108">
        <v>7204</v>
      </c>
      <c r="AO44" s="111"/>
      <c r="AP44" s="112"/>
      <c r="AQ44" s="112"/>
      <c r="AR44" s="112"/>
      <c r="AS44" s="112"/>
      <c r="AT44" s="113"/>
      <c r="AU44" s="111"/>
      <c r="AV44" s="112"/>
      <c r="AW44" s="112"/>
      <c r="AX44" s="112"/>
      <c r="AY44" s="112"/>
      <c r="AZ44" s="113"/>
      <c r="BA44" s="112">
        <v>36</v>
      </c>
      <c r="BB44" s="112">
        <v>8366.0141479492195</v>
      </c>
      <c r="BC44" s="106"/>
      <c r="BD44" s="104"/>
      <c r="BE44" s="104"/>
      <c r="BF44" s="104"/>
      <c r="BG44" s="104"/>
      <c r="BH44" s="105"/>
      <c r="BI44" s="106"/>
      <c r="BJ44" s="104"/>
      <c r="BK44" s="104"/>
      <c r="BL44" s="104"/>
      <c r="BM44" s="104"/>
      <c r="BN44" s="105"/>
      <c r="BO44" s="105">
        <v>2</v>
      </c>
      <c r="BP44" s="105">
        <v>401.4674072265625</v>
      </c>
      <c r="BQ44" s="107"/>
      <c r="BR44" s="108"/>
      <c r="BS44" s="108"/>
      <c r="BT44" s="108"/>
      <c r="BU44" s="108"/>
      <c r="BV44" s="109"/>
      <c r="BW44" s="107"/>
      <c r="BX44" s="108"/>
      <c r="BY44" s="108"/>
      <c r="BZ44" s="108"/>
      <c r="CA44" s="108"/>
      <c r="CB44" s="109"/>
      <c r="CC44" s="110">
        <v>34</v>
      </c>
      <c r="CD44" s="108">
        <v>7204</v>
      </c>
      <c r="CE44" s="111"/>
      <c r="CF44" s="112"/>
      <c r="CG44" s="112"/>
      <c r="CH44" s="112"/>
      <c r="CI44" s="112"/>
      <c r="CJ44" s="113"/>
      <c r="CK44" s="111"/>
      <c r="CL44" s="112"/>
      <c r="CM44" s="112"/>
      <c r="CN44" s="112"/>
      <c r="CO44" s="112"/>
      <c r="CP44" s="113"/>
      <c r="CQ44" s="112">
        <v>36</v>
      </c>
      <c r="CR44" s="114">
        <v>7605.4674072265625</v>
      </c>
      <c r="CS44" s="100">
        <f t="shared" si="6"/>
        <v>760.54674072265698</v>
      </c>
      <c r="CT44" s="100" t="s">
        <v>147</v>
      </c>
      <c r="CU44" s="100"/>
      <c r="CV44" s="100"/>
      <c r="CW44" s="100">
        <v>4003.4674072265625</v>
      </c>
      <c r="CX44" s="100"/>
      <c r="CY44" s="100"/>
      <c r="CZ44" s="100">
        <v>7605.4674072265625</v>
      </c>
      <c r="DA44" s="100">
        <f t="shared" si="17"/>
        <v>3602</v>
      </c>
      <c r="DB44" s="100"/>
      <c r="DC44" s="100"/>
      <c r="DD44" s="100"/>
      <c r="DE44" s="100">
        <v>4003.4674072265625</v>
      </c>
      <c r="DF44" s="100"/>
      <c r="DG44" s="100"/>
      <c r="DH44" s="100">
        <f t="shared" si="14"/>
        <v>4003.4674072265625</v>
      </c>
      <c r="DI44" s="100">
        <v>3602</v>
      </c>
      <c r="DJ44" s="100"/>
      <c r="DK44" s="100"/>
      <c r="DL44" s="100">
        <f t="shared" si="15"/>
        <v>3602</v>
      </c>
      <c r="DM44" s="100"/>
      <c r="DN44" s="100"/>
      <c r="DO44" s="100"/>
      <c r="DP44" s="101">
        <f t="shared" si="18"/>
        <v>401.4674072265625</v>
      </c>
      <c r="DQ44" s="82">
        <f t="shared" si="16"/>
        <v>0.89972007602662551</v>
      </c>
      <c r="DR44" s="80">
        <v>3602</v>
      </c>
      <c r="DS44" s="80"/>
      <c r="DT44" s="81">
        <f t="shared" si="7"/>
        <v>3602</v>
      </c>
      <c r="DU44" s="82">
        <f t="shared" si="8"/>
        <v>0.89972007602662551</v>
      </c>
    </row>
    <row r="45" spans="1:125">
      <c r="A45" s="83" t="s">
        <v>42</v>
      </c>
      <c r="B45" s="84" t="s">
        <v>199</v>
      </c>
      <c r="C45" s="84" t="s">
        <v>200</v>
      </c>
      <c r="D45" s="83" t="s">
        <v>141</v>
      </c>
      <c r="E45" s="83" t="s">
        <v>157</v>
      </c>
      <c r="F45" s="83" t="s">
        <v>47</v>
      </c>
      <c r="G45" s="83" t="s">
        <v>201</v>
      </c>
      <c r="H45" s="83" t="s">
        <v>144</v>
      </c>
      <c r="I45" s="83" t="s">
        <v>145</v>
      </c>
      <c r="J45" s="83" t="s">
        <v>71</v>
      </c>
      <c r="K45" s="83" t="s">
        <v>146</v>
      </c>
      <c r="L45" s="85" t="s">
        <v>202</v>
      </c>
      <c r="M45" s="103"/>
      <c r="N45" s="104"/>
      <c r="O45" s="104"/>
      <c r="P45" s="104"/>
      <c r="Q45" s="104"/>
      <c r="R45" s="105"/>
      <c r="S45" s="106"/>
      <c r="T45" s="104"/>
      <c r="U45" s="104"/>
      <c r="V45" s="104"/>
      <c r="W45" s="104"/>
      <c r="X45" s="105"/>
      <c r="Y45" s="105"/>
      <c r="Z45" s="104"/>
      <c r="AA45" s="107"/>
      <c r="AB45" s="108"/>
      <c r="AC45" s="108"/>
      <c r="AD45" s="108"/>
      <c r="AE45" s="108"/>
      <c r="AF45" s="109"/>
      <c r="AG45" s="107"/>
      <c r="AH45" s="108"/>
      <c r="AI45" s="108"/>
      <c r="AJ45" s="108"/>
      <c r="AK45" s="108"/>
      <c r="AL45" s="109"/>
      <c r="AM45" s="110">
        <v>34</v>
      </c>
      <c r="AN45" s="108">
        <v>7204</v>
      </c>
      <c r="AO45" s="111"/>
      <c r="AP45" s="112"/>
      <c r="AQ45" s="112"/>
      <c r="AR45" s="112"/>
      <c r="AS45" s="112"/>
      <c r="AT45" s="113"/>
      <c r="AU45" s="111"/>
      <c r="AV45" s="112"/>
      <c r="AW45" s="112"/>
      <c r="AX45" s="112"/>
      <c r="AY45" s="112"/>
      <c r="AZ45" s="113"/>
      <c r="BA45" s="112">
        <v>34</v>
      </c>
      <c r="BB45" s="112">
        <v>7924.4000000000005</v>
      </c>
      <c r="BC45" s="106"/>
      <c r="BD45" s="104"/>
      <c r="BE45" s="104"/>
      <c r="BF45" s="104"/>
      <c r="BG45" s="104"/>
      <c r="BH45" s="105"/>
      <c r="BI45" s="106"/>
      <c r="BJ45" s="104"/>
      <c r="BK45" s="104"/>
      <c r="BL45" s="104"/>
      <c r="BM45" s="104"/>
      <c r="BN45" s="105"/>
      <c r="BO45" s="105"/>
      <c r="BP45" s="105"/>
      <c r="BQ45" s="107"/>
      <c r="BR45" s="108"/>
      <c r="BS45" s="108"/>
      <c r="BT45" s="108"/>
      <c r="BU45" s="108"/>
      <c r="BV45" s="109"/>
      <c r="BW45" s="107"/>
      <c r="BX45" s="108"/>
      <c r="BY45" s="108"/>
      <c r="BZ45" s="108"/>
      <c r="CA45" s="108"/>
      <c r="CB45" s="109"/>
      <c r="CC45" s="110">
        <v>34</v>
      </c>
      <c r="CD45" s="108">
        <v>7204</v>
      </c>
      <c r="CE45" s="111"/>
      <c r="CF45" s="112"/>
      <c r="CG45" s="112"/>
      <c r="CH45" s="112"/>
      <c r="CI45" s="112"/>
      <c r="CJ45" s="113"/>
      <c r="CK45" s="111"/>
      <c r="CL45" s="112"/>
      <c r="CM45" s="112"/>
      <c r="CN45" s="112"/>
      <c r="CO45" s="112"/>
      <c r="CP45" s="113"/>
      <c r="CQ45" s="112">
        <v>34</v>
      </c>
      <c r="CR45" s="114">
        <v>7204</v>
      </c>
      <c r="CS45" s="100">
        <f t="shared" si="6"/>
        <v>720.40000000000055</v>
      </c>
      <c r="CT45" s="100" t="s">
        <v>147</v>
      </c>
      <c r="CU45" s="100"/>
      <c r="CV45" s="100"/>
      <c r="CW45" s="100">
        <v>3602</v>
      </c>
      <c r="CX45" s="100"/>
      <c r="CY45" s="100"/>
      <c r="CZ45" s="100">
        <v>7204</v>
      </c>
      <c r="DA45" s="100">
        <f t="shared" si="17"/>
        <v>3602</v>
      </c>
      <c r="DB45" s="100"/>
      <c r="DC45" s="100"/>
      <c r="DD45" s="100"/>
      <c r="DE45" s="100">
        <v>3602</v>
      </c>
      <c r="DF45" s="100"/>
      <c r="DG45" s="100"/>
      <c r="DH45" s="100">
        <f t="shared" si="14"/>
        <v>3602</v>
      </c>
      <c r="DI45" s="100">
        <v>3602</v>
      </c>
      <c r="DJ45" s="100"/>
      <c r="DK45" s="100"/>
      <c r="DL45" s="100">
        <f t="shared" si="15"/>
        <v>3602</v>
      </c>
      <c r="DM45" s="100"/>
      <c r="DN45" s="100"/>
      <c r="DO45" s="100"/>
      <c r="DP45" s="101">
        <f t="shared" si="18"/>
        <v>0</v>
      </c>
      <c r="DQ45" s="82">
        <f t="shared" si="16"/>
        <v>1</v>
      </c>
      <c r="DR45" s="80">
        <v>3602</v>
      </c>
      <c r="DS45" s="80"/>
      <c r="DT45" s="81">
        <f t="shared" si="7"/>
        <v>3602</v>
      </c>
      <c r="DU45" s="82">
        <f t="shared" si="8"/>
        <v>1</v>
      </c>
    </row>
    <row r="46" spans="1:125">
      <c r="A46" s="83" t="s">
        <v>42</v>
      </c>
      <c r="B46" s="84" t="s">
        <v>203</v>
      </c>
      <c r="C46" s="84" t="s">
        <v>204</v>
      </c>
      <c r="D46" s="83" t="s">
        <v>141</v>
      </c>
      <c r="E46" s="83" t="s">
        <v>157</v>
      </c>
      <c r="F46" s="83" t="s">
        <v>47</v>
      </c>
      <c r="G46" s="83" t="s">
        <v>201</v>
      </c>
      <c r="H46" s="83" t="s">
        <v>144</v>
      </c>
      <c r="I46" s="83" t="s">
        <v>145</v>
      </c>
      <c r="J46" s="83" t="s">
        <v>71</v>
      </c>
      <c r="K46" s="83" t="s">
        <v>146</v>
      </c>
      <c r="L46" s="85" t="s">
        <v>205</v>
      </c>
      <c r="M46" s="103"/>
      <c r="N46" s="104"/>
      <c r="O46" s="104"/>
      <c r="P46" s="104"/>
      <c r="Q46" s="104"/>
      <c r="R46" s="105"/>
      <c r="S46" s="106"/>
      <c r="T46" s="104"/>
      <c r="U46" s="104"/>
      <c r="V46" s="104"/>
      <c r="W46" s="104"/>
      <c r="X46" s="105"/>
      <c r="Y46" s="105">
        <v>2</v>
      </c>
      <c r="Z46" s="104">
        <v>401.4674072265625</v>
      </c>
      <c r="AA46" s="107"/>
      <c r="AB46" s="108"/>
      <c r="AC46" s="108"/>
      <c r="AD46" s="108"/>
      <c r="AE46" s="108"/>
      <c r="AF46" s="109"/>
      <c r="AG46" s="107"/>
      <c r="AH46" s="108"/>
      <c r="AI46" s="108"/>
      <c r="AJ46" s="108"/>
      <c r="AK46" s="108"/>
      <c r="AL46" s="109"/>
      <c r="AM46" s="110">
        <v>34</v>
      </c>
      <c r="AN46" s="108">
        <v>7204</v>
      </c>
      <c r="AO46" s="111"/>
      <c r="AP46" s="112"/>
      <c r="AQ46" s="112"/>
      <c r="AR46" s="112"/>
      <c r="AS46" s="112"/>
      <c r="AT46" s="113"/>
      <c r="AU46" s="111"/>
      <c r="AV46" s="112"/>
      <c r="AW46" s="112"/>
      <c r="AX46" s="112"/>
      <c r="AY46" s="112"/>
      <c r="AZ46" s="113"/>
      <c r="BA46" s="112">
        <v>36</v>
      </c>
      <c r="BB46" s="112">
        <v>8366.0141479492195</v>
      </c>
      <c r="BC46" s="106"/>
      <c r="BD46" s="104"/>
      <c r="BE46" s="104"/>
      <c r="BF46" s="104"/>
      <c r="BG46" s="104"/>
      <c r="BH46" s="105"/>
      <c r="BI46" s="106"/>
      <c r="BJ46" s="104"/>
      <c r="BK46" s="104"/>
      <c r="BL46" s="104"/>
      <c r="BM46" s="104"/>
      <c r="BN46" s="105"/>
      <c r="BO46" s="105">
        <v>2</v>
      </c>
      <c r="BP46" s="105">
        <v>401.4674072265625</v>
      </c>
      <c r="BQ46" s="107"/>
      <c r="BR46" s="108"/>
      <c r="BS46" s="108"/>
      <c r="BT46" s="108"/>
      <c r="BU46" s="108"/>
      <c r="BV46" s="109"/>
      <c r="BW46" s="107"/>
      <c r="BX46" s="108"/>
      <c r="BY46" s="108"/>
      <c r="BZ46" s="108"/>
      <c r="CA46" s="108"/>
      <c r="CB46" s="109"/>
      <c r="CC46" s="110">
        <v>34</v>
      </c>
      <c r="CD46" s="108">
        <v>7204</v>
      </c>
      <c r="CE46" s="111"/>
      <c r="CF46" s="112"/>
      <c r="CG46" s="112"/>
      <c r="CH46" s="112"/>
      <c r="CI46" s="112"/>
      <c r="CJ46" s="113"/>
      <c r="CK46" s="111"/>
      <c r="CL46" s="112"/>
      <c r="CM46" s="112"/>
      <c r="CN46" s="112"/>
      <c r="CO46" s="112"/>
      <c r="CP46" s="113"/>
      <c r="CQ46" s="112">
        <v>36</v>
      </c>
      <c r="CR46" s="114">
        <v>7605.4674072265625</v>
      </c>
      <c r="CS46" s="100">
        <f t="shared" si="6"/>
        <v>760.54674072265698</v>
      </c>
      <c r="CT46" s="100" t="s">
        <v>147</v>
      </c>
      <c r="CU46" s="100"/>
      <c r="CV46" s="100"/>
      <c r="CW46" s="100">
        <v>4003.4674072265625</v>
      </c>
      <c r="CX46" s="100"/>
      <c r="CY46" s="100"/>
      <c r="CZ46" s="100">
        <v>7605.4674072265625</v>
      </c>
      <c r="DA46" s="100">
        <f t="shared" si="17"/>
        <v>3602</v>
      </c>
      <c r="DB46" s="100"/>
      <c r="DC46" s="100"/>
      <c r="DD46" s="100"/>
      <c r="DE46" s="100">
        <v>4003.4674072265625</v>
      </c>
      <c r="DF46" s="100"/>
      <c r="DG46" s="100"/>
      <c r="DH46" s="100">
        <f t="shared" si="14"/>
        <v>4003.4674072265625</v>
      </c>
      <c r="DI46" s="100">
        <v>3602</v>
      </c>
      <c r="DJ46" s="100"/>
      <c r="DK46" s="100"/>
      <c r="DL46" s="100">
        <f t="shared" si="15"/>
        <v>3602</v>
      </c>
      <c r="DM46" s="100"/>
      <c r="DN46" s="100"/>
      <c r="DO46" s="100"/>
      <c r="DP46" s="101">
        <f t="shared" si="18"/>
        <v>401.4674072265625</v>
      </c>
      <c r="DQ46" s="82">
        <f t="shared" si="16"/>
        <v>0.89972007602662551</v>
      </c>
      <c r="DR46" s="80">
        <v>3602</v>
      </c>
      <c r="DS46" s="80"/>
      <c r="DT46" s="81">
        <f t="shared" si="7"/>
        <v>3602</v>
      </c>
      <c r="DU46" s="82">
        <f t="shared" si="8"/>
        <v>0.89972007602662551</v>
      </c>
    </row>
    <row r="47" spans="1:125">
      <c r="A47" s="83" t="s">
        <v>42</v>
      </c>
      <c r="B47" s="84" t="s">
        <v>206</v>
      </c>
      <c r="C47" s="84" t="s">
        <v>207</v>
      </c>
      <c r="D47" s="83" t="s">
        <v>141</v>
      </c>
      <c r="E47" s="83" t="s">
        <v>157</v>
      </c>
      <c r="F47" s="83" t="s">
        <v>47</v>
      </c>
      <c r="G47" s="83" t="s">
        <v>143</v>
      </c>
      <c r="H47" s="83" t="s">
        <v>144</v>
      </c>
      <c r="I47" s="83" t="s">
        <v>145</v>
      </c>
      <c r="J47" s="83" t="s">
        <v>71</v>
      </c>
      <c r="K47" s="83" t="s">
        <v>146</v>
      </c>
      <c r="L47" s="85" t="s">
        <v>208</v>
      </c>
      <c r="M47" s="103"/>
      <c r="N47" s="104"/>
      <c r="O47" s="104"/>
      <c r="P47" s="104"/>
      <c r="Q47" s="104"/>
      <c r="R47" s="105"/>
      <c r="S47" s="106"/>
      <c r="T47" s="104"/>
      <c r="U47" s="104"/>
      <c r="V47" s="104"/>
      <c r="W47" s="104"/>
      <c r="X47" s="105"/>
      <c r="Y47" s="105">
        <v>2</v>
      </c>
      <c r="Z47" s="104">
        <v>401.4674072265625</v>
      </c>
      <c r="AA47" s="107"/>
      <c r="AB47" s="108"/>
      <c r="AC47" s="108"/>
      <c r="AD47" s="108"/>
      <c r="AE47" s="108"/>
      <c r="AF47" s="109"/>
      <c r="AG47" s="107"/>
      <c r="AH47" s="108"/>
      <c r="AI47" s="108"/>
      <c r="AJ47" s="108"/>
      <c r="AK47" s="108"/>
      <c r="AL47" s="109"/>
      <c r="AM47" s="110">
        <v>34</v>
      </c>
      <c r="AN47" s="108">
        <v>7204</v>
      </c>
      <c r="AO47" s="111"/>
      <c r="AP47" s="112"/>
      <c r="AQ47" s="112"/>
      <c r="AR47" s="112"/>
      <c r="AS47" s="112"/>
      <c r="AT47" s="113"/>
      <c r="AU47" s="111"/>
      <c r="AV47" s="112"/>
      <c r="AW47" s="112"/>
      <c r="AX47" s="112"/>
      <c r="AY47" s="112"/>
      <c r="AZ47" s="113"/>
      <c r="BA47" s="112">
        <v>36</v>
      </c>
      <c r="BB47" s="112">
        <v>8366.0141479492195</v>
      </c>
      <c r="BC47" s="106"/>
      <c r="BD47" s="104"/>
      <c r="BE47" s="104"/>
      <c r="BF47" s="104"/>
      <c r="BG47" s="104"/>
      <c r="BH47" s="105"/>
      <c r="BI47" s="106"/>
      <c r="BJ47" s="104"/>
      <c r="BK47" s="104"/>
      <c r="BL47" s="104"/>
      <c r="BM47" s="104"/>
      <c r="BN47" s="105"/>
      <c r="BO47" s="105">
        <v>2</v>
      </c>
      <c r="BP47" s="105">
        <v>401.4674072265625</v>
      </c>
      <c r="BQ47" s="107"/>
      <c r="BR47" s="108"/>
      <c r="BS47" s="108"/>
      <c r="BT47" s="108"/>
      <c r="BU47" s="108"/>
      <c r="BV47" s="109"/>
      <c r="BW47" s="107"/>
      <c r="BX47" s="108"/>
      <c r="BY47" s="108"/>
      <c r="BZ47" s="108"/>
      <c r="CA47" s="108"/>
      <c r="CB47" s="109"/>
      <c r="CC47" s="110">
        <v>34</v>
      </c>
      <c r="CD47" s="108">
        <v>7204</v>
      </c>
      <c r="CE47" s="111"/>
      <c r="CF47" s="112"/>
      <c r="CG47" s="112"/>
      <c r="CH47" s="112"/>
      <c r="CI47" s="112"/>
      <c r="CJ47" s="113"/>
      <c r="CK47" s="111"/>
      <c r="CL47" s="112"/>
      <c r="CM47" s="112"/>
      <c r="CN47" s="112"/>
      <c r="CO47" s="112"/>
      <c r="CP47" s="113"/>
      <c r="CQ47" s="112">
        <v>36</v>
      </c>
      <c r="CR47" s="114">
        <v>7605.4674072265625</v>
      </c>
      <c r="CS47" s="100">
        <f t="shared" si="6"/>
        <v>760.54674072265698</v>
      </c>
      <c r="CT47" s="100" t="s">
        <v>147</v>
      </c>
      <c r="CU47" s="100"/>
      <c r="CV47" s="100"/>
      <c r="CW47" s="100">
        <v>4003.4674072265625</v>
      </c>
      <c r="CX47" s="100"/>
      <c r="CY47" s="100"/>
      <c r="CZ47" s="100">
        <v>7605.4674072265625</v>
      </c>
      <c r="DA47" s="100">
        <f t="shared" si="17"/>
        <v>3602</v>
      </c>
      <c r="DB47" s="100"/>
      <c r="DC47" s="100"/>
      <c r="DD47" s="100"/>
      <c r="DE47" s="100">
        <v>4003.4674072265625</v>
      </c>
      <c r="DF47" s="100"/>
      <c r="DG47" s="100"/>
      <c r="DH47" s="100">
        <f t="shared" si="14"/>
        <v>4003.4674072265625</v>
      </c>
      <c r="DI47" s="100">
        <v>3602</v>
      </c>
      <c r="DJ47" s="100"/>
      <c r="DK47" s="100"/>
      <c r="DL47" s="100">
        <f t="shared" si="15"/>
        <v>3602</v>
      </c>
      <c r="DM47" s="100"/>
      <c r="DN47" s="100"/>
      <c r="DO47" s="100"/>
      <c r="DP47" s="101">
        <f t="shared" si="18"/>
        <v>401.4674072265625</v>
      </c>
      <c r="DQ47" s="82">
        <f t="shared" si="16"/>
        <v>0.89972007602662551</v>
      </c>
      <c r="DR47" s="80">
        <v>3602</v>
      </c>
      <c r="DS47" s="80"/>
      <c r="DT47" s="81">
        <f t="shared" si="7"/>
        <v>3602</v>
      </c>
      <c r="DU47" s="82">
        <f t="shared" si="8"/>
        <v>0.89972007602662551</v>
      </c>
    </row>
    <row r="48" spans="1:125">
      <c r="A48" s="83" t="s">
        <v>42</v>
      </c>
      <c r="B48" s="84" t="s">
        <v>209</v>
      </c>
      <c r="C48" s="84" t="s">
        <v>210</v>
      </c>
      <c r="D48" s="83" t="s">
        <v>141</v>
      </c>
      <c r="E48" s="83" t="s">
        <v>157</v>
      </c>
      <c r="F48" s="83" t="s">
        <v>47</v>
      </c>
      <c r="G48" s="83" t="s">
        <v>143</v>
      </c>
      <c r="H48" s="83" t="s">
        <v>144</v>
      </c>
      <c r="I48" s="83" t="s">
        <v>145</v>
      </c>
      <c r="J48" s="83" t="s">
        <v>71</v>
      </c>
      <c r="K48" s="83" t="s">
        <v>146</v>
      </c>
      <c r="L48" s="85" t="s">
        <v>211</v>
      </c>
      <c r="M48" s="103"/>
      <c r="N48" s="104"/>
      <c r="O48" s="104"/>
      <c r="P48" s="104"/>
      <c r="Q48" s="104"/>
      <c r="R48" s="105"/>
      <c r="S48" s="106"/>
      <c r="T48" s="104"/>
      <c r="U48" s="104"/>
      <c r="V48" s="104"/>
      <c r="W48" s="104"/>
      <c r="X48" s="105"/>
      <c r="Y48" s="105">
        <v>2</v>
      </c>
      <c r="Z48" s="104">
        <v>401.4674072265625</v>
      </c>
      <c r="AA48" s="107"/>
      <c r="AB48" s="108"/>
      <c r="AC48" s="108"/>
      <c r="AD48" s="108"/>
      <c r="AE48" s="108"/>
      <c r="AF48" s="109"/>
      <c r="AG48" s="107"/>
      <c r="AH48" s="108"/>
      <c r="AI48" s="108"/>
      <c r="AJ48" s="108"/>
      <c r="AK48" s="108"/>
      <c r="AL48" s="109"/>
      <c r="AM48" s="110">
        <v>34</v>
      </c>
      <c r="AN48" s="108">
        <v>7204</v>
      </c>
      <c r="AO48" s="111"/>
      <c r="AP48" s="112"/>
      <c r="AQ48" s="112"/>
      <c r="AR48" s="112"/>
      <c r="AS48" s="112"/>
      <c r="AT48" s="113"/>
      <c r="AU48" s="111"/>
      <c r="AV48" s="112"/>
      <c r="AW48" s="112"/>
      <c r="AX48" s="112"/>
      <c r="AY48" s="112"/>
      <c r="AZ48" s="113"/>
      <c r="BA48" s="112">
        <v>36</v>
      </c>
      <c r="BB48" s="112">
        <v>8366.0141479492195</v>
      </c>
      <c r="BC48" s="106"/>
      <c r="BD48" s="104"/>
      <c r="BE48" s="104"/>
      <c r="BF48" s="104"/>
      <c r="BG48" s="104"/>
      <c r="BH48" s="105"/>
      <c r="BI48" s="106"/>
      <c r="BJ48" s="104"/>
      <c r="BK48" s="104"/>
      <c r="BL48" s="104"/>
      <c r="BM48" s="104"/>
      <c r="BN48" s="105"/>
      <c r="BO48" s="105">
        <v>2</v>
      </c>
      <c r="BP48" s="105">
        <v>401.4674072265625</v>
      </c>
      <c r="BQ48" s="107"/>
      <c r="BR48" s="108"/>
      <c r="BS48" s="108"/>
      <c r="BT48" s="108"/>
      <c r="BU48" s="108"/>
      <c r="BV48" s="109"/>
      <c r="BW48" s="107"/>
      <c r="BX48" s="108"/>
      <c r="BY48" s="108"/>
      <c r="BZ48" s="108"/>
      <c r="CA48" s="108"/>
      <c r="CB48" s="109"/>
      <c r="CC48" s="110">
        <v>34</v>
      </c>
      <c r="CD48" s="108">
        <v>7204</v>
      </c>
      <c r="CE48" s="111"/>
      <c r="CF48" s="112"/>
      <c r="CG48" s="112"/>
      <c r="CH48" s="112"/>
      <c r="CI48" s="112"/>
      <c r="CJ48" s="113"/>
      <c r="CK48" s="111"/>
      <c r="CL48" s="112"/>
      <c r="CM48" s="112"/>
      <c r="CN48" s="112"/>
      <c r="CO48" s="112"/>
      <c r="CP48" s="113"/>
      <c r="CQ48" s="112">
        <v>36</v>
      </c>
      <c r="CR48" s="114">
        <v>7605.4674072265625</v>
      </c>
      <c r="CS48" s="100">
        <f t="shared" si="6"/>
        <v>760.54674072265698</v>
      </c>
      <c r="CT48" s="100" t="s">
        <v>147</v>
      </c>
      <c r="CU48" s="100"/>
      <c r="CV48" s="100"/>
      <c r="CW48" s="100">
        <v>4003.4674072265625</v>
      </c>
      <c r="CX48" s="100"/>
      <c r="CY48" s="100"/>
      <c r="CZ48" s="100">
        <v>7605.4674072265625</v>
      </c>
      <c r="DA48" s="100">
        <f t="shared" si="17"/>
        <v>3602</v>
      </c>
      <c r="DB48" s="100"/>
      <c r="DC48" s="100"/>
      <c r="DD48" s="100"/>
      <c r="DE48" s="100">
        <v>4003.4674072265625</v>
      </c>
      <c r="DF48" s="100"/>
      <c r="DG48" s="100"/>
      <c r="DH48" s="100">
        <f t="shared" si="14"/>
        <v>4003.4674072265625</v>
      </c>
      <c r="DI48" s="100">
        <v>3602</v>
      </c>
      <c r="DJ48" s="100"/>
      <c r="DK48" s="100"/>
      <c r="DL48" s="100">
        <f t="shared" si="15"/>
        <v>3602</v>
      </c>
      <c r="DM48" s="100"/>
      <c r="DN48" s="100"/>
      <c r="DO48" s="100"/>
      <c r="DP48" s="101">
        <f t="shared" si="18"/>
        <v>401.4674072265625</v>
      </c>
      <c r="DQ48" s="82">
        <f t="shared" si="16"/>
        <v>0.89972007602662551</v>
      </c>
      <c r="DR48" s="80">
        <v>3602</v>
      </c>
      <c r="DS48" s="80"/>
      <c r="DT48" s="81">
        <f t="shared" si="7"/>
        <v>3602</v>
      </c>
      <c r="DU48" s="82">
        <f t="shared" si="8"/>
        <v>0.89972007602662551</v>
      </c>
    </row>
    <row r="49" spans="1:125">
      <c r="A49" s="83" t="s">
        <v>42</v>
      </c>
      <c r="B49" s="84" t="s">
        <v>212</v>
      </c>
      <c r="C49" s="84" t="s">
        <v>213</v>
      </c>
      <c r="D49" s="83" t="s">
        <v>141</v>
      </c>
      <c r="E49" s="83" t="s">
        <v>157</v>
      </c>
      <c r="F49" s="83" t="s">
        <v>47</v>
      </c>
      <c r="G49" s="83" t="s">
        <v>143</v>
      </c>
      <c r="H49" s="83" t="s">
        <v>144</v>
      </c>
      <c r="I49" s="83" t="s">
        <v>145</v>
      </c>
      <c r="J49" s="83" t="s">
        <v>71</v>
      </c>
      <c r="K49" s="83" t="s">
        <v>146</v>
      </c>
      <c r="L49" s="85" t="s">
        <v>214</v>
      </c>
      <c r="M49" s="103"/>
      <c r="N49" s="104"/>
      <c r="O49" s="104"/>
      <c r="P49" s="104"/>
      <c r="Q49" s="104"/>
      <c r="R49" s="105"/>
      <c r="S49" s="106"/>
      <c r="T49" s="104"/>
      <c r="U49" s="104"/>
      <c r="V49" s="104"/>
      <c r="W49" s="104"/>
      <c r="X49" s="105"/>
      <c r="Y49" s="105">
        <v>2</v>
      </c>
      <c r="Z49" s="104">
        <v>401.4674072265625</v>
      </c>
      <c r="AA49" s="107"/>
      <c r="AB49" s="108"/>
      <c r="AC49" s="108"/>
      <c r="AD49" s="108"/>
      <c r="AE49" s="108"/>
      <c r="AF49" s="109"/>
      <c r="AG49" s="107"/>
      <c r="AH49" s="108"/>
      <c r="AI49" s="108"/>
      <c r="AJ49" s="108"/>
      <c r="AK49" s="108"/>
      <c r="AL49" s="109"/>
      <c r="AM49" s="110">
        <v>34</v>
      </c>
      <c r="AN49" s="108">
        <v>7204</v>
      </c>
      <c r="AO49" s="111"/>
      <c r="AP49" s="112"/>
      <c r="AQ49" s="112"/>
      <c r="AR49" s="112"/>
      <c r="AS49" s="112"/>
      <c r="AT49" s="113"/>
      <c r="AU49" s="111"/>
      <c r="AV49" s="112"/>
      <c r="AW49" s="112"/>
      <c r="AX49" s="112"/>
      <c r="AY49" s="112"/>
      <c r="AZ49" s="113"/>
      <c r="BA49" s="112">
        <v>36</v>
      </c>
      <c r="BB49" s="112">
        <v>8366.0141479492195</v>
      </c>
      <c r="BC49" s="106"/>
      <c r="BD49" s="104"/>
      <c r="BE49" s="104"/>
      <c r="BF49" s="104"/>
      <c r="BG49" s="104"/>
      <c r="BH49" s="105"/>
      <c r="BI49" s="106"/>
      <c r="BJ49" s="104"/>
      <c r="BK49" s="104"/>
      <c r="BL49" s="104"/>
      <c r="BM49" s="104"/>
      <c r="BN49" s="105"/>
      <c r="BO49" s="105">
        <v>2</v>
      </c>
      <c r="BP49" s="105">
        <v>401.4674072265625</v>
      </c>
      <c r="BQ49" s="107"/>
      <c r="BR49" s="108"/>
      <c r="BS49" s="108"/>
      <c r="BT49" s="108"/>
      <c r="BU49" s="108"/>
      <c r="BV49" s="109"/>
      <c r="BW49" s="107"/>
      <c r="BX49" s="108"/>
      <c r="BY49" s="108"/>
      <c r="BZ49" s="108"/>
      <c r="CA49" s="108"/>
      <c r="CB49" s="109"/>
      <c r="CC49" s="110">
        <v>34</v>
      </c>
      <c r="CD49" s="108">
        <v>7204</v>
      </c>
      <c r="CE49" s="111"/>
      <c r="CF49" s="112"/>
      <c r="CG49" s="112"/>
      <c r="CH49" s="112"/>
      <c r="CI49" s="112"/>
      <c r="CJ49" s="113"/>
      <c r="CK49" s="111"/>
      <c r="CL49" s="112"/>
      <c r="CM49" s="112"/>
      <c r="CN49" s="112"/>
      <c r="CO49" s="112"/>
      <c r="CP49" s="113"/>
      <c r="CQ49" s="112">
        <v>36</v>
      </c>
      <c r="CR49" s="114">
        <v>7605.4674072265625</v>
      </c>
      <c r="CS49" s="100">
        <f t="shared" si="6"/>
        <v>760.54674072265698</v>
      </c>
      <c r="CT49" s="100" t="s">
        <v>147</v>
      </c>
      <c r="CU49" s="100"/>
      <c r="CV49" s="100"/>
      <c r="CW49" s="100">
        <v>4003.4674072265625</v>
      </c>
      <c r="CX49" s="100"/>
      <c r="CY49" s="100"/>
      <c r="CZ49" s="100">
        <v>7605.4674072265625</v>
      </c>
      <c r="DA49" s="100">
        <f t="shared" si="17"/>
        <v>3602</v>
      </c>
      <c r="DB49" s="100"/>
      <c r="DC49" s="100"/>
      <c r="DD49" s="100"/>
      <c r="DE49" s="100">
        <v>4003.4674072265625</v>
      </c>
      <c r="DF49" s="100"/>
      <c r="DG49" s="100"/>
      <c r="DH49" s="100">
        <f t="shared" si="14"/>
        <v>4003.4674072265625</v>
      </c>
      <c r="DI49" s="100">
        <v>3602</v>
      </c>
      <c r="DJ49" s="100"/>
      <c r="DK49" s="100"/>
      <c r="DL49" s="100">
        <f t="shared" si="15"/>
        <v>3602</v>
      </c>
      <c r="DM49" s="100"/>
      <c r="DN49" s="100"/>
      <c r="DO49" s="100"/>
      <c r="DP49" s="101">
        <f t="shared" si="18"/>
        <v>401.4674072265625</v>
      </c>
      <c r="DQ49" s="82">
        <f t="shared" si="16"/>
        <v>0.89972007602662551</v>
      </c>
      <c r="DR49" s="80">
        <v>3602</v>
      </c>
      <c r="DS49" s="80"/>
      <c r="DT49" s="81">
        <f t="shared" si="7"/>
        <v>3602</v>
      </c>
      <c r="DU49" s="82">
        <f t="shared" si="8"/>
        <v>0.89972007602662551</v>
      </c>
    </row>
    <row r="50" spans="1:125">
      <c r="A50" s="83" t="s">
        <v>42</v>
      </c>
      <c r="B50" s="84" t="s">
        <v>215</v>
      </c>
      <c r="C50" s="84" t="s">
        <v>216</v>
      </c>
      <c r="D50" s="83" t="s">
        <v>141</v>
      </c>
      <c r="E50" s="83" t="s">
        <v>182</v>
      </c>
      <c r="F50" s="83" t="s">
        <v>47</v>
      </c>
      <c r="G50" s="83" t="s">
        <v>143</v>
      </c>
      <c r="H50" s="83" t="s">
        <v>144</v>
      </c>
      <c r="I50" s="83" t="s">
        <v>145</v>
      </c>
      <c r="J50" s="83" t="s">
        <v>71</v>
      </c>
      <c r="K50" s="83" t="s">
        <v>146</v>
      </c>
      <c r="L50" s="85" t="s">
        <v>216</v>
      </c>
      <c r="M50" s="103"/>
      <c r="N50" s="104"/>
      <c r="O50" s="104"/>
      <c r="P50" s="104"/>
      <c r="Q50" s="104"/>
      <c r="R50" s="105"/>
      <c r="S50" s="106"/>
      <c r="T50" s="104"/>
      <c r="U50" s="104"/>
      <c r="V50" s="104"/>
      <c r="W50" s="104"/>
      <c r="X50" s="105"/>
      <c r="Y50" s="105">
        <v>1</v>
      </c>
      <c r="Z50" s="104">
        <v>268.09552001953125</v>
      </c>
      <c r="AA50" s="107"/>
      <c r="AB50" s="108"/>
      <c r="AC50" s="108"/>
      <c r="AD50" s="108"/>
      <c r="AE50" s="108"/>
      <c r="AF50" s="109"/>
      <c r="AG50" s="107"/>
      <c r="AH50" s="108"/>
      <c r="AI50" s="108"/>
      <c r="AJ50" s="108"/>
      <c r="AK50" s="108"/>
      <c r="AL50" s="109"/>
      <c r="AM50" s="110">
        <v>12</v>
      </c>
      <c r="AN50" s="108">
        <v>6880</v>
      </c>
      <c r="AO50" s="111"/>
      <c r="AP50" s="112"/>
      <c r="AQ50" s="112"/>
      <c r="AR50" s="112"/>
      <c r="AS50" s="112"/>
      <c r="AT50" s="113"/>
      <c r="AU50" s="111"/>
      <c r="AV50" s="112"/>
      <c r="AW50" s="112"/>
      <c r="AX50" s="112"/>
      <c r="AY50" s="112"/>
      <c r="AZ50" s="113"/>
      <c r="BA50" s="112">
        <v>13</v>
      </c>
      <c r="BB50" s="112">
        <v>7862.9050720214846</v>
      </c>
      <c r="BC50" s="106"/>
      <c r="BD50" s="104"/>
      <c r="BE50" s="104"/>
      <c r="BF50" s="104"/>
      <c r="BG50" s="104"/>
      <c r="BH50" s="105"/>
      <c r="BI50" s="106"/>
      <c r="BJ50" s="104"/>
      <c r="BK50" s="104"/>
      <c r="BL50" s="104"/>
      <c r="BM50" s="104"/>
      <c r="BN50" s="105"/>
      <c r="BO50" s="105">
        <v>1</v>
      </c>
      <c r="BP50" s="105">
        <v>268.09552001953125</v>
      </c>
      <c r="BQ50" s="107"/>
      <c r="BR50" s="108"/>
      <c r="BS50" s="108"/>
      <c r="BT50" s="108"/>
      <c r="BU50" s="108"/>
      <c r="BV50" s="109"/>
      <c r="BW50" s="107"/>
      <c r="BX50" s="108"/>
      <c r="BY50" s="108"/>
      <c r="BZ50" s="108"/>
      <c r="CA50" s="108"/>
      <c r="CB50" s="109"/>
      <c r="CC50" s="110">
        <v>12</v>
      </c>
      <c r="CD50" s="108">
        <v>6880</v>
      </c>
      <c r="CE50" s="111"/>
      <c r="CF50" s="112"/>
      <c r="CG50" s="112"/>
      <c r="CH50" s="112"/>
      <c r="CI50" s="112"/>
      <c r="CJ50" s="113"/>
      <c r="CK50" s="111"/>
      <c r="CL50" s="112"/>
      <c r="CM50" s="112"/>
      <c r="CN50" s="112"/>
      <c r="CO50" s="112"/>
      <c r="CP50" s="113"/>
      <c r="CQ50" s="112">
        <v>13</v>
      </c>
      <c r="CR50" s="114">
        <v>7148.0955200195312</v>
      </c>
      <c r="CS50" s="100">
        <f t="shared" si="6"/>
        <v>714.80955200195331</v>
      </c>
      <c r="CT50" s="100" t="s">
        <v>147</v>
      </c>
      <c r="CU50" s="100"/>
      <c r="CV50" s="100"/>
      <c r="CW50" s="100">
        <v>3708.0955200195312</v>
      </c>
      <c r="CX50" s="100"/>
      <c r="CY50" s="100"/>
      <c r="CZ50" s="100">
        <v>7148.0955200195312</v>
      </c>
      <c r="DA50" s="100">
        <f t="shared" si="17"/>
        <v>3440</v>
      </c>
      <c r="DB50" s="100"/>
      <c r="DC50" s="100"/>
      <c r="DD50" s="100"/>
      <c r="DE50" s="100">
        <v>3708.0955200195312</v>
      </c>
      <c r="DF50" s="100"/>
      <c r="DG50" s="100"/>
      <c r="DH50" s="100">
        <f t="shared" si="14"/>
        <v>3708.0955200195312</v>
      </c>
      <c r="DI50" s="100">
        <v>3440</v>
      </c>
      <c r="DJ50" s="100"/>
      <c r="DK50" s="100"/>
      <c r="DL50" s="100">
        <f t="shared" si="15"/>
        <v>3440</v>
      </c>
      <c r="DM50" s="100"/>
      <c r="DN50" s="100"/>
      <c r="DO50" s="100"/>
      <c r="DP50" s="101">
        <f t="shared" si="18"/>
        <v>268.09552001953125</v>
      </c>
      <c r="DQ50" s="82">
        <f t="shared" si="16"/>
        <v>0.92769994230943675</v>
      </c>
      <c r="DR50" s="80">
        <v>3440</v>
      </c>
      <c r="DS50" s="80"/>
      <c r="DT50" s="81">
        <f t="shared" si="7"/>
        <v>3440</v>
      </c>
      <c r="DU50" s="82">
        <f t="shared" si="8"/>
        <v>0.92769994230943675</v>
      </c>
    </row>
    <row r="51" spans="1:125">
      <c r="A51" s="83" t="s">
        <v>42</v>
      </c>
      <c r="B51" s="84" t="s">
        <v>217</v>
      </c>
      <c r="C51" s="84" t="s">
        <v>218</v>
      </c>
      <c r="D51" s="83" t="s">
        <v>141</v>
      </c>
      <c r="E51" s="83" t="s">
        <v>182</v>
      </c>
      <c r="F51" s="83" t="s">
        <v>47</v>
      </c>
      <c r="G51" s="83" t="s">
        <v>143</v>
      </c>
      <c r="H51" s="83" t="s">
        <v>144</v>
      </c>
      <c r="I51" s="83" t="s">
        <v>145</v>
      </c>
      <c r="J51" s="83" t="s">
        <v>71</v>
      </c>
      <c r="K51" s="83" t="s">
        <v>146</v>
      </c>
      <c r="L51" s="85" t="s">
        <v>218</v>
      </c>
      <c r="M51" s="103"/>
      <c r="N51" s="104"/>
      <c r="O51" s="104"/>
      <c r="P51" s="104"/>
      <c r="Q51" s="104"/>
      <c r="R51" s="105"/>
      <c r="S51" s="106"/>
      <c r="T51" s="104"/>
      <c r="U51" s="104"/>
      <c r="V51" s="104"/>
      <c r="W51" s="104"/>
      <c r="X51" s="105"/>
      <c r="Y51" s="105">
        <v>1</v>
      </c>
      <c r="Z51" s="104">
        <v>268.09552001953125</v>
      </c>
      <c r="AA51" s="107"/>
      <c r="AB51" s="108"/>
      <c r="AC51" s="108"/>
      <c r="AD51" s="108"/>
      <c r="AE51" s="108"/>
      <c r="AF51" s="109"/>
      <c r="AG51" s="107"/>
      <c r="AH51" s="108"/>
      <c r="AI51" s="108"/>
      <c r="AJ51" s="108"/>
      <c r="AK51" s="108"/>
      <c r="AL51" s="109"/>
      <c r="AM51" s="110">
        <v>12</v>
      </c>
      <c r="AN51" s="108">
        <v>6682.5</v>
      </c>
      <c r="AO51" s="111"/>
      <c r="AP51" s="112"/>
      <c r="AQ51" s="112"/>
      <c r="AR51" s="112"/>
      <c r="AS51" s="112"/>
      <c r="AT51" s="113"/>
      <c r="AU51" s="111"/>
      <c r="AV51" s="112"/>
      <c r="AW51" s="112"/>
      <c r="AX51" s="112"/>
      <c r="AY51" s="112"/>
      <c r="AZ51" s="113"/>
      <c r="BA51" s="112">
        <v>13</v>
      </c>
      <c r="BB51" s="112">
        <v>7645.6550720214846</v>
      </c>
      <c r="BC51" s="106"/>
      <c r="BD51" s="104"/>
      <c r="BE51" s="104"/>
      <c r="BF51" s="104"/>
      <c r="BG51" s="104"/>
      <c r="BH51" s="105"/>
      <c r="BI51" s="106"/>
      <c r="BJ51" s="104"/>
      <c r="BK51" s="104"/>
      <c r="BL51" s="104"/>
      <c r="BM51" s="104"/>
      <c r="BN51" s="105"/>
      <c r="BO51" s="105">
        <v>1</v>
      </c>
      <c r="BP51" s="105">
        <v>268.09552001953125</v>
      </c>
      <c r="BQ51" s="107"/>
      <c r="BR51" s="108"/>
      <c r="BS51" s="108"/>
      <c r="BT51" s="108"/>
      <c r="BU51" s="108"/>
      <c r="BV51" s="109"/>
      <c r="BW51" s="107"/>
      <c r="BX51" s="108"/>
      <c r="BY51" s="108"/>
      <c r="BZ51" s="108"/>
      <c r="CA51" s="108"/>
      <c r="CB51" s="109"/>
      <c r="CC51" s="110">
        <v>12</v>
      </c>
      <c r="CD51" s="108">
        <v>6682.5</v>
      </c>
      <c r="CE51" s="111"/>
      <c r="CF51" s="112"/>
      <c r="CG51" s="112"/>
      <c r="CH51" s="112"/>
      <c r="CI51" s="112"/>
      <c r="CJ51" s="113"/>
      <c r="CK51" s="111"/>
      <c r="CL51" s="112"/>
      <c r="CM51" s="112"/>
      <c r="CN51" s="112"/>
      <c r="CO51" s="112"/>
      <c r="CP51" s="113"/>
      <c r="CQ51" s="112">
        <v>13</v>
      </c>
      <c r="CR51" s="114">
        <v>6950.5955200195312</v>
      </c>
      <c r="CS51" s="100">
        <f t="shared" si="6"/>
        <v>695.05955200195331</v>
      </c>
      <c r="CT51" s="100" t="s">
        <v>147</v>
      </c>
      <c r="CU51" s="100"/>
      <c r="CV51" s="100"/>
      <c r="CW51" s="100">
        <v>3708.0955200195312</v>
      </c>
      <c r="CX51" s="100"/>
      <c r="CY51" s="100"/>
      <c r="CZ51" s="100">
        <v>6950.5955200195312</v>
      </c>
      <c r="DA51" s="100">
        <f t="shared" si="17"/>
        <v>3242.5</v>
      </c>
      <c r="DB51" s="100"/>
      <c r="DC51" s="100"/>
      <c r="DD51" s="100"/>
      <c r="DE51" s="100">
        <v>3708.0955200195312</v>
      </c>
      <c r="DF51" s="100"/>
      <c r="DG51" s="100"/>
      <c r="DH51" s="100">
        <f t="shared" si="14"/>
        <v>3708.0955200195312</v>
      </c>
      <c r="DI51" s="100">
        <v>3708.0955200195312</v>
      </c>
      <c r="DJ51" s="100"/>
      <c r="DK51" s="100"/>
      <c r="DL51" s="100">
        <f t="shared" si="15"/>
        <v>3708.0955200195312</v>
      </c>
      <c r="DM51" s="100"/>
      <c r="DN51" s="100"/>
      <c r="DO51" s="100"/>
      <c r="DP51" s="101">
        <f t="shared" si="18"/>
        <v>0</v>
      </c>
      <c r="DQ51" s="82">
        <f t="shared" si="16"/>
        <v>1</v>
      </c>
      <c r="DR51" s="80">
        <v>3708.0955200195312</v>
      </c>
      <c r="DS51" s="80"/>
      <c r="DT51" s="81">
        <f t="shared" si="7"/>
        <v>3708.0955200195312</v>
      </c>
      <c r="DU51" s="82">
        <f t="shared" si="8"/>
        <v>1</v>
      </c>
    </row>
    <row r="52" spans="1:125">
      <c r="A52" s="83" t="s">
        <v>42</v>
      </c>
      <c r="B52" s="84" t="s">
        <v>219</v>
      </c>
      <c r="C52" s="84" t="s">
        <v>220</v>
      </c>
      <c r="D52" s="83" t="s">
        <v>141</v>
      </c>
      <c r="E52" s="83" t="s">
        <v>182</v>
      </c>
      <c r="F52" s="83" t="s">
        <v>47</v>
      </c>
      <c r="G52" s="83" t="s">
        <v>143</v>
      </c>
      <c r="H52" s="83" t="s">
        <v>144</v>
      </c>
      <c r="I52" s="83" t="s">
        <v>145</v>
      </c>
      <c r="J52" s="83" t="s">
        <v>71</v>
      </c>
      <c r="K52" s="83" t="s">
        <v>146</v>
      </c>
      <c r="L52" s="85" t="s">
        <v>221</v>
      </c>
      <c r="M52" s="103"/>
      <c r="N52" s="104"/>
      <c r="O52" s="104"/>
      <c r="P52" s="104"/>
      <c r="Q52" s="104"/>
      <c r="R52" s="105"/>
      <c r="S52" s="106"/>
      <c r="T52" s="104"/>
      <c r="U52" s="104"/>
      <c r="V52" s="104"/>
      <c r="W52" s="104"/>
      <c r="X52" s="105"/>
      <c r="Y52" s="105">
        <v>1</v>
      </c>
      <c r="Z52" s="104">
        <v>268.09552001953125</v>
      </c>
      <c r="AA52" s="107"/>
      <c r="AB52" s="108"/>
      <c r="AC52" s="108"/>
      <c r="AD52" s="108"/>
      <c r="AE52" s="108"/>
      <c r="AF52" s="109"/>
      <c r="AG52" s="107"/>
      <c r="AH52" s="108"/>
      <c r="AI52" s="108"/>
      <c r="AJ52" s="108"/>
      <c r="AK52" s="108"/>
      <c r="AL52" s="109"/>
      <c r="AM52" s="110">
        <v>6</v>
      </c>
      <c r="AN52" s="108">
        <v>3440</v>
      </c>
      <c r="AO52" s="111"/>
      <c r="AP52" s="112"/>
      <c r="AQ52" s="112"/>
      <c r="AR52" s="112"/>
      <c r="AS52" s="112"/>
      <c r="AT52" s="113"/>
      <c r="AU52" s="111"/>
      <c r="AV52" s="112"/>
      <c r="AW52" s="112"/>
      <c r="AX52" s="112"/>
      <c r="AY52" s="112"/>
      <c r="AZ52" s="113"/>
      <c r="BA52" s="112">
        <v>7</v>
      </c>
      <c r="BB52" s="112">
        <v>4078.9050720214846</v>
      </c>
      <c r="BC52" s="106"/>
      <c r="BD52" s="104"/>
      <c r="BE52" s="104"/>
      <c r="BF52" s="104"/>
      <c r="BG52" s="104"/>
      <c r="BH52" s="105"/>
      <c r="BI52" s="106"/>
      <c r="BJ52" s="104"/>
      <c r="BK52" s="104"/>
      <c r="BL52" s="104"/>
      <c r="BM52" s="104"/>
      <c r="BN52" s="105"/>
      <c r="BO52" s="105">
        <v>1</v>
      </c>
      <c r="BP52" s="105">
        <v>268.09552001953125</v>
      </c>
      <c r="BQ52" s="107"/>
      <c r="BR52" s="108"/>
      <c r="BS52" s="108"/>
      <c r="BT52" s="108"/>
      <c r="BU52" s="108"/>
      <c r="BV52" s="109"/>
      <c r="BW52" s="107"/>
      <c r="BX52" s="108"/>
      <c r="BY52" s="108"/>
      <c r="BZ52" s="108"/>
      <c r="CA52" s="108"/>
      <c r="CB52" s="109"/>
      <c r="CC52" s="110">
        <v>6</v>
      </c>
      <c r="CD52" s="108">
        <v>3440</v>
      </c>
      <c r="CE52" s="111"/>
      <c r="CF52" s="112"/>
      <c r="CG52" s="112"/>
      <c r="CH52" s="112"/>
      <c r="CI52" s="112"/>
      <c r="CJ52" s="113"/>
      <c r="CK52" s="111"/>
      <c r="CL52" s="112"/>
      <c r="CM52" s="112"/>
      <c r="CN52" s="112"/>
      <c r="CO52" s="112"/>
      <c r="CP52" s="113"/>
      <c r="CQ52" s="112">
        <v>7</v>
      </c>
      <c r="CR52" s="114">
        <v>3708.0955200195312</v>
      </c>
      <c r="CS52" s="100">
        <f t="shared" si="6"/>
        <v>370.80955200195331</v>
      </c>
      <c r="CT52" s="100" t="s">
        <v>147</v>
      </c>
      <c r="CU52" s="100"/>
      <c r="CV52" s="100"/>
      <c r="CW52" s="100">
        <v>1988.0955200195312</v>
      </c>
      <c r="CX52" s="100"/>
      <c r="CY52" s="100"/>
      <c r="CZ52" s="100">
        <v>3708.0955200195312</v>
      </c>
      <c r="DA52" s="100">
        <f t="shared" si="17"/>
        <v>1720</v>
      </c>
      <c r="DB52" s="100"/>
      <c r="DC52" s="100"/>
      <c r="DD52" s="100"/>
      <c r="DE52" s="100">
        <v>1988.0955200195312</v>
      </c>
      <c r="DF52" s="100"/>
      <c r="DG52" s="100"/>
      <c r="DH52" s="100">
        <f t="shared" si="14"/>
        <v>1988.0955200195312</v>
      </c>
      <c r="DI52" s="100">
        <v>1720</v>
      </c>
      <c r="DJ52" s="100"/>
      <c r="DK52" s="100"/>
      <c r="DL52" s="100">
        <f t="shared" si="15"/>
        <v>1720</v>
      </c>
      <c r="DM52" s="100"/>
      <c r="DN52" s="100"/>
      <c r="DO52" s="100"/>
      <c r="DP52" s="101">
        <f t="shared" si="18"/>
        <v>268.09552001953125</v>
      </c>
      <c r="DQ52" s="82">
        <f t="shared" si="16"/>
        <v>0.86514957791520131</v>
      </c>
      <c r="DR52" s="80">
        <v>1720</v>
      </c>
      <c r="DS52" s="80"/>
      <c r="DT52" s="81">
        <f t="shared" si="7"/>
        <v>1720</v>
      </c>
      <c r="DU52" s="82">
        <f t="shared" si="8"/>
        <v>0.86514957791520131</v>
      </c>
    </row>
    <row r="53" spans="1:125">
      <c r="A53" s="83" t="s">
        <v>222</v>
      </c>
      <c r="B53" s="84" t="s">
        <v>223</v>
      </c>
      <c r="C53" s="84" t="s">
        <v>224</v>
      </c>
      <c r="D53" s="83"/>
      <c r="E53" s="83" t="s">
        <v>182</v>
      </c>
      <c r="F53" s="83" t="s">
        <v>47</v>
      </c>
      <c r="G53" s="83" t="s">
        <v>143</v>
      </c>
      <c r="H53" s="83" t="s">
        <v>144</v>
      </c>
      <c r="I53" s="83" t="s">
        <v>145</v>
      </c>
      <c r="J53" s="83" t="s">
        <v>71</v>
      </c>
      <c r="K53" s="83" t="s">
        <v>146</v>
      </c>
      <c r="L53" s="85" t="s">
        <v>223</v>
      </c>
      <c r="M53" s="103"/>
      <c r="N53" s="104"/>
      <c r="O53" s="104"/>
      <c r="P53" s="104"/>
      <c r="Q53" s="104"/>
      <c r="R53" s="105"/>
      <c r="S53" s="106"/>
      <c r="T53" s="104"/>
      <c r="U53" s="104"/>
      <c r="V53" s="104"/>
      <c r="W53" s="104"/>
      <c r="X53" s="105"/>
      <c r="Y53" s="105"/>
      <c r="Z53" s="104"/>
      <c r="AA53" s="107"/>
      <c r="AB53" s="108"/>
      <c r="AC53" s="108"/>
      <c r="AD53" s="108"/>
      <c r="AE53" s="108"/>
      <c r="AF53" s="109"/>
      <c r="AG53" s="107"/>
      <c r="AH53" s="108"/>
      <c r="AI53" s="108"/>
      <c r="AJ53" s="108"/>
      <c r="AK53" s="108"/>
      <c r="AL53" s="109"/>
      <c r="AM53" s="110"/>
      <c r="AN53" s="108">
        <v>3602</v>
      </c>
      <c r="AO53" s="111"/>
      <c r="AP53" s="112"/>
      <c r="AQ53" s="112"/>
      <c r="AR53" s="112"/>
      <c r="AS53" s="112"/>
      <c r="AT53" s="113"/>
      <c r="AU53" s="111"/>
      <c r="AV53" s="112"/>
      <c r="AW53" s="112"/>
      <c r="AX53" s="112"/>
      <c r="AY53" s="112"/>
      <c r="AZ53" s="113"/>
      <c r="BA53" s="112"/>
      <c r="BB53" s="112">
        <v>3962.2000000000003</v>
      </c>
      <c r="BC53" s="106"/>
      <c r="BD53" s="104"/>
      <c r="BE53" s="104"/>
      <c r="BF53" s="104"/>
      <c r="BG53" s="104"/>
      <c r="BH53" s="105"/>
      <c r="BI53" s="106"/>
      <c r="BJ53" s="104"/>
      <c r="BK53" s="104"/>
      <c r="BL53" s="104"/>
      <c r="BM53" s="104"/>
      <c r="BN53" s="105"/>
      <c r="BO53" s="105"/>
      <c r="BP53" s="105"/>
      <c r="BQ53" s="107"/>
      <c r="BR53" s="108"/>
      <c r="BS53" s="108"/>
      <c r="BT53" s="108"/>
      <c r="BU53" s="108"/>
      <c r="BV53" s="109"/>
      <c r="BW53" s="107"/>
      <c r="BX53" s="108"/>
      <c r="BY53" s="108"/>
      <c r="BZ53" s="108"/>
      <c r="CA53" s="108"/>
      <c r="CB53" s="109"/>
      <c r="CC53" s="110"/>
      <c r="CD53" s="108">
        <v>3602</v>
      </c>
      <c r="CE53" s="111"/>
      <c r="CF53" s="112"/>
      <c r="CG53" s="112"/>
      <c r="CH53" s="112"/>
      <c r="CI53" s="112"/>
      <c r="CJ53" s="113"/>
      <c r="CK53" s="111"/>
      <c r="CL53" s="112"/>
      <c r="CM53" s="112"/>
      <c r="CN53" s="112"/>
      <c r="CO53" s="112"/>
      <c r="CP53" s="113"/>
      <c r="CQ53" s="112"/>
      <c r="CR53" s="114">
        <v>3602</v>
      </c>
      <c r="CS53" s="100">
        <f t="shared" si="6"/>
        <v>360.20000000000027</v>
      </c>
      <c r="CT53" s="100" t="s">
        <v>147</v>
      </c>
      <c r="CU53" s="100"/>
      <c r="CV53" s="100"/>
      <c r="CW53" s="100">
        <v>1801</v>
      </c>
      <c r="CX53" s="100"/>
      <c r="CY53" s="100"/>
      <c r="CZ53" s="100">
        <v>3602</v>
      </c>
      <c r="DA53" s="100">
        <f t="shared" si="17"/>
        <v>1801</v>
      </c>
      <c r="DB53" s="100"/>
      <c r="DC53" s="100"/>
      <c r="DD53" s="100"/>
      <c r="DE53" s="100">
        <v>1801</v>
      </c>
      <c r="DF53" s="100"/>
      <c r="DG53" s="100"/>
      <c r="DH53" s="100">
        <f t="shared" si="14"/>
        <v>1801</v>
      </c>
      <c r="DI53" s="100">
        <v>1801</v>
      </c>
      <c r="DJ53" s="100"/>
      <c r="DK53" s="100"/>
      <c r="DL53" s="100">
        <f t="shared" si="15"/>
        <v>1801</v>
      </c>
      <c r="DM53" s="100"/>
      <c r="DN53" s="100"/>
      <c r="DO53" s="100"/>
      <c r="DP53" s="101">
        <f t="shared" si="18"/>
        <v>0</v>
      </c>
      <c r="DQ53" s="82">
        <f t="shared" si="16"/>
        <v>1</v>
      </c>
      <c r="DR53" s="80">
        <v>1801</v>
      </c>
      <c r="DS53" s="80"/>
      <c r="DT53" s="81">
        <f t="shared" si="7"/>
        <v>1801</v>
      </c>
      <c r="DU53" s="82">
        <f t="shared" si="8"/>
        <v>1</v>
      </c>
    </row>
    <row r="54" spans="1:125">
      <c r="A54" s="83" t="s">
        <v>150</v>
      </c>
      <c r="B54" s="84" t="s">
        <v>225</v>
      </c>
      <c r="C54" s="84" t="s">
        <v>226</v>
      </c>
      <c r="D54" s="83" t="s">
        <v>141</v>
      </c>
      <c r="E54" s="83" t="s">
        <v>182</v>
      </c>
      <c r="F54" s="83" t="s">
        <v>47</v>
      </c>
      <c r="G54" s="83" t="s">
        <v>143</v>
      </c>
      <c r="H54" s="83" t="s">
        <v>144</v>
      </c>
      <c r="I54" s="83" t="s">
        <v>145</v>
      </c>
      <c r="J54" s="83" t="s">
        <v>71</v>
      </c>
      <c r="K54" s="83" t="s">
        <v>146</v>
      </c>
      <c r="L54" s="85" t="s">
        <v>225</v>
      </c>
      <c r="M54" s="103"/>
      <c r="N54" s="104"/>
      <c r="O54" s="104"/>
      <c r="P54" s="104"/>
      <c r="Q54" s="104"/>
      <c r="R54" s="105"/>
      <c r="S54" s="106"/>
      <c r="T54" s="104"/>
      <c r="U54" s="104"/>
      <c r="V54" s="104"/>
      <c r="W54" s="104"/>
      <c r="X54" s="105"/>
      <c r="Y54" s="105"/>
      <c r="Z54" s="104"/>
      <c r="AA54" s="107"/>
      <c r="AB54" s="108"/>
      <c r="AC54" s="108"/>
      <c r="AD54" s="108"/>
      <c r="AE54" s="108"/>
      <c r="AF54" s="109"/>
      <c r="AG54" s="107"/>
      <c r="AH54" s="108"/>
      <c r="AI54" s="108"/>
      <c r="AJ54" s="108"/>
      <c r="AK54" s="108"/>
      <c r="AL54" s="109"/>
      <c r="AM54" s="110"/>
      <c r="AN54" s="108">
        <v>20911.439453125</v>
      </c>
      <c r="AO54" s="111"/>
      <c r="AP54" s="112"/>
      <c r="AQ54" s="112"/>
      <c r="AR54" s="112"/>
      <c r="AS54" s="112"/>
      <c r="AT54" s="113"/>
      <c r="AU54" s="111"/>
      <c r="AV54" s="112"/>
      <c r="AW54" s="112"/>
      <c r="AX54" s="112"/>
      <c r="AY54" s="112"/>
      <c r="AZ54" s="113"/>
      <c r="BA54" s="112"/>
      <c r="BB54" s="112">
        <v>23002.583398437502</v>
      </c>
      <c r="BC54" s="106"/>
      <c r="BD54" s="104"/>
      <c r="BE54" s="104"/>
      <c r="BF54" s="104"/>
      <c r="BG54" s="104"/>
      <c r="BH54" s="105"/>
      <c r="BI54" s="106"/>
      <c r="BJ54" s="104"/>
      <c r="BK54" s="104"/>
      <c r="BL54" s="104"/>
      <c r="BM54" s="104"/>
      <c r="BN54" s="105"/>
      <c r="BO54" s="105"/>
      <c r="BP54" s="105"/>
      <c r="BQ54" s="107"/>
      <c r="BR54" s="108"/>
      <c r="BS54" s="108"/>
      <c r="BT54" s="108"/>
      <c r="BU54" s="108"/>
      <c r="BV54" s="109"/>
      <c r="BW54" s="107"/>
      <c r="BX54" s="108"/>
      <c r="BY54" s="108"/>
      <c r="BZ54" s="108"/>
      <c r="CA54" s="108"/>
      <c r="CB54" s="109"/>
      <c r="CC54" s="110"/>
      <c r="CD54" s="108">
        <v>20911.439453125</v>
      </c>
      <c r="CE54" s="111"/>
      <c r="CF54" s="112"/>
      <c r="CG54" s="112"/>
      <c r="CH54" s="112"/>
      <c r="CI54" s="112"/>
      <c r="CJ54" s="113"/>
      <c r="CK54" s="111"/>
      <c r="CL54" s="112"/>
      <c r="CM54" s="112"/>
      <c r="CN54" s="112"/>
      <c r="CO54" s="112"/>
      <c r="CP54" s="113"/>
      <c r="CQ54" s="112"/>
      <c r="CR54" s="114">
        <v>20911.439453125</v>
      </c>
      <c r="CS54" s="100">
        <f t="shared" si="6"/>
        <v>2091.1439453125022</v>
      </c>
      <c r="CT54" s="100" t="s">
        <v>147</v>
      </c>
      <c r="CU54" s="100"/>
      <c r="CV54" s="100"/>
      <c r="CW54" s="100">
        <v>10455.7197265625</v>
      </c>
      <c r="CX54" s="100"/>
      <c r="CY54" s="100"/>
      <c r="CZ54" s="100">
        <v>20911.439453125</v>
      </c>
      <c r="DA54" s="100">
        <f t="shared" si="17"/>
        <v>10455.7197265625</v>
      </c>
      <c r="DB54" s="100"/>
      <c r="DC54" s="100"/>
      <c r="DD54" s="100"/>
      <c r="DE54" s="100">
        <v>10455.7197265625</v>
      </c>
      <c r="DF54" s="100"/>
      <c r="DG54" s="100"/>
      <c r="DH54" s="100">
        <f t="shared" si="14"/>
        <v>10455.7197265625</v>
      </c>
      <c r="DI54" s="100">
        <v>10455.7197265625</v>
      </c>
      <c r="DJ54" s="100"/>
      <c r="DK54" s="100"/>
      <c r="DL54" s="100">
        <f t="shared" si="15"/>
        <v>10455.7197265625</v>
      </c>
      <c r="DM54" s="100"/>
      <c r="DN54" s="100"/>
      <c r="DO54" s="100"/>
      <c r="DP54" s="101">
        <f t="shared" si="18"/>
        <v>0</v>
      </c>
      <c r="DQ54" s="82">
        <f t="shared" si="16"/>
        <v>1</v>
      </c>
      <c r="DR54" s="80">
        <v>10455.7197265625</v>
      </c>
      <c r="DS54" s="80"/>
      <c r="DT54" s="81">
        <f t="shared" si="7"/>
        <v>10455.7197265625</v>
      </c>
      <c r="DU54" s="82">
        <f t="shared" si="8"/>
        <v>1</v>
      </c>
    </row>
    <row r="55" spans="1:125">
      <c r="A55" s="83" t="s">
        <v>150</v>
      </c>
      <c r="B55" s="84" t="s">
        <v>227</v>
      </c>
      <c r="C55" s="84" t="s">
        <v>228</v>
      </c>
      <c r="D55" s="83" t="s">
        <v>141</v>
      </c>
      <c r="E55" s="83" t="s">
        <v>182</v>
      </c>
      <c r="F55" s="83" t="s">
        <v>47</v>
      </c>
      <c r="G55" s="83" t="s">
        <v>143</v>
      </c>
      <c r="H55" s="83" t="s">
        <v>144</v>
      </c>
      <c r="I55" s="83" t="s">
        <v>145</v>
      </c>
      <c r="J55" s="83" t="s">
        <v>71</v>
      </c>
      <c r="K55" s="83" t="s">
        <v>146</v>
      </c>
      <c r="L55" s="85" t="s">
        <v>227</v>
      </c>
      <c r="M55" s="103"/>
      <c r="N55" s="104"/>
      <c r="O55" s="104"/>
      <c r="P55" s="104"/>
      <c r="Q55" s="104"/>
      <c r="R55" s="105"/>
      <c r="S55" s="106"/>
      <c r="T55" s="104"/>
      <c r="U55" s="104"/>
      <c r="V55" s="104"/>
      <c r="W55" s="104"/>
      <c r="X55" s="105"/>
      <c r="Y55" s="105"/>
      <c r="Z55" s="104"/>
      <c r="AA55" s="107"/>
      <c r="AB55" s="108"/>
      <c r="AC55" s="108"/>
      <c r="AD55" s="108"/>
      <c r="AE55" s="108"/>
      <c r="AF55" s="109"/>
      <c r="AG55" s="107"/>
      <c r="AH55" s="108"/>
      <c r="AI55" s="108"/>
      <c r="AJ55" s="108"/>
      <c r="AK55" s="108"/>
      <c r="AL55" s="109"/>
      <c r="AM55" s="110"/>
      <c r="AN55" s="108">
        <v>20911.439453125</v>
      </c>
      <c r="AO55" s="111"/>
      <c r="AP55" s="112"/>
      <c r="AQ55" s="112"/>
      <c r="AR55" s="112"/>
      <c r="AS55" s="112"/>
      <c r="AT55" s="113"/>
      <c r="AU55" s="111"/>
      <c r="AV55" s="112"/>
      <c r="AW55" s="112"/>
      <c r="AX55" s="112"/>
      <c r="AY55" s="112"/>
      <c r="AZ55" s="113"/>
      <c r="BA55" s="112"/>
      <c r="BB55" s="112">
        <v>23002.583398437502</v>
      </c>
      <c r="BC55" s="106"/>
      <c r="BD55" s="104"/>
      <c r="BE55" s="104"/>
      <c r="BF55" s="104"/>
      <c r="BG55" s="104"/>
      <c r="BH55" s="105"/>
      <c r="BI55" s="106"/>
      <c r="BJ55" s="104"/>
      <c r="BK55" s="104"/>
      <c r="BL55" s="104"/>
      <c r="BM55" s="104"/>
      <c r="BN55" s="105"/>
      <c r="BO55" s="105"/>
      <c r="BP55" s="105"/>
      <c r="BQ55" s="107"/>
      <c r="BR55" s="108"/>
      <c r="BS55" s="108"/>
      <c r="BT55" s="108"/>
      <c r="BU55" s="108"/>
      <c r="BV55" s="109"/>
      <c r="BW55" s="107"/>
      <c r="BX55" s="108"/>
      <c r="BY55" s="108"/>
      <c r="BZ55" s="108"/>
      <c r="CA55" s="108"/>
      <c r="CB55" s="109"/>
      <c r="CC55" s="110"/>
      <c r="CD55" s="108">
        <v>20911.439453125</v>
      </c>
      <c r="CE55" s="111"/>
      <c r="CF55" s="112"/>
      <c r="CG55" s="112"/>
      <c r="CH55" s="112"/>
      <c r="CI55" s="112"/>
      <c r="CJ55" s="113"/>
      <c r="CK55" s="111"/>
      <c r="CL55" s="112"/>
      <c r="CM55" s="112"/>
      <c r="CN55" s="112"/>
      <c r="CO55" s="112"/>
      <c r="CP55" s="113"/>
      <c r="CQ55" s="112"/>
      <c r="CR55" s="114">
        <v>20911.439453125</v>
      </c>
      <c r="CS55" s="100">
        <f t="shared" si="6"/>
        <v>2091.1439453125022</v>
      </c>
      <c r="CT55" s="100" t="s">
        <v>147</v>
      </c>
      <c r="CU55" s="100"/>
      <c r="CV55" s="100"/>
      <c r="CW55" s="100">
        <v>10455.7197265625</v>
      </c>
      <c r="CX55" s="100"/>
      <c r="CY55" s="100"/>
      <c r="CZ55" s="100">
        <v>20911.439453125</v>
      </c>
      <c r="DA55" s="100">
        <f t="shared" si="17"/>
        <v>10455.7197265625</v>
      </c>
      <c r="DB55" s="100"/>
      <c r="DC55" s="100"/>
      <c r="DD55" s="100"/>
      <c r="DE55" s="100">
        <v>10455.7197265625</v>
      </c>
      <c r="DF55" s="100"/>
      <c r="DG55" s="100"/>
      <c r="DH55" s="100">
        <f t="shared" si="14"/>
        <v>10455.7197265625</v>
      </c>
      <c r="DI55" s="100">
        <v>10455.7197265625</v>
      </c>
      <c r="DJ55" s="100"/>
      <c r="DK55" s="100"/>
      <c r="DL55" s="100">
        <f t="shared" si="15"/>
        <v>10455.7197265625</v>
      </c>
      <c r="DM55" s="100"/>
      <c r="DN55" s="100"/>
      <c r="DO55" s="100"/>
      <c r="DP55" s="101">
        <f t="shared" si="18"/>
        <v>0</v>
      </c>
      <c r="DQ55" s="82">
        <f t="shared" si="16"/>
        <v>1</v>
      </c>
      <c r="DR55" s="80">
        <v>10455.7197265625</v>
      </c>
      <c r="DS55" s="80"/>
      <c r="DT55" s="81">
        <f t="shared" si="7"/>
        <v>10455.7197265625</v>
      </c>
      <c r="DU55" s="82">
        <f t="shared" si="8"/>
        <v>1</v>
      </c>
    </row>
    <row r="56" spans="1:125">
      <c r="A56" s="83" t="s">
        <v>229</v>
      </c>
      <c r="B56" s="84">
        <v>290103452</v>
      </c>
      <c r="C56" s="84">
        <v>3452</v>
      </c>
      <c r="D56" s="83" t="s">
        <v>230</v>
      </c>
      <c r="E56" s="83" t="s">
        <v>231</v>
      </c>
      <c r="F56" s="83" t="s">
        <v>47</v>
      </c>
      <c r="G56" s="83" t="s">
        <v>232</v>
      </c>
      <c r="H56" s="83" t="s">
        <v>123</v>
      </c>
      <c r="I56" s="83" t="s">
        <v>70</v>
      </c>
      <c r="J56" s="83" t="s">
        <v>71</v>
      </c>
      <c r="K56" s="83" t="s">
        <v>146</v>
      </c>
      <c r="L56" s="85">
        <v>3452</v>
      </c>
      <c r="M56" s="103"/>
      <c r="N56" s="104"/>
      <c r="O56" s="104"/>
      <c r="P56" s="104"/>
      <c r="Q56" s="104"/>
      <c r="R56" s="105"/>
      <c r="S56" s="106"/>
      <c r="T56" s="104"/>
      <c r="U56" s="104"/>
      <c r="V56" s="104"/>
      <c r="W56" s="104"/>
      <c r="X56" s="105"/>
      <c r="Y56" s="105">
        <v>14</v>
      </c>
      <c r="Z56" s="104">
        <v>3600</v>
      </c>
      <c r="AA56" s="107"/>
      <c r="AB56" s="108"/>
      <c r="AC56" s="108"/>
      <c r="AD56" s="108"/>
      <c r="AE56" s="108"/>
      <c r="AF56" s="109"/>
      <c r="AG56" s="107"/>
      <c r="AH56" s="108"/>
      <c r="AI56" s="108"/>
      <c r="AJ56" s="108"/>
      <c r="AK56" s="108"/>
      <c r="AL56" s="109"/>
      <c r="AM56" s="110">
        <v>602</v>
      </c>
      <c r="AN56" s="108">
        <v>126150</v>
      </c>
      <c r="AO56" s="111"/>
      <c r="AP56" s="112"/>
      <c r="AQ56" s="112"/>
      <c r="AR56" s="112"/>
      <c r="AS56" s="112"/>
      <c r="AT56" s="113"/>
      <c r="AU56" s="111"/>
      <c r="AV56" s="112"/>
      <c r="AW56" s="112"/>
      <c r="AX56" s="112"/>
      <c r="AY56" s="112"/>
      <c r="AZ56" s="113"/>
      <c r="BA56" s="112">
        <v>616</v>
      </c>
      <c r="BB56" s="112">
        <v>131725.57578125002</v>
      </c>
      <c r="BC56" s="106"/>
      <c r="BD56" s="104"/>
      <c r="BE56" s="104"/>
      <c r="BF56" s="104"/>
      <c r="BG56" s="104"/>
      <c r="BH56" s="105"/>
      <c r="BI56" s="106"/>
      <c r="BJ56" s="104"/>
      <c r="BK56" s="104"/>
      <c r="BL56" s="104"/>
      <c r="BM56" s="104"/>
      <c r="BN56" s="105"/>
      <c r="BO56" s="105">
        <v>14</v>
      </c>
      <c r="BP56" s="105">
        <v>3340.89453125</v>
      </c>
      <c r="BQ56" s="107"/>
      <c r="BR56" s="108"/>
      <c r="BS56" s="108"/>
      <c r="BT56" s="108"/>
      <c r="BU56" s="108"/>
      <c r="BV56" s="109"/>
      <c r="BW56" s="107"/>
      <c r="BX56" s="108"/>
      <c r="BY56" s="108"/>
      <c r="BZ56" s="108"/>
      <c r="CA56" s="108"/>
      <c r="CB56" s="109"/>
      <c r="CC56" s="110">
        <v>602</v>
      </c>
      <c r="CD56" s="108">
        <v>116409.62890625</v>
      </c>
      <c r="CE56" s="111"/>
      <c r="CF56" s="112"/>
      <c r="CG56" s="112"/>
      <c r="CH56" s="112"/>
      <c r="CI56" s="112"/>
      <c r="CJ56" s="113"/>
      <c r="CK56" s="111"/>
      <c r="CL56" s="112"/>
      <c r="CM56" s="112"/>
      <c r="CN56" s="112"/>
      <c r="CO56" s="112"/>
      <c r="CP56" s="113"/>
      <c r="CQ56" s="112">
        <v>616</v>
      </c>
      <c r="CR56" s="114">
        <v>119750.5234375</v>
      </c>
      <c r="CS56" s="100">
        <f t="shared" si="6"/>
        <v>11975.052343750023</v>
      </c>
      <c r="CT56" s="100" t="s">
        <v>233</v>
      </c>
      <c r="CU56" s="100"/>
      <c r="CV56" s="100"/>
      <c r="CW56" s="100">
        <f>DE56*8/7</f>
        <v>136857.74107142858</v>
      </c>
      <c r="CX56" s="100"/>
      <c r="CY56" s="100"/>
      <c r="CZ56" s="100">
        <f>CW56+CX56+CY56</f>
        <v>136857.74107142858</v>
      </c>
      <c r="DA56" s="100">
        <f>CZ56-DH56</f>
        <v>17107.21763392858</v>
      </c>
      <c r="DB56" s="100"/>
      <c r="DC56" s="100"/>
      <c r="DD56" s="100"/>
      <c r="DE56" s="100">
        <v>119750.5234375</v>
      </c>
      <c r="DF56" s="100"/>
      <c r="DG56" s="100"/>
      <c r="DH56" s="100">
        <f t="shared" si="14"/>
        <v>119750.5234375</v>
      </c>
      <c r="DI56" s="100">
        <v>46304.1796875</v>
      </c>
      <c r="DJ56" s="100"/>
      <c r="DK56" s="100"/>
      <c r="DL56" s="100">
        <f t="shared" si="15"/>
        <v>46304.1796875</v>
      </c>
      <c r="DM56" s="100"/>
      <c r="DN56" s="100"/>
      <c r="DO56" s="100"/>
      <c r="DP56" s="101">
        <f t="shared" si="18"/>
        <v>73446.34375</v>
      </c>
      <c r="DQ56" s="82">
        <f t="shared" si="16"/>
        <v>0.38667204416577772</v>
      </c>
      <c r="DR56" s="101">
        <v>73446.34375</v>
      </c>
      <c r="DS56" s="80"/>
      <c r="DT56" s="81">
        <f t="shared" si="7"/>
        <v>73446.34375</v>
      </c>
      <c r="DU56" s="82">
        <f t="shared" si="8"/>
        <v>0.61332795583422228</v>
      </c>
    </row>
    <row r="57" spans="1:125">
      <c r="A57" s="83" t="s">
        <v>229</v>
      </c>
      <c r="B57" s="84">
        <v>290103471</v>
      </c>
      <c r="C57" s="84">
        <v>3471</v>
      </c>
      <c r="D57" s="83" t="s">
        <v>230</v>
      </c>
      <c r="E57" s="83" t="s">
        <v>231</v>
      </c>
      <c r="F57" s="83" t="s">
        <v>47</v>
      </c>
      <c r="G57" s="83" t="s">
        <v>232</v>
      </c>
      <c r="H57" s="83" t="s">
        <v>123</v>
      </c>
      <c r="I57" s="83" t="s">
        <v>70</v>
      </c>
      <c r="J57" s="83" t="s">
        <v>71</v>
      </c>
      <c r="K57" s="83" t="s">
        <v>146</v>
      </c>
      <c r="L57" s="85">
        <v>3471</v>
      </c>
      <c r="M57" s="103"/>
      <c r="N57" s="104"/>
      <c r="O57" s="104"/>
      <c r="P57" s="104"/>
      <c r="Q57" s="104"/>
      <c r="R57" s="105"/>
      <c r="S57" s="106"/>
      <c r="T57" s="104"/>
      <c r="U57" s="104"/>
      <c r="V57" s="104"/>
      <c r="W57" s="104"/>
      <c r="X57" s="105"/>
      <c r="Y57" s="105">
        <v>8</v>
      </c>
      <c r="Z57" s="104">
        <v>1200</v>
      </c>
      <c r="AA57" s="107"/>
      <c r="AB57" s="108"/>
      <c r="AC57" s="108"/>
      <c r="AD57" s="108"/>
      <c r="AE57" s="108"/>
      <c r="AF57" s="109"/>
      <c r="AG57" s="107"/>
      <c r="AH57" s="108"/>
      <c r="AI57" s="108"/>
      <c r="AJ57" s="108"/>
      <c r="AK57" s="108"/>
      <c r="AL57" s="109"/>
      <c r="AM57" s="110">
        <v>232</v>
      </c>
      <c r="AN57" s="108">
        <v>34800</v>
      </c>
      <c r="AO57" s="111"/>
      <c r="AP57" s="112"/>
      <c r="AQ57" s="112"/>
      <c r="AR57" s="112"/>
      <c r="AS57" s="112"/>
      <c r="AT57" s="113"/>
      <c r="AU57" s="111"/>
      <c r="AV57" s="112"/>
      <c r="AW57" s="112"/>
      <c r="AX57" s="112"/>
      <c r="AY57" s="112"/>
      <c r="AZ57" s="113"/>
      <c r="BA57" s="112">
        <v>240</v>
      </c>
      <c r="BB57" s="112">
        <v>36097.359375</v>
      </c>
      <c r="BC57" s="106"/>
      <c r="BD57" s="104"/>
      <c r="BE57" s="104"/>
      <c r="BF57" s="104"/>
      <c r="BG57" s="104"/>
      <c r="BH57" s="105"/>
      <c r="BI57" s="106"/>
      <c r="BJ57" s="104"/>
      <c r="BK57" s="104"/>
      <c r="BL57" s="104"/>
      <c r="BM57" s="104"/>
      <c r="BN57" s="105"/>
      <c r="BO57" s="105">
        <v>8</v>
      </c>
      <c r="BP57" s="105">
        <v>1093.859375</v>
      </c>
      <c r="BQ57" s="107"/>
      <c r="BR57" s="108"/>
      <c r="BS57" s="108"/>
      <c r="BT57" s="108"/>
      <c r="BU57" s="108"/>
      <c r="BV57" s="109"/>
      <c r="BW57" s="107"/>
      <c r="BX57" s="108"/>
      <c r="BY57" s="108"/>
      <c r="BZ57" s="108"/>
      <c r="CA57" s="108"/>
      <c r="CB57" s="109"/>
      <c r="CC57" s="110">
        <v>232</v>
      </c>
      <c r="CD57" s="108">
        <v>31721.921875</v>
      </c>
      <c r="CE57" s="111"/>
      <c r="CF57" s="112"/>
      <c r="CG57" s="112"/>
      <c r="CH57" s="112"/>
      <c r="CI57" s="112"/>
      <c r="CJ57" s="113"/>
      <c r="CK57" s="111"/>
      <c r="CL57" s="112"/>
      <c r="CM57" s="112"/>
      <c r="CN57" s="112"/>
      <c r="CO57" s="112"/>
      <c r="CP57" s="113"/>
      <c r="CQ57" s="112">
        <v>240</v>
      </c>
      <c r="CR57" s="114">
        <v>32815.78125</v>
      </c>
      <c r="CS57" s="100">
        <f t="shared" si="6"/>
        <v>3281.578125</v>
      </c>
      <c r="CT57" s="100" t="s">
        <v>233</v>
      </c>
      <c r="CU57" s="100"/>
      <c r="CV57" s="100"/>
      <c r="CW57" s="100">
        <f>DE57*8/7</f>
        <v>37503.75</v>
      </c>
      <c r="CX57" s="100"/>
      <c r="CY57" s="100"/>
      <c r="CZ57" s="100">
        <f t="shared" ref="CZ57:CZ87" si="19">CW57+CX57+CY57</f>
        <v>37503.75</v>
      </c>
      <c r="DA57" s="100">
        <f t="shared" ref="DA57:DA87" si="20">CZ57-DH57</f>
        <v>4687.96875</v>
      </c>
      <c r="DB57" s="100"/>
      <c r="DC57" s="100"/>
      <c r="DD57" s="100"/>
      <c r="DE57" s="100">
        <v>32815.78125</v>
      </c>
      <c r="DF57" s="100"/>
      <c r="DG57" s="100"/>
      <c r="DH57" s="100">
        <f t="shared" si="14"/>
        <v>32815.78125</v>
      </c>
      <c r="DI57" s="100">
        <v>472.259765625</v>
      </c>
      <c r="DJ57" s="100"/>
      <c r="DK57" s="100"/>
      <c r="DL57" s="100">
        <f t="shared" si="15"/>
        <v>472.259765625</v>
      </c>
      <c r="DM57" s="100"/>
      <c r="DN57" s="100"/>
      <c r="DO57" s="100"/>
      <c r="DP57" s="101">
        <f t="shared" si="18"/>
        <v>32343.521484375</v>
      </c>
      <c r="DQ57" s="82">
        <f t="shared" si="16"/>
        <v>1.4391239447483823E-2</v>
      </c>
      <c r="DR57" s="101">
        <v>32343.521484375</v>
      </c>
      <c r="DS57" s="80"/>
      <c r="DT57" s="81">
        <f t="shared" si="7"/>
        <v>32343.521484375</v>
      </c>
      <c r="DU57" s="82">
        <f t="shared" si="8"/>
        <v>0.98560876055251623</v>
      </c>
    </row>
    <row r="58" spans="1:125">
      <c r="A58" s="83" t="s">
        <v>229</v>
      </c>
      <c r="B58" s="84">
        <v>290103720</v>
      </c>
      <c r="C58" s="84">
        <v>3720</v>
      </c>
      <c r="D58" s="83" t="s">
        <v>230</v>
      </c>
      <c r="E58" s="83" t="s">
        <v>231</v>
      </c>
      <c r="F58" s="83" t="s">
        <v>47</v>
      </c>
      <c r="G58" s="83" t="s">
        <v>232</v>
      </c>
      <c r="H58" s="83" t="s">
        <v>123</v>
      </c>
      <c r="I58" s="83" t="s">
        <v>70</v>
      </c>
      <c r="J58" s="83" t="s">
        <v>71</v>
      </c>
      <c r="K58" s="83" t="s">
        <v>146</v>
      </c>
      <c r="L58" s="85">
        <v>3720</v>
      </c>
      <c r="M58" s="103"/>
      <c r="N58" s="104"/>
      <c r="O58" s="104"/>
      <c r="P58" s="104"/>
      <c r="Q58" s="104"/>
      <c r="R58" s="105"/>
      <c r="S58" s="106"/>
      <c r="T58" s="104"/>
      <c r="U58" s="104"/>
      <c r="V58" s="104"/>
      <c r="W58" s="104"/>
      <c r="X58" s="105"/>
      <c r="Y58" s="105">
        <v>10</v>
      </c>
      <c r="Z58" s="104">
        <v>1800</v>
      </c>
      <c r="AA58" s="107"/>
      <c r="AB58" s="108"/>
      <c r="AC58" s="108"/>
      <c r="AD58" s="108"/>
      <c r="AE58" s="108"/>
      <c r="AF58" s="109"/>
      <c r="AG58" s="107"/>
      <c r="AH58" s="108"/>
      <c r="AI58" s="108"/>
      <c r="AJ58" s="108"/>
      <c r="AK58" s="108"/>
      <c r="AL58" s="109"/>
      <c r="AM58" s="110">
        <v>470</v>
      </c>
      <c r="AN58" s="108">
        <v>70800</v>
      </c>
      <c r="AO58" s="111"/>
      <c r="AP58" s="112"/>
      <c r="AQ58" s="112"/>
      <c r="AR58" s="112"/>
      <c r="AS58" s="112"/>
      <c r="AT58" s="113"/>
      <c r="AU58" s="111"/>
      <c r="AV58" s="112"/>
      <c r="AW58" s="112"/>
      <c r="AX58" s="112"/>
      <c r="AY58" s="112"/>
      <c r="AZ58" s="113"/>
      <c r="BA58" s="112">
        <v>480</v>
      </c>
      <c r="BB58" s="112">
        <v>72822.440625000003</v>
      </c>
      <c r="BC58" s="106"/>
      <c r="BD58" s="104"/>
      <c r="BE58" s="104"/>
      <c r="BF58" s="104"/>
      <c r="BG58" s="104"/>
      <c r="BH58" s="105"/>
      <c r="BI58" s="106"/>
      <c r="BJ58" s="104"/>
      <c r="BK58" s="104"/>
      <c r="BL58" s="104"/>
      <c r="BM58" s="104"/>
      <c r="BN58" s="105"/>
      <c r="BO58" s="105">
        <v>10</v>
      </c>
      <c r="BP58" s="105">
        <v>1652.65234375</v>
      </c>
      <c r="BQ58" s="107"/>
      <c r="BR58" s="108"/>
      <c r="BS58" s="108"/>
      <c r="BT58" s="108"/>
      <c r="BU58" s="108"/>
      <c r="BV58" s="109"/>
      <c r="BW58" s="107"/>
      <c r="BX58" s="108"/>
      <c r="BY58" s="108"/>
      <c r="BZ58" s="108"/>
      <c r="CA58" s="108"/>
      <c r="CB58" s="109"/>
      <c r="CC58" s="110">
        <v>470</v>
      </c>
      <c r="CD58" s="108">
        <v>64549.56640625</v>
      </c>
      <c r="CE58" s="111"/>
      <c r="CF58" s="112"/>
      <c r="CG58" s="112"/>
      <c r="CH58" s="112"/>
      <c r="CI58" s="112"/>
      <c r="CJ58" s="113"/>
      <c r="CK58" s="111"/>
      <c r="CL58" s="112"/>
      <c r="CM58" s="112"/>
      <c r="CN58" s="112"/>
      <c r="CO58" s="112"/>
      <c r="CP58" s="113"/>
      <c r="CQ58" s="112">
        <v>480</v>
      </c>
      <c r="CR58" s="114">
        <v>66202.21875</v>
      </c>
      <c r="CS58" s="100">
        <f t="shared" si="6"/>
        <v>6620.2218750000029</v>
      </c>
      <c r="CT58" s="100" t="s">
        <v>233</v>
      </c>
      <c r="CU58" s="100"/>
      <c r="CV58" s="100"/>
      <c r="CW58" s="100">
        <f t="shared" ref="CW58:CW87" si="21">DE58*8/7</f>
        <v>75659.678571428565</v>
      </c>
      <c r="CX58" s="100"/>
      <c r="CY58" s="100"/>
      <c r="CZ58" s="100">
        <f t="shared" si="19"/>
        <v>75659.678571428565</v>
      </c>
      <c r="DA58" s="100">
        <f t="shared" si="20"/>
        <v>9457.4598214285652</v>
      </c>
      <c r="DB58" s="100"/>
      <c r="DC58" s="100"/>
      <c r="DD58" s="100"/>
      <c r="DE58" s="100">
        <v>66202.21875</v>
      </c>
      <c r="DF58" s="100"/>
      <c r="DG58" s="100"/>
      <c r="DH58" s="100">
        <f t="shared" si="14"/>
        <v>66202.21875</v>
      </c>
      <c r="DI58" s="100">
        <v>38642.52734375</v>
      </c>
      <c r="DJ58" s="100"/>
      <c r="DK58" s="100"/>
      <c r="DL58" s="100">
        <f t="shared" si="15"/>
        <v>38642.52734375</v>
      </c>
      <c r="DM58" s="100"/>
      <c r="DN58" s="100"/>
      <c r="DO58" s="100"/>
      <c r="DP58" s="101">
        <f t="shared" si="18"/>
        <v>27559.69140625</v>
      </c>
      <c r="DQ58" s="82">
        <f t="shared" si="16"/>
        <v>0.58370441464622358</v>
      </c>
      <c r="DR58" s="101">
        <v>27559.69140625</v>
      </c>
      <c r="DS58" s="80"/>
      <c r="DT58" s="81">
        <f t="shared" si="7"/>
        <v>27559.69140625</v>
      </c>
      <c r="DU58" s="82">
        <f t="shared" si="8"/>
        <v>0.41629558535377637</v>
      </c>
    </row>
    <row r="59" spans="1:125">
      <c r="A59" s="83" t="s">
        <v>229</v>
      </c>
      <c r="B59" s="84" t="s">
        <v>234</v>
      </c>
      <c r="C59" s="84">
        <v>5373</v>
      </c>
      <c r="D59" s="83" t="s">
        <v>230</v>
      </c>
      <c r="E59" s="83" t="s">
        <v>231</v>
      </c>
      <c r="F59" s="83" t="s">
        <v>47</v>
      </c>
      <c r="G59" s="83" t="s">
        <v>232</v>
      </c>
      <c r="H59" s="83" t="s">
        <v>61</v>
      </c>
      <c r="I59" s="83" t="s">
        <v>70</v>
      </c>
      <c r="J59" s="83" t="s">
        <v>71</v>
      </c>
      <c r="K59" s="83" t="s">
        <v>146</v>
      </c>
      <c r="L59" s="85">
        <v>5373</v>
      </c>
      <c r="M59" s="103"/>
      <c r="N59" s="104"/>
      <c r="O59" s="104"/>
      <c r="P59" s="104"/>
      <c r="Q59" s="104"/>
      <c r="R59" s="105"/>
      <c r="S59" s="106"/>
      <c r="T59" s="104"/>
      <c r="U59" s="104"/>
      <c r="V59" s="104"/>
      <c r="W59" s="104"/>
      <c r="X59" s="105"/>
      <c r="Y59" s="105">
        <v>16</v>
      </c>
      <c r="Z59" s="104">
        <v>3600</v>
      </c>
      <c r="AA59" s="107"/>
      <c r="AB59" s="108"/>
      <c r="AC59" s="108"/>
      <c r="AD59" s="108"/>
      <c r="AE59" s="108"/>
      <c r="AF59" s="109"/>
      <c r="AG59" s="107"/>
      <c r="AH59" s="108"/>
      <c r="AI59" s="108"/>
      <c r="AJ59" s="108"/>
      <c r="AK59" s="108"/>
      <c r="AL59" s="109"/>
      <c r="AM59" s="110">
        <v>340</v>
      </c>
      <c r="AN59" s="108">
        <v>65250</v>
      </c>
      <c r="AO59" s="111"/>
      <c r="AP59" s="112"/>
      <c r="AQ59" s="112"/>
      <c r="AR59" s="112"/>
      <c r="AS59" s="112"/>
      <c r="AT59" s="113"/>
      <c r="AU59" s="111"/>
      <c r="AV59" s="112"/>
      <c r="AW59" s="112"/>
      <c r="AX59" s="112"/>
      <c r="AY59" s="112"/>
      <c r="AZ59" s="113"/>
      <c r="BA59" s="112">
        <v>356</v>
      </c>
      <c r="BB59" s="112">
        <v>39390.596093750006</v>
      </c>
      <c r="BC59" s="106"/>
      <c r="BD59" s="104"/>
      <c r="BE59" s="104"/>
      <c r="BF59" s="104"/>
      <c r="BG59" s="104"/>
      <c r="BH59" s="105"/>
      <c r="BI59" s="106"/>
      <c r="BJ59" s="104"/>
      <c r="BK59" s="104"/>
      <c r="BL59" s="104"/>
      <c r="BM59" s="104"/>
      <c r="BN59" s="105"/>
      <c r="BO59" s="105">
        <v>16</v>
      </c>
      <c r="BP59" s="105">
        <v>3303.8203125</v>
      </c>
      <c r="BQ59" s="107"/>
      <c r="BR59" s="108"/>
      <c r="BS59" s="108"/>
      <c r="BT59" s="108"/>
      <c r="BU59" s="108"/>
      <c r="BV59" s="109"/>
      <c r="BW59" s="107"/>
      <c r="BX59" s="108"/>
      <c r="BY59" s="108"/>
      <c r="BZ59" s="108"/>
      <c r="CA59" s="108"/>
      <c r="CB59" s="109"/>
      <c r="CC59" s="110">
        <v>172</v>
      </c>
      <c r="CD59" s="108">
        <v>32505.8125</v>
      </c>
      <c r="CE59" s="111"/>
      <c r="CF59" s="112"/>
      <c r="CG59" s="112"/>
      <c r="CH59" s="112"/>
      <c r="CI59" s="112"/>
      <c r="CJ59" s="113"/>
      <c r="CK59" s="111"/>
      <c r="CL59" s="112"/>
      <c r="CM59" s="112"/>
      <c r="CN59" s="112"/>
      <c r="CO59" s="112"/>
      <c r="CP59" s="113"/>
      <c r="CQ59" s="112">
        <v>188</v>
      </c>
      <c r="CR59" s="114">
        <v>35809.6328125</v>
      </c>
      <c r="CS59" s="100">
        <f t="shared" si="6"/>
        <v>3580.9632812500058</v>
      </c>
      <c r="CT59" s="100" t="s">
        <v>233</v>
      </c>
      <c r="CU59" s="100"/>
      <c r="CV59" s="100"/>
      <c r="CW59" s="100">
        <f t="shared" si="21"/>
        <v>40925.294642857145</v>
      </c>
      <c r="CX59" s="100"/>
      <c r="CY59" s="100"/>
      <c r="CZ59" s="100">
        <f t="shared" si="19"/>
        <v>40925.294642857145</v>
      </c>
      <c r="DA59" s="100">
        <f t="shared" si="20"/>
        <v>5115.6618303571449</v>
      </c>
      <c r="DB59" s="100"/>
      <c r="DC59" s="100"/>
      <c r="DD59" s="100"/>
      <c r="DE59" s="100">
        <v>35809.6328125</v>
      </c>
      <c r="DF59" s="100"/>
      <c r="DG59" s="100"/>
      <c r="DH59" s="100">
        <f t="shared" si="14"/>
        <v>35809.6328125</v>
      </c>
      <c r="DI59" s="100">
        <v>1278.7783203125</v>
      </c>
      <c r="DJ59" s="100"/>
      <c r="DK59" s="100"/>
      <c r="DL59" s="100">
        <f t="shared" si="15"/>
        <v>1278.7783203125</v>
      </c>
      <c r="DM59" s="100"/>
      <c r="DN59" s="100"/>
      <c r="DO59" s="100"/>
      <c r="DP59" s="101">
        <f t="shared" si="18"/>
        <v>34530.8544921875</v>
      </c>
      <c r="DQ59" s="82">
        <f t="shared" si="16"/>
        <v>3.5710456094543347E-2</v>
      </c>
      <c r="DR59" s="101">
        <v>34530.8544921875</v>
      </c>
      <c r="DS59" s="80"/>
      <c r="DT59" s="81">
        <f t="shared" si="7"/>
        <v>34530.8544921875</v>
      </c>
      <c r="DU59" s="82">
        <f t="shared" si="8"/>
        <v>0.96428954390545663</v>
      </c>
    </row>
    <row r="60" spans="1:125">
      <c r="A60" s="83" t="s">
        <v>80</v>
      </c>
      <c r="B60" s="84">
        <v>290103336</v>
      </c>
      <c r="C60" s="84">
        <v>3336</v>
      </c>
      <c r="D60" s="83" t="s">
        <v>230</v>
      </c>
      <c r="E60" s="83" t="s">
        <v>231</v>
      </c>
      <c r="F60" s="83" t="s">
        <v>47</v>
      </c>
      <c r="G60" s="83" t="s">
        <v>232</v>
      </c>
      <c r="H60" s="83" t="s">
        <v>123</v>
      </c>
      <c r="I60" s="83" t="s">
        <v>70</v>
      </c>
      <c r="J60" s="83" t="s">
        <v>71</v>
      </c>
      <c r="K60" s="83" t="s">
        <v>146</v>
      </c>
      <c r="L60" s="85">
        <v>3336</v>
      </c>
      <c r="M60" s="103"/>
      <c r="N60" s="104"/>
      <c r="O60" s="104"/>
      <c r="P60" s="104"/>
      <c r="Q60" s="104"/>
      <c r="R60" s="105"/>
      <c r="S60" s="106"/>
      <c r="T60" s="104"/>
      <c r="U60" s="104"/>
      <c r="V60" s="104"/>
      <c r="W60" s="104"/>
      <c r="X60" s="105"/>
      <c r="Y60" s="105">
        <v>8</v>
      </c>
      <c r="Z60" s="104">
        <v>1200</v>
      </c>
      <c r="AA60" s="107"/>
      <c r="AB60" s="108"/>
      <c r="AC60" s="108"/>
      <c r="AD60" s="108"/>
      <c r="AE60" s="108"/>
      <c r="AF60" s="109"/>
      <c r="AG60" s="107"/>
      <c r="AH60" s="108"/>
      <c r="AI60" s="108"/>
      <c r="AJ60" s="108"/>
      <c r="AK60" s="108"/>
      <c r="AL60" s="109"/>
      <c r="AM60" s="110">
        <v>232</v>
      </c>
      <c r="AN60" s="108">
        <v>34800</v>
      </c>
      <c r="AO60" s="111"/>
      <c r="AP60" s="112"/>
      <c r="AQ60" s="112"/>
      <c r="AR60" s="112"/>
      <c r="AS60" s="112"/>
      <c r="AT60" s="113"/>
      <c r="AU60" s="111"/>
      <c r="AV60" s="112"/>
      <c r="AW60" s="112"/>
      <c r="AX60" s="112"/>
      <c r="AY60" s="112"/>
      <c r="AZ60" s="113"/>
      <c r="BA60" s="112">
        <v>240</v>
      </c>
      <c r="BB60" s="112">
        <v>36097.359375</v>
      </c>
      <c r="BC60" s="106"/>
      <c r="BD60" s="104"/>
      <c r="BE60" s="104"/>
      <c r="BF60" s="104"/>
      <c r="BG60" s="104"/>
      <c r="BH60" s="105"/>
      <c r="BI60" s="106"/>
      <c r="BJ60" s="104"/>
      <c r="BK60" s="104"/>
      <c r="BL60" s="104"/>
      <c r="BM60" s="104"/>
      <c r="BN60" s="105"/>
      <c r="BO60" s="105">
        <v>8</v>
      </c>
      <c r="BP60" s="105">
        <v>1093.859375</v>
      </c>
      <c r="BQ60" s="107"/>
      <c r="BR60" s="108"/>
      <c r="BS60" s="108"/>
      <c r="BT60" s="108"/>
      <c r="BU60" s="108"/>
      <c r="BV60" s="109"/>
      <c r="BW60" s="107"/>
      <c r="BX60" s="108"/>
      <c r="BY60" s="108"/>
      <c r="BZ60" s="108"/>
      <c r="CA60" s="108"/>
      <c r="CB60" s="109"/>
      <c r="CC60" s="110">
        <v>232</v>
      </c>
      <c r="CD60" s="108">
        <v>31721.921875</v>
      </c>
      <c r="CE60" s="111"/>
      <c r="CF60" s="112"/>
      <c r="CG60" s="112"/>
      <c r="CH60" s="112"/>
      <c r="CI60" s="112"/>
      <c r="CJ60" s="113"/>
      <c r="CK60" s="111"/>
      <c r="CL60" s="112"/>
      <c r="CM60" s="112"/>
      <c r="CN60" s="112"/>
      <c r="CO60" s="112"/>
      <c r="CP60" s="113"/>
      <c r="CQ60" s="112">
        <v>240</v>
      </c>
      <c r="CR60" s="114">
        <v>32815.78125</v>
      </c>
      <c r="CS60" s="100">
        <f t="shared" si="6"/>
        <v>3281.578125</v>
      </c>
      <c r="CT60" s="100" t="s">
        <v>233</v>
      </c>
      <c r="CU60" s="100"/>
      <c r="CV60" s="100"/>
      <c r="CW60" s="100">
        <f t="shared" si="21"/>
        <v>37503.75</v>
      </c>
      <c r="CX60" s="100"/>
      <c r="CY60" s="100"/>
      <c r="CZ60" s="100">
        <f t="shared" si="19"/>
        <v>37503.75</v>
      </c>
      <c r="DA60" s="100">
        <f t="shared" si="20"/>
        <v>4687.96875</v>
      </c>
      <c r="DB60" s="100"/>
      <c r="DC60" s="100"/>
      <c r="DD60" s="100"/>
      <c r="DE60" s="100">
        <v>32815.78125</v>
      </c>
      <c r="DF60" s="100"/>
      <c r="DG60" s="100"/>
      <c r="DH60" s="100">
        <f t="shared" si="14"/>
        <v>32815.78125</v>
      </c>
      <c r="DI60" s="100">
        <v>8.203125E-2</v>
      </c>
      <c r="DJ60" s="100"/>
      <c r="DK60" s="100"/>
      <c r="DL60" s="100">
        <f t="shared" si="15"/>
        <v>8.203125E-2</v>
      </c>
      <c r="DM60" s="100"/>
      <c r="DN60" s="100"/>
      <c r="DO60" s="100"/>
      <c r="DP60" s="101">
        <f t="shared" si="18"/>
        <v>32815.69921875</v>
      </c>
      <c r="DQ60" s="82">
        <f t="shared" si="16"/>
        <v>2.4997500249975E-6</v>
      </c>
      <c r="DR60" s="101">
        <v>32815.69921875</v>
      </c>
      <c r="DS60" s="80"/>
      <c r="DT60" s="81">
        <f t="shared" si="7"/>
        <v>32815.69921875</v>
      </c>
      <c r="DU60" s="82">
        <f t="shared" si="8"/>
        <v>0.99999750024997502</v>
      </c>
    </row>
    <row r="61" spans="1:125">
      <c r="A61" s="83" t="s">
        <v>58</v>
      </c>
      <c r="B61" s="84">
        <v>290103544</v>
      </c>
      <c r="C61" s="84">
        <v>3544</v>
      </c>
      <c r="D61" s="83" t="s">
        <v>230</v>
      </c>
      <c r="E61" s="83" t="s">
        <v>231</v>
      </c>
      <c r="F61" s="83" t="s">
        <v>47</v>
      </c>
      <c r="G61" s="83" t="s">
        <v>232</v>
      </c>
      <c r="H61" s="83" t="s">
        <v>123</v>
      </c>
      <c r="I61" s="83" t="s">
        <v>70</v>
      </c>
      <c r="J61" s="83" t="s">
        <v>71</v>
      </c>
      <c r="K61" s="83" t="s">
        <v>146</v>
      </c>
      <c r="L61" s="85">
        <v>3544</v>
      </c>
      <c r="M61" s="103"/>
      <c r="N61" s="104"/>
      <c r="O61" s="104"/>
      <c r="P61" s="104"/>
      <c r="Q61" s="104"/>
      <c r="R61" s="105"/>
      <c r="S61" s="106"/>
      <c r="T61" s="104"/>
      <c r="U61" s="104"/>
      <c r="V61" s="104"/>
      <c r="W61" s="104"/>
      <c r="X61" s="105"/>
      <c r="Y61" s="105">
        <v>16</v>
      </c>
      <c r="Z61" s="104">
        <v>3000</v>
      </c>
      <c r="AA61" s="107"/>
      <c r="AB61" s="108"/>
      <c r="AC61" s="108"/>
      <c r="AD61" s="108"/>
      <c r="AE61" s="108"/>
      <c r="AF61" s="109"/>
      <c r="AG61" s="107"/>
      <c r="AH61" s="108"/>
      <c r="AI61" s="108"/>
      <c r="AJ61" s="108"/>
      <c r="AK61" s="108"/>
      <c r="AL61" s="109"/>
      <c r="AM61" s="110">
        <v>738</v>
      </c>
      <c r="AN61" s="108">
        <v>112950</v>
      </c>
      <c r="AO61" s="111"/>
      <c r="AP61" s="112"/>
      <c r="AQ61" s="112"/>
      <c r="AR61" s="112"/>
      <c r="AS61" s="112"/>
      <c r="AT61" s="113"/>
      <c r="AU61" s="111"/>
      <c r="AV61" s="112"/>
      <c r="AW61" s="112"/>
      <c r="AX61" s="112"/>
      <c r="AY61" s="112"/>
      <c r="AZ61" s="113"/>
      <c r="BA61" s="112">
        <v>754</v>
      </c>
      <c r="BB61" s="112">
        <v>116387.54960937501</v>
      </c>
      <c r="BC61" s="106"/>
      <c r="BD61" s="104"/>
      <c r="BE61" s="104"/>
      <c r="BF61" s="104"/>
      <c r="BG61" s="104"/>
      <c r="BH61" s="105"/>
      <c r="BI61" s="106"/>
      <c r="BJ61" s="104"/>
      <c r="BK61" s="104"/>
      <c r="BL61" s="104"/>
      <c r="BM61" s="104"/>
      <c r="BN61" s="105"/>
      <c r="BO61" s="105">
        <v>16</v>
      </c>
      <c r="BP61" s="105">
        <v>2758.375</v>
      </c>
      <c r="BQ61" s="107"/>
      <c r="BR61" s="108"/>
      <c r="BS61" s="108"/>
      <c r="BT61" s="108"/>
      <c r="BU61" s="108"/>
      <c r="BV61" s="109"/>
      <c r="BW61" s="107"/>
      <c r="BX61" s="108"/>
      <c r="BY61" s="108"/>
      <c r="BZ61" s="108"/>
      <c r="CA61" s="108"/>
      <c r="CB61" s="109"/>
      <c r="CC61" s="110">
        <v>738</v>
      </c>
      <c r="CD61" s="108">
        <v>103048.48828125</v>
      </c>
      <c r="CE61" s="111"/>
      <c r="CF61" s="112"/>
      <c r="CG61" s="112"/>
      <c r="CH61" s="112"/>
      <c r="CI61" s="112"/>
      <c r="CJ61" s="113"/>
      <c r="CK61" s="111"/>
      <c r="CL61" s="112"/>
      <c r="CM61" s="112"/>
      <c r="CN61" s="112"/>
      <c r="CO61" s="112"/>
      <c r="CP61" s="113"/>
      <c r="CQ61" s="112">
        <v>754</v>
      </c>
      <c r="CR61" s="114">
        <v>105806.86328125</v>
      </c>
      <c r="CS61" s="100">
        <f t="shared" si="6"/>
        <v>10580.686328125012</v>
      </c>
      <c r="CT61" s="100" t="s">
        <v>233</v>
      </c>
      <c r="CU61" s="100"/>
      <c r="CV61" s="100"/>
      <c r="CW61" s="100">
        <f t="shared" si="21"/>
        <v>120922.12946428571</v>
      </c>
      <c r="CX61" s="100"/>
      <c r="CY61" s="100"/>
      <c r="CZ61" s="100">
        <f t="shared" si="19"/>
        <v>120922.12946428571</v>
      </c>
      <c r="DA61" s="100">
        <f t="shared" si="20"/>
        <v>15115.26618303571</v>
      </c>
      <c r="DB61" s="100"/>
      <c r="DC61" s="100"/>
      <c r="DD61" s="100"/>
      <c r="DE61" s="100">
        <v>105806.86328125</v>
      </c>
      <c r="DF61" s="100"/>
      <c r="DG61" s="100"/>
      <c r="DH61" s="100">
        <f t="shared" si="14"/>
        <v>105806.86328125</v>
      </c>
      <c r="DI61" s="100">
        <v>3372.595703125</v>
      </c>
      <c r="DJ61" s="100"/>
      <c r="DK61" s="100"/>
      <c r="DL61" s="100">
        <f t="shared" si="15"/>
        <v>3372.595703125</v>
      </c>
      <c r="DM61" s="100"/>
      <c r="DN61" s="100"/>
      <c r="DO61" s="100"/>
      <c r="DP61" s="101">
        <f t="shared" si="18"/>
        <v>102434.267578125</v>
      </c>
      <c r="DQ61" s="82">
        <f t="shared" si="16"/>
        <v>3.187501829782205E-2</v>
      </c>
      <c r="DR61" s="101">
        <v>102434.267578125</v>
      </c>
      <c r="DS61" s="80"/>
      <c r="DT61" s="81">
        <f t="shared" si="7"/>
        <v>102434.267578125</v>
      </c>
      <c r="DU61" s="82">
        <f t="shared" si="8"/>
        <v>0.96812498170217798</v>
      </c>
    </row>
    <row r="62" spans="1:125">
      <c r="A62" s="83" t="s">
        <v>58</v>
      </c>
      <c r="B62" s="84">
        <v>290103550</v>
      </c>
      <c r="C62" s="84">
        <v>3550</v>
      </c>
      <c r="D62" s="83" t="s">
        <v>230</v>
      </c>
      <c r="E62" s="83" t="s">
        <v>231</v>
      </c>
      <c r="F62" s="83" t="s">
        <v>47</v>
      </c>
      <c r="G62" s="83" t="s">
        <v>232</v>
      </c>
      <c r="H62" s="83" t="s">
        <v>123</v>
      </c>
      <c r="I62" s="83" t="s">
        <v>70</v>
      </c>
      <c r="J62" s="83" t="s">
        <v>71</v>
      </c>
      <c r="K62" s="83" t="s">
        <v>146</v>
      </c>
      <c r="L62" s="85">
        <v>3550</v>
      </c>
      <c r="M62" s="103"/>
      <c r="N62" s="104"/>
      <c r="O62" s="104"/>
      <c r="P62" s="104"/>
      <c r="Q62" s="104"/>
      <c r="R62" s="105"/>
      <c r="S62" s="106"/>
      <c r="T62" s="104"/>
      <c r="U62" s="104"/>
      <c r="V62" s="104"/>
      <c r="W62" s="104"/>
      <c r="X62" s="105"/>
      <c r="Y62" s="105">
        <v>16</v>
      </c>
      <c r="Z62" s="104">
        <v>2700</v>
      </c>
      <c r="AA62" s="107"/>
      <c r="AB62" s="108"/>
      <c r="AC62" s="108"/>
      <c r="AD62" s="108"/>
      <c r="AE62" s="108"/>
      <c r="AF62" s="109"/>
      <c r="AG62" s="107"/>
      <c r="AH62" s="108"/>
      <c r="AI62" s="108"/>
      <c r="AJ62" s="108"/>
      <c r="AK62" s="108"/>
      <c r="AL62" s="109"/>
      <c r="AM62" s="110">
        <v>464</v>
      </c>
      <c r="AN62" s="108">
        <v>69600</v>
      </c>
      <c r="AO62" s="111"/>
      <c r="AP62" s="112"/>
      <c r="AQ62" s="112"/>
      <c r="AR62" s="112"/>
      <c r="AS62" s="112"/>
      <c r="AT62" s="113"/>
      <c r="AU62" s="111"/>
      <c r="AV62" s="112"/>
      <c r="AW62" s="112"/>
      <c r="AX62" s="112"/>
      <c r="AY62" s="112"/>
      <c r="AZ62" s="113"/>
      <c r="BA62" s="112">
        <v>480</v>
      </c>
      <c r="BB62" s="112">
        <v>72508.579687500009</v>
      </c>
      <c r="BC62" s="106"/>
      <c r="BD62" s="104"/>
      <c r="BE62" s="104"/>
      <c r="BF62" s="104"/>
      <c r="BG62" s="104"/>
      <c r="BH62" s="105"/>
      <c r="BI62" s="106"/>
      <c r="BJ62" s="104"/>
      <c r="BK62" s="104"/>
      <c r="BL62" s="104"/>
      <c r="BM62" s="104"/>
      <c r="BN62" s="105"/>
      <c r="BO62" s="105">
        <v>16</v>
      </c>
      <c r="BP62" s="105">
        <v>2473.046875</v>
      </c>
      <c r="BQ62" s="107"/>
      <c r="BR62" s="108"/>
      <c r="BS62" s="108"/>
      <c r="BT62" s="108"/>
      <c r="BU62" s="108"/>
      <c r="BV62" s="109"/>
      <c r="BW62" s="107"/>
      <c r="BX62" s="108"/>
      <c r="BY62" s="108"/>
      <c r="BZ62" s="108"/>
      <c r="CA62" s="108"/>
      <c r="CB62" s="109"/>
      <c r="CC62" s="110">
        <v>464</v>
      </c>
      <c r="CD62" s="108">
        <v>63443.84375</v>
      </c>
      <c r="CE62" s="111"/>
      <c r="CF62" s="112"/>
      <c r="CG62" s="112"/>
      <c r="CH62" s="112"/>
      <c r="CI62" s="112"/>
      <c r="CJ62" s="113"/>
      <c r="CK62" s="111"/>
      <c r="CL62" s="112"/>
      <c r="CM62" s="112"/>
      <c r="CN62" s="112"/>
      <c r="CO62" s="112"/>
      <c r="CP62" s="113"/>
      <c r="CQ62" s="112">
        <v>480</v>
      </c>
      <c r="CR62" s="114">
        <v>65916.890625</v>
      </c>
      <c r="CS62" s="100">
        <f t="shared" si="6"/>
        <v>6591.6890625000087</v>
      </c>
      <c r="CT62" s="100" t="s">
        <v>233</v>
      </c>
      <c r="CU62" s="100"/>
      <c r="CV62" s="100"/>
      <c r="CW62" s="100">
        <f t="shared" si="21"/>
        <v>75333.58928571429</v>
      </c>
      <c r="CX62" s="100"/>
      <c r="CY62" s="100"/>
      <c r="CZ62" s="100">
        <f t="shared" si="19"/>
        <v>75333.58928571429</v>
      </c>
      <c r="DA62" s="100">
        <f t="shared" si="20"/>
        <v>9416.6986607142899</v>
      </c>
      <c r="DB62" s="100"/>
      <c r="DC62" s="100"/>
      <c r="DD62" s="100"/>
      <c r="DE62" s="100">
        <v>65916.890625</v>
      </c>
      <c r="DF62" s="100"/>
      <c r="DG62" s="100"/>
      <c r="DH62" s="100">
        <f t="shared" si="14"/>
        <v>65916.890625</v>
      </c>
      <c r="DI62" s="100">
        <v>0.22265625</v>
      </c>
      <c r="DJ62" s="100"/>
      <c r="DK62" s="100"/>
      <c r="DL62" s="100">
        <f t="shared" si="15"/>
        <v>0.22265625</v>
      </c>
      <c r="DM62" s="100"/>
      <c r="DN62" s="100"/>
      <c r="DO62" s="100"/>
      <c r="DP62" s="101">
        <f t="shared" si="18"/>
        <v>65916.66796875</v>
      </c>
      <c r="DQ62" s="82">
        <f t="shared" si="16"/>
        <v>3.3778330241134609E-6</v>
      </c>
      <c r="DR62" s="101">
        <v>65916.66796875</v>
      </c>
      <c r="DS62" s="80"/>
      <c r="DT62" s="81">
        <f t="shared" si="7"/>
        <v>65916.66796875</v>
      </c>
      <c r="DU62" s="82">
        <f t="shared" si="8"/>
        <v>0.99999662216697593</v>
      </c>
    </row>
    <row r="63" spans="1:125">
      <c r="A63" s="83" t="s">
        <v>58</v>
      </c>
      <c r="B63" s="84">
        <v>290103810</v>
      </c>
      <c r="C63" s="84">
        <v>3810</v>
      </c>
      <c r="D63" s="83" t="s">
        <v>230</v>
      </c>
      <c r="E63" s="83" t="s">
        <v>231</v>
      </c>
      <c r="F63" s="83" t="s">
        <v>47</v>
      </c>
      <c r="G63" s="83" t="s">
        <v>232</v>
      </c>
      <c r="H63" s="83" t="s">
        <v>123</v>
      </c>
      <c r="I63" s="83" t="s">
        <v>70</v>
      </c>
      <c r="J63" s="83" t="s">
        <v>71</v>
      </c>
      <c r="K63" s="83" t="s">
        <v>146</v>
      </c>
      <c r="L63" s="85">
        <v>3810</v>
      </c>
      <c r="M63" s="103"/>
      <c r="N63" s="104"/>
      <c r="O63" s="104"/>
      <c r="P63" s="104"/>
      <c r="Q63" s="104"/>
      <c r="R63" s="105"/>
      <c r="S63" s="106"/>
      <c r="T63" s="104"/>
      <c r="U63" s="104"/>
      <c r="V63" s="104"/>
      <c r="W63" s="104"/>
      <c r="X63" s="105"/>
      <c r="Y63" s="105">
        <v>20</v>
      </c>
      <c r="Z63" s="104">
        <v>3150</v>
      </c>
      <c r="AA63" s="107"/>
      <c r="AB63" s="108"/>
      <c r="AC63" s="108"/>
      <c r="AD63" s="108"/>
      <c r="AE63" s="108"/>
      <c r="AF63" s="109"/>
      <c r="AG63" s="107"/>
      <c r="AH63" s="108"/>
      <c r="AI63" s="108"/>
      <c r="AJ63" s="108"/>
      <c r="AK63" s="108"/>
      <c r="AL63" s="109"/>
      <c r="AM63" s="110">
        <v>940</v>
      </c>
      <c r="AN63" s="108">
        <v>141450</v>
      </c>
      <c r="AO63" s="111"/>
      <c r="AP63" s="112"/>
      <c r="AQ63" s="112"/>
      <c r="AR63" s="112"/>
      <c r="AS63" s="112"/>
      <c r="AT63" s="113"/>
      <c r="AU63" s="111"/>
      <c r="AV63" s="112"/>
      <c r="AW63" s="112"/>
      <c r="AX63" s="112"/>
      <c r="AY63" s="112"/>
      <c r="AZ63" s="113"/>
      <c r="BA63" s="112">
        <v>960</v>
      </c>
      <c r="BB63" s="112">
        <v>145017.15937500002</v>
      </c>
      <c r="BC63" s="106"/>
      <c r="BD63" s="104"/>
      <c r="BE63" s="104"/>
      <c r="BF63" s="104"/>
      <c r="BG63" s="104"/>
      <c r="BH63" s="105"/>
      <c r="BI63" s="106"/>
      <c r="BJ63" s="104"/>
      <c r="BK63" s="104"/>
      <c r="BL63" s="104"/>
      <c r="BM63" s="104"/>
      <c r="BN63" s="105"/>
      <c r="BO63" s="105">
        <v>20</v>
      </c>
      <c r="BP63" s="105">
        <v>2877.3125</v>
      </c>
      <c r="BQ63" s="107"/>
      <c r="BR63" s="108"/>
      <c r="BS63" s="108"/>
      <c r="BT63" s="108"/>
      <c r="BU63" s="108"/>
      <c r="BV63" s="109"/>
      <c r="BW63" s="107"/>
      <c r="BX63" s="108"/>
      <c r="BY63" s="108"/>
      <c r="BZ63" s="108"/>
      <c r="CA63" s="108"/>
      <c r="CB63" s="109"/>
      <c r="CC63" s="110">
        <v>940</v>
      </c>
      <c r="CD63" s="108">
        <v>128956.46875</v>
      </c>
      <c r="CE63" s="111"/>
      <c r="CF63" s="112"/>
      <c r="CG63" s="112"/>
      <c r="CH63" s="112"/>
      <c r="CI63" s="112"/>
      <c r="CJ63" s="113"/>
      <c r="CK63" s="111"/>
      <c r="CL63" s="112"/>
      <c r="CM63" s="112"/>
      <c r="CN63" s="112"/>
      <c r="CO63" s="112"/>
      <c r="CP63" s="113"/>
      <c r="CQ63" s="112">
        <v>960</v>
      </c>
      <c r="CR63" s="114">
        <v>131833.78125</v>
      </c>
      <c r="CS63" s="100">
        <f t="shared" si="6"/>
        <v>13183.378125000017</v>
      </c>
      <c r="CT63" s="100" t="s">
        <v>233</v>
      </c>
      <c r="CU63" s="100"/>
      <c r="CV63" s="100"/>
      <c r="CW63" s="100">
        <f t="shared" si="21"/>
        <v>150667.17857142858</v>
      </c>
      <c r="CX63" s="100"/>
      <c r="CY63" s="100"/>
      <c r="CZ63" s="100">
        <f t="shared" si="19"/>
        <v>150667.17857142858</v>
      </c>
      <c r="DA63" s="100">
        <f t="shared" si="20"/>
        <v>18833.39732142858</v>
      </c>
      <c r="DB63" s="100"/>
      <c r="DC63" s="100"/>
      <c r="DD63" s="100"/>
      <c r="DE63" s="100">
        <v>131833.78125</v>
      </c>
      <c r="DF63" s="100"/>
      <c r="DG63" s="100"/>
      <c r="DH63" s="100">
        <f t="shared" si="14"/>
        <v>131833.78125</v>
      </c>
      <c r="DI63" s="100">
        <v>9005.462890625</v>
      </c>
      <c r="DJ63" s="100"/>
      <c r="DK63" s="100"/>
      <c r="DL63" s="100">
        <f t="shared" si="15"/>
        <v>9005.462890625</v>
      </c>
      <c r="DM63" s="100"/>
      <c r="DN63" s="100"/>
      <c r="DO63" s="100"/>
      <c r="DP63" s="101">
        <f t="shared" si="18"/>
        <v>122828.318359375</v>
      </c>
      <c r="DQ63" s="82">
        <f t="shared" si="16"/>
        <v>6.8309220938961732E-2</v>
      </c>
      <c r="DR63" s="101">
        <v>122828.318359375</v>
      </c>
      <c r="DS63" s="80"/>
      <c r="DT63" s="81">
        <f t="shared" si="7"/>
        <v>122828.318359375</v>
      </c>
      <c r="DU63" s="82">
        <f t="shared" si="8"/>
        <v>0.93169077906103825</v>
      </c>
    </row>
    <row r="64" spans="1:125">
      <c r="A64" s="83" t="s">
        <v>58</v>
      </c>
      <c r="B64" s="84">
        <v>290105349</v>
      </c>
      <c r="C64" s="84">
        <v>5349</v>
      </c>
      <c r="D64" s="83" t="s">
        <v>230</v>
      </c>
      <c r="E64" s="83" t="s">
        <v>231</v>
      </c>
      <c r="F64" s="83" t="s">
        <v>47</v>
      </c>
      <c r="G64" s="83" t="s">
        <v>232</v>
      </c>
      <c r="H64" s="83" t="s">
        <v>61</v>
      </c>
      <c r="I64" s="83" t="s">
        <v>70</v>
      </c>
      <c r="J64" s="83" t="s">
        <v>71</v>
      </c>
      <c r="K64" s="83" t="s">
        <v>146</v>
      </c>
      <c r="L64" s="85">
        <v>5349</v>
      </c>
      <c r="M64" s="103"/>
      <c r="N64" s="104"/>
      <c r="O64" s="104"/>
      <c r="P64" s="104"/>
      <c r="Q64" s="104"/>
      <c r="R64" s="105"/>
      <c r="S64" s="106"/>
      <c r="T64" s="104"/>
      <c r="U64" s="104"/>
      <c r="V64" s="104"/>
      <c r="W64" s="104"/>
      <c r="X64" s="105"/>
      <c r="Y64" s="105">
        <v>12</v>
      </c>
      <c r="Z64" s="104">
        <v>2700</v>
      </c>
      <c r="AA64" s="107"/>
      <c r="AB64" s="108"/>
      <c r="AC64" s="108"/>
      <c r="AD64" s="108"/>
      <c r="AE64" s="108"/>
      <c r="AF64" s="109"/>
      <c r="AG64" s="107"/>
      <c r="AH64" s="108"/>
      <c r="AI64" s="108"/>
      <c r="AJ64" s="108"/>
      <c r="AK64" s="108"/>
      <c r="AL64" s="109"/>
      <c r="AM64" s="110">
        <v>228</v>
      </c>
      <c r="AN64" s="108">
        <v>40350</v>
      </c>
      <c r="AO64" s="111"/>
      <c r="AP64" s="112"/>
      <c r="AQ64" s="112"/>
      <c r="AR64" s="112"/>
      <c r="AS64" s="112"/>
      <c r="AT64" s="113"/>
      <c r="AU64" s="111"/>
      <c r="AV64" s="112"/>
      <c r="AW64" s="112"/>
      <c r="AX64" s="112"/>
      <c r="AY64" s="112"/>
      <c r="AZ64" s="113"/>
      <c r="BA64" s="112">
        <v>240</v>
      </c>
      <c r="BB64" s="112">
        <v>25193.970312500001</v>
      </c>
      <c r="BC64" s="106"/>
      <c r="BD64" s="104"/>
      <c r="BE64" s="104"/>
      <c r="BF64" s="104"/>
      <c r="BG64" s="104"/>
      <c r="BH64" s="105"/>
      <c r="BI64" s="106"/>
      <c r="BJ64" s="104"/>
      <c r="BK64" s="104"/>
      <c r="BL64" s="104"/>
      <c r="BM64" s="104"/>
      <c r="BN64" s="105"/>
      <c r="BO64" s="105">
        <v>12</v>
      </c>
      <c r="BP64" s="105">
        <v>2477.3984375</v>
      </c>
      <c r="BQ64" s="107"/>
      <c r="BR64" s="108"/>
      <c r="BS64" s="108"/>
      <c r="BT64" s="108"/>
      <c r="BU64" s="108"/>
      <c r="BV64" s="109"/>
      <c r="BW64" s="107"/>
      <c r="BX64" s="108"/>
      <c r="BY64" s="108"/>
      <c r="BZ64" s="108"/>
      <c r="CA64" s="108"/>
      <c r="CB64" s="109"/>
      <c r="CC64" s="110">
        <v>116</v>
      </c>
      <c r="CD64" s="108">
        <v>20426.2109375</v>
      </c>
      <c r="CE64" s="111"/>
      <c r="CF64" s="112"/>
      <c r="CG64" s="112"/>
      <c r="CH64" s="112"/>
      <c r="CI64" s="112"/>
      <c r="CJ64" s="113"/>
      <c r="CK64" s="111"/>
      <c r="CL64" s="112"/>
      <c r="CM64" s="112"/>
      <c r="CN64" s="112"/>
      <c r="CO64" s="112"/>
      <c r="CP64" s="113"/>
      <c r="CQ64" s="112">
        <v>128</v>
      </c>
      <c r="CR64" s="114">
        <v>22903.609375</v>
      </c>
      <c r="CS64" s="100">
        <f t="shared" si="6"/>
        <v>2290.3609375000015</v>
      </c>
      <c r="CT64" s="100" t="s">
        <v>233</v>
      </c>
      <c r="CU64" s="100"/>
      <c r="CV64" s="100"/>
      <c r="CW64" s="100">
        <f t="shared" si="21"/>
        <v>26175.553571428572</v>
      </c>
      <c r="CX64" s="100"/>
      <c r="CY64" s="100"/>
      <c r="CZ64" s="100">
        <f t="shared" si="19"/>
        <v>26175.553571428572</v>
      </c>
      <c r="DA64" s="100">
        <f t="shared" si="20"/>
        <v>3271.9441964285725</v>
      </c>
      <c r="DB64" s="100"/>
      <c r="DC64" s="100"/>
      <c r="DD64" s="100"/>
      <c r="DE64" s="100">
        <v>22903.609375</v>
      </c>
      <c r="DF64" s="100"/>
      <c r="DG64" s="100"/>
      <c r="DH64" s="100">
        <f t="shared" si="14"/>
        <v>22903.609375</v>
      </c>
      <c r="DI64" s="100">
        <v>11828.1845703125</v>
      </c>
      <c r="DJ64" s="100"/>
      <c r="DK64" s="100"/>
      <c r="DL64" s="100">
        <f t="shared" si="15"/>
        <v>11828.1845703125</v>
      </c>
      <c r="DM64" s="100"/>
      <c r="DN64" s="100"/>
      <c r="DO64" s="100"/>
      <c r="DP64" s="101">
        <f t="shared" si="18"/>
        <v>11075.4248046875</v>
      </c>
      <c r="DQ64" s="82">
        <f t="shared" si="16"/>
        <v>0.51643321262819519</v>
      </c>
      <c r="DR64" s="101">
        <v>11075.4248046875</v>
      </c>
      <c r="DS64" s="80"/>
      <c r="DT64" s="81">
        <f t="shared" si="7"/>
        <v>11075.4248046875</v>
      </c>
      <c r="DU64" s="82">
        <f t="shared" si="8"/>
        <v>0.48356678737180481</v>
      </c>
    </row>
    <row r="65" spans="1:125">
      <c r="A65" s="83" t="s">
        <v>235</v>
      </c>
      <c r="B65" s="84">
        <v>290103564</v>
      </c>
      <c r="C65" s="84">
        <v>3564</v>
      </c>
      <c r="D65" s="83" t="s">
        <v>230</v>
      </c>
      <c r="E65" s="83" t="s">
        <v>231</v>
      </c>
      <c r="F65" s="83" t="s">
        <v>47</v>
      </c>
      <c r="G65" s="83" t="s">
        <v>232</v>
      </c>
      <c r="H65" s="83" t="s">
        <v>123</v>
      </c>
      <c r="I65" s="83" t="s">
        <v>70</v>
      </c>
      <c r="J65" s="83" t="s">
        <v>71</v>
      </c>
      <c r="K65" s="83" t="s">
        <v>146</v>
      </c>
      <c r="L65" s="85">
        <v>3564</v>
      </c>
      <c r="M65" s="103"/>
      <c r="N65" s="104"/>
      <c r="O65" s="104"/>
      <c r="P65" s="104"/>
      <c r="Q65" s="104"/>
      <c r="R65" s="105"/>
      <c r="S65" s="106"/>
      <c r="T65" s="104"/>
      <c r="U65" s="104"/>
      <c r="V65" s="104"/>
      <c r="W65" s="104"/>
      <c r="X65" s="105"/>
      <c r="Y65" s="105">
        <v>10</v>
      </c>
      <c r="Z65" s="104">
        <v>3000</v>
      </c>
      <c r="AA65" s="107"/>
      <c r="AB65" s="108"/>
      <c r="AC65" s="108"/>
      <c r="AD65" s="108"/>
      <c r="AE65" s="108"/>
      <c r="AF65" s="109"/>
      <c r="AG65" s="107"/>
      <c r="AH65" s="108"/>
      <c r="AI65" s="108"/>
      <c r="AJ65" s="108"/>
      <c r="AK65" s="108"/>
      <c r="AL65" s="109"/>
      <c r="AM65" s="110">
        <v>432</v>
      </c>
      <c r="AN65" s="108">
        <v>129600</v>
      </c>
      <c r="AO65" s="111"/>
      <c r="AP65" s="112"/>
      <c r="AQ65" s="112"/>
      <c r="AR65" s="112"/>
      <c r="AS65" s="112"/>
      <c r="AT65" s="113"/>
      <c r="AU65" s="111"/>
      <c r="AV65" s="112"/>
      <c r="AW65" s="112"/>
      <c r="AX65" s="112"/>
      <c r="AY65" s="112"/>
      <c r="AZ65" s="113"/>
      <c r="BA65" s="112">
        <v>442</v>
      </c>
      <c r="BB65" s="112">
        <v>135842.57070312501</v>
      </c>
      <c r="BC65" s="106"/>
      <c r="BD65" s="104"/>
      <c r="BE65" s="104"/>
      <c r="BF65" s="104"/>
      <c r="BG65" s="104"/>
      <c r="BH65" s="105"/>
      <c r="BI65" s="106"/>
      <c r="BJ65" s="104"/>
      <c r="BK65" s="104"/>
      <c r="BL65" s="104"/>
      <c r="BM65" s="104"/>
      <c r="BN65" s="105"/>
      <c r="BO65" s="105">
        <v>10</v>
      </c>
      <c r="BP65" s="105">
        <v>2793.96484375</v>
      </c>
      <c r="BQ65" s="107"/>
      <c r="BR65" s="108"/>
      <c r="BS65" s="108"/>
      <c r="BT65" s="108"/>
      <c r="BU65" s="108"/>
      <c r="BV65" s="109"/>
      <c r="BW65" s="107"/>
      <c r="BX65" s="108"/>
      <c r="BY65" s="108"/>
      <c r="BZ65" s="108"/>
      <c r="CA65" s="108"/>
      <c r="CB65" s="109"/>
      <c r="CC65" s="110">
        <v>432</v>
      </c>
      <c r="CD65" s="108">
        <v>120699.28125</v>
      </c>
      <c r="CE65" s="111"/>
      <c r="CF65" s="112"/>
      <c r="CG65" s="112"/>
      <c r="CH65" s="112"/>
      <c r="CI65" s="112"/>
      <c r="CJ65" s="113"/>
      <c r="CK65" s="111"/>
      <c r="CL65" s="112"/>
      <c r="CM65" s="112"/>
      <c r="CN65" s="112"/>
      <c r="CO65" s="112"/>
      <c r="CP65" s="113"/>
      <c r="CQ65" s="112">
        <v>442</v>
      </c>
      <c r="CR65" s="114">
        <v>123493.24609375</v>
      </c>
      <c r="CS65" s="100">
        <f t="shared" si="6"/>
        <v>12349.324609375006</v>
      </c>
      <c r="CT65" s="100" t="s">
        <v>233</v>
      </c>
      <c r="CU65" s="100"/>
      <c r="CV65" s="100"/>
      <c r="CW65" s="100">
        <f t="shared" si="21"/>
        <v>141135.13839285713</v>
      </c>
      <c r="CX65" s="100"/>
      <c r="CY65" s="100"/>
      <c r="CZ65" s="100">
        <f t="shared" si="19"/>
        <v>141135.13839285713</v>
      </c>
      <c r="DA65" s="100">
        <f t="shared" si="20"/>
        <v>17641.89229910713</v>
      </c>
      <c r="DB65" s="100"/>
      <c r="DC65" s="100"/>
      <c r="DD65" s="100"/>
      <c r="DE65" s="100">
        <v>123493.24609375</v>
      </c>
      <c r="DF65" s="100"/>
      <c r="DG65" s="100"/>
      <c r="DH65" s="100">
        <f t="shared" si="14"/>
        <v>123493.24609375</v>
      </c>
      <c r="DI65" s="100">
        <v>4.6875E-2</v>
      </c>
      <c r="DJ65" s="100"/>
      <c r="DK65" s="100"/>
      <c r="DL65" s="100">
        <f t="shared" si="15"/>
        <v>4.6875E-2</v>
      </c>
      <c r="DM65" s="100"/>
      <c r="DN65" s="100"/>
      <c r="DO65" s="100"/>
      <c r="DP65" s="101">
        <f t="shared" si="18"/>
        <v>123493.19921875</v>
      </c>
      <c r="DQ65" s="82">
        <f t="shared" si="16"/>
        <v>3.7957541390089307E-7</v>
      </c>
      <c r="DR65" s="101">
        <v>123493.19921875</v>
      </c>
      <c r="DS65" s="80"/>
      <c r="DT65" s="81">
        <f t="shared" si="7"/>
        <v>123493.19921875</v>
      </c>
      <c r="DU65" s="82">
        <f t="shared" si="8"/>
        <v>0.99999962042458612</v>
      </c>
    </row>
    <row r="66" spans="1:125">
      <c r="A66" s="83" t="s">
        <v>58</v>
      </c>
      <c r="B66" s="84">
        <v>290103943</v>
      </c>
      <c r="C66" s="84">
        <v>3943</v>
      </c>
      <c r="D66" s="83" t="s">
        <v>230</v>
      </c>
      <c r="E66" s="83" t="s">
        <v>231</v>
      </c>
      <c r="F66" s="83" t="s">
        <v>47</v>
      </c>
      <c r="G66" s="83" t="s">
        <v>232</v>
      </c>
      <c r="H66" s="83" t="s">
        <v>123</v>
      </c>
      <c r="I66" s="83" t="s">
        <v>70</v>
      </c>
      <c r="J66" s="83" t="s">
        <v>71</v>
      </c>
      <c r="K66" s="83" t="s">
        <v>146</v>
      </c>
      <c r="L66" s="85">
        <v>3943</v>
      </c>
      <c r="M66" s="103"/>
      <c r="N66" s="104"/>
      <c r="O66" s="104"/>
      <c r="P66" s="104"/>
      <c r="Q66" s="104"/>
      <c r="R66" s="105"/>
      <c r="S66" s="106"/>
      <c r="T66" s="104"/>
      <c r="U66" s="104"/>
      <c r="V66" s="104"/>
      <c r="W66" s="104"/>
      <c r="X66" s="105"/>
      <c r="Y66" s="105">
        <v>16</v>
      </c>
      <c r="Z66" s="104">
        <v>4800</v>
      </c>
      <c r="AA66" s="107"/>
      <c r="AB66" s="108"/>
      <c r="AC66" s="108"/>
      <c r="AD66" s="108"/>
      <c r="AE66" s="108"/>
      <c r="AF66" s="109"/>
      <c r="AG66" s="107"/>
      <c r="AH66" s="108"/>
      <c r="AI66" s="108"/>
      <c r="AJ66" s="108"/>
      <c r="AK66" s="108"/>
      <c r="AL66" s="109"/>
      <c r="AM66" s="110">
        <v>464</v>
      </c>
      <c r="AN66" s="108">
        <v>139200</v>
      </c>
      <c r="AO66" s="111"/>
      <c r="AP66" s="112"/>
      <c r="AQ66" s="112"/>
      <c r="AR66" s="112"/>
      <c r="AS66" s="112"/>
      <c r="AT66" s="113"/>
      <c r="AU66" s="111"/>
      <c r="AV66" s="112"/>
      <c r="AW66" s="112"/>
      <c r="AX66" s="112"/>
      <c r="AY66" s="112"/>
      <c r="AZ66" s="113"/>
      <c r="BA66" s="112">
        <v>480</v>
      </c>
      <c r="BB66" s="112">
        <v>147521.34375</v>
      </c>
      <c r="BC66" s="106"/>
      <c r="BD66" s="104"/>
      <c r="BE66" s="104"/>
      <c r="BF66" s="104"/>
      <c r="BG66" s="104"/>
      <c r="BH66" s="105"/>
      <c r="BI66" s="106"/>
      <c r="BJ66" s="104"/>
      <c r="BK66" s="104"/>
      <c r="BL66" s="104"/>
      <c r="BM66" s="104"/>
      <c r="BN66" s="105"/>
      <c r="BO66" s="105">
        <v>16</v>
      </c>
      <c r="BP66" s="105">
        <v>4470.34375</v>
      </c>
      <c r="BQ66" s="107"/>
      <c r="BR66" s="108"/>
      <c r="BS66" s="108"/>
      <c r="BT66" s="108"/>
      <c r="BU66" s="108"/>
      <c r="BV66" s="109"/>
      <c r="BW66" s="107"/>
      <c r="BX66" s="108"/>
      <c r="BY66" s="108"/>
      <c r="BZ66" s="108"/>
      <c r="CA66" s="108"/>
      <c r="CB66" s="109"/>
      <c r="CC66" s="110">
        <v>464</v>
      </c>
      <c r="CD66" s="108">
        <v>129639.96875</v>
      </c>
      <c r="CE66" s="111"/>
      <c r="CF66" s="112"/>
      <c r="CG66" s="112"/>
      <c r="CH66" s="112"/>
      <c r="CI66" s="112"/>
      <c r="CJ66" s="113"/>
      <c r="CK66" s="111"/>
      <c r="CL66" s="112"/>
      <c r="CM66" s="112"/>
      <c r="CN66" s="112"/>
      <c r="CO66" s="112"/>
      <c r="CP66" s="113"/>
      <c r="CQ66" s="112">
        <v>480</v>
      </c>
      <c r="CR66" s="114">
        <v>134110.3125</v>
      </c>
      <c r="CS66" s="100">
        <f t="shared" si="6"/>
        <v>13411.03125</v>
      </c>
      <c r="CT66" s="100" t="s">
        <v>233</v>
      </c>
      <c r="CU66" s="100"/>
      <c r="CV66" s="100"/>
      <c r="CW66" s="100">
        <f t="shared" si="21"/>
        <v>153268.92857142858</v>
      </c>
      <c r="CX66" s="100"/>
      <c r="CY66" s="100"/>
      <c r="CZ66" s="100">
        <f t="shared" si="19"/>
        <v>153268.92857142858</v>
      </c>
      <c r="DA66" s="100">
        <f t="shared" si="20"/>
        <v>19158.61607142858</v>
      </c>
      <c r="DB66" s="100"/>
      <c r="DC66" s="100"/>
      <c r="DD66" s="100"/>
      <c r="DE66" s="100">
        <v>134110.3125</v>
      </c>
      <c r="DF66" s="100"/>
      <c r="DG66" s="100"/>
      <c r="DH66" s="100">
        <f t="shared" si="14"/>
        <v>134110.3125</v>
      </c>
      <c r="DI66" s="100">
        <v>53512.966796875</v>
      </c>
      <c r="DJ66" s="100"/>
      <c r="DK66" s="100"/>
      <c r="DL66" s="100">
        <f t="shared" si="15"/>
        <v>53512.966796875</v>
      </c>
      <c r="DM66" s="100"/>
      <c r="DN66" s="100"/>
      <c r="DO66" s="100"/>
      <c r="DP66" s="101">
        <f t="shared" si="18"/>
        <v>80597.345703125</v>
      </c>
      <c r="DQ66" s="82">
        <f t="shared" si="16"/>
        <v>0.39902201254564224</v>
      </c>
      <c r="DR66" s="101">
        <v>80597.345703125</v>
      </c>
      <c r="DS66" s="80"/>
      <c r="DT66" s="81">
        <f t="shared" si="7"/>
        <v>80597.345703125</v>
      </c>
      <c r="DU66" s="82">
        <f t="shared" si="8"/>
        <v>0.60097798745435782</v>
      </c>
    </row>
    <row r="67" spans="1:125">
      <c r="A67" s="83" t="s">
        <v>80</v>
      </c>
      <c r="B67" s="84" t="s">
        <v>236</v>
      </c>
      <c r="C67" s="84" t="s">
        <v>237</v>
      </c>
      <c r="D67" s="83" t="s">
        <v>230</v>
      </c>
      <c r="E67" s="83" t="s">
        <v>238</v>
      </c>
      <c r="F67" s="83" t="s">
        <v>47</v>
      </c>
      <c r="G67" s="83" t="s">
        <v>232</v>
      </c>
      <c r="H67" s="83" t="s">
        <v>123</v>
      </c>
      <c r="I67" s="83" t="s">
        <v>70</v>
      </c>
      <c r="J67" s="83" t="s">
        <v>71</v>
      </c>
      <c r="K67" s="83" t="s">
        <v>146</v>
      </c>
      <c r="L67" s="85">
        <v>2838</v>
      </c>
      <c r="M67" s="103"/>
      <c r="N67" s="104"/>
      <c r="O67" s="104"/>
      <c r="P67" s="104"/>
      <c r="Q67" s="104"/>
      <c r="R67" s="105"/>
      <c r="S67" s="106"/>
      <c r="T67" s="104"/>
      <c r="U67" s="104"/>
      <c r="V67" s="104"/>
      <c r="W67" s="104"/>
      <c r="X67" s="105"/>
      <c r="Y67" s="105">
        <v>6</v>
      </c>
      <c r="Z67" s="104">
        <v>1350</v>
      </c>
      <c r="AA67" s="107"/>
      <c r="AB67" s="108"/>
      <c r="AC67" s="108"/>
      <c r="AD67" s="108"/>
      <c r="AE67" s="108"/>
      <c r="AF67" s="109"/>
      <c r="AG67" s="107"/>
      <c r="AH67" s="108"/>
      <c r="AI67" s="108"/>
      <c r="AJ67" s="108"/>
      <c r="AK67" s="108"/>
      <c r="AL67" s="109"/>
      <c r="AM67" s="110">
        <v>474</v>
      </c>
      <c r="AN67" s="108">
        <v>71400</v>
      </c>
      <c r="AO67" s="111"/>
      <c r="AP67" s="112"/>
      <c r="AQ67" s="112"/>
      <c r="AR67" s="112"/>
      <c r="AS67" s="112"/>
      <c r="AT67" s="113"/>
      <c r="AU67" s="111"/>
      <c r="AV67" s="112"/>
      <c r="AW67" s="112"/>
      <c r="AX67" s="112"/>
      <c r="AY67" s="112"/>
      <c r="AZ67" s="113"/>
      <c r="BA67" s="112">
        <v>480</v>
      </c>
      <c r="BB67" s="112">
        <v>72979.37109375</v>
      </c>
      <c r="BC67" s="106"/>
      <c r="BD67" s="104"/>
      <c r="BE67" s="104"/>
      <c r="BF67" s="104"/>
      <c r="BG67" s="104"/>
      <c r="BH67" s="105"/>
      <c r="BI67" s="106"/>
      <c r="BJ67" s="104"/>
      <c r="BK67" s="104"/>
      <c r="BL67" s="104"/>
      <c r="BM67" s="104"/>
      <c r="BN67" s="105"/>
      <c r="BO67" s="105">
        <v>6</v>
      </c>
      <c r="BP67" s="105">
        <v>1248.38671875</v>
      </c>
      <c r="BQ67" s="107"/>
      <c r="BR67" s="108"/>
      <c r="BS67" s="108"/>
      <c r="BT67" s="108"/>
      <c r="BU67" s="108"/>
      <c r="BV67" s="109"/>
      <c r="BW67" s="107"/>
      <c r="BX67" s="108"/>
      <c r="BY67" s="108"/>
      <c r="BZ67" s="108"/>
      <c r="CA67" s="108"/>
      <c r="CB67" s="109"/>
      <c r="CC67" s="110">
        <v>474</v>
      </c>
      <c r="CD67" s="108">
        <v>65096.49609375</v>
      </c>
      <c r="CE67" s="111"/>
      <c r="CF67" s="112"/>
      <c r="CG67" s="112"/>
      <c r="CH67" s="112"/>
      <c r="CI67" s="112"/>
      <c r="CJ67" s="113"/>
      <c r="CK67" s="111"/>
      <c r="CL67" s="112"/>
      <c r="CM67" s="112"/>
      <c r="CN67" s="112"/>
      <c r="CO67" s="112"/>
      <c r="CP67" s="113"/>
      <c r="CQ67" s="112">
        <v>480</v>
      </c>
      <c r="CR67" s="114">
        <v>66344.8828125</v>
      </c>
      <c r="CS67" s="100">
        <f t="shared" si="6"/>
        <v>6634.48828125</v>
      </c>
      <c r="CT67" s="100" t="s">
        <v>233</v>
      </c>
      <c r="CU67" s="100"/>
      <c r="CV67" s="100"/>
      <c r="CW67" s="100">
        <f t="shared" si="21"/>
        <v>75822.72321428571</v>
      </c>
      <c r="CX67" s="100"/>
      <c r="CY67" s="100"/>
      <c r="CZ67" s="100">
        <f t="shared" si="19"/>
        <v>75822.72321428571</v>
      </c>
      <c r="DA67" s="100">
        <f t="shared" si="20"/>
        <v>9477.8404017857101</v>
      </c>
      <c r="DB67" s="100"/>
      <c r="DC67" s="100"/>
      <c r="DD67" s="100"/>
      <c r="DE67" s="100">
        <v>66344.8828125</v>
      </c>
      <c r="DF67" s="100"/>
      <c r="DG67" s="100"/>
      <c r="DH67" s="100">
        <f t="shared" si="14"/>
        <v>66344.8828125</v>
      </c>
      <c r="DI67" s="100">
        <v>474.349609375</v>
      </c>
      <c r="DJ67" s="100"/>
      <c r="DK67" s="100"/>
      <c r="DL67" s="100">
        <f t="shared" si="15"/>
        <v>474.349609375</v>
      </c>
      <c r="DM67" s="100"/>
      <c r="DN67" s="100"/>
      <c r="DO67" s="100"/>
      <c r="DP67" s="101">
        <f t="shared" si="18"/>
        <v>65870.533203125</v>
      </c>
      <c r="DQ67" s="82">
        <f t="shared" si="16"/>
        <v>7.1497542729192683E-3</v>
      </c>
      <c r="DR67" s="101">
        <v>65870.533203125</v>
      </c>
      <c r="DS67" s="80"/>
      <c r="DT67" s="81">
        <f t="shared" si="7"/>
        <v>65870.533203125</v>
      </c>
      <c r="DU67" s="82">
        <f t="shared" si="8"/>
        <v>0.99285024572708069</v>
      </c>
    </row>
    <row r="68" spans="1:125">
      <c r="A68" s="83" t="s">
        <v>229</v>
      </c>
      <c r="B68" s="84" t="s">
        <v>239</v>
      </c>
      <c r="C68" s="84" t="s">
        <v>240</v>
      </c>
      <c r="D68" s="83" t="s">
        <v>230</v>
      </c>
      <c r="E68" s="83" t="s">
        <v>238</v>
      </c>
      <c r="F68" s="83" t="s">
        <v>47</v>
      </c>
      <c r="G68" s="83" t="s">
        <v>232</v>
      </c>
      <c r="H68" s="83" t="s">
        <v>123</v>
      </c>
      <c r="I68" s="83" t="s">
        <v>70</v>
      </c>
      <c r="J68" s="83" t="s">
        <v>71</v>
      </c>
      <c r="K68" s="83" t="s">
        <v>146</v>
      </c>
      <c r="L68" s="85">
        <v>2839</v>
      </c>
      <c r="M68" s="103"/>
      <c r="N68" s="104"/>
      <c r="O68" s="104"/>
      <c r="P68" s="104"/>
      <c r="Q68" s="104"/>
      <c r="R68" s="105"/>
      <c r="S68" s="106"/>
      <c r="T68" s="104"/>
      <c r="U68" s="104"/>
      <c r="V68" s="104"/>
      <c r="W68" s="104"/>
      <c r="X68" s="105"/>
      <c r="Y68" s="105">
        <v>6</v>
      </c>
      <c r="Z68" s="104">
        <v>1200</v>
      </c>
      <c r="AA68" s="107"/>
      <c r="AB68" s="108"/>
      <c r="AC68" s="108"/>
      <c r="AD68" s="108"/>
      <c r="AE68" s="108"/>
      <c r="AF68" s="109"/>
      <c r="AG68" s="107"/>
      <c r="AH68" s="108"/>
      <c r="AI68" s="108"/>
      <c r="AJ68" s="108"/>
      <c r="AK68" s="108"/>
      <c r="AL68" s="109"/>
      <c r="AM68" s="110">
        <v>474</v>
      </c>
      <c r="AN68" s="108">
        <v>71100</v>
      </c>
      <c r="AO68" s="111"/>
      <c r="AP68" s="112"/>
      <c r="AQ68" s="112"/>
      <c r="AR68" s="112"/>
      <c r="AS68" s="112"/>
      <c r="AT68" s="113"/>
      <c r="AU68" s="111"/>
      <c r="AV68" s="112"/>
      <c r="AW68" s="112"/>
      <c r="AX68" s="112"/>
      <c r="AY68" s="112"/>
      <c r="AZ68" s="113"/>
      <c r="BA68" s="112">
        <v>480</v>
      </c>
      <c r="BB68" s="112">
        <v>72508.579687500009</v>
      </c>
      <c r="BC68" s="106"/>
      <c r="BD68" s="104"/>
      <c r="BE68" s="104"/>
      <c r="BF68" s="104"/>
      <c r="BG68" s="104"/>
      <c r="BH68" s="105"/>
      <c r="BI68" s="106"/>
      <c r="BJ68" s="104"/>
      <c r="BK68" s="104"/>
      <c r="BL68" s="104"/>
      <c r="BM68" s="104"/>
      <c r="BN68" s="105"/>
      <c r="BO68" s="105">
        <v>6</v>
      </c>
      <c r="BP68" s="105">
        <v>1105.72265625</v>
      </c>
      <c r="BQ68" s="107"/>
      <c r="BR68" s="108"/>
      <c r="BS68" s="108"/>
      <c r="BT68" s="108"/>
      <c r="BU68" s="108"/>
      <c r="BV68" s="109"/>
      <c r="BW68" s="107"/>
      <c r="BX68" s="108"/>
      <c r="BY68" s="108"/>
      <c r="BZ68" s="108"/>
      <c r="CA68" s="108"/>
      <c r="CB68" s="109"/>
      <c r="CC68" s="110">
        <v>474</v>
      </c>
      <c r="CD68" s="108">
        <v>64811.16796875</v>
      </c>
      <c r="CE68" s="111"/>
      <c r="CF68" s="112"/>
      <c r="CG68" s="112"/>
      <c r="CH68" s="112"/>
      <c r="CI68" s="112"/>
      <c r="CJ68" s="113"/>
      <c r="CK68" s="111"/>
      <c r="CL68" s="112"/>
      <c r="CM68" s="112"/>
      <c r="CN68" s="112"/>
      <c r="CO68" s="112"/>
      <c r="CP68" s="113"/>
      <c r="CQ68" s="112">
        <v>480</v>
      </c>
      <c r="CR68" s="114">
        <v>65916.890625</v>
      </c>
      <c r="CS68" s="100">
        <f t="shared" si="6"/>
        <v>6591.6890625000087</v>
      </c>
      <c r="CT68" s="100" t="s">
        <v>233</v>
      </c>
      <c r="CU68" s="100"/>
      <c r="CV68" s="100"/>
      <c r="CW68" s="100">
        <f t="shared" si="21"/>
        <v>75333.58928571429</v>
      </c>
      <c r="CX68" s="100"/>
      <c r="CY68" s="100"/>
      <c r="CZ68" s="100">
        <f t="shared" si="19"/>
        <v>75333.58928571429</v>
      </c>
      <c r="DA68" s="100">
        <f t="shared" si="20"/>
        <v>9416.6986607142899</v>
      </c>
      <c r="DB68" s="100"/>
      <c r="DC68" s="100"/>
      <c r="DD68" s="100"/>
      <c r="DE68" s="100">
        <v>65916.890625</v>
      </c>
      <c r="DF68" s="100"/>
      <c r="DG68" s="100"/>
      <c r="DH68" s="100">
        <f t="shared" si="14"/>
        <v>65916.890625</v>
      </c>
      <c r="DI68" s="100">
        <v>8501.0039062499964</v>
      </c>
      <c r="DJ68" s="100"/>
      <c r="DK68" s="100"/>
      <c r="DL68" s="100">
        <f t="shared" si="15"/>
        <v>8501.0039062499964</v>
      </c>
      <c r="DM68" s="100"/>
      <c r="DN68" s="100"/>
      <c r="DO68" s="100"/>
      <c r="DP68" s="101">
        <f t="shared" si="18"/>
        <v>57415.88671875</v>
      </c>
      <c r="DQ68" s="82">
        <f t="shared" si="16"/>
        <v>0.12896548707996641</v>
      </c>
      <c r="DR68" s="101">
        <v>57415.88671875</v>
      </c>
      <c r="DS68" s="80"/>
      <c r="DT68" s="81">
        <f t="shared" si="7"/>
        <v>57415.88671875</v>
      </c>
      <c r="DU68" s="82">
        <f t="shared" si="8"/>
        <v>0.87103451292003353</v>
      </c>
    </row>
    <row r="69" spans="1:125">
      <c r="A69" s="83" t="s">
        <v>42</v>
      </c>
      <c r="B69" s="84" t="s">
        <v>241</v>
      </c>
      <c r="C69" s="84" t="s">
        <v>242</v>
      </c>
      <c r="D69" s="83" t="s">
        <v>230</v>
      </c>
      <c r="E69" s="83" t="s">
        <v>238</v>
      </c>
      <c r="F69" s="83" t="s">
        <v>47</v>
      </c>
      <c r="G69" s="83" t="s">
        <v>232</v>
      </c>
      <c r="H69" s="83" t="s">
        <v>123</v>
      </c>
      <c r="I69" s="83" t="s">
        <v>50</v>
      </c>
      <c r="J69" s="83" t="s">
        <v>71</v>
      </c>
      <c r="K69" s="83" t="s">
        <v>146</v>
      </c>
      <c r="L69" s="85">
        <v>2819</v>
      </c>
      <c r="M69" s="103"/>
      <c r="N69" s="104"/>
      <c r="O69" s="104"/>
      <c r="P69" s="104"/>
      <c r="Q69" s="104"/>
      <c r="R69" s="105"/>
      <c r="S69" s="106"/>
      <c r="T69" s="104"/>
      <c r="U69" s="104"/>
      <c r="V69" s="104"/>
      <c r="W69" s="104"/>
      <c r="X69" s="105"/>
      <c r="Y69" s="105">
        <v>9</v>
      </c>
      <c r="Z69" s="104">
        <v>2700</v>
      </c>
      <c r="AA69" s="107"/>
      <c r="AB69" s="108"/>
      <c r="AC69" s="108"/>
      <c r="AD69" s="108"/>
      <c r="AE69" s="108"/>
      <c r="AF69" s="109"/>
      <c r="AG69" s="107"/>
      <c r="AH69" s="108"/>
      <c r="AI69" s="108"/>
      <c r="AJ69" s="108"/>
      <c r="AK69" s="108"/>
      <c r="AL69" s="109"/>
      <c r="AM69" s="110">
        <v>439</v>
      </c>
      <c r="AN69" s="108">
        <v>131700</v>
      </c>
      <c r="AO69" s="111"/>
      <c r="AP69" s="112"/>
      <c r="AQ69" s="112"/>
      <c r="AR69" s="112"/>
      <c r="AS69" s="112"/>
      <c r="AT69" s="113"/>
      <c r="AU69" s="111"/>
      <c r="AV69" s="112"/>
      <c r="AW69" s="112"/>
      <c r="AX69" s="112"/>
      <c r="AY69" s="112"/>
      <c r="AZ69" s="113"/>
      <c r="BA69" s="112">
        <v>448</v>
      </c>
      <c r="BB69" s="112">
        <v>137686.58750000002</v>
      </c>
      <c r="BC69" s="106"/>
      <c r="BD69" s="104"/>
      <c r="BE69" s="104"/>
      <c r="BF69" s="104"/>
      <c r="BG69" s="104"/>
      <c r="BH69" s="105"/>
      <c r="BI69" s="106"/>
      <c r="BJ69" s="104"/>
      <c r="BK69" s="104"/>
      <c r="BL69" s="104"/>
      <c r="BM69" s="104"/>
      <c r="BN69" s="105"/>
      <c r="BO69" s="105">
        <v>9</v>
      </c>
      <c r="BP69" s="105">
        <v>2514.568359375</v>
      </c>
      <c r="BQ69" s="107"/>
      <c r="BR69" s="108"/>
      <c r="BS69" s="108"/>
      <c r="BT69" s="108"/>
      <c r="BU69" s="108"/>
      <c r="BV69" s="109"/>
      <c r="BW69" s="107"/>
      <c r="BX69" s="108"/>
      <c r="BY69" s="108"/>
      <c r="BZ69" s="108"/>
      <c r="CA69" s="108"/>
      <c r="CB69" s="109"/>
      <c r="CC69" s="110">
        <v>439</v>
      </c>
      <c r="CD69" s="108">
        <v>122655.056640625</v>
      </c>
      <c r="CE69" s="111"/>
      <c r="CF69" s="112"/>
      <c r="CG69" s="112"/>
      <c r="CH69" s="112"/>
      <c r="CI69" s="112"/>
      <c r="CJ69" s="113"/>
      <c r="CK69" s="111"/>
      <c r="CL69" s="112"/>
      <c r="CM69" s="112"/>
      <c r="CN69" s="112"/>
      <c r="CO69" s="112"/>
      <c r="CP69" s="113"/>
      <c r="CQ69" s="112">
        <v>448</v>
      </c>
      <c r="CR69" s="114">
        <v>125169.625</v>
      </c>
      <c r="CS69" s="100">
        <f t="shared" si="6"/>
        <v>12516.962500000023</v>
      </c>
      <c r="CT69" s="100" t="s">
        <v>233</v>
      </c>
      <c r="CU69" s="100"/>
      <c r="CV69" s="100"/>
      <c r="CW69" s="100">
        <f t="shared" si="21"/>
        <v>143051</v>
      </c>
      <c r="CX69" s="100"/>
      <c r="CY69" s="100"/>
      <c r="CZ69" s="100">
        <f t="shared" si="19"/>
        <v>143051</v>
      </c>
      <c r="DA69" s="100">
        <f t="shared" si="20"/>
        <v>17881.375</v>
      </c>
      <c r="DB69" s="100"/>
      <c r="DC69" s="100"/>
      <c r="DD69" s="100"/>
      <c r="DE69" s="100">
        <v>125169.625</v>
      </c>
      <c r="DF69" s="100"/>
      <c r="DG69" s="100"/>
      <c r="DH69" s="100">
        <f t="shared" si="14"/>
        <v>125169.625</v>
      </c>
      <c r="DI69" s="100">
        <v>35706.255859375095</v>
      </c>
      <c r="DJ69" s="100"/>
      <c r="DK69" s="100"/>
      <c r="DL69" s="100">
        <f t="shared" si="15"/>
        <v>35706.255859375095</v>
      </c>
      <c r="DM69" s="100"/>
      <c r="DN69" s="100"/>
      <c r="DO69" s="100"/>
      <c r="DP69" s="101">
        <f t="shared" si="18"/>
        <v>89463.369140624913</v>
      </c>
      <c r="DQ69" s="82">
        <f t="shared" si="16"/>
        <v>0.28526294505855632</v>
      </c>
      <c r="DR69" s="101">
        <v>89463.369140624913</v>
      </c>
      <c r="DS69" s="80"/>
      <c r="DT69" s="81">
        <f t="shared" si="7"/>
        <v>89463.369140624913</v>
      </c>
      <c r="DU69" s="82">
        <f t="shared" si="8"/>
        <v>0.71473705494144379</v>
      </c>
    </row>
    <row r="70" spans="1:125">
      <c r="A70" s="83" t="s">
        <v>243</v>
      </c>
      <c r="B70" s="84" t="s">
        <v>244</v>
      </c>
      <c r="C70" s="84" t="s">
        <v>245</v>
      </c>
      <c r="D70" s="83" t="s">
        <v>246</v>
      </c>
      <c r="E70" s="83" t="s">
        <v>246</v>
      </c>
      <c r="F70" s="83" t="s">
        <v>47</v>
      </c>
      <c r="G70" s="83" t="s">
        <v>246</v>
      </c>
      <c r="H70" s="83" t="s">
        <v>61</v>
      </c>
      <c r="I70" s="83" t="s">
        <v>247</v>
      </c>
      <c r="J70" s="83" t="s">
        <v>71</v>
      </c>
      <c r="K70" s="83" t="s">
        <v>248</v>
      </c>
      <c r="L70" s="85" t="s">
        <v>249</v>
      </c>
      <c r="M70" s="103"/>
      <c r="N70" s="104"/>
      <c r="O70" s="104"/>
      <c r="P70" s="104"/>
      <c r="Q70" s="104"/>
      <c r="R70" s="105"/>
      <c r="S70" s="106"/>
      <c r="T70" s="104"/>
      <c r="U70" s="104"/>
      <c r="V70" s="104"/>
      <c r="W70" s="104"/>
      <c r="X70" s="105"/>
      <c r="Y70" s="105"/>
      <c r="Z70" s="104"/>
      <c r="AA70" s="107"/>
      <c r="AB70" s="108"/>
      <c r="AC70" s="108"/>
      <c r="AD70" s="108"/>
      <c r="AE70" s="108"/>
      <c r="AF70" s="109"/>
      <c r="AG70" s="107"/>
      <c r="AH70" s="108"/>
      <c r="AI70" s="108"/>
      <c r="AJ70" s="108"/>
      <c r="AK70" s="108"/>
      <c r="AL70" s="109"/>
      <c r="AM70" s="110"/>
      <c r="AN70" s="108"/>
      <c r="AO70" s="111"/>
      <c r="AP70" s="112"/>
      <c r="AQ70" s="112"/>
      <c r="AR70" s="112"/>
      <c r="AS70" s="112"/>
      <c r="AT70" s="113"/>
      <c r="AU70" s="111"/>
      <c r="AV70" s="112"/>
      <c r="AW70" s="112"/>
      <c r="AX70" s="112"/>
      <c r="AY70" s="112"/>
      <c r="AZ70" s="113"/>
      <c r="BA70" s="112"/>
      <c r="BB70" s="112">
        <v>50688.000000000007</v>
      </c>
      <c r="BC70" s="106"/>
      <c r="BD70" s="104"/>
      <c r="BE70" s="104"/>
      <c r="BF70" s="104"/>
      <c r="BG70" s="104"/>
      <c r="BH70" s="105"/>
      <c r="BI70" s="106"/>
      <c r="BJ70" s="104"/>
      <c r="BK70" s="104"/>
      <c r="BL70" s="104"/>
      <c r="BM70" s="104"/>
      <c r="BN70" s="105"/>
      <c r="BO70" s="105"/>
      <c r="BP70" s="105"/>
      <c r="BQ70" s="107"/>
      <c r="BR70" s="108"/>
      <c r="BS70" s="108"/>
      <c r="BT70" s="108"/>
      <c r="BU70" s="108"/>
      <c r="BV70" s="109"/>
      <c r="BW70" s="107"/>
      <c r="BX70" s="108"/>
      <c r="BY70" s="108"/>
      <c r="BZ70" s="108"/>
      <c r="CA70" s="108"/>
      <c r="CB70" s="109"/>
      <c r="CC70" s="110"/>
      <c r="CD70" s="108"/>
      <c r="CE70" s="111"/>
      <c r="CF70" s="112"/>
      <c r="CG70" s="112"/>
      <c r="CH70" s="112"/>
      <c r="CI70" s="112"/>
      <c r="CJ70" s="113"/>
      <c r="CK70" s="111"/>
      <c r="CL70" s="112"/>
      <c r="CM70" s="112"/>
      <c r="CN70" s="112"/>
      <c r="CO70" s="112"/>
      <c r="CP70" s="113"/>
      <c r="CQ70" s="112"/>
      <c r="CR70" s="114">
        <v>46080</v>
      </c>
      <c r="CS70" s="100">
        <f t="shared" si="6"/>
        <v>4608.0000000000073</v>
      </c>
      <c r="CT70" s="100"/>
      <c r="CU70" s="100"/>
      <c r="CV70" s="100"/>
      <c r="CW70" s="100">
        <f t="shared" si="21"/>
        <v>15213.714285714286</v>
      </c>
      <c r="CX70" s="100"/>
      <c r="CY70" s="100"/>
      <c r="CZ70" s="100">
        <f t="shared" si="19"/>
        <v>15213.714285714286</v>
      </c>
      <c r="DA70" s="100">
        <f t="shared" si="20"/>
        <v>1901.7142857142862</v>
      </c>
      <c r="DB70" s="100"/>
      <c r="DC70" s="100"/>
      <c r="DD70" s="100"/>
      <c r="DE70" s="100">
        <v>13312</v>
      </c>
      <c r="DF70" s="100"/>
      <c r="DG70" s="100"/>
      <c r="DH70" s="100">
        <f t="shared" si="14"/>
        <v>13312</v>
      </c>
      <c r="DI70" s="100">
        <f t="shared" si="14"/>
        <v>13312</v>
      </c>
      <c r="DJ70" s="100"/>
      <c r="DK70" s="100"/>
      <c r="DL70" s="100">
        <f t="shared" si="15"/>
        <v>13312</v>
      </c>
      <c r="DM70" s="100"/>
      <c r="DN70" s="100"/>
      <c r="DO70" s="100"/>
      <c r="DP70" s="101">
        <f t="shared" si="18"/>
        <v>0</v>
      </c>
      <c r="DQ70" s="82">
        <f t="shared" si="16"/>
        <v>1</v>
      </c>
      <c r="DR70" s="80">
        <v>13312</v>
      </c>
      <c r="DS70" s="80"/>
      <c r="DT70" s="81">
        <f t="shared" si="7"/>
        <v>13312</v>
      </c>
      <c r="DU70" s="82">
        <f t="shared" si="8"/>
        <v>1</v>
      </c>
    </row>
    <row r="71" spans="1:125">
      <c r="A71" s="83" t="s">
        <v>243</v>
      </c>
      <c r="B71" s="84" t="s">
        <v>250</v>
      </c>
      <c r="C71" s="84" t="s">
        <v>251</v>
      </c>
      <c r="D71" s="83" t="s">
        <v>246</v>
      </c>
      <c r="E71" s="83" t="s">
        <v>246</v>
      </c>
      <c r="F71" s="83" t="s">
        <v>47</v>
      </c>
      <c r="G71" s="83" t="s">
        <v>246</v>
      </c>
      <c r="H71" s="83" t="s">
        <v>61</v>
      </c>
      <c r="I71" s="83" t="s">
        <v>247</v>
      </c>
      <c r="J71" s="83" t="s">
        <v>71</v>
      </c>
      <c r="K71" s="83" t="s">
        <v>248</v>
      </c>
      <c r="L71" s="85" t="s">
        <v>252</v>
      </c>
      <c r="M71" s="103"/>
      <c r="N71" s="104"/>
      <c r="O71" s="104"/>
      <c r="P71" s="104"/>
      <c r="Q71" s="104"/>
      <c r="R71" s="105"/>
      <c r="S71" s="106"/>
      <c r="T71" s="104"/>
      <c r="U71" s="104"/>
      <c r="V71" s="104"/>
      <c r="W71" s="104"/>
      <c r="X71" s="105"/>
      <c r="Y71" s="105"/>
      <c r="Z71" s="104"/>
      <c r="AA71" s="107"/>
      <c r="AB71" s="108"/>
      <c r="AC71" s="108"/>
      <c r="AD71" s="108"/>
      <c r="AE71" s="108"/>
      <c r="AF71" s="109"/>
      <c r="AG71" s="107"/>
      <c r="AH71" s="108"/>
      <c r="AI71" s="108"/>
      <c r="AJ71" s="108"/>
      <c r="AK71" s="108"/>
      <c r="AL71" s="109"/>
      <c r="AM71" s="110"/>
      <c r="AN71" s="108"/>
      <c r="AO71" s="111"/>
      <c r="AP71" s="112"/>
      <c r="AQ71" s="112"/>
      <c r="AR71" s="112"/>
      <c r="AS71" s="112"/>
      <c r="AT71" s="113"/>
      <c r="AU71" s="111"/>
      <c r="AV71" s="112"/>
      <c r="AW71" s="112"/>
      <c r="AX71" s="112"/>
      <c r="AY71" s="112"/>
      <c r="AZ71" s="113"/>
      <c r="BA71" s="112"/>
      <c r="BB71" s="112">
        <v>50688.000000000007</v>
      </c>
      <c r="BC71" s="106"/>
      <c r="BD71" s="104"/>
      <c r="BE71" s="104"/>
      <c r="BF71" s="104"/>
      <c r="BG71" s="104"/>
      <c r="BH71" s="105"/>
      <c r="BI71" s="106"/>
      <c r="BJ71" s="104"/>
      <c r="BK71" s="104"/>
      <c r="BL71" s="104"/>
      <c r="BM71" s="104"/>
      <c r="BN71" s="105"/>
      <c r="BO71" s="105"/>
      <c r="BP71" s="105"/>
      <c r="BQ71" s="107"/>
      <c r="BR71" s="108"/>
      <c r="BS71" s="108"/>
      <c r="BT71" s="108"/>
      <c r="BU71" s="108"/>
      <c r="BV71" s="109"/>
      <c r="BW71" s="107"/>
      <c r="BX71" s="108"/>
      <c r="BY71" s="108"/>
      <c r="BZ71" s="108"/>
      <c r="CA71" s="108"/>
      <c r="CB71" s="109"/>
      <c r="CC71" s="110"/>
      <c r="CD71" s="108"/>
      <c r="CE71" s="111"/>
      <c r="CF71" s="112"/>
      <c r="CG71" s="112"/>
      <c r="CH71" s="112"/>
      <c r="CI71" s="112"/>
      <c r="CJ71" s="113"/>
      <c r="CK71" s="111"/>
      <c r="CL71" s="112"/>
      <c r="CM71" s="112"/>
      <c r="CN71" s="112"/>
      <c r="CO71" s="112"/>
      <c r="CP71" s="113"/>
      <c r="CQ71" s="112"/>
      <c r="CR71" s="114">
        <v>46080</v>
      </c>
      <c r="CS71" s="100">
        <f t="shared" ref="CS71:CS87" si="22">BB71-CR71</f>
        <v>4608.0000000000073</v>
      </c>
      <c r="CT71" s="100"/>
      <c r="CU71" s="100"/>
      <c r="CV71" s="100"/>
      <c r="CW71" s="100">
        <f t="shared" si="21"/>
        <v>19894.857142857141</v>
      </c>
      <c r="CX71" s="100"/>
      <c r="CY71" s="100"/>
      <c r="CZ71" s="100">
        <f t="shared" si="19"/>
        <v>19894.857142857141</v>
      </c>
      <c r="DA71" s="100">
        <f t="shared" si="20"/>
        <v>2486.8571428571413</v>
      </c>
      <c r="DB71" s="100"/>
      <c r="DC71" s="100"/>
      <c r="DD71" s="100"/>
      <c r="DE71" s="100">
        <v>17408</v>
      </c>
      <c r="DF71" s="100"/>
      <c r="DG71" s="100"/>
      <c r="DH71" s="100">
        <f t="shared" ref="DH71:DI83" si="23">DE71+DF71+DG71</f>
        <v>17408</v>
      </c>
      <c r="DI71" s="100">
        <f t="shared" si="23"/>
        <v>17408</v>
      </c>
      <c r="DJ71" s="100"/>
      <c r="DK71" s="100"/>
      <c r="DL71" s="100">
        <f t="shared" si="15"/>
        <v>17408</v>
      </c>
      <c r="DM71" s="100"/>
      <c r="DN71" s="100"/>
      <c r="DO71" s="100"/>
      <c r="DP71" s="101">
        <f t="shared" si="18"/>
        <v>0</v>
      </c>
      <c r="DQ71" s="82">
        <f t="shared" si="16"/>
        <v>1</v>
      </c>
      <c r="DR71" s="80">
        <v>17408</v>
      </c>
      <c r="DS71" s="80"/>
      <c r="DT71" s="81">
        <f t="shared" si="7"/>
        <v>17408</v>
      </c>
      <c r="DU71" s="82">
        <f t="shared" si="8"/>
        <v>1</v>
      </c>
    </row>
    <row r="72" spans="1:125">
      <c r="A72" s="83" t="s">
        <v>253</v>
      </c>
      <c r="B72" s="84" t="s">
        <v>254</v>
      </c>
      <c r="C72" s="84" t="s">
        <v>255</v>
      </c>
      <c r="D72" s="83" t="s">
        <v>246</v>
      </c>
      <c r="E72" s="83" t="s">
        <v>246</v>
      </c>
      <c r="F72" s="83" t="s">
        <v>47</v>
      </c>
      <c r="G72" s="83" t="s">
        <v>246</v>
      </c>
      <c r="H72" s="83" t="s">
        <v>61</v>
      </c>
      <c r="I72" s="83" t="s">
        <v>247</v>
      </c>
      <c r="J72" s="83" t="s">
        <v>71</v>
      </c>
      <c r="K72" s="83" t="s">
        <v>248</v>
      </c>
      <c r="L72" s="85" t="s">
        <v>256</v>
      </c>
      <c r="M72" s="103"/>
      <c r="N72" s="104"/>
      <c r="O72" s="104"/>
      <c r="P72" s="104"/>
      <c r="Q72" s="104"/>
      <c r="R72" s="105"/>
      <c r="S72" s="106"/>
      <c r="T72" s="104"/>
      <c r="U72" s="104"/>
      <c r="V72" s="104"/>
      <c r="W72" s="104"/>
      <c r="X72" s="105"/>
      <c r="Y72" s="105"/>
      <c r="Z72" s="104"/>
      <c r="AA72" s="107"/>
      <c r="AB72" s="108"/>
      <c r="AC72" s="108"/>
      <c r="AD72" s="108"/>
      <c r="AE72" s="108"/>
      <c r="AF72" s="109"/>
      <c r="AG72" s="107"/>
      <c r="AH72" s="108"/>
      <c r="AI72" s="108"/>
      <c r="AJ72" s="108"/>
      <c r="AK72" s="108"/>
      <c r="AL72" s="109"/>
      <c r="AM72" s="110"/>
      <c r="AN72" s="108"/>
      <c r="AO72" s="111"/>
      <c r="AP72" s="112"/>
      <c r="AQ72" s="112"/>
      <c r="AR72" s="112"/>
      <c r="AS72" s="112"/>
      <c r="AT72" s="113"/>
      <c r="AU72" s="111"/>
      <c r="AV72" s="112"/>
      <c r="AW72" s="112"/>
      <c r="AX72" s="112"/>
      <c r="AY72" s="112"/>
      <c r="AZ72" s="113"/>
      <c r="BA72" s="112"/>
      <c r="BB72" s="112">
        <v>272923.2</v>
      </c>
      <c r="BC72" s="106"/>
      <c r="BD72" s="104"/>
      <c r="BE72" s="104"/>
      <c r="BF72" s="104"/>
      <c r="BG72" s="104"/>
      <c r="BH72" s="105"/>
      <c r="BI72" s="106"/>
      <c r="BJ72" s="104"/>
      <c r="BK72" s="104"/>
      <c r="BL72" s="104"/>
      <c r="BM72" s="104"/>
      <c r="BN72" s="105"/>
      <c r="BO72" s="105"/>
      <c r="BP72" s="105"/>
      <c r="BQ72" s="107"/>
      <c r="BR72" s="108"/>
      <c r="BS72" s="108"/>
      <c r="BT72" s="108"/>
      <c r="BU72" s="108"/>
      <c r="BV72" s="109"/>
      <c r="BW72" s="107"/>
      <c r="BX72" s="108"/>
      <c r="BY72" s="108"/>
      <c r="BZ72" s="108"/>
      <c r="CA72" s="108"/>
      <c r="CB72" s="109"/>
      <c r="CC72" s="110"/>
      <c r="CD72" s="108"/>
      <c r="CE72" s="111"/>
      <c r="CF72" s="112"/>
      <c r="CG72" s="112"/>
      <c r="CH72" s="112"/>
      <c r="CI72" s="112"/>
      <c r="CJ72" s="113"/>
      <c r="CK72" s="111"/>
      <c r="CL72" s="112"/>
      <c r="CM72" s="112"/>
      <c r="CN72" s="112"/>
      <c r="CO72" s="112"/>
      <c r="CP72" s="113"/>
      <c r="CQ72" s="112"/>
      <c r="CR72" s="114">
        <v>248112</v>
      </c>
      <c r="CS72" s="100">
        <f t="shared" si="22"/>
        <v>24811.200000000012</v>
      </c>
      <c r="CT72" s="100"/>
      <c r="CU72" s="100"/>
      <c r="CV72" s="100"/>
      <c r="CW72" s="100">
        <f t="shared" si="21"/>
        <v>176107.42857142858</v>
      </c>
      <c r="CX72" s="100"/>
      <c r="CY72" s="100"/>
      <c r="CZ72" s="100">
        <f t="shared" si="19"/>
        <v>176107.42857142858</v>
      </c>
      <c r="DA72" s="100">
        <f t="shared" si="20"/>
        <v>22013.42857142858</v>
      </c>
      <c r="DB72" s="100"/>
      <c r="DC72" s="100"/>
      <c r="DD72" s="100"/>
      <c r="DE72" s="100">
        <v>154094</v>
      </c>
      <c r="DF72" s="100"/>
      <c r="DG72" s="100"/>
      <c r="DH72" s="100">
        <f t="shared" si="23"/>
        <v>154094</v>
      </c>
      <c r="DI72" s="100">
        <f t="shared" si="23"/>
        <v>154094</v>
      </c>
      <c r="DJ72" s="100"/>
      <c r="DK72" s="100"/>
      <c r="DL72" s="100">
        <f t="shared" si="15"/>
        <v>154094</v>
      </c>
      <c r="DM72" s="100"/>
      <c r="DN72" s="100"/>
      <c r="DO72" s="100"/>
      <c r="DP72" s="101">
        <f t="shared" si="18"/>
        <v>0</v>
      </c>
      <c r="DQ72" s="82">
        <f t="shared" si="16"/>
        <v>1</v>
      </c>
      <c r="DR72" s="80">
        <v>154094</v>
      </c>
      <c r="DS72" s="80"/>
      <c r="DT72" s="81">
        <f t="shared" ref="DT72:DT87" si="24">SUM(DR72:DS72)</f>
        <v>154094</v>
      </c>
      <c r="DU72" s="82">
        <f t="shared" ref="DU72:DU87" si="25">DT72/DH72</f>
        <v>1</v>
      </c>
    </row>
    <row r="73" spans="1:125">
      <c r="A73" s="83" t="s">
        <v>253</v>
      </c>
      <c r="B73" s="84" t="s">
        <v>257</v>
      </c>
      <c r="C73" s="84" t="s">
        <v>258</v>
      </c>
      <c r="D73" s="83" t="s">
        <v>246</v>
      </c>
      <c r="E73" s="83" t="s">
        <v>246</v>
      </c>
      <c r="F73" s="83" t="s">
        <v>47</v>
      </c>
      <c r="G73" s="83" t="s">
        <v>246</v>
      </c>
      <c r="H73" s="83" t="s">
        <v>61</v>
      </c>
      <c r="I73" s="83" t="s">
        <v>247</v>
      </c>
      <c r="J73" s="83" t="s">
        <v>71</v>
      </c>
      <c r="K73" s="83" t="s">
        <v>248</v>
      </c>
      <c r="L73" s="85" t="s">
        <v>259</v>
      </c>
      <c r="M73" s="103"/>
      <c r="N73" s="104"/>
      <c r="O73" s="104"/>
      <c r="P73" s="104"/>
      <c r="Q73" s="104"/>
      <c r="R73" s="105"/>
      <c r="S73" s="106"/>
      <c r="T73" s="104"/>
      <c r="U73" s="104"/>
      <c r="V73" s="104"/>
      <c r="W73" s="104"/>
      <c r="X73" s="105"/>
      <c r="Y73" s="105"/>
      <c r="Z73" s="104"/>
      <c r="AA73" s="107"/>
      <c r="AB73" s="108"/>
      <c r="AC73" s="108"/>
      <c r="AD73" s="108"/>
      <c r="AE73" s="108"/>
      <c r="AF73" s="109"/>
      <c r="AG73" s="107"/>
      <c r="AH73" s="108"/>
      <c r="AI73" s="108"/>
      <c r="AJ73" s="108"/>
      <c r="AK73" s="108"/>
      <c r="AL73" s="109"/>
      <c r="AM73" s="110"/>
      <c r="AN73" s="108"/>
      <c r="AO73" s="111"/>
      <c r="AP73" s="112"/>
      <c r="AQ73" s="112"/>
      <c r="AR73" s="112"/>
      <c r="AS73" s="112"/>
      <c r="AT73" s="113"/>
      <c r="AU73" s="111"/>
      <c r="AV73" s="112"/>
      <c r="AW73" s="112"/>
      <c r="AX73" s="112"/>
      <c r="AY73" s="112"/>
      <c r="AZ73" s="113"/>
      <c r="BA73" s="112"/>
      <c r="BB73" s="112">
        <v>109422.50000000001</v>
      </c>
      <c r="BC73" s="106"/>
      <c r="BD73" s="104"/>
      <c r="BE73" s="104"/>
      <c r="BF73" s="104"/>
      <c r="BG73" s="104"/>
      <c r="BH73" s="105"/>
      <c r="BI73" s="106"/>
      <c r="BJ73" s="104"/>
      <c r="BK73" s="104"/>
      <c r="BL73" s="104"/>
      <c r="BM73" s="104"/>
      <c r="BN73" s="105"/>
      <c r="BO73" s="105"/>
      <c r="BP73" s="105"/>
      <c r="BQ73" s="107"/>
      <c r="BR73" s="108"/>
      <c r="BS73" s="108"/>
      <c r="BT73" s="108"/>
      <c r="BU73" s="108"/>
      <c r="BV73" s="109"/>
      <c r="BW73" s="107"/>
      <c r="BX73" s="108"/>
      <c r="BY73" s="108"/>
      <c r="BZ73" s="108"/>
      <c r="CA73" s="108"/>
      <c r="CB73" s="109"/>
      <c r="CC73" s="110"/>
      <c r="CD73" s="108"/>
      <c r="CE73" s="111"/>
      <c r="CF73" s="112"/>
      <c r="CG73" s="112"/>
      <c r="CH73" s="112"/>
      <c r="CI73" s="112"/>
      <c r="CJ73" s="113"/>
      <c r="CK73" s="111"/>
      <c r="CL73" s="112"/>
      <c r="CM73" s="112"/>
      <c r="CN73" s="112"/>
      <c r="CO73" s="112"/>
      <c r="CP73" s="113"/>
      <c r="CQ73" s="112"/>
      <c r="CR73" s="114">
        <v>99475</v>
      </c>
      <c r="CS73" s="100">
        <f t="shared" si="22"/>
        <v>9947.5000000000146</v>
      </c>
      <c r="CT73" s="100"/>
      <c r="CU73" s="100"/>
      <c r="CV73" s="100"/>
      <c r="CW73" s="100">
        <f t="shared" si="21"/>
        <v>82211.428571428565</v>
      </c>
      <c r="CX73" s="100"/>
      <c r="CY73" s="100"/>
      <c r="CZ73" s="100">
        <f t="shared" si="19"/>
        <v>82211.428571428565</v>
      </c>
      <c r="DA73" s="100">
        <f t="shared" si="20"/>
        <v>10276.428571428565</v>
      </c>
      <c r="DB73" s="100"/>
      <c r="DC73" s="100"/>
      <c r="DD73" s="100"/>
      <c r="DE73" s="100">
        <v>71935</v>
      </c>
      <c r="DF73" s="100"/>
      <c r="DG73" s="100"/>
      <c r="DH73" s="100">
        <f t="shared" si="23"/>
        <v>71935</v>
      </c>
      <c r="DI73" s="100">
        <f t="shared" si="23"/>
        <v>71935</v>
      </c>
      <c r="DJ73" s="100"/>
      <c r="DK73" s="100"/>
      <c r="DL73" s="100">
        <f t="shared" si="15"/>
        <v>71935</v>
      </c>
      <c r="DM73" s="100"/>
      <c r="DN73" s="100"/>
      <c r="DO73" s="100"/>
      <c r="DP73" s="101">
        <f t="shared" si="18"/>
        <v>0</v>
      </c>
      <c r="DQ73" s="82">
        <f t="shared" si="16"/>
        <v>1</v>
      </c>
      <c r="DR73" s="80">
        <v>71935</v>
      </c>
      <c r="DS73" s="80"/>
      <c r="DT73" s="81">
        <f t="shared" si="24"/>
        <v>71935</v>
      </c>
      <c r="DU73" s="82">
        <f t="shared" si="25"/>
        <v>1</v>
      </c>
    </row>
    <row r="74" spans="1:125">
      <c r="A74" s="83" t="s">
        <v>260</v>
      </c>
      <c r="B74" s="84" t="s">
        <v>261</v>
      </c>
      <c r="C74" s="84" t="s">
        <v>262</v>
      </c>
      <c r="D74" s="83" t="s">
        <v>246</v>
      </c>
      <c r="E74" s="83" t="s">
        <v>246</v>
      </c>
      <c r="F74" s="83" t="s">
        <v>47</v>
      </c>
      <c r="G74" s="83" t="s">
        <v>246</v>
      </c>
      <c r="H74" s="83" t="s">
        <v>61</v>
      </c>
      <c r="I74" s="83" t="s">
        <v>247</v>
      </c>
      <c r="J74" s="83" t="s">
        <v>71</v>
      </c>
      <c r="K74" s="83" t="s">
        <v>248</v>
      </c>
      <c r="L74" s="85" t="s">
        <v>263</v>
      </c>
      <c r="M74" s="103"/>
      <c r="N74" s="104"/>
      <c r="O74" s="104"/>
      <c r="P74" s="104"/>
      <c r="Q74" s="104"/>
      <c r="R74" s="105"/>
      <c r="S74" s="106"/>
      <c r="T74" s="104"/>
      <c r="U74" s="104"/>
      <c r="V74" s="104"/>
      <c r="W74" s="104"/>
      <c r="X74" s="105"/>
      <c r="Y74" s="105"/>
      <c r="Z74" s="104"/>
      <c r="AA74" s="107"/>
      <c r="AB74" s="108"/>
      <c r="AC74" s="108"/>
      <c r="AD74" s="108"/>
      <c r="AE74" s="108"/>
      <c r="AF74" s="109"/>
      <c r="AG74" s="107"/>
      <c r="AH74" s="108"/>
      <c r="AI74" s="108"/>
      <c r="AJ74" s="108"/>
      <c r="AK74" s="108"/>
      <c r="AL74" s="109"/>
      <c r="AM74" s="110"/>
      <c r="AN74" s="108"/>
      <c r="AO74" s="111"/>
      <c r="AP74" s="112"/>
      <c r="AQ74" s="112"/>
      <c r="AR74" s="112"/>
      <c r="AS74" s="112"/>
      <c r="AT74" s="113"/>
      <c r="AU74" s="111"/>
      <c r="AV74" s="112"/>
      <c r="AW74" s="112"/>
      <c r="AX74" s="112"/>
      <c r="AY74" s="112"/>
      <c r="AZ74" s="113"/>
      <c r="BA74" s="112"/>
      <c r="BB74" s="112">
        <v>64930.8</v>
      </c>
      <c r="BC74" s="106"/>
      <c r="BD74" s="104"/>
      <c r="BE74" s="104"/>
      <c r="BF74" s="104"/>
      <c r="BG74" s="104"/>
      <c r="BH74" s="105"/>
      <c r="BI74" s="106"/>
      <c r="BJ74" s="104"/>
      <c r="BK74" s="104"/>
      <c r="BL74" s="104"/>
      <c r="BM74" s="104"/>
      <c r="BN74" s="105"/>
      <c r="BO74" s="105"/>
      <c r="BP74" s="105"/>
      <c r="BQ74" s="107"/>
      <c r="BR74" s="108"/>
      <c r="BS74" s="108"/>
      <c r="BT74" s="108"/>
      <c r="BU74" s="108"/>
      <c r="BV74" s="109"/>
      <c r="BW74" s="107"/>
      <c r="BX74" s="108"/>
      <c r="BY74" s="108"/>
      <c r="BZ74" s="108"/>
      <c r="CA74" s="108"/>
      <c r="CB74" s="109"/>
      <c r="CC74" s="110"/>
      <c r="CD74" s="108"/>
      <c r="CE74" s="111"/>
      <c r="CF74" s="112"/>
      <c r="CG74" s="112"/>
      <c r="CH74" s="112"/>
      <c r="CI74" s="112"/>
      <c r="CJ74" s="113"/>
      <c r="CK74" s="111"/>
      <c r="CL74" s="112"/>
      <c r="CM74" s="112"/>
      <c r="CN74" s="112"/>
      <c r="CO74" s="112"/>
      <c r="CP74" s="113"/>
      <c r="CQ74" s="112"/>
      <c r="CR74" s="114">
        <v>59028</v>
      </c>
      <c r="CS74" s="100">
        <f t="shared" si="22"/>
        <v>5902.8000000000029</v>
      </c>
      <c r="CT74" s="100"/>
      <c r="CU74" s="100"/>
      <c r="CV74" s="100"/>
      <c r="CW74" s="100">
        <f t="shared" si="21"/>
        <v>55448</v>
      </c>
      <c r="CX74" s="100"/>
      <c r="CY74" s="100"/>
      <c r="CZ74" s="100">
        <f t="shared" si="19"/>
        <v>55448</v>
      </c>
      <c r="DA74" s="100">
        <f t="shared" si="20"/>
        <v>6931</v>
      </c>
      <c r="DB74" s="100"/>
      <c r="DC74" s="100"/>
      <c r="DD74" s="100"/>
      <c r="DE74" s="100">
        <v>48517</v>
      </c>
      <c r="DF74" s="100"/>
      <c r="DG74" s="100"/>
      <c r="DH74" s="100">
        <f t="shared" si="23"/>
        <v>48517</v>
      </c>
      <c r="DI74" s="100">
        <f t="shared" si="23"/>
        <v>48517</v>
      </c>
      <c r="DJ74" s="100"/>
      <c r="DK74" s="100"/>
      <c r="DL74" s="100">
        <f t="shared" si="15"/>
        <v>48517</v>
      </c>
      <c r="DM74" s="100"/>
      <c r="DN74" s="100"/>
      <c r="DO74" s="100"/>
      <c r="DP74" s="101">
        <f t="shared" si="18"/>
        <v>0</v>
      </c>
      <c r="DQ74" s="82">
        <f t="shared" si="16"/>
        <v>1</v>
      </c>
      <c r="DR74" s="80">
        <v>48517</v>
      </c>
      <c r="DS74" s="80"/>
      <c r="DT74" s="81">
        <f t="shared" si="24"/>
        <v>48517</v>
      </c>
      <c r="DU74" s="82">
        <f t="shared" si="25"/>
        <v>1</v>
      </c>
    </row>
    <row r="75" spans="1:125">
      <c r="A75" s="83" t="s">
        <v>260</v>
      </c>
      <c r="B75" s="84" t="s">
        <v>264</v>
      </c>
      <c r="C75" s="84" t="s">
        <v>265</v>
      </c>
      <c r="D75" s="83" t="s">
        <v>246</v>
      </c>
      <c r="E75" s="83" t="s">
        <v>246</v>
      </c>
      <c r="F75" s="83" t="s">
        <v>47</v>
      </c>
      <c r="G75" s="83" t="s">
        <v>246</v>
      </c>
      <c r="H75" s="83" t="s">
        <v>61</v>
      </c>
      <c r="I75" s="83" t="s">
        <v>247</v>
      </c>
      <c r="J75" s="83" t="s">
        <v>71</v>
      </c>
      <c r="K75" s="83" t="s">
        <v>248</v>
      </c>
      <c r="L75" s="85" t="s">
        <v>266</v>
      </c>
      <c r="M75" s="103"/>
      <c r="N75" s="104"/>
      <c r="O75" s="104"/>
      <c r="P75" s="104"/>
      <c r="Q75" s="104"/>
      <c r="R75" s="105"/>
      <c r="S75" s="106"/>
      <c r="T75" s="104"/>
      <c r="U75" s="104"/>
      <c r="V75" s="104"/>
      <c r="W75" s="104"/>
      <c r="X75" s="105"/>
      <c r="Y75" s="105"/>
      <c r="Z75" s="104"/>
      <c r="AA75" s="107"/>
      <c r="AB75" s="108"/>
      <c r="AC75" s="108"/>
      <c r="AD75" s="108"/>
      <c r="AE75" s="108"/>
      <c r="AF75" s="109"/>
      <c r="AG75" s="107"/>
      <c r="AH75" s="108"/>
      <c r="AI75" s="108"/>
      <c r="AJ75" s="108"/>
      <c r="AK75" s="108"/>
      <c r="AL75" s="109"/>
      <c r="AM75" s="110"/>
      <c r="AN75" s="108"/>
      <c r="AO75" s="111"/>
      <c r="AP75" s="112"/>
      <c r="AQ75" s="112"/>
      <c r="AR75" s="112"/>
      <c r="AS75" s="112"/>
      <c r="AT75" s="113"/>
      <c r="AU75" s="111"/>
      <c r="AV75" s="112"/>
      <c r="AW75" s="112"/>
      <c r="AX75" s="112"/>
      <c r="AY75" s="112"/>
      <c r="AZ75" s="113"/>
      <c r="BA75" s="112"/>
      <c r="BB75" s="112">
        <v>86168.5</v>
      </c>
      <c r="BC75" s="106"/>
      <c r="BD75" s="104"/>
      <c r="BE75" s="104"/>
      <c r="BF75" s="104"/>
      <c r="BG75" s="104"/>
      <c r="BH75" s="105"/>
      <c r="BI75" s="106"/>
      <c r="BJ75" s="104"/>
      <c r="BK75" s="104"/>
      <c r="BL75" s="104"/>
      <c r="BM75" s="104"/>
      <c r="BN75" s="105"/>
      <c r="BO75" s="105"/>
      <c r="BP75" s="105"/>
      <c r="BQ75" s="107"/>
      <c r="BR75" s="108"/>
      <c r="BS75" s="108"/>
      <c r="BT75" s="108"/>
      <c r="BU75" s="108"/>
      <c r="BV75" s="109"/>
      <c r="BW75" s="107"/>
      <c r="BX75" s="108"/>
      <c r="BY75" s="108"/>
      <c r="BZ75" s="108"/>
      <c r="CA75" s="108"/>
      <c r="CB75" s="109"/>
      <c r="CC75" s="110"/>
      <c r="CD75" s="108"/>
      <c r="CE75" s="111"/>
      <c r="CF75" s="112"/>
      <c r="CG75" s="112"/>
      <c r="CH75" s="112"/>
      <c r="CI75" s="112"/>
      <c r="CJ75" s="113"/>
      <c r="CK75" s="111"/>
      <c r="CL75" s="112"/>
      <c r="CM75" s="112"/>
      <c r="CN75" s="112"/>
      <c r="CO75" s="112"/>
      <c r="CP75" s="113"/>
      <c r="CQ75" s="112"/>
      <c r="CR75" s="114">
        <v>78335</v>
      </c>
      <c r="CS75" s="100">
        <f t="shared" si="22"/>
        <v>7833.5</v>
      </c>
      <c r="CT75" s="100"/>
      <c r="CU75" s="100"/>
      <c r="CV75" s="100"/>
      <c r="CW75" s="100">
        <f t="shared" si="21"/>
        <v>58121.142857142855</v>
      </c>
      <c r="CX75" s="100"/>
      <c r="CY75" s="100"/>
      <c r="CZ75" s="100">
        <f t="shared" si="19"/>
        <v>58121.142857142855</v>
      </c>
      <c r="DA75" s="100">
        <f t="shared" si="20"/>
        <v>7265.1428571428551</v>
      </c>
      <c r="DB75" s="100"/>
      <c r="DC75" s="100"/>
      <c r="DD75" s="100"/>
      <c r="DE75" s="100">
        <v>50856</v>
      </c>
      <c r="DF75" s="100"/>
      <c r="DG75" s="100"/>
      <c r="DH75" s="100">
        <f t="shared" si="23"/>
        <v>50856</v>
      </c>
      <c r="DI75" s="100">
        <f t="shared" si="23"/>
        <v>50856</v>
      </c>
      <c r="DJ75" s="100"/>
      <c r="DK75" s="100"/>
      <c r="DL75" s="100">
        <f t="shared" si="15"/>
        <v>50856</v>
      </c>
      <c r="DM75" s="100"/>
      <c r="DN75" s="100"/>
      <c r="DO75" s="100"/>
      <c r="DP75" s="101">
        <f t="shared" si="18"/>
        <v>0</v>
      </c>
      <c r="DQ75" s="82">
        <f t="shared" si="16"/>
        <v>1</v>
      </c>
      <c r="DR75" s="80">
        <v>50856</v>
      </c>
      <c r="DS75" s="80"/>
      <c r="DT75" s="81">
        <f t="shared" si="24"/>
        <v>50856</v>
      </c>
      <c r="DU75" s="82">
        <f t="shared" si="25"/>
        <v>1</v>
      </c>
    </row>
    <row r="76" spans="1:125">
      <c r="A76" s="83" t="s">
        <v>260</v>
      </c>
      <c r="B76" s="84" t="s">
        <v>267</v>
      </c>
      <c r="C76" s="84" t="s">
        <v>268</v>
      </c>
      <c r="D76" s="83" t="s">
        <v>246</v>
      </c>
      <c r="E76" s="83" t="s">
        <v>246</v>
      </c>
      <c r="F76" s="83" t="s">
        <v>47</v>
      </c>
      <c r="G76" s="83" t="s">
        <v>246</v>
      </c>
      <c r="H76" s="83" t="s">
        <v>61</v>
      </c>
      <c r="I76" s="83" t="s">
        <v>247</v>
      </c>
      <c r="J76" s="83" t="s">
        <v>71</v>
      </c>
      <c r="K76" s="83" t="s">
        <v>248</v>
      </c>
      <c r="L76" s="85" t="s">
        <v>269</v>
      </c>
      <c r="M76" s="103"/>
      <c r="N76" s="104"/>
      <c r="O76" s="104"/>
      <c r="P76" s="104"/>
      <c r="Q76" s="104"/>
      <c r="R76" s="105"/>
      <c r="S76" s="106"/>
      <c r="T76" s="104"/>
      <c r="U76" s="104"/>
      <c r="V76" s="104"/>
      <c r="W76" s="104"/>
      <c r="X76" s="105"/>
      <c r="Y76" s="105"/>
      <c r="Z76" s="104"/>
      <c r="AA76" s="107"/>
      <c r="AB76" s="108"/>
      <c r="AC76" s="108"/>
      <c r="AD76" s="108"/>
      <c r="AE76" s="108"/>
      <c r="AF76" s="109"/>
      <c r="AG76" s="107"/>
      <c r="AH76" s="108"/>
      <c r="AI76" s="108"/>
      <c r="AJ76" s="108"/>
      <c r="AK76" s="108"/>
      <c r="AL76" s="109"/>
      <c r="AM76" s="110"/>
      <c r="AN76" s="108"/>
      <c r="AO76" s="111"/>
      <c r="AP76" s="112"/>
      <c r="AQ76" s="112"/>
      <c r="AR76" s="112"/>
      <c r="AS76" s="112"/>
      <c r="AT76" s="113"/>
      <c r="AU76" s="111"/>
      <c r="AV76" s="112"/>
      <c r="AW76" s="112"/>
      <c r="AX76" s="112"/>
      <c r="AY76" s="112"/>
      <c r="AZ76" s="113"/>
      <c r="BA76" s="112"/>
      <c r="BB76" s="112">
        <v>44003.3</v>
      </c>
      <c r="BC76" s="106"/>
      <c r="BD76" s="104"/>
      <c r="BE76" s="104"/>
      <c r="BF76" s="104"/>
      <c r="BG76" s="104"/>
      <c r="BH76" s="105"/>
      <c r="BI76" s="106"/>
      <c r="BJ76" s="104"/>
      <c r="BK76" s="104"/>
      <c r="BL76" s="104"/>
      <c r="BM76" s="104"/>
      <c r="BN76" s="105"/>
      <c r="BO76" s="105"/>
      <c r="BP76" s="105"/>
      <c r="BQ76" s="107"/>
      <c r="BR76" s="108"/>
      <c r="BS76" s="108"/>
      <c r="BT76" s="108"/>
      <c r="BU76" s="108"/>
      <c r="BV76" s="109"/>
      <c r="BW76" s="107"/>
      <c r="BX76" s="108"/>
      <c r="BY76" s="108"/>
      <c r="BZ76" s="108"/>
      <c r="CA76" s="108"/>
      <c r="CB76" s="109"/>
      <c r="CC76" s="110"/>
      <c r="CD76" s="108"/>
      <c r="CE76" s="111"/>
      <c r="CF76" s="112"/>
      <c r="CG76" s="112"/>
      <c r="CH76" s="112"/>
      <c r="CI76" s="112"/>
      <c r="CJ76" s="113"/>
      <c r="CK76" s="111"/>
      <c r="CL76" s="112"/>
      <c r="CM76" s="112"/>
      <c r="CN76" s="112"/>
      <c r="CO76" s="112"/>
      <c r="CP76" s="113"/>
      <c r="CQ76" s="112"/>
      <c r="CR76" s="114">
        <v>40003</v>
      </c>
      <c r="CS76" s="100">
        <f t="shared" si="22"/>
        <v>4000.3000000000029</v>
      </c>
      <c r="CT76" s="100"/>
      <c r="CU76" s="100"/>
      <c r="CV76" s="100"/>
      <c r="CW76" s="100">
        <f t="shared" si="21"/>
        <v>16627.428571428572</v>
      </c>
      <c r="CX76" s="100"/>
      <c r="CY76" s="100"/>
      <c r="CZ76" s="100">
        <f t="shared" si="19"/>
        <v>16627.428571428572</v>
      </c>
      <c r="DA76" s="100">
        <f t="shared" si="20"/>
        <v>2078.4285714285725</v>
      </c>
      <c r="DB76" s="100"/>
      <c r="DC76" s="100"/>
      <c r="DD76" s="100"/>
      <c r="DE76" s="100">
        <v>14549</v>
      </c>
      <c r="DF76" s="100"/>
      <c r="DG76" s="100"/>
      <c r="DH76" s="100">
        <f t="shared" si="23"/>
        <v>14549</v>
      </c>
      <c r="DI76" s="100">
        <f t="shared" si="23"/>
        <v>14549</v>
      </c>
      <c r="DJ76" s="100"/>
      <c r="DK76" s="100"/>
      <c r="DL76" s="100">
        <f t="shared" si="15"/>
        <v>14549</v>
      </c>
      <c r="DM76" s="100"/>
      <c r="DN76" s="100"/>
      <c r="DO76" s="100"/>
      <c r="DP76" s="101">
        <f t="shared" si="18"/>
        <v>0</v>
      </c>
      <c r="DQ76" s="82">
        <f t="shared" si="16"/>
        <v>1</v>
      </c>
      <c r="DR76" s="80">
        <v>14549</v>
      </c>
      <c r="DS76" s="80"/>
      <c r="DT76" s="81">
        <f t="shared" si="24"/>
        <v>14549</v>
      </c>
      <c r="DU76" s="82">
        <f t="shared" si="25"/>
        <v>1</v>
      </c>
    </row>
    <row r="77" spans="1:125">
      <c r="A77" s="83" t="s">
        <v>260</v>
      </c>
      <c r="B77" s="84" t="s">
        <v>270</v>
      </c>
      <c r="C77" s="84" t="s">
        <v>271</v>
      </c>
      <c r="D77" s="83" t="s">
        <v>246</v>
      </c>
      <c r="E77" s="83" t="s">
        <v>246</v>
      </c>
      <c r="F77" s="83" t="s">
        <v>47</v>
      </c>
      <c r="G77" s="83" t="s">
        <v>246</v>
      </c>
      <c r="H77" s="83" t="s">
        <v>61</v>
      </c>
      <c r="I77" s="83" t="s">
        <v>247</v>
      </c>
      <c r="J77" s="83" t="s">
        <v>71</v>
      </c>
      <c r="K77" s="83" t="s">
        <v>248</v>
      </c>
      <c r="L77" s="85" t="s">
        <v>272</v>
      </c>
      <c r="M77" s="103"/>
      <c r="N77" s="104"/>
      <c r="O77" s="104"/>
      <c r="P77" s="104"/>
      <c r="Q77" s="104"/>
      <c r="R77" s="105"/>
      <c r="S77" s="106"/>
      <c r="T77" s="104"/>
      <c r="U77" s="104"/>
      <c r="V77" s="104"/>
      <c r="W77" s="104"/>
      <c r="X77" s="105"/>
      <c r="Y77" s="105"/>
      <c r="Z77" s="104"/>
      <c r="AA77" s="107"/>
      <c r="AB77" s="108"/>
      <c r="AC77" s="108"/>
      <c r="AD77" s="108"/>
      <c r="AE77" s="108"/>
      <c r="AF77" s="109"/>
      <c r="AG77" s="107"/>
      <c r="AH77" s="108"/>
      <c r="AI77" s="108"/>
      <c r="AJ77" s="108"/>
      <c r="AK77" s="108"/>
      <c r="AL77" s="109"/>
      <c r="AM77" s="110"/>
      <c r="AN77" s="108"/>
      <c r="AO77" s="111"/>
      <c r="AP77" s="112"/>
      <c r="AQ77" s="112"/>
      <c r="AR77" s="112"/>
      <c r="AS77" s="112"/>
      <c r="AT77" s="113"/>
      <c r="AU77" s="111"/>
      <c r="AV77" s="112"/>
      <c r="AW77" s="112"/>
      <c r="AX77" s="112"/>
      <c r="AY77" s="112"/>
      <c r="AZ77" s="113"/>
      <c r="BA77" s="112"/>
      <c r="BB77" s="112">
        <v>44002.200000000004</v>
      </c>
      <c r="BC77" s="106"/>
      <c r="BD77" s="104"/>
      <c r="BE77" s="104"/>
      <c r="BF77" s="104"/>
      <c r="BG77" s="104"/>
      <c r="BH77" s="105"/>
      <c r="BI77" s="106"/>
      <c r="BJ77" s="104"/>
      <c r="BK77" s="104"/>
      <c r="BL77" s="104"/>
      <c r="BM77" s="104"/>
      <c r="BN77" s="105"/>
      <c r="BO77" s="105"/>
      <c r="BP77" s="105"/>
      <c r="BQ77" s="107"/>
      <c r="BR77" s="108"/>
      <c r="BS77" s="108"/>
      <c r="BT77" s="108"/>
      <c r="BU77" s="108"/>
      <c r="BV77" s="109"/>
      <c r="BW77" s="107"/>
      <c r="BX77" s="108"/>
      <c r="BY77" s="108"/>
      <c r="BZ77" s="108"/>
      <c r="CA77" s="108"/>
      <c r="CB77" s="109"/>
      <c r="CC77" s="110"/>
      <c r="CD77" s="108"/>
      <c r="CE77" s="111"/>
      <c r="CF77" s="112"/>
      <c r="CG77" s="112"/>
      <c r="CH77" s="112"/>
      <c r="CI77" s="112"/>
      <c r="CJ77" s="113"/>
      <c r="CK77" s="111"/>
      <c r="CL77" s="112"/>
      <c r="CM77" s="112"/>
      <c r="CN77" s="112"/>
      <c r="CO77" s="112"/>
      <c r="CP77" s="113"/>
      <c r="CQ77" s="112"/>
      <c r="CR77" s="114">
        <v>40002</v>
      </c>
      <c r="CS77" s="100">
        <f t="shared" si="22"/>
        <v>4000.2000000000044</v>
      </c>
      <c r="CT77" s="100"/>
      <c r="CU77" s="100"/>
      <c r="CV77" s="100"/>
      <c r="CW77" s="100">
        <f t="shared" si="21"/>
        <v>16625.142857142859</v>
      </c>
      <c r="CX77" s="100"/>
      <c r="CY77" s="100"/>
      <c r="CZ77" s="100">
        <f t="shared" si="19"/>
        <v>16625.142857142859</v>
      </c>
      <c r="DA77" s="100">
        <f t="shared" si="20"/>
        <v>2078.1428571428587</v>
      </c>
      <c r="DB77" s="100"/>
      <c r="DC77" s="100"/>
      <c r="DD77" s="100"/>
      <c r="DE77" s="100">
        <v>14547</v>
      </c>
      <c r="DF77" s="100"/>
      <c r="DG77" s="100"/>
      <c r="DH77" s="100">
        <f t="shared" si="23"/>
        <v>14547</v>
      </c>
      <c r="DI77" s="100">
        <f t="shared" si="23"/>
        <v>14547</v>
      </c>
      <c r="DJ77" s="100"/>
      <c r="DK77" s="100"/>
      <c r="DL77" s="100">
        <f t="shared" si="15"/>
        <v>14547</v>
      </c>
      <c r="DM77" s="100"/>
      <c r="DN77" s="100"/>
      <c r="DO77" s="100"/>
      <c r="DP77" s="101">
        <f t="shared" si="18"/>
        <v>0</v>
      </c>
      <c r="DQ77" s="82">
        <f t="shared" si="16"/>
        <v>1</v>
      </c>
      <c r="DR77" s="80">
        <v>14547</v>
      </c>
      <c r="DS77" s="80"/>
      <c r="DT77" s="81">
        <f t="shared" si="24"/>
        <v>14547</v>
      </c>
      <c r="DU77" s="82">
        <f t="shared" si="25"/>
        <v>1</v>
      </c>
    </row>
    <row r="78" spans="1:125">
      <c r="A78" s="83" t="s">
        <v>273</v>
      </c>
      <c r="B78" s="84" t="s">
        <v>274</v>
      </c>
      <c r="C78" s="84" t="s">
        <v>275</v>
      </c>
      <c r="D78" s="83" t="s">
        <v>246</v>
      </c>
      <c r="E78" s="83" t="s">
        <v>246</v>
      </c>
      <c r="F78" s="83" t="s">
        <v>47</v>
      </c>
      <c r="G78" s="83" t="s">
        <v>246</v>
      </c>
      <c r="H78" s="83" t="s">
        <v>61</v>
      </c>
      <c r="I78" s="83" t="s">
        <v>247</v>
      </c>
      <c r="J78" s="83" t="s">
        <v>71</v>
      </c>
      <c r="K78" s="83" t="s">
        <v>248</v>
      </c>
      <c r="L78" s="85" t="s">
        <v>276</v>
      </c>
      <c r="M78" s="103"/>
      <c r="N78" s="104"/>
      <c r="O78" s="104"/>
      <c r="P78" s="104"/>
      <c r="Q78" s="104"/>
      <c r="R78" s="105"/>
      <c r="S78" s="106"/>
      <c r="T78" s="104"/>
      <c r="U78" s="104"/>
      <c r="V78" s="104"/>
      <c r="W78" s="104"/>
      <c r="X78" s="105"/>
      <c r="Y78" s="105"/>
      <c r="Z78" s="104"/>
      <c r="AA78" s="107"/>
      <c r="AB78" s="108"/>
      <c r="AC78" s="108"/>
      <c r="AD78" s="108"/>
      <c r="AE78" s="108"/>
      <c r="AF78" s="109"/>
      <c r="AG78" s="107"/>
      <c r="AH78" s="108"/>
      <c r="AI78" s="108"/>
      <c r="AJ78" s="108"/>
      <c r="AK78" s="108"/>
      <c r="AL78" s="109"/>
      <c r="AM78" s="110"/>
      <c r="AN78" s="108"/>
      <c r="AO78" s="111"/>
      <c r="AP78" s="112"/>
      <c r="AQ78" s="112"/>
      <c r="AR78" s="112"/>
      <c r="AS78" s="112"/>
      <c r="AT78" s="113"/>
      <c r="AU78" s="111"/>
      <c r="AV78" s="112"/>
      <c r="AW78" s="112"/>
      <c r="AX78" s="112"/>
      <c r="AY78" s="112"/>
      <c r="AZ78" s="113"/>
      <c r="BA78" s="112"/>
      <c r="BB78" s="112">
        <v>55559.9</v>
      </c>
      <c r="BC78" s="106"/>
      <c r="BD78" s="104"/>
      <c r="BE78" s="104"/>
      <c r="BF78" s="104"/>
      <c r="BG78" s="104"/>
      <c r="BH78" s="105"/>
      <c r="BI78" s="106"/>
      <c r="BJ78" s="104"/>
      <c r="BK78" s="104"/>
      <c r="BL78" s="104"/>
      <c r="BM78" s="104"/>
      <c r="BN78" s="105"/>
      <c r="BO78" s="105"/>
      <c r="BP78" s="105"/>
      <c r="BQ78" s="107"/>
      <c r="BR78" s="108"/>
      <c r="BS78" s="108"/>
      <c r="BT78" s="108"/>
      <c r="BU78" s="108"/>
      <c r="BV78" s="109"/>
      <c r="BW78" s="107"/>
      <c r="BX78" s="108"/>
      <c r="BY78" s="108"/>
      <c r="BZ78" s="108"/>
      <c r="CA78" s="108"/>
      <c r="CB78" s="109"/>
      <c r="CC78" s="110"/>
      <c r="CD78" s="108"/>
      <c r="CE78" s="111"/>
      <c r="CF78" s="112"/>
      <c r="CG78" s="112"/>
      <c r="CH78" s="112"/>
      <c r="CI78" s="112"/>
      <c r="CJ78" s="113"/>
      <c r="CK78" s="111"/>
      <c r="CL78" s="112"/>
      <c r="CM78" s="112"/>
      <c r="CN78" s="112"/>
      <c r="CO78" s="112"/>
      <c r="CP78" s="113"/>
      <c r="CQ78" s="112"/>
      <c r="CR78" s="114">
        <v>50509</v>
      </c>
      <c r="CS78" s="100">
        <f t="shared" si="22"/>
        <v>5050.9000000000015</v>
      </c>
      <c r="CT78" s="100"/>
      <c r="CU78" s="100"/>
      <c r="CV78" s="100"/>
      <c r="CW78" s="100">
        <f t="shared" si="21"/>
        <v>54083.428571428572</v>
      </c>
      <c r="CX78" s="100"/>
      <c r="CY78" s="100"/>
      <c r="CZ78" s="100">
        <f t="shared" si="19"/>
        <v>54083.428571428572</v>
      </c>
      <c r="DA78" s="100">
        <f t="shared" si="20"/>
        <v>6760.4285714285725</v>
      </c>
      <c r="DB78" s="100"/>
      <c r="DC78" s="100"/>
      <c r="DD78" s="100"/>
      <c r="DE78" s="100">
        <v>47323</v>
      </c>
      <c r="DF78" s="100"/>
      <c r="DG78" s="100"/>
      <c r="DH78" s="100">
        <f t="shared" si="23"/>
        <v>47323</v>
      </c>
      <c r="DI78" s="100">
        <f t="shared" si="23"/>
        <v>47323</v>
      </c>
      <c r="DJ78" s="100"/>
      <c r="DK78" s="100"/>
      <c r="DL78" s="100">
        <f t="shared" si="15"/>
        <v>47323</v>
      </c>
      <c r="DM78" s="100"/>
      <c r="DN78" s="100"/>
      <c r="DO78" s="100"/>
      <c r="DP78" s="101">
        <f t="shared" si="18"/>
        <v>0</v>
      </c>
      <c r="DQ78" s="82">
        <f t="shared" si="16"/>
        <v>1</v>
      </c>
      <c r="DR78" s="80">
        <v>47323</v>
      </c>
      <c r="DS78" s="80"/>
      <c r="DT78" s="81">
        <f t="shared" si="24"/>
        <v>47323</v>
      </c>
      <c r="DU78" s="82">
        <f t="shared" si="25"/>
        <v>1</v>
      </c>
    </row>
    <row r="79" spans="1:125">
      <c r="A79" s="83" t="s">
        <v>273</v>
      </c>
      <c r="B79" s="84" t="s">
        <v>277</v>
      </c>
      <c r="C79" s="84" t="s">
        <v>278</v>
      </c>
      <c r="D79" s="83" t="s">
        <v>246</v>
      </c>
      <c r="E79" s="83" t="s">
        <v>246</v>
      </c>
      <c r="F79" s="83" t="s">
        <v>47</v>
      </c>
      <c r="G79" s="83" t="s">
        <v>246</v>
      </c>
      <c r="H79" s="83" t="s">
        <v>61</v>
      </c>
      <c r="I79" s="83" t="s">
        <v>247</v>
      </c>
      <c r="J79" s="83" t="s">
        <v>71</v>
      </c>
      <c r="K79" s="83" t="s">
        <v>248</v>
      </c>
      <c r="L79" s="85" t="s">
        <v>279</v>
      </c>
      <c r="M79" s="103"/>
      <c r="N79" s="104"/>
      <c r="O79" s="104"/>
      <c r="P79" s="104"/>
      <c r="Q79" s="104"/>
      <c r="R79" s="105"/>
      <c r="S79" s="106"/>
      <c r="T79" s="104"/>
      <c r="U79" s="104"/>
      <c r="V79" s="104"/>
      <c r="W79" s="104"/>
      <c r="X79" s="105"/>
      <c r="Y79" s="105"/>
      <c r="Z79" s="104"/>
      <c r="AA79" s="107"/>
      <c r="AB79" s="108"/>
      <c r="AC79" s="108"/>
      <c r="AD79" s="108"/>
      <c r="AE79" s="108"/>
      <c r="AF79" s="109"/>
      <c r="AG79" s="107"/>
      <c r="AH79" s="108"/>
      <c r="AI79" s="108"/>
      <c r="AJ79" s="108"/>
      <c r="AK79" s="108"/>
      <c r="AL79" s="109"/>
      <c r="AM79" s="110"/>
      <c r="AN79" s="108"/>
      <c r="AO79" s="111"/>
      <c r="AP79" s="112"/>
      <c r="AQ79" s="112"/>
      <c r="AR79" s="112"/>
      <c r="AS79" s="112"/>
      <c r="AT79" s="113"/>
      <c r="AU79" s="111"/>
      <c r="AV79" s="112"/>
      <c r="AW79" s="112"/>
      <c r="AX79" s="112"/>
      <c r="AY79" s="112"/>
      <c r="AZ79" s="113"/>
      <c r="BA79" s="112"/>
      <c r="BB79" s="112">
        <v>54818.500000000007</v>
      </c>
      <c r="BC79" s="106"/>
      <c r="BD79" s="104"/>
      <c r="BE79" s="104"/>
      <c r="BF79" s="104"/>
      <c r="BG79" s="104"/>
      <c r="BH79" s="105"/>
      <c r="BI79" s="106"/>
      <c r="BJ79" s="104"/>
      <c r="BK79" s="104"/>
      <c r="BL79" s="104"/>
      <c r="BM79" s="104"/>
      <c r="BN79" s="105"/>
      <c r="BO79" s="105"/>
      <c r="BP79" s="105"/>
      <c r="BQ79" s="107"/>
      <c r="BR79" s="108"/>
      <c r="BS79" s="108"/>
      <c r="BT79" s="108"/>
      <c r="BU79" s="108"/>
      <c r="BV79" s="109"/>
      <c r="BW79" s="107"/>
      <c r="BX79" s="108"/>
      <c r="BY79" s="108"/>
      <c r="BZ79" s="108"/>
      <c r="CA79" s="108"/>
      <c r="CB79" s="109"/>
      <c r="CC79" s="110"/>
      <c r="CD79" s="108"/>
      <c r="CE79" s="111"/>
      <c r="CF79" s="112"/>
      <c r="CG79" s="112"/>
      <c r="CH79" s="112"/>
      <c r="CI79" s="112"/>
      <c r="CJ79" s="113"/>
      <c r="CK79" s="111"/>
      <c r="CL79" s="112"/>
      <c r="CM79" s="112"/>
      <c r="CN79" s="112"/>
      <c r="CO79" s="112"/>
      <c r="CP79" s="113"/>
      <c r="CQ79" s="112"/>
      <c r="CR79" s="114">
        <v>49835</v>
      </c>
      <c r="CS79" s="100">
        <f t="shared" si="22"/>
        <v>4983.5000000000073</v>
      </c>
      <c r="CT79" s="100"/>
      <c r="CU79" s="100"/>
      <c r="CV79" s="100"/>
      <c r="CW79" s="100">
        <f t="shared" si="21"/>
        <v>46635.428571428572</v>
      </c>
      <c r="CX79" s="100"/>
      <c r="CY79" s="100"/>
      <c r="CZ79" s="100">
        <f t="shared" si="19"/>
        <v>46635.428571428572</v>
      </c>
      <c r="DA79" s="100">
        <f t="shared" si="20"/>
        <v>5829.4285714285725</v>
      </c>
      <c r="DB79" s="100"/>
      <c r="DC79" s="100"/>
      <c r="DD79" s="100"/>
      <c r="DE79" s="100">
        <v>40806</v>
      </c>
      <c r="DF79" s="100"/>
      <c r="DG79" s="100"/>
      <c r="DH79" s="100">
        <f t="shared" si="23"/>
        <v>40806</v>
      </c>
      <c r="DI79" s="100">
        <f t="shared" si="23"/>
        <v>40806</v>
      </c>
      <c r="DJ79" s="100"/>
      <c r="DK79" s="100"/>
      <c r="DL79" s="100">
        <f t="shared" si="15"/>
        <v>40806</v>
      </c>
      <c r="DM79" s="100"/>
      <c r="DN79" s="100"/>
      <c r="DO79" s="100"/>
      <c r="DP79" s="101">
        <f t="shared" si="18"/>
        <v>0</v>
      </c>
      <c r="DQ79" s="82">
        <f t="shared" si="16"/>
        <v>1</v>
      </c>
      <c r="DR79" s="80">
        <v>40806</v>
      </c>
      <c r="DS79" s="80"/>
      <c r="DT79" s="81">
        <f t="shared" si="24"/>
        <v>40806</v>
      </c>
      <c r="DU79" s="82">
        <f t="shared" si="25"/>
        <v>1</v>
      </c>
    </row>
    <row r="80" spans="1:125">
      <c r="A80" s="83" t="s">
        <v>229</v>
      </c>
      <c r="B80" s="84" t="s">
        <v>280</v>
      </c>
      <c r="C80" s="84" t="s">
        <v>281</v>
      </c>
      <c r="D80" s="83" t="s">
        <v>246</v>
      </c>
      <c r="E80" s="83" t="s">
        <v>246</v>
      </c>
      <c r="F80" s="83" t="s">
        <v>47</v>
      </c>
      <c r="G80" s="83" t="s">
        <v>246</v>
      </c>
      <c r="H80" s="83" t="s">
        <v>61</v>
      </c>
      <c r="I80" s="83" t="s">
        <v>247</v>
      </c>
      <c r="J80" s="83" t="s">
        <v>71</v>
      </c>
      <c r="K80" s="83" t="s">
        <v>248</v>
      </c>
      <c r="L80" s="85" t="s">
        <v>282</v>
      </c>
      <c r="M80" s="103"/>
      <c r="N80" s="104"/>
      <c r="O80" s="104"/>
      <c r="P80" s="104"/>
      <c r="Q80" s="104"/>
      <c r="R80" s="105"/>
      <c r="S80" s="106"/>
      <c r="T80" s="104"/>
      <c r="U80" s="104"/>
      <c r="V80" s="104"/>
      <c r="W80" s="104"/>
      <c r="X80" s="105"/>
      <c r="Y80" s="105"/>
      <c r="Z80" s="104"/>
      <c r="AA80" s="107"/>
      <c r="AB80" s="108"/>
      <c r="AC80" s="108"/>
      <c r="AD80" s="108"/>
      <c r="AE80" s="108"/>
      <c r="AF80" s="109"/>
      <c r="AG80" s="107"/>
      <c r="AH80" s="108"/>
      <c r="AI80" s="108"/>
      <c r="AJ80" s="108"/>
      <c r="AK80" s="108"/>
      <c r="AL80" s="109"/>
      <c r="AM80" s="110"/>
      <c r="AN80" s="108"/>
      <c r="AO80" s="111"/>
      <c r="AP80" s="112"/>
      <c r="AQ80" s="112"/>
      <c r="AR80" s="112"/>
      <c r="AS80" s="112"/>
      <c r="AT80" s="113"/>
      <c r="AU80" s="111"/>
      <c r="AV80" s="112"/>
      <c r="AW80" s="112"/>
      <c r="AX80" s="112"/>
      <c r="AY80" s="112"/>
      <c r="AZ80" s="113"/>
      <c r="BA80" s="112"/>
      <c r="BB80" s="112">
        <v>269577</v>
      </c>
      <c r="BC80" s="106"/>
      <c r="BD80" s="104"/>
      <c r="BE80" s="104"/>
      <c r="BF80" s="104"/>
      <c r="BG80" s="104"/>
      <c r="BH80" s="105"/>
      <c r="BI80" s="106"/>
      <c r="BJ80" s="104"/>
      <c r="BK80" s="104"/>
      <c r="BL80" s="104"/>
      <c r="BM80" s="104"/>
      <c r="BN80" s="105"/>
      <c r="BO80" s="105"/>
      <c r="BP80" s="105"/>
      <c r="BQ80" s="107"/>
      <c r="BR80" s="108"/>
      <c r="BS80" s="108"/>
      <c r="BT80" s="108"/>
      <c r="BU80" s="108"/>
      <c r="BV80" s="109"/>
      <c r="BW80" s="107"/>
      <c r="BX80" s="108"/>
      <c r="BY80" s="108"/>
      <c r="BZ80" s="108"/>
      <c r="CA80" s="108"/>
      <c r="CB80" s="109"/>
      <c r="CC80" s="110"/>
      <c r="CD80" s="108"/>
      <c r="CE80" s="111"/>
      <c r="CF80" s="112"/>
      <c r="CG80" s="112"/>
      <c r="CH80" s="112"/>
      <c r="CI80" s="112"/>
      <c r="CJ80" s="113"/>
      <c r="CK80" s="111"/>
      <c r="CL80" s="112"/>
      <c r="CM80" s="112"/>
      <c r="CN80" s="112"/>
      <c r="CO80" s="112"/>
      <c r="CP80" s="113"/>
      <c r="CQ80" s="112"/>
      <c r="CR80" s="114">
        <v>245070</v>
      </c>
      <c r="CS80" s="100">
        <f t="shared" si="22"/>
        <v>24507</v>
      </c>
      <c r="CT80" s="100"/>
      <c r="CU80" s="100"/>
      <c r="CV80" s="100"/>
      <c r="CW80" s="100">
        <f t="shared" si="21"/>
        <v>176035.42857142858</v>
      </c>
      <c r="CX80" s="100"/>
      <c r="CY80" s="100"/>
      <c r="CZ80" s="100">
        <f t="shared" si="19"/>
        <v>176035.42857142858</v>
      </c>
      <c r="DA80" s="100">
        <f t="shared" si="20"/>
        <v>22004.42857142858</v>
      </c>
      <c r="DB80" s="100"/>
      <c r="DC80" s="100"/>
      <c r="DD80" s="100"/>
      <c r="DE80" s="100">
        <v>154031</v>
      </c>
      <c r="DF80" s="100"/>
      <c r="DG80" s="100"/>
      <c r="DH80" s="100">
        <f t="shared" si="23"/>
        <v>154031</v>
      </c>
      <c r="DI80" s="100">
        <f t="shared" si="23"/>
        <v>154031</v>
      </c>
      <c r="DJ80" s="100"/>
      <c r="DK80" s="100"/>
      <c r="DL80" s="100">
        <f t="shared" si="15"/>
        <v>154031</v>
      </c>
      <c r="DM80" s="100"/>
      <c r="DN80" s="100"/>
      <c r="DO80" s="100"/>
      <c r="DP80" s="101">
        <f t="shared" si="18"/>
        <v>0</v>
      </c>
      <c r="DQ80" s="82">
        <f t="shared" si="16"/>
        <v>1</v>
      </c>
      <c r="DR80" s="80">
        <v>154031</v>
      </c>
      <c r="DS80" s="80"/>
      <c r="DT80" s="81">
        <f t="shared" si="24"/>
        <v>154031</v>
      </c>
      <c r="DU80" s="82">
        <f t="shared" si="25"/>
        <v>1</v>
      </c>
    </row>
    <row r="81" spans="1:125">
      <c r="A81" s="83" t="s">
        <v>229</v>
      </c>
      <c r="B81" s="84" t="s">
        <v>283</v>
      </c>
      <c r="C81" s="84" t="s">
        <v>284</v>
      </c>
      <c r="D81" s="83" t="s">
        <v>246</v>
      </c>
      <c r="E81" s="83" t="s">
        <v>246</v>
      </c>
      <c r="F81" s="83" t="s">
        <v>47</v>
      </c>
      <c r="G81" s="83" t="s">
        <v>246</v>
      </c>
      <c r="H81" s="83" t="s">
        <v>61</v>
      </c>
      <c r="I81" s="83" t="s">
        <v>247</v>
      </c>
      <c r="J81" s="83" t="s">
        <v>71</v>
      </c>
      <c r="K81" s="83" t="s">
        <v>248</v>
      </c>
      <c r="L81" s="85" t="s">
        <v>285</v>
      </c>
      <c r="M81" s="103"/>
      <c r="N81" s="104"/>
      <c r="O81" s="104"/>
      <c r="P81" s="104"/>
      <c r="Q81" s="104"/>
      <c r="R81" s="105"/>
      <c r="S81" s="106"/>
      <c r="T81" s="104"/>
      <c r="U81" s="104"/>
      <c r="V81" s="104"/>
      <c r="W81" s="104"/>
      <c r="X81" s="105"/>
      <c r="Y81" s="105"/>
      <c r="Z81" s="104"/>
      <c r="AA81" s="107"/>
      <c r="AB81" s="108"/>
      <c r="AC81" s="108"/>
      <c r="AD81" s="108"/>
      <c r="AE81" s="108"/>
      <c r="AF81" s="109"/>
      <c r="AG81" s="107"/>
      <c r="AH81" s="108"/>
      <c r="AI81" s="108"/>
      <c r="AJ81" s="108"/>
      <c r="AK81" s="108"/>
      <c r="AL81" s="109"/>
      <c r="AM81" s="110"/>
      <c r="AN81" s="108"/>
      <c r="AO81" s="111"/>
      <c r="AP81" s="112"/>
      <c r="AQ81" s="112"/>
      <c r="AR81" s="112"/>
      <c r="AS81" s="112"/>
      <c r="AT81" s="113"/>
      <c r="AU81" s="111"/>
      <c r="AV81" s="112"/>
      <c r="AW81" s="112"/>
      <c r="AX81" s="112"/>
      <c r="AY81" s="112"/>
      <c r="AZ81" s="113"/>
      <c r="BA81" s="112"/>
      <c r="BB81" s="112">
        <v>116045.6</v>
      </c>
      <c r="BC81" s="106"/>
      <c r="BD81" s="104"/>
      <c r="BE81" s="104"/>
      <c r="BF81" s="104"/>
      <c r="BG81" s="104"/>
      <c r="BH81" s="105"/>
      <c r="BI81" s="106"/>
      <c r="BJ81" s="104"/>
      <c r="BK81" s="104"/>
      <c r="BL81" s="104"/>
      <c r="BM81" s="104"/>
      <c r="BN81" s="105"/>
      <c r="BO81" s="105"/>
      <c r="BP81" s="105"/>
      <c r="BQ81" s="107"/>
      <c r="BR81" s="108"/>
      <c r="BS81" s="108"/>
      <c r="BT81" s="108"/>
      <c r="BU81" s="108"/>
      <c r="BV81" s="109"/>
      <c r="BW81" s="107"/>
      <c r="BX81" s="108"/>
      <c r="BY81" s="108"/>
      <c r="BZ81" s="108"/>
      <c r="CA81" s="108"/>
      <c r="CB81" s="109"/>
      <c r="CC81" s="110"/>
      <c r="CD81" s="108"/>
      <c r="CE81" s="111"/>
      <c r="CF81" s="112"/>
      <c r="CG81" s="112"/>
      <c r="CH81" s="112"/>
      <c r="CI81" s="112"/>
      <c r="CJ81" s="113"/>
      <c r="CK81" s="111"/>
      <c r="CL81" s="112"/>
      <c r="CM81" s="112"/>
      <c r="CN81" s="112"/>
      <c r="CO81" s="112"/>
      <c r="CP81" s="113"/>
      <c r="CQ81" s="112"/>
      <c r="CR81" s="114">
        <v>105496</v>
      </c>
      <c r="CS81" s="100">
        <f t="shared" si="22"/>
        <v>10549.600000000006</v>
      </c>
      <c r="CT81" s="100"/>
      <c r="CU81" s="100"/>
      <c r="CV81" s="100"/>
      <c r="CW81" s="100">
        <f t="shared" si="21"/>
        <v>85177.142857142855</v>
      </c>
      <c r="CX81" s="100"/>
      <c r="CY81" s="100"/>
      <c r="CZ81" s="100">
        <f t="shared" si="19"/>
        <v>85177.142857142855</v>
      </c>
      <c r="DA81" s="100">
        <f t="shared" si="20"/>
        <v>10647.142857142855</v>
      </c>
      <c r="DB81" s="100"/>
      <c r="DC81" s="100"/>
      <c r="DD81" s="100"/>
      <c r="DE81" s="100">
        <v>74530</v>
      </c>
      <c r="DF81" s="100"/>
      <c r="DG81" s="100"/>
      <c r="DH81" s="100">
        <f t="shared" si="23"/>
        <v>74530</v>
      </c>
      <c r="DI81" s="100">
        <f t="shared" si="23"/>
        <v>74530</v>
      </c>
      <c r="DJ81" s="100"/>
      <c r="DK81" s="100"/>
      <c r="DL81" s="100">
        <f t="shared" si="15"/>
        <v>74530</v>
      </c>
      <c r="DM81" s="100"/>
      <c r="DN81" s="100"/>
      <c r="DO81" s="100"/>
      <c r="DP81" s="101">
        <f t="shared" si="18"/>
        <v>0</v>
      </c>
      <c r="DQ81" s="82">
        <f t="shared" si="16"/>
        <v>1</v>
      </c>
      <c r="DR81" s="80">
        <v>74530</v>
      </c>
      <c r="DS81" s="80"/>
      <c r="DT81" s="81">
        <f t="shared" si="24"/>
        <v>74530</v>
      </c>
      <c r="DU81" s="82">
        <f t="shared" si="25"/>
        <v>1</v>
      </c>
    </row>
    <row r="82" spans="1:125">
      <c r="A82" s="83" t="s">
        <v>235</v>
      </c>
      <c r="B82" s="84" t="s">
        <v>286</v>
      </c>
      <c r="C82" s="84" t="s">
        <v>287</v>
      </c>
      <c r="D82" s="83" t="s">
        <v>246</v>
      </c>
      <c r="E82" s="83" t="s">
        <v>246</v>
      </c>
      <c r="F82" s="83" t="s">
        <v>47</v>
      </c>
      <c r="G82" s="83" t="s">
        <v>246</v>
      </c>
      <c r="H82" s="83" t="s">
        <v>61</v>
      </c>
      <c r="I82" s="83" t="s">
        <v>247</v>
      </c>
      <c r="J82" s="83" t="s">
        <v>71</v>
      </c>
      <c r="K82" s="83" t="s">
        <v>248</v>
      </c>
      <c r="L82" s="85" t="s">
        <v>288</v>
      </c>
      <c r="M82" s="103"/>
      <c r="N82" s="104"/>
      <c r="O82" s="104"/>
      <c r="P82" s="104"/>
      <c r="Q82" s="104"/>
      <c r="R82" s="105"/>
      <c r="S82" s="106"/>
      <c r="T82" s="104"/>
      <c r="U82" s="104"/>
      <c r="V82" s="104"/>
      <c r="W82" s="104"/>
      <c r="X82" s="105"/>
      <c r="Y82" s="105"/>
      <c r="Z82" s="104"/>
      <c r="AA82" s="107"/>
      <c r="AB82" s="108"/>
      <c r="AC82" s="108"/>
      <c r="AD82" s="108"/>
      <c r="AE82" s="108"/>
      <c r="AF82" s="109"/>
      <c r="AG82" s="107"/>
      <c r="AH82" s="108"/>
      <c r="AI82" s="108"/>
      <c r="AJ82" s="108"/>
      <c r="AK82" s="108"/>
      <c r="AL82" s="109"/>
      <c r="AM82" s="110"/>
      <c r="AN82" s="108"/>
      <c r="AO82" s="111"/>
      <c r="AP82" s="112"/>
      <c r="AQ82" s="112"/>
      <c r="AR82" s="112"/>
      <c r="AS82" s="112"/>
      <c r="AT82" s="113"/>
      <c r="AU82" s="111"/>
      <c r="AV82" s="112"/>
      <c r="AW82" s="112"/>
      <c r="AX82" s="112"/>
      <c r="AY82" s="112"/>
      <c r="AZ82" s="113"/>
      <c r="BA82" s="112"/>
      <c r="BB82" s="112">
        <v>28164.400000000001</v>
      </c>
      <c r="BC82" s="106"/>
      <c r="BD82" s="104"/>
      <c r="BE82" s="104"/>
      <c r="BF82" s="104"/>
      <c r="BG82" s="104"/>
      <c r="BH82" s="105"/>
      <c r="BI82" s="106"/>
      <c r="BJ82" s="104"/>
      <c r="BK82" s="104"/>
      <c r="BL82" s="104"/>
      <c r="BM82" s="104"/>
      <c r="BN82" s="105"/>
      <c r="BO82" s="105"/>
      <c r="BP82" s="105"/>
      <c r="BQ82" s="107"/>
      <c r="BR82" s="108"/>
      <c r="BS82" s="108"/>
      <c r="BT82" s="108"/>
      <c r="BU82" s="108"/>
      <c r="BV82" s="109"/>
      <c r="BW82" s="107"/>
      <c r="BX82" s="108"/>
      <c r="BY82" s="108"/>
      <c r="BZ82" s="108"/>
      <c r="CA82" s="108"/>
      <c r="CB82" s="109"/>
      <c r="CC82" s="110"/>
      <c r="CD82" s="108"/>
      <c r="CE82" s="111"/>
      <c r="CF82" s="112"/>
      <c r="CG82" s="112"/>
      <c r="CH82" s="112"/>
      <c r="CI82" s="112"/>
      <c r="CJ82" s="113"/>
      <c r="CK82" s="111"/>
      <c r="CL82" s="112"/>
      <c r="CM82" s="112"/>
      <c r="CN82" s="112"/>
      <c r="CO82" s="112"/>
      <c r="CP82" s="113"/>
      <c r="CQ82" s="112"/>
      <c r="CR82" s="114">
        <v>25604</v>
      </c>
      <c r="CS82" s="100">
        <f t="shared" si="22"/>
        <v>2560.4000000000015</v>
      </c>
      <c r="CT82" s="100"/>
      <c r="CU82" s="100"/>
      <c r="CV82" s="100"/>
      <c r="CW82" s="100">
        <f t="shared" si="21"/>
        <v>9387.4285714285706</v>
      </c>
      <c r="CX82" s="100"/>
      <c r="CY82" s="100"/>
      <c r="CZ82" s="100">
        <f t="shared" si="19"/>
        <v>9387.4285714285706</v>
      </c>
      <c r="DA82" s="100">
        <f t="shared" si="20"/>
        <v>1173.4285714285706</v>
      </c>
      <c r="DB82" s="100"/>
      <c r="DC82" s="100"/>
      <c r="DD82" s="100"/>
      <c r="DE82" s="100">
        <v>8214</v>
      </c>
      <c r="DF82" s="100"/>
      <c r="DG82" s="100"/>
      <c r="DH82" s="100">
        <f t="shared" si="23"/>
        <v>8214</v>
      </c>
      <c r="DI82" s="100">
        <f t="shared" si="23"/>
        <v>8214</v>
      </c>
      <c r="DJ82" s="100"/>
      <c r="DK82" s="100"/>
      <c r="DL82" s="100">
        <f t="shared" si="15"/>
        <v>8214</v>
      </c>
      <c r="DM82" s="100"/>
      <c r="DN82" s="100"/>
      <c r="DO82" s="100"/>
      <c r="DP82" s="101">
        <f t="shared" si="18"/>
        <v>0</v>
      </c>
      <c r="DQ82" s="82">
        <f t="shared" si="16"/>
        <v>1</v>
      </c>
      <c r="DR82" s="80">
        <v>8214</v>
      </c>
      <c r="DS82" s="80"/>
      <c r="DT82" s="81">
        <f t="shared" si="24"/>
        <v>8214</v>
      </c>
      <c r="DU82" s="82">
        <f t="shared" si="25"/>
        <v>1</v>
      </c>
    </row>
    <row r="83" spans="1:125">
      <c r="A83" s="115" t="s">
        <v>229</v>
      </c>
      <c r="B83" s="116" t="s">
        <v>289</v>
      </c>
      <c r="C83" s="116" t="s">
        <v>290</v>
      </c>
      <c r="D83" s="115" t="s">
        <v>246</v>
      </c>
      <c r="E83" s="115" t="s">
        <v>246</v>
      </c>
      <c r="F83" s="115" t="s">
        <v>47</v>
      </c>
      <c r="G83" s="115" t="s">
        <v>246</v>
      </c>
      <c r="H83" s="115" t="s">
        <v>61</v>
      </c>
      <c r="I83" s="115" t="s">
        <v>247</v>
      </c>
      <c r="J83" s="115" t="s">
        <v>71</v>
      </c>
      <c r="K83" s="115" t="s">
        <v>248</v>
      </c>
      <c r="L83" s="117" t="s">
        <v>291</v>
      </c>
      <c r="M83" s="103"/>
      <c r="N83" s="104"/>
      <c r="O83" s="104"/>
      <c r="P83" s="104"/>
      <c r="Q83" s="104"/>
      <c r="R83" s="105"/>
      <c r="S83" s="106"/>
      <c r="T83" s="104"/>
      <c r="U83" s="104"/>
      <c r="V83" s="104"/>
      <c r="W83" s="104"/>
      <c r="X83" s="105"/>
      <c r="Y83" s="105"/>
      <c r="Z83" s="104"/>
      <c r="AA83" s="107"/>
      <c r="AB83" s="108"/>
      <c r="AC83" s="108"/>
      <c r="AD83" s="108"/>
      <c r="AE83" s="108"/>
      <c r="AF83" s="109"/>
      <c r="AG83" s="107"/>
      <c r="AH83" s="108"/>
      <c r="AI83" s="108"/>
      <c r="AJ83" s="108"/>
      <c r="AK83" s="108"/>
      <c r="AL83" s="109"/>
      <c r="AM83" s="110"/>
      <c r="AN83" s="108"/>
      <c r="AO83" s="111"/>
      <c r="AP83" s="112"/>
      <c r="AQ83" s="112"/>
      <c r="AR83" s="112"/>
      <c r="AS83" s="112"/>
      <c r="AT83" s="113"/>
      <c r="AU83" s="111"/>
      <c r="AV83" s="112"/>
      <c r="AW83" s="112"/>
      <c r="AX83" s="112"/>
      <c r="AY83" s="112"/>
      <c r="AZ83" s="113"/>
      <c r="BA83" s="112"/>
      <c r="BB83" s="112">
        <v>28154.500000000004</v>
      </c>
      <c r="BC83" s="106"/>
      <c r="BD83" s="104"/>
      <c r="BE83" s="104"/>
      <c r="BF83" s="104"/>
      <c r="BG83" s="104"/>
      <c r="BH83" s="105"/>
      <c r="BI83" s="106"/>
      <c r="BJ83" s="104"/>
      <c r="BK83" s="104"/>
      <c r="BL83" s="104"/>
      <c r="BM83" s="104"/>
      <c r="BN83" s="105"/>
      <c r="BO83" s="105"/>
      <c r="BP83" s="105"/>
      <c r="BQ83" s="107"/>
      <c r="BR83" s="108"/>
      <c r="BS83" s="108"/>
      <c r="BT83" s="108"/>
      <c r="BU83" s="108"/>
      <c r="BV83" s="109"/>
      <c r="BW83" s="107"/>
      <c r="BX83" s="108"/>
      <c r="BY83" s="108"/>
      <c r="BZ83" s="108"/>
      <c r="CA83" s="108"/>
      <c r="CB83" s="109"/>
      <c r="CC83" s="110"/>
      <c r="CD83" s="108"/>
      <c r="CE83" s="111"/>
      <c r="CF83" s="112"/>
      <c r="CG83" s="112"/>
      <c r="CH83" s="112"/>
      <c r="CI83" s="112"/>
      <c r="CJ83" s="113"/>
      <c r="CK83" s="111"/>
      <c r="CL83" s="112"/>
      <c r="CM83" s="112"/>
      <c r="CN83" s="112"/>
      <c r="CO83" s="112"/>
      <c r="CP83" s="113"/>
      <c r="CQ83" s="112"/>
      <c r="CR83" s="114">
        <v>25595</v>
      </c>
      <c r="CS83" s="100">
        <f t="shared" si="22"/>
        <v>2559.5000000000036</v>
      </c>
      <c r="CT83" s="100"/>
      <c r="CU83" s="118"/>
      <c r="CV83" s="118"/>
      <c r="CW83" s="118">
        <f t="shared" si="21"/>
        <v>4720</v>
      </c>
      <c r="CX83" s="118"/>
      <c r="CY83" s="118"/>
      <c r="CZ83" s="118">
        <f t="shared" si="19"/>
        <v>4720</v>
      </c>
      <c r="DA83" s="118">
        <f t="shared" si="20"/>
        <v>590</v>
      </c>
      <c r="DB83" s="118"/>
      <c r="DC83" s="118"/>
      <c r="DD83" s="118"/>
      <c r="DE83" s="118">
        <v>4130</v>
      </c>
      <c r="DF83" s="118"/>
      <c r="DG83" s="118"/>
      <c r="DH83" s="118">
        <f t="shared" si="23"/>
        <v>4130</v>
      </c>
      <c r="DI83" s="118">
        <f t="shared" si="23"/>
        <v>4130</v>
      </c>
      <c r="DJ83" s="118"/>
      <c r="DK83" s="118"/>
      <c r="DL83" s="118">
        <f t="shared" si="15"/>
        <v>4130</v>
      </c>
      <c r="DM83" s="118"/>
      <c r="DN83" s="118"/>
      <c r="DO83" s="118"/>
      <c r="DP83" s="119">
        <f t="shared" si="18"/>
        <v>0</v>
      </c>
      <c r="DQ83" s="120">
        <f t="shared" si="16"/>
        <v>1</v>
      </c>
      <c r="DR83" s="80">
        <v>4130</v>
      </c>
      <c r="DS83" s="80"/>
      <c r="DT83" s="81">
        <f t="shared" si="24"/>
        <v>4130</v>
      </c>
      <c r="DU83" s="82">
        <f t="shared" si="25"/>
        <v>1</v>
      </c>
    </row>
    <row r="84" spans="1:125">
      <c r="A84" s="115" t="s">
        <v>292</v>
      </c>
      <c r="B84" s="116" t="s">
        <v>293</v>
      </c>
      <c r="C84" s="116" t="s">
        <v>294</v>
      </c>
      <c r="D84" s="115" t="s">
        <v>295</v>
      </c>
      <c r="E84" s="115" t="s">
        <v>295</v>
      </c>
      <c r="F84" s="115" t="s">
        <v>47</v>
      </c>
      <c r="G84" s="115" t="s">
        <v>295</v>
      </c>
      <c r="H84" s="115" t="s">
        <v>61</v>
      </c>
      <c r="I84" s="115" t="s">
        <v>295</v>
      </c>
      <c r="J84" s="115" t="s">
        <v>71</v>
      </c>
      <c r="K84" s="115" t="s">
        <v>146</v>
      </c>
      <c r="L84" s="117" t="s">
        <v>293</v>
      </c>
      <c r="M84" s="103"/>
      <c r="N84" s="104"/>
      <c r="O84" s="104"/>
      <c r="P84" s="104"/>
      <c r="Q84" s="104"/>
      <c r="R84" s="105"/>
      <c r="S84" s="106"/>
      <c r="T84" s="104"/>
      <c r="U84" s="104"/>
      <c r="V84" s="104"/>
      <c r="W84" s="104"/>
      <c r="X84" s="105"/>
      <c r="Y84" s="105"/>
      <c r="Z84" s="104"/>
      <c r="AA84" s="107"/>
      <c r="AB84" s="108"/>
      <c r="AC84" s="108"/>
      <c r="AD84" s="108"/>
      <c r="AE84" s="108"/>
      <c r="AF84" s="109"/>
      <c r="AG84" s="107"/>
      <c r="AH84" s="108"/>
      <c r="AI84" s="108"/>
      <c r="AJ84" s="108"/>
      <c r="AK84" s="108"/>
      <c r="AL84" s="109"/>
      <c r="AM84" s="110"/>
      <c r="AN84" s="108"/>
      <c r="AO84" s="111"/>
      <c r="AP84" s="112"/>
      <c r="AQ84" s="112"/>
      <c r="AR84" s="112"/>
      <c r="AS84" s="112"/>
      <c r="AT84" s="113"/>
      <c r="AU84" s="111"/>
      <c r="AV84" s="112"/>
      <c r="AW84" s="112"/>
      <c r="AX84" s="112"/>
      <c r="AY84" s="112"/>
      <c r="AZ84" s="113"/>
      <c r="BA84" s="112"/>
      <c r="BB84" s="112">
        <v>1081344</v>
      </c>
      <c r="BC84" s="106"/>
      <c r="BD84" s="104"/>
      <c r="BE84" s="104"/>
      <c r="BF84" s="104"/>
      <c r="BG84" s="104"/>
      <c r="BH84" s="105"/>
      <c r="BI84" s="106"/>
      <c r="BJ84" s="104"/>
      <c r="BK84" s="104"/>
      <c r="BL84" s="104"/>
      <c r="BM84" s="104"/>
      <c r="BN84" s="105"/>
      <c r="BO84" s="105"/>
      <c r="BP84" s="105"/>
      <c r="BQ84" s="107"/>
      <c r="BR84" s="108"/>
      <c r="BS84" s="108"/>
      <c r="BT84" s="108"/>
      <c r="BU84" s="108"/>
      <c r="BV84" s="109"/>
      <c r="BW84" s="107"/>
      <c r="BX84" s="108"/>
      <c r="BY84" s="108"/>
      <c r="BZ84" s="108"/>
      <c r="CA84" s="108"/>
      <c r="CB84" s="109"/>
      <c r="CC84" s="110"/>
      <c r="CD84" s="108"/>
      <c r="CE84" s="111"/>
      <c r="CF84" s="112"/>
      <c r="CG84" s="112"/>
      <c r="CH84" s="112"/>
      <c r="CI84" s="112"/>
      <c r="CJ84" s="113"/>
      <c r="CK84" s="111"/>
      <c r="CL84" s="112"/>
      <c r="CM84" s="112"/>
      <c r="CN84" s="112"/>
      <c r="CO84" s="112"/>
      <c r="CP84" s="113"/>
      <c r="CQ84" s="112"/>
      <c r="CR84" s="114">
        <v>983040</v>
      </c>
      <c r="CS84" s="100">
        <f t="shared" si="22"/>
        <v>98304</v>
      </c>
      <c r="CT84" s="100" t="s">
        <v>147</v>
      </c>
      <c r="CU84" s="118"/>
      <c r="CV84" s="118"/>
      <c r="CW84" s="118">
        <f t="shared" si="21"/>
        <v>983040</v>
      </c>
      <c r="CX84" s="118"/>
      <c r="CY84" s="118"/>
      <c r="CZ84" s="118">
        <f t="shared" si="19"/>
        <v>983040</v>
      </c>
      <c r="DA84" s="118">
        <f t="shared" si="20"/>
        <v>122880</v>
      </c>
      <c r="DB84" s="118"/>
      <c r="DC84" s="118"/>
      <c r="DD84" s="118"/>
      <c r="DE84" s="118">
        <v>860160</v>
      </c>
      <c r="DF84" s="118"/>
      <c r="DG84" s="118"/>
      <c r="DH84" s="118">
        <f t="shared" ref="DH84:DH87" si="26">DE84+DF84+DG84</f>
        <v>860160</v>
      </c>
      <c r="DI84" s="118">
        <v>0</v>
      </c>
      <c r="DJ84" s="118"/>
      <c r="DK84" s="118"/>
      <c r="DL84" s="118">
        <f t="shared" ref="DL84:DL87" si="27">DI84+DJ84+DK84</f>
        <v>0</v>
      </c>
      <c r="DM84" s="118"/>
      <c r="DN84" s="118"/>
      <c r="DO84" s="118"/>
      <c r="DP84" s="119">
        <f t="shared" ref="DP84:DP87" si="28">DH84-DL84</f>
        <v>860160</v>
      </c>
      <c r="DQ84" s="120">
        <f t="shared" ref="DQ84:DQ87" si="29">DL84/DH84</f>
        <v>0</v>
      </c>
      <c r="DR84" s="80">
        <v>0</v>
      </c>
      <c r="DS84" s="80"/>
      <c r="DT84" s="81">
        <f t="shared" si="24"/>
        <v>0</v>
      </c>
      <c r="DU84" s="82">
        <f t="shared" si="25"/>
        <v>0</v>
      </c>
    </row>
    <row r="85" spans="1:125">
      <c r="A85" s="115" t="s">
        <v>292</v>
      </c>
      <c r="B85" s="116" t="s">
        <v>296</v>
      </c>
      <c r="C85" s="116" t="s">
        <v>297</v>
      </c>
      <c r="D85" s="115" t="s">
        <v>295</v>
      </c>
      <c r="E85" s="115" t="s">
        <v>295</v>
      </c>
      <c r="F85" s="115" t="s">
        <v>47</v>
      </c>
      <c r="G85" s="115" t="s">
        <v>295</v>
      </c>
      <c r="H85" s="115" t="s">
        <v>61</v>
      </c>
      <c r="I85" s="115" t="s">
        <v>295</v>
      </c>
      <c r="J85" s="115" t="s">
        <v>71</v>
      </c>
      <c r="K85" s="115" t="s">
        <v>146</v>
      </c>
      <c r="L85" s="117" t="s">
        <v>296</v>
      </c>
      <c r="M85" s="103"/>
      <c r="N85" s="104"/>
      <c r="O85" s="104"/>
      <c r="P85" s="104"/>
      <c r="Q85" s="104"/>
      <c r="R85" s="105"/>
      <c r="S85" s="106"/>
      <c r="T85" s="104"/>
      <c r="U85" s="104"/>
      <c r="V85" s="104"/>
      <c r="W85" s="104"/>
      <c r="X85" s="105"/>
      <c r="Y85" s="105"/>
      <c r="Z85" s="104"/>
      <c r="AA85" s="107"/>
      <c r="AB85" s="108"/>
      <c r="AC85" s="108"/>
      <c r="AD85" s="108"/>
      <c r="AE85" s="108"/>
      <c r="AF85" s="109"/>
      <c r="AG85" s="107"/>
      <c r="AH85" s="108"/>
      <c r="AI85" s="108"/>
      <c r="AJ85" s="108"/>
      <c r="AK85" s="108"/>
      <c r="AL85" s="109"/>
      <c r="AM85" s="110"/>
      <c r="AN85" s="108"/>
      <c r="AO85" s="111"/>
      <c r="AP85" s="112"/>
      <c r="AQ85" s="112"/>
      <c r="AR85" s="112"/>
      <c r="AS85" s="112"/>
      <c r="AT85" s="113"/>
      <c r="AU85" s="111"/>
      <c r="AV85" s="112"/>
      <c r="AW85" s="112"/>
      <c r="AX85" s="112"/>
      <c r="AY85" s="112"/>
      <c r="AZ85" s="113"/>
      <c r="BA85" s="112"/>
      <c r="BB85" s="112">
        <v>1081344</v>
      </c>
      <c r="BC85" s="106"/>
      <c r="BD85" s="104"/>
      <c r="BE85" s="104"/>
      <c r="BF85" s="104"/>
      <c r="BG85" s="104"/>
      <c r="BH85" s="105"/>
      <c r="BI85" s="106"/>
      <c r="BJ85" s="104"/>
      <c r="BK85" s="104"/>
      <c r="BL85" s="104"/>
      <c r="BM85" s="104"/>
      <c r="BN85" s="105"/>
      <c r="BO85" s="105"/>
      <c r="BP85" s="105"/>
      <c r="BQ85" s="107"/>
      <c r="BR85" s="108"/>
      <c r="BS85" s="108"/>
      <c r="BT85" s="108"/>
      <c r="BU85" s="108"/>
      <c r="BV85" s="109"/>
      <c r="BW85" s="107"/>
      <c r="BX85" s="108"/>
      <c r="BY85" s="108"/>
      <c r="BZ85" s="108"/>
      <c r="CA85" s="108"/>
      <c r="CB85" s="109"/>
      <c r="CC85" s="110"/>
      <c r="CD85" s="108"/>
      <c r="CE85" s="111"/>
      <c r="CF85" s="112"/>
      <c r="CG85" s="112"/>
      <c r="CH85" s="112"/>
      <c r="CI85" s="112"/>
      <c r="CJ85" s="113"/>
      <c r="CK85" s="111"/>
      <c r="CL85" s="112"/>
      <c r="CM85" s="112"/>
      <c r="CN85" s="112"/>
      <c r="CO85" s="112"/>
      <c r="CP85" s="113"/>
      <c r="CQ85" s="112"/>
      <c r="CR85" s="114">
        <v>983040</v>
      </c>
      <c r="CS85" s="100">
        <f t="shared" si="22"/>
        <v>98304</v>
      </c>
      <c r="CT85" s="100" t="s">
        <v>147</v>
      </c>
      <c r="CU85" s="118"/>
      <c r="CV85" s="118"/>
      <c r="CW85" s="118">
        <f t="shared" si="21"/>
        <v>983040</v>
      </c>
      <c r="CX85" s="118"/>
      <c r="CY85" s="118"/>
      <c r="CZ85" s="118">
        <f t="shared" si="19"/>
        <v>983040</v>
      </c>
      <c r="DA85" s="118">
        <f t="shared" si="20"/>
        <v>122880</v>
      </c>
      <c r="DB85" s="118"/>
      <c r="DC85" s="118"/>
      <c r="DD85" s="118"/>
      <c r="DE85" s="118">
        <v>860160</v>
      </c>
      <c r="DF85" s="118"/>
      <c r="DG85" s="118"/>
      <c r="DH85" s="118">
        <f t="shared" si="26"/>
        <v>860160</v>
      </c>
      <c r="DI85" s="118">
        <v>0</v>
      </c>
      <c r="DJ85" s="118"/>
      <c r="DK85" s="118"/>
      <c r="DL85" s="118">
        <f t="shared" si="27"/>
        <v>0</v>
      </c>
      <c r="DM85" s="118"/>
      <c r="DN85" s="118"/>
      <c r="DO85" s="118"/>
      <c r="DP85" s="119">
        <f t="shared" si="28"/>
        <v>860160</v>
      </c>
      <c r="DQ85" s="120">
        <f t="shared" si="29"/>
        <v>0</v>
      </c>
      <c r="DR85" s="80">
        <v>0</v>
      </c>
      <c r="DS85" s="80"/>
      <c r="DT85" s="81">
        <f t="shared" si="24"/>
        <v>0</v>
      </c>
      <c r="DU85" s="82">
        <f t="shared" si="25"/>
        <v>0</v>
      </c>
    </row>
    <row r="86" spans="1:125">
      <c r="A86" s="115" t="s">
        <v>298</v>
      </c>
      <c r="B86" s="116" t="s">
        <v>299</v>
      </c>
      <c r="C86" s="116" t="s">
        <v>300</v>
      </c>
      <c r="D86" s="115" t="s">
        <v>295</v>
      </c>
      <c r="E86" s="115" t="s">
        <v>295</v>
      </c>
      <c r="F86" s="115" t="s">
        <v>47</v>
      </c>
      <c r="G86" s="115" t="s">
        <v>295</v>
      </c>
      <c r="H86" s="115" t="s">
        <v>61</v>
      </c>
      <c r="I86" s="115" t="s">
        <v>295</v>
      </c>
      <c r="J86" s="115" t="s">
        <v>71</v>
      </c>
      <c r="K86" s="115" t="s">
        <v>146</v>
      </c>
      <c r="L86" s="117" t="s">
        <v>299</v>
      </c>
      <c r="M86" s="103"/>
      <c r="N86" s="104"/>
      <c r="O86" s="104"/>
      <c r="P86" s="104"/>
      <c r="Q86" s="104"/>
      <c r="R86" s="105"/>
      <c r="S86" s="106"/>
      <c r="T86" s="104"/>
      <c r="U86" s="104"/>
      <c r="V86" s="104"/>
      <c r="W86" s="104"/>
      <c r="X86" s="105"/>
      <c r="Y86" s="105"/>
      <c r="Z86" s="104"/>
      <c r="AA86" s="107"/>
      <c r="AB86" s="108"/>
      <c r="AC86" s="108"/>
      <c r="AD86" s="108"/>
      <c r="AE86" s="108"/>
      <c r="AF86" s="109"/>
      <c r="AG86" s="107"/>
      <c r="AH86" s="108"/>
      <c r="AI86" s="108"/>
      <c r="AJ86" s="108"/>
      <c r="AK86" s="108"/>
      <c r="AL86" s="109"/>
      <c r="AM86" s="110"/>
      <c r="AN86" s="108"/>
      <c r="AO86" s="111"/>
      <c r="AP86" s="112"/>
      <c r="AQ86" s="112"/>
      <c r="AR86" s="112"/>
      <c r="AS86" s="112"/>
      <c r="AT86" s="113"/>
      <c r="AU86" s="111"/>
      <c r="AV86" s="112"/>
      <c r="AW86" s="112"/>
      <c r="AX86" s="112"/>
      <c r="AY86" s="112"/>
      <c r="AZ86" s="113"/>
      <c r="BA86" s="112"/>
      <c r="BB86" s="112">
        <v>679701.94285714289</v>
      </c>
      <c r="BC86" s="106"/>
      <c r="BD86" s="104"/>
      <c r="BE86" s="104"/>
      <c r="BF86" s="104"/>
      <c r="BG86" s="104"/>
      <c r="BH86" s="105"/>
      <c r="BI86" s="106"/>
      <c r="BJ86" s="104"/>
      <c r="BK86" s="104"/>
      <c r="BL86" s="104"/>
      <c r="BM86" s="104"/>
      <c r="BN86" s="105"/>
      <c r="BO86" s="105"/>
      <c r="BP86" s="105"/>
      <c r="BQ86" s="107"/>
      <c r="BR86" s="108"/>
      <c r="BS86" s="108"/>
      <c r="BT86" s="108"/>
      <c r="BU86" s="108"/>
      <c r="BV86" s="109"/>
      <c r="BW86" s="107"/>
      <c r="BX86" s="108"/>
      <c r="BY86" s="108"/>
      <c r="BZ86" s="108"/>
      <c r="CA86" s="108"/>
      <c r="CB86" s="109"/>
      <c r="CC86" s="110"/>
      <c r="CD86" s="108"/>
      <c r="CE86" s="111"/>
      <c r="CF86" s="112"/>
      <c r="CG86" s="112"/>
      <c r="CH86" s="112"/>
      <c r="CI86" s="112"/>
      <c r="CJ86" s="113"/>
      <c r="CK86" s="111"/>
      <c r="CL86" s="112"/>
      <c r="CM86" s="112"/>
      <c r="CN86" s="112"/>
      <c r="CO86" s="112"/>
      <c r="CP86" s="113"/>
      <c r="CQ86" s="112"/>
      <c r="CR86" s="114">
        <v>617910.85714285716</v>
      </c>
      <c r="CS86" s="100">
        <f t="shared" si="22"/>
        <v>61791.085714285728</v>
      </c>
      <c r="CT86" s="100" t="s">
        <v>147</v>
      </c>
      <c r="CU86" s="118"/>
      <c r="CV86" s="118"/>
      <c r="CW86" s="118">
        <f t="shared" si="21"/>
        <v>617910.85714285716</v>
      </c>
      <c r="CX86" s="118"/>
      <c r="CY86" s="118"/>
      <c r="CZ86" s="118">
        <f t="shared" si="19"/>
        <v>617910.85714285716</v>
      </c>
      <c r="DA86" s="118">
        <f t="shared" si="20"/>
        <v>77238.857142857159</v>
      </c>
      <c r="DB86" s="118"/>
      <c r="DC86" s="118"/>
      <c r="DD86" s="118"/>
      <c r="DE86" s="118">
        <v>540672</v>
      </c>
      <c r="DF86" s="118"/>
      <c r="DG86" s="118"/>
      <c r="DH86" s="118">
        <f t="shared" si="26"/>
        <v>540672</v>
      </c>
      <c r="DI86" s="118">
        <v>0</v>
      </c>
      <c r="DJ86" s="118"/>
      <c r="DK86" s="118"/>
      <c r="DL86" s="118">
        <f t="shared" si="27"/>
        <v>0</v>
      </c>
      <c r="DM86" s="118"/>
      <c r="DN86" s="118"/>
      <c r="DO86" s="118"/>
      <c r="DP86" s="119">
        <f t="shared" si="28"/>
        <v>540672</v>
      </c>
      <c r="DQ86" s="120">
        <f t="shared" si="29"/>
        <v>0</v>
      </c>
      <c r="DR86" s="80">
        <v>0</v>
      </c>
      <c r="DS86" s="80"/>
      <c r="DT86" s="81">
        <f t="shared" si="24"/>
        <v>0</v>
      </c>
      <c r="DU86" s="82">
        <f t="shared" si="25"/>
        <v>0</v>
      </c>
    </row>
    <row r="87" spans="1:125">
      <c r="A87" s="83" t="s">
        <v>298</v>
      </c>
      <c r="B87" s="84" t="s">
        <v>301</v>
      </c>
      <c r="C87" s="84" t="s">
        <v>302</v>
      </c>
      <c r="D87" s="83" t="s">
        <v>295</v>
      </c>
      <c r="E87" s="83" t="s">
        <v>295</v>
      </c>
      <c r="F87" s="83" t="s">
        <v>47</v>
      </c>
      <c r="G87" s="83" t="s">
        <v>295</v>
      </c>
      <c r="H87" s="83" t="s">
        <v>61</v>
      </c>
      <c r="I87" s="83" t="s">
        <v>295</v>
      </c>
      <c r="J87" s="83" t="s">
        <v>71</v>
      </c>
      <c r="K87" s="83" t="s">
        <v>146</v>
      </c>
      <c r="L87" s="85" t="s">
        <v>301</v>
      </c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91"/>
      <c r="AB87" s="91"/>
      <c r="AC87" s="91"/>
      <c r="AD87" s="91"/>
      <c r="AE87" s="91"/>
      <c r="AF87" s="91"/>
      <c r="AG87" s="91"/>
      <c r="AH87" s="91"/>
      <c r="AI87" s="91"/>
      <c r="AJ87" s="91"/>
      <c r="AK87" s="91"/>
      <c r="AL87" s="91"/>
      <c r="AM87" s="91"/>
      <c r="AN87" s="91"/>
      <c r="AO87" s="96"/>
      <c r="AP87" s="96"/>
      <c r="AQ87" s="96"/>
      <c r="AR87" s="96"/>
      <c r="AS87" s="96"/>
      <c r="AT87" s="96"/>
      <c r="AU87" s="96"/>
      <c r="AV87" s="96"/>
      <c r="AW87" s="96"/>
      <c r="AX87" s="96"/>
      <c r="AY87" s="96"/>
      <c r="AZ87" s="96"/>
      <c r="BA87" s="96"/>
      <c r="BB87" s="96">
        <v>550970.51428571437</v>
      </c>
      <c r="BC87" s="87"/>
      <c r="BD87" s="87"/>
      <c r="BE87" s="87"/>
      <c r="BF87" s="87"/>
      <c r="BG87" s="87"/>
      <c r="BH87" s="87"/>
      <c r="BI87" s="87"/>
      <c r="BJ87" s="87"/>
      <c r="BK87" s="87"/>
      <c r="BL87" s="87"/>
      <c r="BM87" s="87"/>
      <c r="BN87" s="87"/>
      <c r="BO87" s="87"/>
      <c r="BP87" s="87"/>
      <c r="BQ87" s="91"/>
      <c r="BR87" s="91"/>
      <c r="BS87" s="91"/>
      <c r="BT87" s="91"/>
      <c r="BU87" s="91"/>
      <c r="BV87" s="91"/>
      <c r="BW87" s="91"/>
      <c r="BX87" s="91"/>
      <c r="BY87" s="91"/>
      <c r="BZ87" s="91"/>
      <c r="CA87" s="91"/>
      <c r="CB87" s="91"/>
      <c r="CC87" s="91"/>
      <c r="CD87" s="91"/>
      <c r="CE87" s="96"/>
      <c r="CF87" s="96"/>
      <c r="CG87" s="96"/>
      <c r="CH87" s="96"/>
      <c r="CI87" s="96"/>
      <c r="CJ87" s="96"/>
      <c r="CK87" s="96"/>
      <c r="CL87" s="96"/>
      <c r="CM87" s="96"/>
      <c r="CN87" s="96"/>
      <c r="CO87" s="96"/>
      <c r="CP87" s="96"/>
      <c r="CQ87" s="96"/>
      <c r="CR87" s="96">
        <v>500882.28571428574</v>
      </c>
      <c r="CS87" s="100">
        <f t="shared" si="22"/>
        <v>50088.228571428626</v>
      </c>
      <c r="CT87" s="100" t="s">
        <v>147</v>
      </c>
      <c r="CU87" s="100"/>
      <c r="CV87" s="100"/>
      <c r="CW87" s="100">
        <f t="shared" si="21"/>
        <v>500882.28571428574</v>
      </c>
      <c r="CX87" s="100"/>
      <c r="CY87" s="100"/>
      <c r="CZ87" s="100">
        <f t="shared" si="19"/>
        <v>500882.28571428574</v>
      </c>
      <c r="DA87" s="100">
        <f t="shared" si="20"/>
        <v>62610.285714285739</v>
      </c>
      <c r="DB87" s="100"/>
      <c r="DC87" s="100"/>
      <c r="DD87" s="100"/>
      <c r="DE87" s="100">
        <v>438272</v>
      </c>
      <c r="DF87" s="100"/>
      <c r="DG87" s="100"/>
      <c r="DH87" s="100">
        <f t="shared" si="26"/>
        <v>438272</v>
      </c>
      <c r="DI87" s="100">
        <v>0</v>
      </c>
      <c r="DJ87" s="100"/>
      <c r="DK87" s="100"/>
      <c r="DL87" s="100">
        <f t="shared" si="27"/>
        <v>0</v>
      </c>
      <c r="DM87" s="100"/>
      <c r="DN87" s="100"/>
      <c r="DO87" s="100"/>
      <c r="DP87" s="101">
        <f t="shared" si="28"/>
        <v>438272</v>
      </c>
      <c r="DQ87" s="82">
        <f t="shared" si="29"/>
        <v>0</v>
      </c>
      <c r="DR87" s="80">
        <v>0</v>
      </c>
      <c r="DS87" s="80"/>
      <c r="DT87" s="81">
        <f t="shared" si="24"/>
        <v>0</v>
      </c>
      <c r="DU87" s="82">
        <f t="shared" si="25"/>
        <v>0</v>
      </c>
    </row>
    <row r="88" spans="1:125">
      <c r="A88" s="121"/>
      <c r="B88" s="122"/>
      <c r="CQ88"/>
      <c r="CR88"/>
      <c r="CS88"/>
      <c r="CT88"/>
      <c r="CU88"/>
      <c r="CV88"/>
      <c r="CW88"/>
      <c r="CX88"/>
      <c r="CY88"/>
    </row>
    <row r="89" spans="1:125">
      <c r="A89" s="121"/>
      <c r="B89" s="122"/>
      <c r="CQ89"/>
      <c r="CR89"/>
      <c r="CS89"/>
      <c r="CT89"/>
      <c r="CU89"/>
      <c r="CV89"/>
      <c r="CW89"/>
      <c r="CX89"/>
      <c r="CY89"/>
      <c r="CZ89"/>
      <c r="DA89"/>
      <c r="DB89"/>
    </row>
    <row r="90" spans="1:125">
      <c r="A90" s="121"/>
      <c r="B90" s="122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</row>
    <row r="91" spans="1:125">
      <c r="A91" s="121"/>
      <c r="B91" s="122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</row>
    <row r="92" spans="1:125">
      <c r="A92" s="121"/>
      <c r="B92" s="12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</row>
    <row r="93" spans="1:125">
      <c r="A93" s="121"/>
      <c r="B93" s="122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</row>
    <row r="94" spans="1:125">
      <c r="A94" s="121"/>
      <c r="B94" s="122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</row>
    <row r="95" spans="1:125">
      <c r="B95" s="122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</row>
    <row r="96" spans="1:125">
      <c r="B96" s="122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</row>
    <row r="97" spans="95:120"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</row>
    <row r="98" spans="95:120"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</row>
    <row r="99" spans="95:120"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</row>
    <row r="100" spans="95:120"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</row>
    <row r="101" spans="95:120"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</row>
    <row r="102" spans="95:120"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</row>
    <row r="103" spans="95:120">
      <c r="CQ103"/>
      <c r="CR103"/>
      <c r="CS103"/>
      <c r="CT103"/>
      <c r="CU103"/>
      <c r="CV103"/>
      <c r="CW103"/>
      <c r="CX103"/>
      <c r="CY103"/>
      <c r="CZ103"/>
      <c r="DA103"/>
      <c r="DB103"/>
    </row>
    <row r="104" spans="95:120">
      <c r="CQ104"/>
      <c r="CR104"/>
      <c r="CS104"/>
      <c r="CT104"/>
      <c r="CU104"/>
      <c r="CV104"/>
      <c r="CW104"/>
      <c r="CX104"/>
      <c r="CY104"/>
      <c r="CZ104"/>
      <c r="DA104"/>
      <c r="DB104"/>
    </row>
    <row r="105" spans="95:120">
      <c r="CQ105"/>
      <c r="CR105"/>
      <c r="CS105"/>
      <c r="CT105"/>
      <c r="CU105"/>
      <c r="CV105"/>
      <c r="CW105"/>
      <c r="CX105"/>
      <c r="CY105"/>
      <c r="CZ105"/>
      <c r="DA105"/>
      <c r="DB105"/>
    </row>
    <row r="106" spans="95:120">
      <c r="CQ106"/>
      <c r="CR106"/>
      <c r="CS106"/>
      <c r="CT106"/>
      <c r="CU106"/>
      <c r="CV106"/>
      <c r="CW106"/>
      <c r="CX106"/>
      <c r="CY106"/>
      <c r="CZ106"/>
      <c r="DA106"/>
      <c r="DB106"/>
    </row>
    <row r="107" spans="95:120">
      <c r="CQ107"/>
      <c r="CR107"/>
      <c r="CS107"/>
      <c r="CT107"/>
      <c r="CU107"/>
      <c r="CV107"/>
      <c r="CW107"/>
      <c r="CX107"/>
      <c r="CY107"/>
      <c r="CZ107"/>
      <c r="DA107"/>
      <c r="DB107"/>
    </row>
    <row r="108" spans="95:120">
      <c r="CQ108"/>
      <c r="CR108"/>
      <c r="CS108"/>
      <c r="CT108"/>
      <c r="CU108"/>
      <c r="CV108"/>
      <c r="CW108"/>
      <c r="CX108"/>
      <c r="CY108"/>
      <c r="CZ108"/>
      <c r="DA108"/>
      <c r="DB108"/>
    </row>
    <row r="109" spans="95:120">
      <c r="CT109"/>
      <c r="CU109"/>
      <c r="CV109"/>
      <c r="CW109"/>
      <c r="CX109"/>
      <c r="CY109"/>
      <c r="CZ109"/>
      <c r="DA109"/>
      <c r="DB109"/>
    </row>
  </sheetData>
  <mergeCells count="79">
    <mergeCell ref="CK4:CP4"/>
    <mergeCell ref="CQ4:CQ5"/>
    <mergeCell ref="CR4:CR5"/>
    <mergeCell ref="BP4:BP5"/>
    <mergeCell ref="BQ4:BV4"/>
    <mergeCell ref="BW4:CB4"/>
    <mergeCell ref="CC4:CC5"/>
    <mergeCell ref="CD4:CD5"/>
    <mergeCell ref="CE4:CJ4"/>
    <mergeCell ref="AU4:AZ4"/>
    <mergeCell ref="BA4:BA5"/>
    <mergeCell ref="BB4:BB5"/>
    <mergeCell ref="BC4:BH4"/>
    <mergeCell ref="BI4:BN4"/>
    <mergeCell ref="BO4:BO5"/>
    <mergeCell ref="Z4:Z5"/>
    <mergeCell ref="AA4:AF4"/>
    <mergeCell ref="AG4:AL4"/>
    <mergeCell ref="AM4:AM5"/>
    <mergeCell ref="AN4:AN5"/>
    <mergeCell ref="AO4:AT4"/>
    <mergeCell ref="J4:J5"/>
    <mergeCell ref="K4:K5"/>
    <mergeCell ref="L4:L5"/>
    <mergeCell ref="M4:R4"/>
    <mergeCell ref="S4:X4"/>
    <mergeCell ref="Y4:Y5"/>
    <mergeCell ref="DP3:DP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DJ3:DJ5"/>
    <mergeCell ref="DK3:DK5"/>
    <mergeCell ref="DL3:DL5"/>
    <mergeCell ref="DM3:DM5"/>
    <mergeCell ref="DN3:DN5"/>
    <mergeCell ref="DO3:DO5"/>
    <mergeCell ref="CY3:CY5"/>
    <mergeCell ref="CZ3:CZ5"/>
    <mergeCell ref="DB3:DB5"/>
    <mergeCell ref="DC3:DC5"/>
    <mergeCell ref="DD3:DD5"/>
    <mergeCell ref="DE3:DE5"/>
    <mergeCell ref="DS2:DS5"/>
    <mergeCell ref="DT2:DT5"/>
    <mergeCell ref="DU2:DU5"/>
    <mergeCell ref="M3:Z3"/>
    <mergeCell ref="AA3:AN3"/>
    <mergeCell ref="AO3:BB3"/>
    <mergeCell ref="BC3:BP3"/>
    <mergeCell ref="BQ3:CD3"/>
    <mergeCell ref="CE3:CR3"/>
    <mergeCell ref="CT3:CT5"/>
    <mergeCell ref="DB2:DD2"/>
    <mergeCell ref="DE2:DH2"/>
    <mergeCell ref="DI2:DL2"/>
    <mergeCell ref="DM2:DP2"/>
    <mergeCell ref="DQ2:DQ5"/>
    <mergeCell ref="DR2:DR5"/>
    <mergeCell ref="DF3:DF5"/>
    <mergeCell ref="DG3:DG5"/>
    <mergeCell ref="DH3:DH5"/>
    <mergeCell ref="DI3:DI5"/>
    <mergeCell ref="M2:BB2"/>
    <mergeCell ref="BC2:CR2"/>
    <mergeCell ref="CS2:CS5"/>
    <mergeCell ref="CT2:CV2"/>
    <mergeCell ref="CW2:CZ2"/>
    <mergeCell ref="DA2:DA5"/>
    <mergeCell ref="CU3:CU5"/>
    <mergeCell ref="CV3:CV5"/>
    <mergeCell ref="CW3:CW5"/>
    <mergeCell ref="CX3:CX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2014-01-30T15:27:58Z</dcterms:created>
  <dcterms:modified xsi:type="dcterms:W3CDTF">2014-01-30T15:28:45Z</dcterms:modified>
</cp:coreProperties>
</file>