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2"/>
  </bookViews>
  <sheets>
    <sheet name="EMEA" sheetId="3" r:id="rId1"/>
    <sheet name="Details" sheetId="1" r:id="rId2"/>
    <sheet name="Data" sheetId="2" r:id="rId3"/>
    <sheet name="Invenotry" sheetId="4" r:id="rId4"/>
  </sheets>
  <calcPr calcId="145621"/>
</workbook>
</file>

<file path=xl/calcChain.xml><?xml version="1.0" encoding="utf-8"?>
<calcChain xmlns="http://schemas.openxmlformats.org/spreadsheetml/2006/main">
  <c r="I150" i="3" l="1"/>
  <c r="I151" i="3"/>
  <c r="I152" i="3"/>
  <c r="I149" i="3"/>
  <c r="I143" i="3"/>
  <c r="I144" i="3"/>
  <c r="I145" i="3"/>
  <c r="I142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03" i="3"/>
  <c r="I83" i="3"/>
  <c r="I84" i="3"/>
  <c r="I85" i="3"/>
  <c r="I86" i="3"/>
  <c r="I87" i="3"/>
  <c r="I88" i="3"/>
  <c r="I89" i="3"/>
  <c r="I90" i="3"/>
  <c r="I91" i="3"/>
  <c r="I92" i="3"/>
  <c r="I93" i="3"/>
  <c r="I82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" i="3"/>
  <c r="D40" i="3"/>
  <c r="D41" i="3"/>
  <c r="D42" i="3"/>
  <c r="D43" i="3"/>
  <c r="D44" i="3"/>
  <c r="D45" i="3"/>
  <c r="D46" i="3"/>
  <c r="D47" i="3"/>
  <c r="D48" i="3"/>
  <c r="D49" i="3"/>
  <c r="D50" i="3"/>
  <c r="D39" i="3"/>
  <c r="B40" i="3"/>
  <c r="B41" i="3"/>
  <c r="B42" i="3"/>
  <c r="B43" i="3"/>
  <c r="B44" i="3"/>
  <c r="B45" i="3"/>
  <c r="B46" i="3"/>
  <c r="B47" i="3"/>
  <c r="B48" i="3"/>
  <c r="B49" i="3"/>
  <c r="B50" i="3"/>
  <c r="B39" i="3"/>
  <c r="C40" i="3"/>
  <c r="C41" i="3"/>
  <c r="C42" i="3"/>
  <c r="C43" i="3"/>
  <c r="C44" i="3"/>
  <c r="C45" i="3"/>
  <c r="C46" i="3"/>
  <c r="C47" i="3"/>
  <c r="C48" i="3"/>
  <c r="C49" i="3"/>
  <c r="C50" i="3"/>
  <c r="C39" i="3"/>
  <c r="G68" i="2" l="1"/>
  <c r="G35" i="2" l="1"/>
  <c r="G20" i="2"/>
  <c r="G12" i="2"/>
  <c r="G4" i="2"/>
  <c r="G101" i="2"/>
  <c r="G93" i="2"/>
  <c r="G85" i="2"/>
  <c r="G71" i="2"/>
  <c r="G53" i="2"/>
  <c r="G27" i="2"/>
  <c r="G25" i="2"/>
  <c r="G17" i="2"/>
  <c r="G9" i="2"/>
  <c r="G106" i="2"/>
  <c r="G98" i="2"/>
  <c r="G90" i="2"/>
  <c r="G80" i="2"/>
  <c r="G39" i="2"/>
  <c r="G41" i="2"/>
  <c r="G24" i="2"/>
  <c r="G16" i="2"/>
  <c r="G8" i="2"/>
  <c r="G105" i="2"/>
  <c r="G97" i="2"/>
  <c r="G89" i="2"/>
  <c r="G77" i="2"/>
  <c r="G67" i="2"/>
  <c r="G29" i="2"/>
  <c r="G33" i="2"/>
  <c r="G37" i="2"/>
  <c r="G49" i="2"/>
  <c r="G61" i="2"/>
  <c r="G69" i="2"/>
  <c r="G74" i="2"/>
  <c r="G81" i="2"/>
  <c r="G87" i="2"/>
  <c r="G91" i="2"/>
  <c r="G95" i="2"/>
  <c r="G99" i="2"/>
  <c r="G103" i="2"/>
  <c r="G113" i="2"/>
  <c r="G6" i="2"/>
  <c r="G10" i="2"/>
  <c r="G14" i="2"/>
  <c r="G18" i="2"/>
  <c r="G22" i="2"/>
  <c r="G2" i="2"/>
  <c r="G26" i="2"/>
  <c r="G30" i="2"/>
  <c r="G34" i="2"/>
  <c r="G38" i="2"/>
  <c r="G52" i="2"/>
  <c r="G64" i="2"/>
  <c r="G70" i="2"/>
  <c r="G76" i="2"/>
  <c r="G84" i="2"/>
  <c r="G88" i="2"/>
  <c r="G92" i="2"/>
  <c r="G96" i="2"/>
  <c r="G100" i="2"/>
  <c r="G104" i="2"/>
  <c r="G3" i="2"/>
  <c r="G7" i="2"/>
  <c r="G11" i="2"/>
  <c r="G15" i="2"/>
  <c r="G19" i="2"/>
  <c r="G23" i="2"/>
  <c r="G28" i="2"/>
  <c r="G32" i="2"/>
  <c r="G36" i="2"/>
  <c r="G46" i="2"/>
  <c r="G21" i="2"/>
  <c r="G13" i="2"/>
  <c r="G5" i="2"/>
  <c r="G102" i="2"/>
  <c r="G94" i="2"/>
  <c r="G86" i="2"/>
  <c r="G72" i="2"/>
  <c r="G54" i="2"/>
  <c r="G31" i="2"/>
  <c r="G128" i="2"/>
  <c r="G124" i="2"/>
  <c r="G120" i="2"/>
  <c r="G116" i="2"/>
  <c r="G112" i="2"/>
  <c r="G108" i="2"/>
  <c r="G60" i="2"/>
  <c r="G56" i="2"/>
  <c r="G48" i="2"/>
  <c r="G44" i="2"/>
  <c r="G40" i="2"/>
  <c r="G127" i="2"/>
  <c r="G123" i="2"/>
  <c r="G119" i="2"/>
  <c r="G115" i="2"/>
  <c r="G111" i="2"/>
  <c r="G107" i="2"/>
  <c r="G83" i="2"/>
  <c r="G79" i="2"/>
  <c r="G75" i="2"/>
  <c r="G63" i="2"/>
  <c r="G59" i="2"/>
  <c r="G55" i="2"/>
  <c r="G51" i="2"/>
  <c r="G47" i="2"/>
  <c r="G43" i="2"/>
  <c r="G126" i="2"/>
  <c r="G122" i="2"/>
  <c r="G118" i="2"/>
  <c r="G114" i="2"/>
  <c r="G110" i="2"/>
  <c r="G82" i="2"/>
  <c r="G78" i="2"/>
  <c r="G66" i="2"/>
  <c r="G62" i="2"/>
  <c r="G58" i="2"/>
  <c r="G50" i="2"/>
  <c r="G42" i="2"/>
  <c r="G129" i="2"/>
  <c r="G125" i="2"/>
  <c r="G121" i="2"/>
  <c r="G117" i="2"/>
  <c r="G109" i="2"/>
  <c r="G73" i="2"/>
  <c r="G65" i="2"/>
  <c r="G57" i="2"/>
  <c r="G45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2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E129" i="2" s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D2" i="2"/>
  <c r="C2" i="2"/>
  <c r="B2" i="2"/>
  <c r="D125" i="1"/>
  <c r="D126" i="1"/>
  <c r="D127" i="1"/>
  <c r="D128" i="1"/>
  <c r="D129" i="1"/>
  <c r="D130" i="1"/>
  <c r="D119" i="1"/>
  <c r="D120" i="1"/>
  <c r="D121" i="1"/>
  <c r="D122" i="1"/>
  <c r="D123" i="1"/>
  <c r="D124" i="1"/>
  <c r="D113" i="1"/>
  <c r="D114" i="1"/>
  <c r="D115" i="1"/>
  <c r="D116" i="1"/>
  <c r="D117" i="1"/>
  <c r="D118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79" i="1"/>
  <c r="D80" i="1"/>
  <c r="D81" i="1"/>
  <c r="D82" i="1"/>
  <c r="D83" i="1"/>
  <c r="D84" i="1"/>
  <c r="D73" i="1"/>
  <c r="D74" i="1"/>
  <c r="D75" i="1"/>
  <c r="D76" i="1"/>
  <c r="D77" i="1"/>
  <c r="D78" i="1"/>
  <c r="D67" i="1"/>
  <c r="D68" i="1"/>
  <c r="D69" i="1"/>
  <c r="D70" i="1"/>
  <c r="D71" i="1"/>
  <c r="D72" i="1"/>
  <c r="D61" i="1"/>
  <c r="D62" i="1"/>
  <c r="D63" i="1"/>
  <c r="D64" i="1"/>
  <c r="D65" i="1"/>
  <c r="D66" i="1"/>
  <c r="D55" i="1"/>
  <c r="D56" i="1"/>
  <c r="D57" i="1"/>
  <c r="D58" i="1"/>
  <c r="D59" i="1"/>
  <c r="D60" i="1"/>
  <c r="D49" i="1"/>
  <c r="D50" i="1"/>
  <c r="D51" i="1"/>
  <c r="D52" i="1"/>
  <c r="D53" i="1"/>
  <c r="D54" i="1"/>
  <c r="D43" i="1"/>
  <c r="D44" i="1"/>
  <c r="D45" i="1"/>
  <c r="D46" i="1"/>
  <c r="D47" i="1"/>
  <c r="D48" i="1"/>
  <c r="D37" i="1"/>
  <c r="D38" i="1"/>
  <c r="D39" i="1"/>
  <c r="D40" i="1"/>
  <c r="D41" i="1"/>
  <c r="D42" i="1"/>
  <c r="D31" i="1"/>
  <c r="D32" i="1"/>
  <c r="D33" i="1"/>
  <c r="D34" i="1"/>
  <c r="D35" i="1"/>
  <c r="D36" i="1"/>
  <c r="D25" i="1"/>
  <c r="D26" i="1"/>
  <c r="D27" i="1"/>
  <c r="D28" i="1"/>
  <c r="D29" i="1"/>
  <c r="D30" i="1"/>
  <c r="D19" i="1"/>
  <c r="D20" i="1"/>
  <c r="D21" i="1"/>
  <c r="D22" i="1"/>
  <c r="D23" i="1"/>
  <c r="D24" i="1"/>
  <c r="D11" i="1" l="1"/>
  <c r="D12" i="1"/>
  <c r="D13" i="1"/>
  <c r="D14" i="1"/>
  <c r="D15" i="1"/>
  <c r="D16" i="1"/>
  <c r="D17" i="1"/>
  <c r="D18" i="1"/>
  <c r="D4" i="1"/>
  <c r="D5" i="1"/>
  <c r="D6" i="1"/>
  <c r="D7" i="1"/>
  <c r="D8" i="1"/>
  <c r="D9" i="1"/>
  <c r="D10" i="1"/>
  <c r="D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5" i="1"/>
  <c r="B77" i="1"/>
  <c r="B78" i="1"/>
  <c r="B79" i="1"/>
  <c r="B3" i="1"/>
  <c r="B123" i="1"/>
  <c r="B124" i="1"/>
  <c r="B125" i="1"/>
  <c r="B126" i="1"/>
  <c r="B83" i="1"/>
</calcChain>
</file>

<file path=xl/sharedStrings.xml><?xml version="1.0" encoding="utf-8"?>
<sst xmlns="http://schemas.openxmlformats.org/spreadsheetml/2006/main" count="2501" uniqueCount="613">
  <si>
    <t>GBKCD01AE15</t>
  </si>
  <si>
    <t>GBKCD01AE16</t>
  </si>
  <si>
    <t>GBKCD01AE17</t>
  </si>
  <si>
    <t>GBKCD01AE18</t>
  </si>
  <si>
    <t>GBKCD01AE19</t>
  </si>
  <si>
    <t>GBKCD01AE20</t>
  </si>
  <si>
    <t>GBKCD01AE21</t>
  </si>
  <si>
    <t>GBKCD01BE15</t>
  </si>
  <si>
    <t>GBKCD01BE16</t>
  </si>
  <si>
    <t>GBKCD01BE17</t>
  </si>
  <si>
    <t>GBKCD01BE18</t>
  </si>
  <si>
    <t>GBKCD01BE19</t>
  </si>
  <si>
    <t>GBKCD01BE20</t>
  </si>
  <si>
    <t>GBKCD01BE21</t>
  </si>
  <si>
    <t xml:space="preserve">DELCD01AE16 </t>
  </si>
  <si>
    <t>DELCD01BE16</t>
  </si>
  <si>
    <t>SW02R_CORE_BLUE_RDC1</t>
  </si>
  <si>
    <t>SW04R_EDGE_BLUE_RDC1</t>
  </si>
  <si>
    <t>SW06R_EDGE_BLUE_RDC1</t>
  </si>
  <si>
    <t>SW16R_CORE_BLUE_RDC4</t>
  </si>
  <si>
    <t>SW24R_EDGE_BLUE_RDC4</t>
  </si>
  <si>
    <t>SW26R_CORE_BLUE_RDC4</t>
  </si>
  <si>
    <t>SW28R_EDGE_BLUE_RDC3</t>
  </si>
  <si>
    <t>SW30R_EDGE_BLUE_RDC3</t>
  </si>
  <si>
    <t>SW32R_EDGE_BLUE_RDC4</t>
  </si>
  <si>
    <t>SW01R_CORE_RED_RDC1</t>
  </si>
  <si>
    <t>SW03R_EDGE_RED_RDC1</t>
  </si>
  <si>
    <t>SW05R_EDGE_RED_RDC1</t>
  </si>
  <si>
    <t>SW15R_CORE_RED_RDC4</t>
  </si>
  <si>
    <t>SW23R_EDGE_RED_RDC4</t>
  </si>
  <si>
    <t>SW25R_CORE_RED_RDC4</t>
  </si>
  <si>
    <t>SW27R_EDGE_RED_RDC3</t>
  </si>
  <si>
    <t>SW29R_EDGE_RED_RDC3</t>
  </si>
  <si>
    <t>SW31R_EDGE_RED_RDC4</t>
  </si>
  <si>
    <t>SW02C_CORE_BLUE_CGC1</t>
  </si>
  <si>
    <t>SW26C_EDGE_BLUE_CGC</t>
  </si>
  <si>
    <t>SW01C_CORE_RED_CGC1</t>
  </si>
  <si>
    <t>SW25C_EDGE_RED_CGC2</t>
  </si>
  <si>
    <t>SWITCH</t>
  </si>
  <si>
    <t>LOCATION</t>
  </si>
  <si>
    <t>cmdscolt_rb_01</t>
  </si>
  <si>
    <t>cmdscolt_jd_01</t>
  </si>
  <si>
    <t>cmdsblwg_rb_01</t>
  </si>
  <si>
    <t>cmdsblwg_jd_01</t>
  </si>
  <si>
    <t>Decomm</t>
  </si>
  <si>
    <t>RDC</t>
  </si>
  <si>
    <t>colt</t>
  </si>
  <si>
    <t>blwg</t>
  </si>
  <si>
    <t>cmdsrdc4_rb_01</t>
  </si>
  <si>
    <t>cmdsrdc4_rb_02</t>
  </si>
  <si>
    <t>emdsrdc4_rb_03</t>
  </si>
  <si>
    <t>emdsrdc3_rb_04</t>
  </si>
  <si>
    <t>emdsrdc4_rb_05</t>
  </si>
  <si>
    <t>emdsrdc1_rb_06</t>
  </si>
  <si>
    <t>emdsrdc3_rb_07</t>
  </si>
  <si>
    <t>emdsrdc4_rb_08</t>
  </si>
  <si>
    <t>emdsrdc3_rb_09</t>
  </si>
  <si>
    <t>emdsrdc3_rb_10</t>
  </si>
  <si>
    <t>cmdsrdc4_rb_11</t>
  </si>
  <si>
    <t>emdsrdc3_rb_12</t>
  </si>
  <si>
    <t>emdsrdc3_rb_13</t>
  </si>
  <si>
    <t>cmdsrdc4_rb_14</t>
  </si>
  <si>
    <t>cmdsrdc4_jd_01</t>
  </si>
  <si>
    <t>cmdsrdc4_jd_02</t>
  </si>
  <si>
    <t>emdsrdc4_jd_03</t>
  </si>
  <si>
    <t>emdsrdc3_jd_04</t>
  </si>
  <si>
    <t>emdsrdc4_jd_05</t>
  </si>
  <si>
    <t>emdsrdc1_jd_06</t>
  </si>
  <si>
    <t>emdsrdc3_jd_07</t>
  </si>
  <si>
    <t>emdsrdc4_jd_08</t>
  </si>
  <si>
    <t>emdsrdc3_jd_09</t>
  </si>
  <si>
    <t>emdsrdc3_jd_10</t>
  </si>
  <si>
    <t>cmdsrdc4_jd_11</t>
  </si>
  <si>
    <t>emdsrdc3_jd_12</t>
  </si>
  <si>
    <t>emdsrdc3_jd_13</t>
  </si>
  <si>
    <t>cmdsrdc4_jd_14</t>
  </si>
  <si>
    <t>cmdscgc1_rb_01</t>
  </si>
  <si>
    <t>emdscgc1_rb_03</t>
  </si>
  <si>
    <t>emdscgc1_rb_04</t>
  </si>
  <si>
    <t>emdscgc1_rb_05</t>
  </si>
  <si>
    <t>cmdscgc1_jd_01</t>
  </si>
  <si>
    <t>emdscgc1_jd_03</t>
  </si>
  <si>
    <t>emdscgc1_jd_04</t>
  </si>
  <si>
    <t>emdscgc1_jd_05</t>
  </si>
  <si>
    <t>cmdsfdc1a_rb_01</t>
  </si>
  <si>
    <t>cmdsfdc1a_rb_02</t>
  </si>
  <si>
    <t>emdsfdc1a_rb_03</t>
  </si>
  <si>
    <t>emdsfdc1a_rb_04</t>
  </si>
  <si>
    <t>emdsfdc1b_rb_05</t>
  </si>
  <si>
    <t>emdsfdc1a_rb_06</t>
  </si>
  <si>
    <t>emdsfdc1a_rb_07</t>
  </si>
  <si>
    <t>emdsfdc1a_rb_08</t>
  </si>
  <si>
    <t>cmdsfdc1a_rb_09</t>
  </si>
  <si>
    <t>emdsfdc1b_rb_10</t>
  </si>
  <si>
    <t>emdsfdc1a_rb_11</t>
  </si>
  <si>
    <t>cmdsfdc1a_rb_12</t>
  </si>
  <si>
    <t>emdsfdc1a_rb_13</t>
  </si>
  <si>
    <t>emdsfdc1b_rb_14</t>
  </si>
  <si>
    <t>cmdsfdc1b_rb_15</t>
  </si>
  <si>
    <t>cmdsfdc1a_jd_01</t>
  </si>
  <si>
    <t>cmdsfdc1a_jd_02</t>
  </si>
  <si>
    <t>emdsfdc1a_jd_03</t>
  </si>
  <si>
    <t>emdsfdc1a_jd_04</t>
  </si>
  <si>
    <t>emdsfdc1b_jd_05</t>
  </si>
  <si>
    <t>emdsfdc1a_jd_06</t>
  </si>
  <si>
    <t>emdsfdc1a_jd_07</t>
  </si>
  <si>
    <t>emdsfdc1a_jd_08</t>
  </si>
  <si>
    <t>cmdsfdc1a_jd_09</t>
  </si>
  <si>
    <t>emdsfdc1b_jd_10</t>
  </si>
  <si>
    <t>emdsfdc1a_jd_11</t>
  </si>
  <si>
    <t>cmdsfdc1a_jd_12</t>
  </si>
  <si>
    <t>emdsfdc1a_jd_13</t>
  </si>
  <si>
    <t>cmdsfdc1b_jd_15</t>
  </si>
  <si>
    <t>cmdsrdc3_ct_01</t>
  </si>
  <si>
    <t>cmdsrdc3_dg_01</t>
  </si>
  <si>
    <t>cmdscgc1_ct_01</t>
  </si>
  <si>
    <t>cmdscgc1_dg_01</t>
  </si>
  <si>
    <t>cmdsfdc1b_ct_01</t>
  </si>
  <si>
    <t>cmdswell_ct_01</t>
  </si>
  <si>
    <t>cmdsfdc1b_dg_01</t>
  </si>
  <si>
    <t>cmdswell_dg_01</t>
  </si>
  <si>
    <t>rmdsrdc4_sl_01</t>
  </si>
  <si>
    <t>rmdscgc1_sl_01</t>
  </si>
  <si>
    <t>rmdsfdc1a_sl_01</t>
  </si>
  <si>
    <t>rmdswell_sl_01</t>
  </si>
  <si>
    <t>rmdsrdc4_gl_01</t>
  </si>
  <si>
    <t>rmdscgc1_gl_01</t>
  </si>
  <si>
    <t>rmdsfdc1a_gl_01</t>
  </si>
  <si>
    <t>rmdswell_gl_01</t>
  </si>
  <si>
    <t>cmdsclt_ct_01</t>
  </si>
  <si>
    <t>cmdsclt_dg_01</t>
  </si>
  <si>
    <t>cmdsblw_ct_01</t>
  </si>
  <si>
    <t>cmdsblw_dg_01</t>
  </si>
  <si>
    <t>welle</t>
  </si>
  <si>
    <t>rdc</t>
  </si>
  <si>
    <t>cgc</t>
  </si>
  <si>
    <t>SWL</t>
  </si>
  <si>
    <t>sh int brief | include swl | wc</t>
  </si>
  <si>
    <t>up</t>
  </si>
  <si>
    <t>sh int brief | include swl | include up |wc</t>
  </si>
  <si>
    <t>down</t>
  </si>
  <si>
    <t>sh int brief | include swl | include down |wc</t>
  </si>
  <si>
    <t>check</t>
  </si>
  <si>
    <t>sh int brief | include swl | include trunk |wc</t>
  </si>
  <si>
    <t>trunk</t>
  </si>
  <si>
    <t xml:space="preserve">notConnected </t>
  </si>
  <si>
    <t>sh int brief | include swl  | include notConn |wc</t>
  </si>
  <si>
    <t>errDisable</t>
  </si>
  <si>
    <t>fc9/7</t>
  </si>
  <si>
    <t>channelDown</t>
  </si>
  <si>
    <t>6/12, 9/12</t>
  </si>
  <si>
    <t>fc3/10, fc3/19, fc9/6</t>
  </si>
  <si>
    <t>fc12/15 fc13/15</t>
  </si>
  <si>
    <t>sfpAbsent</t>
  </si>
  <si>
    <t>fc4/10</t>
  </si>
  <si>
    <t>fc3/11</t>
  </si>
  <si>
    <t>isolated</t>
  </si>
  <si>
    <t>fc3/22</t>
  </si>
  <si>
    <t xml:space="preserve">fc11/20 </t>
  </si>
  <si>
    <t>fc13/46</t>
  </si>
  <si>
    <t>fc13/10</t>
  </si>
  <si>
    <t>fc10/30</t>
  </si>
  <si>
    <t>fc11/11</t>
  </si>
  <si>
    <t>offline</t>
  </si>
  <si>
    <t>fc6/12 fc9/12</t>
  </si>
  <si>
    <t>fc9/20</t>
  </si>
  <si>
    <t>emdsfdc1b_jd_14</t>
  </si>
  <si>
    <t>fc9/2 fc10/2</t>
  </si>
  <si>
    <t>init</t>
  </si>
  <si>
    <t>fc3/9 fc11/9</t>
  </si>
  <si>
    <t>inactive</t>
  </si>
  <si>
    <t>fc3/3 fc12/3</t>
  </si>
  <si>
    <t>fc13/1</t>
  </si>
  <si>
    <t>fc4/17 fc4/18 fc7/17</t>
  </si>
  <si>
    <t>fc7/17</t>
  </si>
  <si>
    <t>Used</t>
  </si>
  <si>
    <t>Non used</t>
  </si>
  <si>
    <t>Non installed</t>
  </si>
  <si>
    <t>Total</t>
  </si>
  <si>
    <t>London - RIVERDALE DATA CENTER (RDC)</t>
  </si>
  <si>
    <t>Cisco</t>
  </si>
  <si>
    <t>Capacity</t>
  </si>
  <si>
    <t>Switch
Name</t>
  </si>
  <si>
    <t>Frame
Model</t>
  </si>
  <si>
    <t>Code Level</t>
  </si>
  <si>
    <t>Serial
Number</t>
  </si>
  <si>
    <t>Used
Ports</t>
  </si>
  <si>
    <t>Free
Ports</t>
  </si>
  <si>
    <t>Percent
Free</t>
  </si>
  <si>
    <t>Not
Installed</t>
  </si>
  <si>
    <t>Switch
Capacity</t>
  </si>
  <si>
    <t>Comments</t>
  </si>
  <si>
    <t>cmdsrdc3-ct-01</t>
  </si>
  <si>
    <t>DS-C9513</t>
  </si>
  <si>
    <t>5.2(8b)</t>
  </si>
  <si>
    <t>FOX1150H4XB</t>
  </si>
  <si>
    <t>CORE - CAT</t>
  </si>
  <si>
    <t>cmdsrdc3-dg-01</t>
  </si>
  <si>
    <t>FOX1152HDFX</t>
  </si>
  <si>
    <t>CORE - DOG</t>
  </si>
  <si>
    <t>cmdsrdc4-jd-01</t>
  </si>
  <si>
    <t>FOX1202H3PN</t>
  </si>
  <si>
    <t>CORE - JADE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</si>
  <si>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</si>
  <si>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</si>
  <si>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</si>
  <si>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</si>
  <si>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</si>
  <si>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</si>
  <si>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</si>
  <si>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</si>
  <si>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CORE - RUBY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</si>
  <si>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</si>
  <si>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</si>
  <si>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</si>
  <si>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</si>
  <si>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</si>
  <si>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</si>
  <si>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</si>
  <si>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</si>
  <si>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EDGE - JADE</t>
  </si>
  <si>
    <t>emdsrdc1-rb-06</t>
  </si>
  <si>
    <t>FOX1228GRAY</t>
  </si>
  <si>
    <t>EDGE - RUBY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</si>
  <si>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</si>
  <si>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</si>
  <si>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</si>
  <si>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</si>
  <si>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</si>
  <si>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</si>
  <si>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</si>
  <si>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</si>
  <si>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</si>
  <si>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</si>
  <si>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</si>
  <si>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</si>
  <si>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</si>
  <si>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</si>
  <si>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</si>
  <si>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</si>
  <si>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</si>
  <si>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</si>
  <si>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</si>
  <si>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</si>
  <si>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</si>
  <si>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</si>
  <si>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</si>
  <si>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</si>
  <si>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</si>
  <si>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</si>
  <si>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</si>
  <si>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</si>
  <si>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</si>
  <si>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</si>
  <si>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</si>
  <si>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</si>
  <si>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</si>
  <si>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</si>
  <si>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</si>
  <si>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</si>
  <si>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FOX1648Q0MY</t>
  </si>
  <si>
    <t>FOX1648Q0MQ</t>
  </si>
  <si>
    <t>rmdsrdc4-gl-01</t>
  </si>
  <si>
    <t>5.2(2a)</t>
  </si>
  <si>
    <t>FOX1205GAK2</t>
  </si>
  <si>
    <t>SRDF - GOLD</t>
  </si>
  <si>
    <t>rmdsrdc4-sl-01</t>
  </si>
  <si>
    <t>FOX1202H3P2</t>
  </si>
  <si>
    <t>SRDF - SILVER</t>
  </si>
  <si>
    <t>Brocade</t>
  </si>
  <si>
    <t>ED-140M</t>
  </si>
  <si>
    <t>09.09.07</t>
  </si>
  <si>
    <t>MC5IN03437</t>
  </si>
  <si>
    <t>CORE - RED</t>
  </si>
  <si>
    <t>MC5IN03434</t>
  </si>
  <si>
    <t>CORE - BLUE</t>
  </si>
  <si>
    <t>MC5IN03438</t>
  </si>
  <si>
    <t>EDGE - RED</t>
  </si>
  <si>
    <t>MC5IN03435</t>
  </si>
  <si>
    <t>EDGE - BLUE</t>
  </si>
  <si>
    <t>MC5IN03439</t>
  </si>
  <si>
    <t>MC5IN03436</t>
  </si>
  <si>
    <t>SW13R_EDGE_RED_RDC1</t>
  </si>
  <si>
    <t>SW14R_EDGE_BLUE_RDC1</t>
  </si>
  <si>
    <t>MC5IN02561</t>
  </si>
  <si>
    <t>MC5IN02566</t>
  </si>
  <si>
    <t>SW19R_EDGE_RED_RDC1</t>
  </si>
  <si>
    <t>SW1_TL_RDC3</t>
  </si>
  <si>
    <t>ED-64M</t>
  </si>
  <si>
    <t>09.00.00</t>
  </si>
  <si>
    <t>SW20R_EDGE_BLUE_RDC1</t>
  </si>
  <si>
    <t>SW22R_EDGE_BLUE_RDC3</t>
  </si>
  <si>
    <t>MC5IN04319</t>
  </si>
  <si>
    <t>MC5IN04320</t>
  </si>
  <si>
    <t>MC5IN04503</t>
  </si>
  <si>
    <t>MC5IN04504</t>
  </si>
  <si>
    <t>MC5I05965N</t>
  </si>
  <si>
    <t>MC5I05888N</t>
  </si>
  <si>
    <t>MC5I05881N</t>
  </si>
  <si>
    <t>MC5I05884N</t>
  </si>
  <si>
    <t>MC5I05883N</t>
  </si>
  <si>
    <t>MC5I05871N</t>
  </si>
  <si>
    <t>SW92R_SRDF_BLACK_RDC1</t>
  </si>
  <si>
    <t>SW94R_SRDF_BLACK_RDC4</t>
  </si>
  <si>
    <t>London - Citigroup Centre  (CGC)</t>
  </si>
  <si>
    <t>cmdscgc1-ct-01</t>
  </si>
  <si>
    <t>FOX1205GAHN</t>
  </si>
  <si>
    <t>cmdscgc1-dg-01</t>
  </si>
  <si>
    <t>FOX1202H3PG</t>
  </si>
  <si>
    <t>cmdscgc1-jd-01</t>
  </si>
  <si>
    <t>FOX1330G5AC</t>
  </si>
  <si>
    <t>cmdscgc1-rb-01</t>
  </si>
  <si>
    <t>FOX1329GR3T</t>
  </si>
  <si>
    <t>emdscgc1-jd-03</t>
  </si>
  <si>
    <t>FOX1331GYC3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</si>
  <si>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</si>
  <si>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</si>
  <si>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</si>
  <si>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</si>
  <si>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</si>
  <si>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</si>
  <si>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</si>
  <si>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</si>
  <si>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</si>
  <si>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</si>
  <si>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</si>
  <si>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DS-C9509</t>
  </si>
  <si>
    <t>FOX1210GT0F</t>
  </si>
  <si>
    <t>rmdscgc1-sl-01</t>
  </si>
  <si>
    <t>FOX1212GP09</t>
  </si>
  <si>
    <t>MC5IN02563</t>
  </si>
  <si>
    <t>MC5IN02565</t>
  </si>
  <si>
    <t>MC5IN01485</t>
  </si>
  <si>
    <t>MC5IN01482</t>
  </si>
  <si>
    <t>Germany - Frankfurt Data Centre  (FDC)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</si>
  <si>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</si>
  <si>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</si>
  <si>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</si>
  <si>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</si>
  <si>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</si>
  <si>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</si>
  <si>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</si>
  <si>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</si>
  <si>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</si>
  <si>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</si>
  <si>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</si>
  <si>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</si>
  <si>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</si>
  <si>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</si>
  <si>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</si>
  <si>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</si>
  <si>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</si>
  <si>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</si>
  <si>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</si>
  <si>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</si>
  <si>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</si>
  <si>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</si>
  <si>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</si>
  <si>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</si>
  <si>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delcd01ae16</t>
  </si>
  <si>
    <t>FOX1643S004</t>
  </si>
  <si>
    <t>delcd01be16</t>
  </si>
  <si>
    <t>FOX1639S32M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</si>
  <si>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</si>
  <si>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</si>
  <si>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</si>
  <si>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</si>
  <si>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</si>
  <si>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</si>
  <si>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</si>
  <si>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</si>
  <si>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</si>
  <si>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</si>
  <si>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</si>
  <si>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</si>
  <si>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</si>
  <si>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</si>
  <si>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</si>
  <si>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</si>
  <si>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</si>
  <si>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</si>
  <si>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</si>
  <si>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</si>
  <si>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</si>
  <si>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</si>
  <si>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</si>
  <si>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</si>
  <si>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</si>
  <si>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</si>
  <si>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</si>
  <si>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</si>
  <si>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</si>
  <si>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</si>
  <si>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</si>
  <si>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</si>
  <si>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</si>
  <si>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</si>
  <si>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</si>
  <si>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</si>
  <si>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</si>
  <si>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</si>
  <si>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</si>
  <si>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</si>
  <si>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</si>
  <si>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</si>
  <si>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</si>
  <si>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</si>
  <si>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 xml:space="preserve">Germany - Welle  </t>
  </si>
  <si>
    <t>rmdswell-gl-01</t>
  </si>
  <si>
    <t>FOX1241G3Y0</t>
  </si>
  <si>
    <t>rmdswell-sl-01</t>
  </si>
  <si>
    <t>FOX1252G2SP</t>
  </si>
  <si>
    <t>cmdswell-ct-01</t>
  </si>
  <si>
    <t>FOX1202H3N2</t>
  </si>
  <si>
    <t>cmdswell-dg-01</t>
  </si>
  <si>
    <t>FOX1202H3NC</t>
  </si>
  <si>
    <t xml:space="preserve">Switzerland - Colt  </t>
  </si>
  <si>
    <t>DS-C9506</t>
  </si>
  <si>
    <t>5.2.8b</t>
  </si>
  <si>
    <t>FOX1638GFVX</t>
  </si>
  <si>
    <t>FOX1638GFW7</t>
  </si>
  <si>
    <t>DS-C9124-K9</t>
  </si>
  <si>
    <t>FOX1511H7YK</t>
  </si>
  <si>
    <t>FOX1511H7WD</t>
  </si>
  <si>
    <t xml:space="preserve">Switzerland - BLWG </t>
  </si>
  <si>
    <t>FOX1511H7YQ</t>
  </si>
  <si>
    <t>FOX1511H81U</t>
  </si>
  <si>
    <t>DELCD01AE16</t>
  </si>
  <si>
    <t>Fabric_RDC_Ruby</t>
  </si>
  <si>
    <t>10.154.33.80</t>
  </si>
  <si>
    <t>RDC4</t>
  </si>
  <si>
    <t>CORE</t>
  </si>
  <si>
    <t>RUBY</t>
  </si>
  <si>
    <t>CISCO</t>
  </si>
  <si>
    <t>Cisco 9513</t>
  </si>
  <si>
    <t>EMC</t>
  </si>
  <si>
    <t>10.154.33.81</t>
  </si>
  <si>
    <t>10.154.33.82</t>
  </si>
  <si>
    <t>EDGE</t>
  </si>
  <si>
    <t>10.154.36.20</t>
  </si>
  <si>
    <t>RDC3</t>
  </si>
  <si>
    <t>10.154.33.126</t>
  </si>
  <si>
    <t>10.154.41.6</t>
  </si>
  <si>
    <t>RDC1</t>
  </si>
  <si>
    <t>10.154.36.44</t>
  </si>
  <si>
    <t>10.154.33.124</t>
  </si>
  <si>
    <t>HDS</t>
  </si>
  <si>
    <t>169.182.138.13</t>
  </si>
  <si>
    <t>10.154.36.49</t>
  </si>
  <si>
    <t>10.154.54.30</t>
  </si>
  <si>
    <t>10.154.43.58</t>
  </si>
  <si>
    <t>169.182.141.223</t>
  </si>
  <si>
    <t>10.154.33.25</t>
  </si>
  <si>
    <t>10.154.43.59</t>
  </si>
  <si>
    <t>10.154.41.62</t>
  </si>
  <si>
    <t>DS-C9148</t>
  </si>
  <si>
    <t>AMS17100641</t>
  </si>
  <si>
    <t>5.2(8c)</t>
  </si>
  <si>
    <t>10.154.36.60</t>
  </si>
  <si>
    <t>AMS17100246</t>
  </si>
  <si>
    <t>10.154.36.45</t>
  </si>
  <si>
    <t>AMS17100422</t>
  </si>
  <si>
    <t>10.154.54.62</t>
  </si>
  <si>
    <t>AMS17080940</t>
  </si>
  <si>
    <t>10.154.41.49</t>
  </si>
  <si>
    <t>AMS17500063</t>
  </si>
  <si>
    <t>5.2(8d)</t>
  </si>
  <si>
    <t>10.154.36.8</t>
  </si>
  <si>
    <t>AMS17500050</t>
  </si>
  <si>
    <t>Fabric_RDC_Jade</t>
  </si>
  <si>
    <t>10.154.32.80</t>
  </si>
  <si>
    <t>JADE</t>
  </si>
  <si>
    <t>10.154.32.81</t>
  </si>
  <si>
    <t>10.154.32.82</t>
  </si>
  <si>
    <t>10.154.34.150</t>
  </si>
  <si>
    <t>10.154.33.125</t>
  </si>
  <si>
    <t>10.154.41.5</t>
  </si>
  <si>
    <t>10.154.36.157</t>
  </si>
  <si>
    <t>10.154.33.123</t>
  </si>
  <si>
    <t>169.182.138.14</t>
  </si>
  <si>
    <t>10.154.35.120</t>
  </si>
  <si>
    <t>10.154.53.240</t>
  </si>
  <si>
    <t>10.154.43.100</t>
  </si>
  <si>
    <t>169.182.141.222</t>
  </si>
  <si>
    <t>10.154.32.161</t>
  </si>
  <si>
    <t>10.154.43.101</t>
  </si>
  <si>
    <t>10.154.41.61</t>
  </si>
  <si>
    <t>AMS17080867</t>
  </si>
  <si>
    <t>10.154.35.61</t>
  </si>
  <si>
    <t>AMS17100429</t>
  </si>
  <si>
    <t>10.154.35.62</t>
  </si>
  <si>
    <t>AMS17080809</t>
  </si>
  <si>
    <t>10.154.54.61</t>
  </si>
  <si>
    <t>AMS17100432</t>
  </si>
  <si>
    <t>10.154.41.155</t>
  </si>
  <si>
    <t>AMS17460577</t>
  </si>
  <si>
    <t>10.154.34.153</t>
  </si>
  <si>
    <t>AMS17510172</t>
  </si>
  <si>
    <t>Fabric_CGC_Ruby</t>
  </si>
  <si>
    <t>169.186.132.247</t>
  </si>
  <si>
    <t>CGC1 TR1/2</t>
  </si>
  <si>
    <t>169.186.132.246</t>
  </si>
  <si>
    <t>169.186.132.245</t>
  </si>
  <si>
    <t>169.194.40.148</t>
  </si>
  <si>
    <t>Fabric_CGC_Jade</t>
  </si>
  <si>
    <t>169.186.132.96</t>
  </si>
  <si>
    <t>169.186.132.95</t>
  </si>
  <si>
    <t>169.186.132.94</t>
  </si>
  <si>
    <t>169.194.40.16</t>
  </si>
  <si>
    <t>Fabric_FDC_Ruby</t>
  </si>
  <si>
    <t>10.159.40.198</t>
  </si>
  <si>
    <t>FDC1a</t>
  </si>
  <si>
    <t>10.159.40.199</t>
  </si>
  <si>
    <t>10.159.41.213</t>
  </si>
  <si>
    <t>10.159.41.229</t>
  </si>
  <si>
    <t>10.159.43.220</t>
  </si>
  <si>
    <t>FDC1b</t>
  </si>
  <si>
    <t>10.159.41.197</t>
  </si>
  <si>
    <t>10.159.41.198</t>
  </si>
  <si>
    <t>10.159.41.216</t>
  </si>
  <si>
    <t>10.159.40.251</t>
  </si>
  <si>
    <t>10.159.43.248</t>
  </si>
  <si>
    <t>10.159.15.251</t>
  </si>
  <si>
    <t>10.159.40.226</t>
  </si>
  <si>
    <t>10.159.14.236</t>
  </si>
  <si>
    <t>10.159.122.245</t>
  </si>
  <si>
    <t>10.159.41.55</t>
  </si>
  <si>
    <t>10.159.15.188</t>
  </si>
  <si>
    <t xml:space="preserve">FOX1643S004 </t>
  </si>
  <si>
    <t>Fabric_FDC_Jade</t>
  </si>
  <si>
    <t>10.159.40.202</t>
  </si>
  <si>
    <t>10.159.40.203</t>
  </si>
  <si>
    <t>10.159.41.214</t>
  </si>
  <si>
    <t>10.159.41.231</t>
  </si>
  <si>
    <t>10.159.44.40</t>
  </si>
  <si>
    <t>10.159.41.199</t>
  </si>
  <si>
    <t>10.159.41.200</t>
  </si>
  <si>
    <t>10.159.41.215</t>
  </si>
  <si>
    <t>10.159.40.254</t>
  </si>
  <si>
    <t>10.159.43.120</t>
  </si>
  <si>
    <t>10.159.14.252</t>
  </si>
  <si>
    <t>10.159.40.225</t>
  </si>
  <si>
    <t>10.159.15.238</t>
  </si>
  <si>
    <t>emdsfdc1a-jd-14</t>
  </si>
  <si>
    <t>10.159.122.246</t>
  </si>
  <si>
    <t>10.159.41.56</t>
  </si>
  <si>
    <t xml:space="preserve">10.159.15.189 </t>
  </si>
  <si>
    <t xml:space="preserve">FOX1639S32M </t>
  </si>
  <si>
    <t>Fabric_RDC_Cat</t>
  </si>
  <si>
    <t>10.154.36.21</t>
  </si>
  <si>
    <t>CAT</t>
  </si>
  <si>
    <t>Fabric_RDC_Dog</t>
  </si>
  <si>
    <t>10.154.34.151</t>
  </si>
  <si>
    <t>DOG</t>
  </si>
  <si>
    <t>Fabric_CGC_Cat</t>
  </si>
  <si>
    <t>169.186.132.85</t>
  </si>
  <si>
    <t>CGC1 TR1</t>
  </si>
  <si>
    <t>Fabric_CGC_Dog</t>
  </si>
  <si>
    <t>169.186.132.83</t>
  </si>
  <si>
    <t>Fabric_FDC_Cat</t>
  </si>
  <si>
    <t>10.159.41.7</t>
  </si>
  <si>
    <t>169.194.216.99</t>
  </si>
  <si>
    <t>Welle</t>
  </si>
  <si>
    <t>Fabric_FDC_Dog</t>
  </si>
  <si>
    <t>10.159.41.8</t>
  </si>
  <si>
    <t>169.194.215.99</t>
  </si>
  <si>
    <t>Fabric_EMEA_Silver</t>
  </si>
  <si>
    <t>10.154.32.83</t>
  </si>
  <si>
    <t>SRDF</t>
  </si>
  <si>
    <t>SILVER</t>
  </si>
  <si>
    <t>169.186.132.86</t>
  </si>
  <si>
    <t>Cisco 9509</t>
  </si>
  <si>
    <t>10.159.40.201</t>
  </si>
  <si>
    <t>169.194.216.241</t>
  </si>
  <si>
    <t xml:space="preserve">FOX1252G2SP </t>
  </si>
  <si>
    <t>Fabric_EMEA_Gold</t>
  </si>
  <si>
    <t>10.154.33.83</t>
  </si>
  <si>
    <t>GOLD</t>
  </si>
  <si>
    <t>169.186.132.87</t>
  </si>
  <si>
    <t>10.159.40.205</t>
  </si>
  <si>
    <t>169.194.216.243</t>
  </si>
  <si>
    <t>RDCBLUEFABRIC</t>
  </si>
  <si>
    <t>169.186.192.79</t>
  </si>
  <si>
    <t>BLUE</t>
  </si>
  <si>
    <t>MCDATA</t>
  </si>
  <si>
    <t>2GB ED140</t>
  </si>
  <si>
    <t>169.186.192.81</t>
  </si>
  <si>
    <t>169.186.192.83</t>
  </si>
  <si>
    <t>169.186.192.207</t>
  </si>
  <si>
    <t>169.186.192.211</t>
  </si>
  <si>
    <t>169.186.192.213</t>
  </si>
  <si>
    <t>169.186.198.198</t>
  </si>
  <si>
    <t>169.186.198.199</t>
  </si>
  <si>
    <t>169.186.192.215</t>
  </si>
  <si>
    <t>RDCREDFABRIC</t>
  </si>
  <si>
    <t>169.186.192.15</t>
  </si>
  <si>
    <t>RED</t>
  </si>
  <si>
    <t>169.186.192.17</t>
  </si>
  <si>
    <t>169.186.192.19</t>
  </si>
  <si>
    <t>169.186.192.143</t>
  </si>
  <si>
    <t>169.186.192.147</t>
  </si>
  <si>
    <t>169.186.192.149</t>
  </si>
  <si>
    <t>169.186.198.133</t>
  </si>
  <si>
    <t>169.186.198.137</t>
  </si>
  <si>
    <t>169.186.192.151</t>
  </si>
  <si>
    <t>CGCBLUEFABRIC</t>
  </si>
  <si>
    <t>169.186.141.81</t>
  </si>
  <si>
    <t>169.186.141.199</t>
  </si>
  <si>
    <t>CGC2 3rd flr</t>
  </si>
  <si>
    <t>CGCREDFABRIC</t>
  </si>
  <si>
    <t>169.186.141.17</t>
  </si>
  <si>
    <t>169.186.141.198</t>
  </si>
  <si>
    <t>EMEA - Citigroup Distributed Fibre Switch Inventory for July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</si>
</sst>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[$-1010409]m/d/yyyy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9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3">
    <xf numFmtId="0" fontId="0" fillId="0" borderId="0"/>
    <xf numFmtId="165" fontId="2" fillId="0" borderId="0"/>
    <xf numFmtId="164" fontId="5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6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6" fillId="0" borderId="0"/>
    <xf numFmtId="165" fontId="6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</cellStyleXfs>
  <cellXfs count="99">
    <xf numFmtId="0" fontId="0" fillId="0" borderId="0" xfId="0"/>
    <xf numFmtId="165" fontId="8" fillId="0" borderId="1" xfId="13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7" fillId="2" borderId="1" xfId="68" applyFont="1" applyFill="1" applyBorder="1" applyAlignment="1">
      <alignment horizontal="center" vertical="center"/>
    </xf>
    <xf numFmtId="165" fontId="9" fillId="0" borderId="1" xfId="1" applyFont="1" applyBorder="1" applyAlignment="1">
      <alignment horizontal="center" vertical="center"/>
    </xf>
    <xf numFmtId="0" fontId="5" fillId="3" borderId="20" xfId="78" applyFont="1" applyFill="1" applyBorder="1"/>
    <xf numFmtId="49" fontId="16" fillId="2" borderId="1" xfId="82" applyNumberFormat="1" applyFont="1" applyFill="1" applyBorder="1" applyAlignment="1">
      <alignment horizontal="center" vertical="center"/>
    </xf>
    <xf numFmtId="49" fontId="16" fillId="8" borderId="1" xfId="82" applyNumberFormat="1" applyFont="1" applyFill="1" applyBorder="1" applyAlignment="1">
      <alignment horizontal="center" vertical="center"/>
    </xf>
    <xf numFmtId="49" fontId="16" fillId="2" borderId="1" xfId="82" applyNumberFormat="1" applyFont="1" applyFill="1" applyBorder="1" applyAlignment="1">
      <alignment horizontal="center"/>
    </xf>
    <xf numFmtId="0" fontId="17" fillId="2" borderId="1" xfId="83" applyFont="1" applyFill="1" applyBorder="1" applyAlignment="1">
      <alignment horizontal="center" vertical="center"/>
    </xf>
    <xf numFmtId="49" fontId="16" fillId="2" borderId="7" xfId="82" applyNumberFormat="1" applyFont="1" applyFill="1" applyBorder="1" applyAlignment="1">
      <alignment horizontal="center"/>
    </xf>
    <xf numFmtId="0" fontId="17" fillId="2" borderId="7" xfId="83" applyFont="1" applyFill="1" applyBorder="1" applyAlignment="1">
      <alignment horizontal="center" vertical="center"/>
    </xf>
    <xf numFmtId="49" fontId="16" fillId="2" borderId="8" xfId="82" applyNumberFormat="1" applyFont="1" applyFill="1" applyBorder="1" applyAlignment="1">
      <alignment horizontal="center"/>
    </xf>
    <xf numFmtId="0" fontId="17" fillId="2" borderId="8" xfId="83" applyFont="1" applyFill="1" applyBorder="1" applyAlignment="1">
      <alignment horizontal="center" vertical="center"/>
    </xf>
    <xf numFmtId="0" fontId="17" fillId="8" borderId="1" xfId="83" applyFont="1" applyFill="1" applyBorder="1" applyAlignment="1">
      <alignment horizontal="center" vertical="center"/>
    </xf>
    <xf numFmtId="9" fontId="17" fillId="8" borderId="1" xfId="78" applyNumberFormat="1" applyFont="1" applyFill="1" applyBorder="1" applyAlignment="1">
      <alignment horizontal="center"/>
    </xf>
    <xf numFmtId="3" fontId="11" fillId="8" borderId="1" xfId="78" applyNumberFormat="1" applyFill="1" applyBorder="1" applyAlignment="1">
      <alignment horizontal="center"/>
    </xf>
    <xf numFmtId="49" fontId="16" fillId="8" borderId="1" xfId="82" applyNumberFormat="1" applyFont="1" applyFill="1" applyBorder="1" applyAlignment="1">
      <alignment horizontal="center"/>
    </xf>
    <xf numFmtId="49" fontId="16" fillId="2" borderId="8" xfId="82" applyNumberFormat="1" applyFont="1" applyFill="1" applyBorder="1" applyAlignment="1">
      <alignment horizontal="center" vertical="center"/>
    </xf>
    <xf numFmtId="49" fontId="16" fillId="2" borderId="7" xfId="82" applyNumberFormat="1" applyFont="1" applyFill="1" applyBorder="1" applyAlignment="1">
      <alignment horizontal="center" vertical="center"/>
    </xf>
    <xf numFmtId="0" fontId="12" fillId="3" borderId="29" xfId="78" applyNumberFormat="1" applyFont="1" applyFill="1" applyBorder="1" applyAlignment="1">
      <alignment horizontal="center" wrapText="1"/>
    </xf>
    <xf numFmtId="49" fontId="12" fillId="3" borderId="30" xfId="78" applyNumberFormat="1" applyFont="1" applyFill="1" applyBorder="1" applyAlignment="1">
      <alignment horizontal="center" wrapText="1"/>
    </xf>
    <xf numFmtId="2" fontId="12" fillId="3" borderId="30" xfId="78" applyNumberFormat="1" applyFont="1" applyFill="1" applyBorder="1" applyAlignment="1">
      <alignment horizontal="center" wrapText="1"/>
    </xf>
    <xf numFmtId="2" fontId="12" fillId="3" borderId="31" xfId="78" applyNumberFormat="1" applyFont="1" applyFill="1" applyBorder="1" applyAlignment="1">
      <alignment horizontal="center" wrapText="1"/>
    </xf>
    <xf numFmtId="0" fontId="5" fillId="3" borderId="21" xfId="78" applyFont="1" applyFill="1" applyBorder="1" applyAlignment="1">
      <alignment vertical="center"/>
    </xf>
    <xf numFmtId="0" fontId="12" fillId="3" borderId="29" xfId="78" applyNumberFormat="1" applyFont="1" applyFill="1" applyBorder="1" applyAlignment="1">
      <alignment horizontal="center" vertical="center" wrapText="1"/>
    </xf>
    <xf numFmtId="49" fontId="12" fillId="3" borderId="30" xfId="78" applyNumberFormat="1" applyFont="1" applyFill="1" applyBorder="1" applyAlignment="1">
      <alignment horizontal="center" vertical="center" wrapText="1"/>
    </xf>
    <xf numFmtId="2" fontId="12" fillId="3" borderId="30" xfId="78" applyNumberFormat="1" applyFont="1" applyFill="1" applyBorder="1" applyAlignment="1">
      <alignment horizontal="center" vertical="center" wrapText="1"/>
    </xf>
    <xf numFmtId="2" fontId="12" fillId="3" borderId="31" xfId="78" applyNumberFormat="1" applyFont="1" applyFill="1" applyBorder="1" applyAlignment="1">
      <alignment horizontal="center" vertical="center" wrapText="1"/>
    </xf>
    <xf numFmtId="0" fontId="12" fillId="3" borderId="3" xfId="78" applyNumberFormat="1" applyFont="1" applyFill="1" applyBorder="1" applyAlignment="1">
      <alignment horizontal="center" vertical="center" wrapText="1"/>
    </xf>
    <xf numFmtId="49" fontId="12" fillId="3" borderId="3" xfId="78" applyNumberFormat="1" applyFont="1" applyFill="1" applyBorder="1" applyAlignment="1">
      <alignment horizontal="center" vertical="center" wrapText="1"/>
    </xf>
    <xf numFmtId="2" fontId="12" fillId="3" borderId="3" xfId="78" applyNumberFormat="1" applyFont="1" applyFill="1" applyBorder="1" applyAlignment="1">
      <alignment horizontal="center" vertical="center" wrapText="1"/>
    </xf>
    <xf numFmtId="0" fontId="5" fillId="3" borderId="2" xfId="78" applyFont="1" applyFill="1" applyBorder="1"/>
    <xf numFmtId="0" fontId="12" fillId="3" borderId="32" xfId="78" applyNumberFormat="1" applyFont="1" applyFill="1" applyBorder="1" applyAlignment="1">
      <alignment horizontal="center" vertical="center" wrapText="1"/>
    </xf>
    <xf numFmtId="49" fontId="12" fillId="3" borderId="33" xfId="78" applyNumberFormat="1" applyFont="1" applyFill="1" applyBorder="1" applyAlignment="1">
      <alignment horizontal="center" vertical="center" wrapText="1"/>
    </xf>
    <xf numFmtId="2" fontId="12" fillId="3" borderId="33" xfId="78" applyNumberFormat="1" applyFont="1" applyFill="1" applyBorder="1" applyAlignment="1">
      <alignment horizontal="center" vertical="center" wrapText="1"/>
    </xf>
    <xf numFmtId="2" fontId="12" fillId="3" borderId="34" xfId="78" applyNumberFormat="1" applyFont="1" applyFill="1" applyBorder="1" applyAlignment="1">
      <alignment horizontal="center" vertical="center" wrapText="1"/>
    </xf>
    <xf numFmtId="0" fontId="5" fillId="3" borderId="4" xfId="78" applyFont="1" applyFill="1" applyBorder="1"/>
    <xf numFmtId="3" fontId="11" fillId="0" borderId="7" xfId="78" applyNumberFormat="1" applyBorder="1" applyAlignment="1">
      <alignment horizontal="center" vertical="center"/>
    </xf>
    <xf numFmtId="3" fontId="11" fillId="0" borderId="1" xfId="78" applyNumberFormat="1" applyBorder="1" applyAlignment="1">
      <alignment horizontal="center" vertical="center"/>
    </xf>
    <xf numFmtId="3" fontId="11" fillId="0" borderId="8" xfId="78" applyNumberFormat="1" applyBorder="1" applyAlignment="1">
      <alignment horizontal="center" vertical="center"/>
    </xf>
    <xf numFmtId="9" fontId="17" fillId="2" borderId="7" xfId="78" applyNumberFormat="1" applyFont="1" applyFill="1" applyBorder="1" applyAlignment="1">
      <alignment horizontal="center" vertical="center"/>
    </xf>
    <xf numFmtId="3" fontId="17" fillId="0" borderId="7" xfId="78" applyNumberFormat="1" applyFont="1" applyBorder="1" applyAlignment="1">
      <alignment horizontal="center" vertical="center"/>
    </xf>
    <xf numFmtId="3" fontId="17" fillId="0" borderId="1" xfId="78" applyNumberFormat="1" applyFont="1" applyBorder="1" applyAlignment="1">
      <alignment horizontal="center" vertical="center"/>
    </xf>
    <xf numFmtId="49" fontId="16" fillId="8" borderId="7" xfId="82" applyNumberFormat="1" applyFont="1" applyFill="1" applyBorder="1" applyAlignment="1">
      <alignment horizontal="center" vertical="center"/>
    </xf>
    <xf numFmtId="0" fontId="17" fillId="8" borderId="7" xfId="83" applyFont="1" applyFill="1" applyBorder="1" applyAlignment="1">
      <alignment horizontal="center" vertical="center"/>
    </xf>
    <xf numFmtId="9" fontId="17" fillId="8" borderId="7" xfId="78" applyNumberFormat="1" applyFont="1" applyFill="1" applyBorder="1" applyAlignment="1">
      <alignment horizontal="center"/>
    </xf>
    <xf numFmtId="3" fontId="11" fillId="8" borderId="7" xfId="78" applyNumberFormat="1" applyFill="1" applyBorder="1" applyAlignment="1">
      <alignment horizontal="center"/>
    </xf>
    <xf numFmtId="49" fontId="16" fillId="8" borderId="7" xfId="82" applyNumberFormat="1" applyFont="1" applyFill="1" applyBorder="1" applyAlignment="1">
      <alignment horizontal="center"/>
    </xf>
    <xf numFmtId="165" fontId="18" fillId="0" borderId="1" xfId="13" applyFont="1" applyFill="1" applyBorder="1" applyAlignment="1">
      <alignment horizontal="center" vertical="center" wrapText="1"/>
    </xf>
    <xf numFmtId="165" fontId="5" fillId="0" borderId="1" xfId="13" applyFont="1" applyBorder="1" applyAlignment="1">
      <alignment horizontal="center" vertical="center"/>
    </xf>
    <xf numFmtId="165" fontId="5" fillId="0" borderId="1" xfId="13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1" xfId="13" applyFont="1" applyBorder="1" applyAlignment="1">
      <alignment horizontal="center" vertical="center"/>
    </xf>
    <xf numFmtId="0" fontId="10" fillId="0" borderId="1" xfId="77" applyFill="1" applyBorder="1" applyAlignment="1">
      <alignment horizontal="center" vertical="center"/>
    </xf>
    <xf numFmtId="165" fontId="5" fillId="0" borderId="1" xfId="1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Continuous" vertical="center"/>
    </xf>
    <xf numFmtId="165" fontId="8" fillId="2" borderId="1" xfId="13" applyFont="1" applyFill="1" applyBorder="1" applyAlignment="1">
      <alignment horizontal="center" vertical="center"/>
    </xf>
    <xf numFmtId="165" fontId="8" fillId="0" borderId="1" xfId="13" applyFont="1" applyFill="1" applyBorder="1" applyAlignment="1">
      <alignment horizontal="center" vertical="center" wrapText="1"/>
    </xf>
    <xf numFmtId="165" fontId="5" fillId="2" borderId="1" xfId="13" applyFont="1" applyFill="1" applyBorder="1" applyAlignment="1">
      <alignment horizontal="center" vertical="center"/>
    </xf>
    <xf numFmtId="165" fontId="5" fillId="2" borderId="1" xfId="13" applyFont="1" applyFill="1" applyBorder="1" applyAlignment="1">
      <alignment horizontal="center" vertical="center" wrapText="1"/>
    </xf>
    <xf numFmtId="165" fontId="8" fillId="2" borderId="1" xfId="13" applyFont="1" applyFill="1" applyBorder="1" applyAlignment="1">
      <alignment horizontal="center" vertical="center" wrapText="1"/>
    </xf>
    <xf numFmtId="0" fontId="16" fillId="2" borderId="1" xfId="82" applyNumberFormat="1" applyFont="1" applyFill="1" applyBorder="1" applyAlignment="1">
      <alignment horizontal="center" vertical="center"/>
    </xf>
    <xf numFmtId="3" fontId="17" fillId="2" borderId="7" xfId="83" applyNumberFormat="1" applyFont="1" applyFill="1" applyBorder="1" applyAlignment="1">
      <alignment horizontal="center" vertical="center"/>
    </xf>
    <xf numFmtId="0" fontId="16" fillId="2" borderId="1" xfId="82" applyNumberFormat="1" applyFont="1" applyFill="1" applyBorder="1" applyAlignment="1">
      <alignment horizontal="center"/>
    </xf>
    <xf numFmtId="49" fontId="13" fillId="5" borderId="6" xfId="78" applyNumberFormat="1" applyFont="1" applyFill="1" applyBorder="1" applyAlignment="1">
      <alignment horizontal="center" wrapText="1"/>
    </xf>
    <xf numFmtId="49" fontId="13" fillId="5" borderId="5" xfId="78" applyNumberFormat="1" applyFont="1" applyFill="1" applyBorder="1" applyAlignment="1">
      <alignment horizontal="center" wrapText="1"/>
    </xf>
    <xf numFmtId="49" fontId="13" fillId="4" borderId="5" xfId="78" applyNumberFormat="1" applyFont="1" applyFill="1" applyBorder="1" applyAlignment="1">
      <alignment horizontal="center"/>
    </xf>
    <xf numFmtId="49" fontId="13" fillId="6" borderId="9" xfId="78" applyNumberFormat="1" applyFont="1" applyFill="1" applyBorder="1" applyAlignment="1">
      <alignment horizontal="center"/>
    </xf>
    <xf numFmtId="49" fontId="13" fillId="6" borderId="10" xfId="78" applyNumberFormat="1" applyFont="1" applyFill="1" applyBorder="1" applyAlignment="1">
      <alignment horizontal="center"/>
    </xf>
    <xf numFmtId="0" fontId="11" fillId="6" borderId="11" xfId="78" applyFill="1" applyBorder="1" applyAlignment="1"/>
    <xf numFmtId="49" fontId="13" fillId="7" borderId="14" xfId="78" applyNumberFormat="1" applyFont="1" applyFill="1" applyBorder="1" applyAlignment="1">
      <alignment horizontal="center"/>
    </xf>
    <xf numFmtId="49" fontId="13" fillId="7" borderId="15" xfId="78" applyNumberFormat="1" applyFont="1" applyFill="1" applyBorder="1" applyAlignment="1">
      <alignment horizontal="center"/>
    </xf>
    <xf numFmtId="0" fontId="11" fillId="0" borderId="16" xfId="78" applyBorder="1" applyAlignment="1"/>
    <xf numFmtId="49" fontId="13" fillId="7" borderId="12" xfId="78" applyNumberFormat="1" applyFont="1" applyFill="1" applyBorder="1" applyAlignment="1">
      <alignment horizontal="center"/>
    </xf>
    <xf numFmtId="49" fontId="13" fillId="7" borderId="5" xfId="78" applyNumberFormat="1" applyFont="1" applyFill="1" applyBorder="1" applyAlignment="1">
      <alignment horizontal="center"/>
    </xf>
    <xf numFmtId="0" fontId="11" fillId="0" borderId="13" xfId="78" applyBorder="1" applyAlignment="1"/>
    <xf numFmtId="49" fontId="13" fillId="5" borderId="14" xfId="78" applyNumberFormat="1" applyFont="1" applyFill="1" applyBorder="1" applyAlignment="1">
      <alignment horizontal="center" wrapText="1"/>
    </xf>
    <xf numFmtId="49" fontId="13" fillId="5" borderId="15" xfId="78" applyNumberFormat="1" applyFont="1" applyFill="1" applyBorder="1" applyAlignment="1">
      <alignment horizontal="center" wrapText="1"/>
    </xf>
    <xf numFmtId="49" fontId="13" fillId="5" borderId="28" xfId="78" applyNumberFormat="1" applyFont="1" applyFill="1" applyBorder="1" applyAlignment="1">
      <alignment horizontal="center" wrapText="1"/>
    </xf>
    <xf numFmtId="49" fontId="13" fillId="4" borderId="19" xfId="78" applyNumberFormat="1" applyFont="1" applyFill="1" applyBorder="1" applyAlignment="1">
      <alignment horizontal="center"/>
    </xf>
    <xf numFmtId="49" fontId="13" fillId="4" borderId="17" xfId="78" applyNumberFormat="1" applyFont="1" applyFill="1" applyBorder="1" applyAlignment="1">
      <alignment horizontal="center"/>
    </xf>
    <xf numFmtId="49" fontId="13" fillId="4" borderId="18" xfId="78" applyNumberFormat="1" applyFont="1" applyFill="1" applyBorder="1" applyAlignment="1">
      <alignment horizontal="center"/>
    </xf>
    <xf numFmtId="49" fontId="13" fillId="4" borderId="27" xfId="78" applyNumberFormat="1" applyFont="1" applyFill="1" applyBorder="1" applyAlignment="1">
      <alignment horizontal="center" vertical="center"/>
    </xf>
    <xf numFmtId="49" fontId="13" fillId="4" borderId="23" xfId="78" applyNumberFormat="1" applyFont="1" applyFill="1" applyBorder="1" applyAlignment="1">
      <alignment horizontal="center" vertical="center"/>
    </xf>
    <xf numFmtId="49" fontId="13" fillId="4" borderId="24" xfId="78" applyNumberFormat="1" applyFont="1" applyFill="1" applyBorder="1" applyAlignment="1">
      <alignment horizontal="center" vertical="center"/>
    </xf>
    <xf numFmtId="49" fontId="13" fillId="5" borderId="22" xfId="78" applyNumberFormat="1" applyFont="1" applyFill="1" applyBorder="1" applyAlignment="1">
      <alignment horizontal="center" vertical="center" wrapText="1"/>
    </xf>
    <xf numFmtId="49" fontId="13" fillId="5" borderId="23" xfId="78" applyNumberFormat="1" applyFont="1" applyFill="1" applyBorder="1" applyAlignment="1">
      <alignment horizontal="center" vertical="center" wrapText="1"/>
    </xf>
    <xf numFmtId="49" fontId="13" fillId="5" borderId="24" xfId="78" applyNumberFormat="1" applyFont="1" applyFill="1" applyBorder="1" applyAlignment="1">
      <alignment horizontal="center" vertical="center" wrapText="1"/>
    </xf>
    <xf numFmtId="49" fontId="13" fillId="5" borderId="26" xfId="78" applyNumberFormat="1" applyFont="1" applyFill="1" applyBorder="1" applyAlignment="1">
      <alignment horizontal="center" wrapText="1"/>
    </xf>
    <xf numFmtId="49" fontId="13" fillId="4" borderId="25" xfId="78" applyNumberFormat="1" applyFont="1" applyFill="1" applyBorder="1" applyAlignment="1">
      <alignment horizontal="center"/>
    </xf>
    <xf numFmtId="49" fontId="13" fillId="4" borderId="26" xfId="78" applyNumberFormat="1" applyFont="1" applyFill="1" applyBorder="1" applyAlignment="1">
      <alignment horizontal="center"/>
    </xf>
    <xf numFmtId="49" fontId="13" fillId="7" borderId="6" xfId="78" applyNumberFormat="1" applyFont="1" applyFill="1" applyBorder="1" applyAlignment="1">
      <alignment horizontal="center"/>
    </xf>
    <xf numFmtId="0" fontId="11" fillId="0" borderId="4" xfId="78" applyBorder="1" applyAlignment="1"/>
  </cellXfs>
  <cellStyles count="163">
    <cellStyle name="_SAN Storage Inventory" xfId="79"/>
    <cellStyle name="0,0_x000d__x000a_NA_x000d__x000a_" xfId="80"/>
    <cellStyle name="Comma 2" xfId="2"/>
    <cellStyle name="Hyperlink" xfId="77" builtinId="8"/>
    <cellStyle name="Normal" xfId="0" builtinId="0"/>
    <cellStyle name="Normal 10" xfId="3"/>
    <cellStyle name="Normal 10 2" xfId="117"/>
    <cellStyle name="Normal 10 3" xfId="88"/>
    <cellStyle name="Normal 11" xfId="4"/>
    <cellStyle name="Normal 11 2" xfId="118"/>
    <cellStyle name="Normal 12" xfId="5"/>
    <cellStyle name="Normal 12 2" xfId="119"/>
    <cellStyle name="Normal 13" xfId="6"/>
    <cellStyle name="Normal 14" xfId="7"/>
    <cellStyle name="Normal 14 2" xfId="120"/>
    <cellStyle name="Normal 15" xfId="8"/>
    <cellStyle name="Normal 15 2" xfId="121"/>
    <cellStyle name="Normal 16" xfId="9"/>
    <cellStyle name="Normal 16 2" xfId="122"/>
    <cellStyle name="Normal 17" xfId="10"/>
    <cellStyle name="Normal 17 2" xfId="123"/>
    <cellStyle name="Normal 18" xfId="11"/>
    <cellStyle name="Normal 18 2" xfId="124"/>
    <cellStyle name="Normal 19" xfId="12"/>
    <cellStyle name="Normal 19 2" xfId="125"/>
    <cellStyle name="Normal 2" xfId="13"/>
    <cellStyle name="Normal 2 10" xfId="14"/>
    <cellStyle name="Normal 2 10 2" xfId="15"/>
    <cellStyle name="Normal 2 10 2 2" xfId="128"/>
    <cellStyle name="Normal 2 10 3" xfId="16"/>
    <cellStyle name="Normal 2 10 3 2" xfId="129"/>
    <cellStyle name="Normal 2 10 4" xfId="17"/>
    <cellStyle name="Normal 2 10 4 2" xfId="130"/>
    <cellStyle name="Normal 2 10 5" xfId="18"/>
    <cellStyle name="Normal 2 10 5 2" xfId="131"/>
    <cellStyle name="Normal 2 10 6" xfId="19"/>
    <cellStyle name="Normal 2 10 6 2" xfId="132"/>
    <cellStyle name="Normal 2 10 7" xfId="127"/>
    <cellStyle name="Normal 2 10 8" xfId="89"/>
    <cellStyle name="Normal 2 11" xfId="20"/>
    <cellStyle name="Normal 2 11 2" xfId="133"/>
    <cellStyle name="Normal 2 11 3" xfId="90"/>
    <cellStyle name="Normal 2 12" xfId="21"/>
    <cellStyle name="Normal 2 12 2" xfId="134"/>
    <cellStyle name="Normal 2 12 3" xfId="91"/>
    <cellStyle name="Normal 2 13" xfId="22"/>
    <cellStyle name="Normal 2 13 2" xfId="135"/>
    <cellStyle name="Normal 2 13 3" xfId="92"/>
    <cellStyle name="Normal 2 14" xfId="23"/>
    <cellStyle name="Normal 2 14 2" xfId="136"/>
    <cellStyle name="Normal 2 14 3" xfId="93"/>
    <cellStyle name="Normal 2 15" xfId="24"/>
    <cellStyle name="Normal 2 16" xfId="25"/>
    <cellStyle name="Normal 2 16 2" xfId="137"/>
    <cellStyle name="Normal 2 16 3" xfId="94"/>
    <cellStyle name="Normal 2 17" xfId="26"/>
    <cellStyle name="Normal 2 17 2" xfId="138"/>
    <cellStyle name="Normal 2 17 3" xfId="95"/>
    <cellStyle name="Normal 2 18" xfId="27"/>
    <cellStyle name="Normal 2 18 2" xfId="139"/>
    <cellStyle name="Normal 2 18 3" xfId="96"/>
    <cellStyle name="Normal 2 19" xfId="28"/>
    <cellStyle name="Normal 2 19 2" xfId="140"/>
    <cellStyle name="Normal 2 2" xfId="29"/>
    <cellStyle name="Normal 2 2 2" xfId="30"/>
    <cellStyle name="Normal 2 2 3" xfId="31"/>
    <cellStyle name="Normal 2 2 4" xfId="32"/>
    <cellStyle name="Normal 2 2 5" xfId="33"/>
    <cellStyle name="Normal 2 2 6" xfId="34"/>
    <cellStyle name="Normal 2 2 7" xfId="35"/>
    <cellStyle name="Normal 2 2 8" xfId="141"/>
    <cellStyle name="Normal 2 2 9" xfId="113"/>
    <cellStyle name="Normal 2 20" xfId="36"/>
    <cellStyle name="Normal 2 20 2" xfId="142"/>
    <cellStyle name="Normal 2 21" xfId="37"/>
    <cellStyle name="Normal 2 21 2" xfId="143"/>
    <cellStyle name="Normal 2 22" xfId="38"/>
    <cellStyle name="Normal 2 22 2" xfId="144"/>
    <cellStyle name="Normal 2 23" xfId="39"/>
    <cellStyle name="Normal 2 23 2" xfId="145"/>
    <cellStyle name="Normal 2 24" xfId="40"/>
    <cellStyle name="Normal 2 24 2" xfId="146"/>
    <cellStyle name="Normal 2 24 3" xfId="97"/>
    <cellStyle name="Normal 2 25" xfId="41"/>
    <cellStyle name="Normal 2 25 2" xfId="147"/>
    <cellStyle name="Normal 2 26" xfId="83"/>
    <cellStyle name="Normal 2 27" xfId="126"/>
    <cellStyle name="Normal 2 28" xfId="86"/>
    <cellStyle name="Normal 2 3" xfId="42"/>
    <cellStyle name="Normal 2 3 2" xfId="148"/>
    <cellStyle name="Normal 2 4" xfId="43"/>
    <cellStyle name="Normal 2 4 2" xfId="149"/>
    <cellStyle name="Normal 2 4 3" xfId="98"/>
    <cellStyle name="Normal 2 5" xfId="44"/>
    <cellStyle name="Normal 2 5 2" xfId="150"/>
    <cellStyle name="Normal 2 6" xfId="45"/>
    <cellStyle name="Normal 2 6 2" xfId="151"/>
    <cellStyle name="Normal 2 6 3" xfId="84"/>
    <cellStyle name="Normal 2 7" xfId="46"/>
    <cellStyle name="Normal 2 7 2" xfId="152"/>
    <cellStyle name="Normal 2 8" xfId="47"/>
    <cellStyle name="Normal 2 8 2" xfId="153"/>
    <cellStyle name="Normal 2 8 3" xfId="85"/>
    <cellStyle name="Normal 2 9" xfId="48"/>
    <cellStyle name="Normal 2 9 2" xfId="154"/>
    <cellStyle name="Normal 2_EMEA" xfId="111"/>
    <cellStyle name="Normal 20" xfId="74"/>
    <cellStyle name="Normal 20 2" xfId="160"/>
    <cellStyle name="Normal 21" xfId="49"/>
    <cellStyle name="Normal 22" xfId="50"/>
    <cellStyle name="Normal 23" xfId="51"/>
    <cellStyle name="Normal 24" xfId="52"/>
    <cellStyle name="Normal 25" xfId="53"/>
    <cellStyle name="Normal 26" xfId="54"/>
    <cellStyle name="Normal 27" xfId="55"/>
    <cellStyle name="Normal 27 10" xfId="56"/>
    <cellStyle name="Normal 27 2" xfId="57"/>
    <cellStyle name="Normal 27 3" xfId="58"/>
    <cellStyle name="Normal 27 4" xfId="59"/>
    <cellStyle name="Normal 27 5" xfId="60"/>
    <cellStyle name="Normal 27 6" xfId="61"/>
    <cellStyle name="Normal 27 7" xfId="62"/>
    <cellStyle name="Normal 27 8" xfId="63"/>
    <cellStyle name="Normal 27 9" xfId="64"/>
    <cellStyle name="Normal 28" xfId="76"/>
    <cellStyle name="Normal 28 2" xfId="162"/>
    <cellStyle name="Normal 29" xfId="75"/>
    <cellStyle name="Normal 29 2" xfId="161"/>
    <cellStyle name="Normal 3" xfId="65"/>
    <cellStyle name="Normal 3 2" xfId="66"/>
    <cellStyle name="Normal 3 3" xfId="67"/>
    <cellStyle name="Normal 3 4" xfId="155"/>
    <cellStyle name="Normal 3 5" xfId="82"/>
    <cellStyle name="Normal 30" xfId="116"/>
    <cellStyle name="Normal 31" xfId="115"/>
    <cellStyle name="Normal 32" xfId="78"/>
    <cellStyle name="Normal 4" xfId="68"/>
    <cellStyle name="Normal 4 10" xfId="114"/>
    <cellStyle name="Normal 4 11" xfId="99"/>
    <cellStyle name="Normal 4 12" xfId="100"/>
    <cellStyle name="Normal 4 13" xfId="101"/>
    <cellStyle name="Normal 4 14" xfId="156"/>
    <cellStyle name="Normal 4 15" xfId="87"/>
    <cellStyle name="Normal 4 2" xfId="102"/>
    <cellStyle name="Normal 4 3" xfId="103"/>
    <cellStyle name="Normal 4 4" xfId="104"/>
    <cellStyle name="Normal 4 5" xfId="105"/>
    <cellStyle name="Normal 4 6" xfId="106"/>
    <cellStyle name="Normal 4 7" xfId="107"/>
    <cellStyle name="Normal 4 8" xfId="108"/>
    <cellStyle name="Normal 4 9" xfId="109"/>
    <cellStyle name="Normal 4_EMEA" xfId="112"/>
    <cellStyle name="Normal 5" xfId="69"/>
    <cellStyle name="Normal 6" xfId="70"/>
    <cellStyle name="Normal 6 3" xfId="110"/>
    <cellStyle name="Normal 7" xfId="71"/>
    <cellStyle name="Normal 7 2" xfId="157"/>
    <cellStyle name="Normal 8" xfId="72"/>
    <cellStyle name="Normal 8 2" xfId="158"/>
    <cellStyle name="Normal 9" xfId="73"/>
    <cellStyle name="Normal 9 2" xfId="159"/>
    <cellStyle name="Normalny 2" xfId="1"/>
    <cellStyle name="Style 1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topLeftCell="A130" workbookViewId="0">
      <selection activeCell="I130" sqref="I1:I1048576"/>
    </sheetView>
  </sheetViews>
  <sheetFormatPr defaultRowHeight="15" x14ac:dyDescent="0.25"/>
  <cols>
    <col min="1" max="1" width="21.140625" bestFit="1" customWidth="1"/>
    <col min="2" max="2" width="10.140625" bestFit="1" customWidth="1"/>
    <col min="3" max="3" width="11.28515625" bestFit="1" customWidth="1"/>
    <col min="4" max="4" width="12.140625" bestFit="1" customWidth="1"/>
    <col min="5" max="6" width="5.5703125" bestFit="1" customWidth="1"/>
    <col min="7" max="7" width="8" bestFit="1" customWidth="1"/>
    <col min="8" max="8" width="8.7109375" bestFit="1" customWidth="1"/>
    <col min="9" max="9" width="8.85546875" bestFit="1" customWidth="1"/>
    <col min="10" max="10" width="11.28515625" bestFit="1" customWidth="1"/>
    <col min="12" max="12" width="36.42578125" bestFit="1" customWidth="1"/>
    <col min="16" max="16" width="15" bestFit="1" customWidth="1"/>
  </cols>
  <sheetData>
    <row r="1" spans="1:10" ht="21" thickBot="1" x14ac:dyDescent="0.35">
      <c r="A1" s="73" t="s">
        <v>612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21.75" thickTop="1" thickBot="1" x14ac:dyDescent="0.35">
      <c r="A2" s="76" t="s">
        <v>179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21" thickBot="1" x14ac:dyDescent="0.3">
      <c r="A3" s="91" t="s">
        <v>180</v>
      </c>
      <c r="B3" s="92"/>
      <c r="C3" s="92"/>
      <c r="D3" s="93"/>
      <c r="E3" s="88" t="s">
        <v>181</v>
      </c>
      <c r="F3" s="89"/>
      <c r="G3" s="89"/>
      <c r="H3" s="89"/>
      <c r="I3" s="90"/>
      <c r="J3" s="24"/>
    </row>
    <row r="4" spans="1:10" ht="27" thickBot="1" x14ac:dyDescent="0.3">
      <c r="A4" s="20" t="s">
        <v>182</v>
      </c>
      <c r="B4" s="21" t="s">
        <v>183</v>
      </c>
      <c r="C4" s="21" t="s">
        <v>184</v>
      </c>
      <c r="D4" s="21" t="s">
        <v>185</v>
      </c>
      <c r="E4" s="22" t="s">
        <v>186</v>
      </c>
      <c r="F4" s="22" t="s">
        <v>187</v>
      </c>
      <c r="G4" s="22" t="s">
        <v>188</v>
      </c>
      <c r="H4" s="22" t="s">
        <v>189</v>
      </c>
      <c r="I4" s="21" t="s">
        <v>190</v>
      </c>
      <c r="J4" s="23" t="s">
        <v>191</v>
      </c>
    </row>
    <row r="5" spans="1:10" x14ac:dyDescent="0.25">
      <c r="A5" s="19" t="s">
        <v>192</v>
      </c>
      <c r="B5" s="19" t="s">
        <v>193</v>
      </c>
      <c r="C5" s="19" t="s">
        <v>194</v>
      </c>
      <c r="D5" s="19" t="s">
        <v>195</v>
      </c>
      <c r="E5" s="11">
        <v>113</v>
      </c>
      <c r="F5" s="11">
        <v>19</v>
      </c>
      <c r="G5" s="41">
        <v>0.14393939393939395</v>
      </c>
      <c r="H5" s="42">
        <v>0</v>
      </c>
      <c r="I5" s="68">
        <f>E5+F5+H5</f>
        <v>132</v>
      </c>
      <c r="J5" s="10" t="s">
        <v>196</v>
      </c>
    </row>
    <row r="6" spans="1:10" x14ac:dyDescent="0.25">
      <c r="A6" s="6" t="s">
        <v>197</v>
      </c>
      <c r="B6" s="6" t="s">
        <v>193</v>
      </c>
      <c r="C6" s="6" t="s">
        <v>194</v>
      </c>
      <c r="D6" s="6" t="s">
        <v>198</v>
      </c>
      <c r="E6" s="9">
        <v>114</v>
      </c>
      <c r="F6" s="9">
        <v>18</v>
      </c>
      <c r="G6" s="41">
        <v>0.13636363636363635</v>
      </c>
      <c r="H6" s="43">
        <v>0</v>
      </c>
      <c r="I6" s="68">
        <f t="shared" ref="I6:I50" si="0">E6+F6+H6</f>
        <v>132</v>
      </c>
      <c r="J6" s="8" t="s">
        <v>199</v>
      </c>
    </row>
    <row r="7" spans="1:10" x14ac:dyDescent="0.25">
      <c r="A7" s="6" t="s">
        <v>200</v>
      </c>
      <c r="B7" s="6" t="s">
        <v>193</v>
      </c>
      <c r="C7" s="6" t="s">
        <v>194</v>
      </c>
      <c r="D7" s="6" t="s">
        <v>201</v>
      </c>
      <c r="E7" s="9">
        <v>112</v>
      </c>
      <c r="F7" s="9">
        <v>8</v>
      </c>
      <c r="G7" s="41">
        <v>6.6666666666666666E-2</v>
      </c>
      <c r="H7" s="43">
        <v>0</v>
      </c>
      <c r="I7" s="68">
        <f t="shared" si="0"/>
        <v>120</v>
      </c>
      <c r="J7" s="8" t="s">
        <v>202</v>
      </c>
    </row>
    <row r="8" spans="1:10" x14ac:dyDescent="0.25">
      <c r="A8" s="6" t="s">
        <v>203</v>
      </c>
      <c r="B8" s="6" t="s">
        <v>193</v>
      </c>
      <c r="C8" s="6" t="s">
        <v>194</v>
      </c>
      <c r="D8" s="6" t="s">
        <v>204</v>
      </c>
      <c r="E8" s="9">
        <v>116</v>
      </c>
      <c r="F8" s="9">
        <v>4</v>
      </c>
      <c r="G8" s="41">
        <v>3.3333333333333333E-2</v>
      </c>
      <c r="H8" s="43">
        <v>0</v>
      </c>
      <c r="I8" s="68">
        <f t="shared" si="0"/>
        <v>120</v>
      </c>
      <c r="J8" s="8" t="s">
        <v>202</v>
      </c>
    </row>
    <row r="9" spans="1:10" x14ac:dyDescent="0.25">
      <c r="A9" s="6" t="s">
        <v>205</v>
      </c>
      <c r="B9" s="6" t="s">
        <v>193</v>
      </c>
      <c r="C9" s="6" t="s">
        <v>194</v>
      </c>
      <c r="D9" s="6" t="s">
        <v>206</v>
      </c>
      <c r="E9" s="9">
        <v>237</v>
      </c>
      <c r="F9" s="9">
        <v>67</v>
      </c>
      <c r="G9" s="41">
        <v>0.22039473684210525</v>
      </c>
      <c r="H9" s="43">
        <v>0</v>
      </c>
      <c r="I9" s="68">
        <f t="shared" si="0"/>
        <v>304</v>
      </c>
      <c r="J9" s="8" t="s">
        <v>202</v>
      </c>
    </row>
    <row r="10" spans="1:10" x14ac:dyDescent="0.25">
      <c r="A10" s="6" t="s">
        <v>207</v>
      </c>
      <c r="B10" s="6" t="s">
        <v>193</v>
      </c>
      <c r="C10" s="6" t="s">
        <v>194</v>
      </c>
      <c r="D10" s="6" t="s">
        <v>208</v>
      </c>
      <c r="E10" s="9">
        <v>77</v>
      </c>
      <c r="F10" s="9">
        <v>243</v>
      </c>
      <c r="G10" s="41">
        <v>0.75937500000000002</v>
      </c>
      <c r="H10" s="43">
        <v>0</v>
      </c>
      <c r="I10" s="68">
        <f t="shared" si="0"/>
        <v>320</v>
      </c>
      <c r="J10" s="8" t="s">
        <v>202</v>
      </c>
    </row>
    <row r="11" spans="1:10" x14ac:dyDescent="0.25">
      <c r="A11" s="6" t="s">
        <v>209</v>
      </c>
      <c r="B11" s="6" t="s">
        <v>193</v>
      </c>
      <c r="C11" s="6" t="s">
        <v>194</v>
      </c>
      <c r="D11" s="6" t="s">
        <v>210</v>
      </c>
      <c r="E11" s="9">
        <v>111</v>
      </c>
      <c r="F11" s="9">
        <v>21</v>
      </c>
      <c r="G11" s="41">
        <v>0.15909090909090909</v>
      </c>
      <c r="H11" s="43">
        <v>0</v>
      </c>
      <c r="I11" s="68">
        <f t="shared" si="0"/>
        <v>132</v>
      </c>
      <c r="J11" s="8" t="s">
        <v>211</v>
      </c>
    </row>
    <row r="12" spans="1:10" x14ac:dyDescent="0.25">
      <c r="A12" s="6" t="s">
        <v>212</v>
      </c>
      <c r="B12" s="6" t="s">
        <v>193</v>
      </c>
      <c r="C12" s="6" t="s">
        <v>194</v>
      </c>
      <c r="D12" s="6" t="s">
        <v>213</v>
      </c>
      <c r="E12" s="9">
        <v>115</v>
      </c>
      <c r="F12" s="9">
        <v>17</v>
      </c>
      <c r="G12" s="41">
        <v>0.12878787878787878</v>
      </c>
      <c r="H12" s="43">
        <v>0</v>
      </c>
      <c r="I12" s="68">
        <f t="shared" si="0"/>
        <v>132</v>
      </c>
      <c r="J12" s="8" t="s">
        <v>211</v>
      </c>
    </row>
    <row r="13" spans="1:10" x14ac:dyDescent="0.25">
      <c r="A13" s="6" t="s">
        <v>214</v>
      </c>
      <c r="B13" s="6" t="s">
        <v>193</v>
      </c>
      <c r="C13" s="6" t="s">
        <v>194</v>
      </c>
      <c r="D13" s="6" t="s">
        <v>215</v>
      </c>
      <c r="E13" s="9">
        <v>232</v>
      </c>
      <c r="F13" s="9">
        <v>72</v>
      </c>
      <c r="G13" s="41">
        <v>0.23684210526315788</v>
      </c>
      <c r="H13" s="43">
        <v>0</v>
      </c>
      <c r="I13" s="68">
        <f t="shared" si="0"/>
        <v>304</v>
      </c>
      <c r="J13" s="8" t="s">
        <v>211</v>
      </c>
    </row>
    <row r="14" spans="1:10" x14ac:dyDescent="0.25">
      <c r="A14" s="6" t="s">
        <v>216</v>
      </c>
      <c r="B14" s="6" t="s">
        <v>193</v>
      </c>
      <c r="C14" s="6" t="s">
        <v>194</v>
      </c>
      <c r="D14" s="6" t="s">
        <v>217</v>
      </c>
      <c r="E14" s="9">
        <v>72</v>
      </c>
      <c r="F14" s="9">
        <v>247</v>
      </c>
      <c r="G14" s="41">
        <v>0.77429467084639503</v>
      </c>
      <c r="H14" s="43">
        <v>1</v>
      </c>
      <c r="I14" s="68">
        <f t="shared" si="0"/>
        <v>320</v>
      </c>
      <c r="J14" s="8" t="s">
        <v>211</v>
      </c>
    </row>
    <row r="15" spans="1:10" x14ac:dyDescent="0.25">
      <c r="A15" s="6" t="s">
        <v>218</v>
      </c>
      <c r="B15" s="6" t="s">
        <v>193</v>
      </c>
      <c r="C15" s="6" t="s">
        <v>194</v>
      </c>
      <c r="D15" s="6" t="s">
        <v>219</v>
      </c>
      <c r="E15" s="9">
        <v>108</v>
      </c>
      <c r="F15" s="9">
        <v>76</v>
      </c>
      <c r="G15" s="41">
        <v>0.41304347826086957</v>
      </c>
      <c r="H15" s="43">
        <v>0</v>
      </c>
      <c r="I15" s="68">
        <f t="shared" si="0"/>
        <v>184</v>
      </c>
      <c r="J15" s="8" t="s">
        <v>220</v>
      </c>
    </row>
    <row r="16" spans="1:10" x14ac:dyDescent="0.25">
      <c r="A16" s="6" t="s">
        <v>221</v>
      </c>
      <c r="B16" s="6" t="s">
        <v>193</v>
      </c>
      <c r="C16" s="6" t="s">
        <v>194</v>
      </c>
      <c r="D16" s="6" t="s">
        <v>222</v>
      </c>
      <c r="E16" s="9">
        <v>107</v>
      </c>
      <c r="F16" s="9">
        <v>77</v>
      </c>
      <c r="G16" s="41">
        <v>0.41847826086956524</v>
      </c>
      <c r="H16" s="43">
        <v>0</v>
      </c>
      <c r="I16" s="68">
        <f t="shared" si="0"/>
        <v>184</v>
      </c>
      <c r="J16" s="8" t="s">
        <v>223</v>
      </c>
    </row>
    <row r="17" spans="1:10" x14ac:dyDescent="0.25">
      <c r="A17" s="6" t="s">
        <v>224</v>
      </c>
      <c r="B17" s="6" t="s">
        <v>193</v>
      </c>
      <c r="C17" s="6" t="s">
        <v>194</v>
      </c>
      <c r="D17" s="6" t="s">
        <v>225</v>
      </c>
      <c r="E17" s="9">
        <v>197</v>
      </c>
      <c r="F17" s="9">
        <v>139</v>
      </c>
      <c r="G17" s="41">
        <v>0.41369047619047616</v>
      </c>
      <c r="H17" s="43">
        <v>0</v>
      </c>
      <c r="I17" s="68">
        <f t="shared" si="0"/>
        <v>336</v>
      </c>
      <c r="J17" s="8" t="s">
        <v>220</v>
      </c>
    </row>
    <row r="18" spans="1:10" x14ac:dyDescent="0.25">
      <c r="A18" s="6" t="s">
        <v>226</v>
      </c>
      <c r="B18" s="6" t="s">
        <v>193</v>
      </c>
      <c r="C18" s="6" t="s">
        <v>194</v>
      </c>
      <c r="D18" s="6" t="s">
        <v>227</v>
      </c>
      <c r="E18" s="9">
        <v>139</v>
      </c>
      <c r="F18" s="9">
        <v>101</v>
      </c>
      <c r="G18" s="41">
        <v>0.42083333333333334</v>
      </c>
      <c r="H18" s="43">
        <v>0</v>
      </c>
      <c r="I18" s="68">
        <f t="shared" si="0"/>
        <v>240</v>
      </c>
      <c r="J18" s="8" t="s">
        <v>220</v>
      </c>
    </row>
    <row r="19" spans="1:10" x14ac:dyDescent="0.25">
      <c r="A19" s="6" t="s">
        <v>228</v>
      </c>
      <c r="B19" s="6" t="s">
        <v>193</v>
      </c>
      <c r="C19" s="6" t="s">
        <v>194</v>
      </c>
      <c r="D19" s="6" t="s">
        <v>229</v>
      </c>
      <c r="E19" s="9">
        <v>288</v>
      </c>
      <c r="F19" s="9">
        <v>24</v>
      </c>
      <c r="G19" s="41">
        <v>7.6923076923076927E-2</v>
      </c>
      <c r="H19" s="43">
        <v>0</v>
      </c>
      <c r="I19" s="68">
        <f t="shared" si="0"/>
        <v>312</v>
      </c>
      <c r="J19" s="8" t="s">
        <v>220</v>
      </c>
    </row>
    <row r="20" spans="1:10" x14ac:dyDescent="0.25">
      <c r="A20" s="6" t="s">
        <v>230</v>
      </c>
      <c r="B20" s="6" t="s">
        <v>193</v>
      </c>
      <c r="C20" s="6" t="s">
        <v>194</v>
      </c>
      <c r="D20" s="6" t="s">
        <v>231</v>
      </c>
      <c r="E20" s="9">
        <v>210</v>
      </c>
      <c r="F20" s="9">
        <v>30</v>
      </c>
      <c r="G20" s="41">
        <v>0.125</v>
      </c>
      <c r="H20" s="43">
        <v>0</v>
      </c>
      <c r="I20" s="68">
        <f t="shared" si="0"/>
        <v>240</v>
      </c>
      <c r="J20" s="8" t="s">
        <v>220</v>
      </c>
    </row>
    <row r="21" spans="1:10" x14ac:dyDescent="0.25">
      <c r="A21" s="6" t="s">
        <v>232</v>
      </c>
      <c r="B21" s="6" t="s">
        <v>193</v>
      </c>
      <c r="C21" s="6" t="s">
        <v>194</v>
      </c>
      <c r="D21" s="6" t="s">
        <v>233</v>
      </c>
      <c r="E21" s="9">
        <v>91</v>
      </c>
      <c r="F21" s="9">
        <v>29</v>
      </c>
      <c r="G21" s="41">
        <v>0.24166666666666667</v>
      </c>
      <c r="H21" s="43">
        <v>0</v>
      </c>
      <c r="I21" s="68">
        <f t="shared" si="0"/>
        <v>120</v>
      </c>
      <c r="J21" s="8" t="s">
        <v>220</v>
      </c>
    </row>
    <row r="22" spans="1:10" x14ac:dyDescent="0.25">
      <c r="A22" s="6" t="s">
        <v>234</v>
      </c>
      <c r="B22" s="6" t="s">
        <v>193</v>
      </c>
      <c r="C22" s="6" t="s">
        <v>194</v>
      </c>
      <c r="D22" s="6" t="s">
        <v>235</v>
      </c>
      <c r="E22" s="9">
        <v>142</v>
      </c>
      <c r="F22" s="9">
        <v>74</v>
      </c>
      <c r="G22" s="41">
        <v>0.34259259259259262</v>
      </c>
      <c r="H22" s="43">
        <v>0</v>
      </c>
      <c r="I22" s="68">
        <f t="shared" si="0"/>
        <v>216</v>
      </c>
      <c r="J22" s="8" t="s">
        <v>220</v>
      </c>
    </row>
    <row r="23" spans="1:10" x14ac:dyDescent="0.25">
      <c r="A23" s="6" t="s">
        <v>236</v>
      </c>
      <c r="B23" s="6" t="s">
        <v>193</v>
      </c>
      <c r="C23" s="6" t="s">
        <v>194</v>
      </c>
      <c r="D23" s="6" t="s">
        <v>237</v>
      </c>
      <c r="E23" s="9">
        <v>195</v>
      </c>
      <c r="F23" s="9">
        <v>141</v>
      </c>
      <c r="G23" s="41">
        <v>0.41964285714285715</v>
      </c>
      <c r="H23" s="43">
        <v>0</v>
      </c>
      <c r="I23" s="68">
        <f t="shared" si="0"/>
        <v>336</v>
      </c>
      <c r="J23" s="8" t="s">
        <v>223</v>
      </c>
    </row>
    <row r="24" spans="1:10" x14ac:dyDescent="0.25">
      <c r="A24" s="6" t="s">
        <v>238</v>
      </c>
      <c r="B24" s="6" t="s">
        <v>193</v>
      </c>
      <c r="C24" s="6" t="s">
        <v>194</v>
      </c>
      <c r="D24" s="6" t="s">
        <v>239</v>
      </c>
      <c r="E24" s="9">
        <v>141</v>
      </c>
      <c r="F24" s="9">
        <v>99</v>
      </c>
      <c r="G24" s="41">
        <v>0.41249999999999998</v>
      </c>
      <c r="H24" s="43">
        <v>0</v>
      </c>
      <c r="I24" s="68">
        <f t="shared" si="0"/>
        <v>240</v>
      </c>
      <c r="J24" s="8" t="s">
        <v>223</v>
      </c>
    </row>
    <row r="25" spans="1:10" x14ac:dyDescent="0.25">
      <c r="A25" s="6" t="s">
        <v>240</v>
      </c>
      <c r="B25" s="6" t="s">
        <v>193</v>
      </c>
      <c r="C25" s="6" t="s">
        <v>194</v>
      </c>
      <c r="D25" s="6" t="s">
        <v>241</v>
      </c>
      <c r="E25" s="9">
        <v>287</v>
      </c>
      <c r="F25" s="9">
        <v>25</v>
      </c>
      <c r="G25" s="41">
        <v>8.0128205128205135E-2</v>
      </c>
      <c r="H25" s="43">
        <v>0</v>
      </c>
      <c r="I25" s="68">
        <f t="shared" si="0"/>
        <v>312</v>
      </c>
      <c r="J25" s="8" t="s">
        <v>223</v>
      </c>
    </row>
    <row r="26" spans="1:10" x14ac:dyDescent="0.25">
      <c r="A26" s="6" t="s">
        <v>242</v>
      </c>
      <c r="B26" s="6" t="s">
        <v>193</v>
      </c>
      <c r="C26" s="6" t="s">
        <v>194</v>
      </c>
      <c r="D26" s="6" t="s">
        <v>243</v>
      </c>
      <c r="E26" s="9">
        <v>211</v>
      </c>
      <c r="F26" s="9">
        <v>29</v>
      </c>
      <c r="G26" s="41">
        <v>0.12083333333333333</v>
      </c>
      <c r="H26" s="43">
        <v>0</v>
      </c>
      <c r="I26" s="68">
        <f t="shared" si="0"/>
        <v>240</v>
      </c>
      <c r="J26" s="8" t="s">
        <v>223</v>
      </c>
    </row>
    <row r="27" spans="1:10" x14ac:dyDescent="0.25">
      <c r="A27" s="6" t="s">
        <v>244</v>
      </c>
      <c r="B27" s="6" t="s">
        <v>193</v>
      </c>
      <c r="C27" s="6" t="s">
        <v>194</v>
      </c>
      <c r="D27" s="6" t="s">
        <v>245</v>
      </c>
      <c r="E27" s="9">
        <v>91</v>
      </c>
      <c r="F27" s="9">
        <v>29</v>
      </c>
      <c r="G27" s="41">
        <v>0.24166666666666667</v>
      </c>
      <c r="H27" s="43">
        <v>0</v>
      </c>
      <c r="I27" s="68">
        <f t="shared" si="0"/>
        <v>120</v>
      </c>
      <c r="J27" s="8" t="s">
        <v>223</v>
      </c>
    </row>
    <row r="28" spans="1:10" x14ac:dyDescent="0.25">
      <c r="A28" s="6" t="s">
        <v>246</v>
      </c>
      <c r="B28" s="6" t="s">
        <v>193</v>
      </c>
      <c r="C28" s="6" t="s">
        <v>194</v>
      </c>
      <c r="D28" s="6" t="s">
        <v>247</v>
      </c>
      <c r="E28" s="9">
        <v>142</v>
      </c>
      <c r="F28" s="9">
        <v>74</v>
      </c>
      <c r="G28" s="41">
        <v>0.34259259259259262</v>
      </c>
      <c r="H28" s="43">
        <v>0</v>
      </c>
      <c r="I28" s="68">
        <f t="shared" si="0"/>
        <v>216</v>
      </c>
      <c r="J28" s="8" t="s">
        <v>223</v>
      </c>
    </row>
    <row r="29" spans="1:10" x14ac:dyDescent="0.25">
      <c r="A29" s="6" t="s">
        <v>248</v>
      </c>
      <c r="B29" s="6" t="s">
        <v>193</v>
      </c>
      <c r="C29" s="6" t="s">
        <v>194</v>
      </c>
      <c r="D29" s="6" t="s">
        <v>249</v>
      </c>
      <c r="E29" s="9">
        <v>112</v>
      </c>
      <c r="F29" s="9">
        <v>128</v>
      </c>
      <c r="G29" s="41">
        <v>0.53333333333333333</v>
      </c>
      <c r="H29" s="43">
        <v>0</v>
      </c>
      <c r="I29" s="68">
        <f t="shared" si="0"/>
        <v>240</v>
      </c>
      <c r="J29" s="8" t="s">
        <v>220</v>
      </c>
    </row>
    <row r="30" spans="1:10" x14ac:dyDescent="0.25">
      <c r="A30" s="6" t="s">
        <v>250</v>
      </c>
      <c r="B30" s="6" t="s">
        <v>193</v>
      </c>
      <c r="C30" s="6" t="s">
        <v>194</v>
      </c>
      <c r="D30" s="6" t="s">
        <v>251</v>
      </c>
      <c r="E30" s="9">
        <v>139</v>
      </c>
      <c r="F30" s="9">
        <v>77</v>
      </c>
      <c r="G30" s="41">
        <v>0.35648148148148145</v>
      </c>
      <c r="H30" s="43">
        <v>0</v>
      </c>
      <c r="I30" s="68">
        <f t="shared" si="0"/>
        <v>216</v>
      </c>
      <c r="J30" s="8" t="s">
        <v>220</v>
      </c>
    </row>
    <row r="31" spans="1:10" x14ac:dyDescent="0.25">
      <c r="A31" s="6" t="s">
        <v>252</v>
      </c>
      <c r="B31" s="6" t="s">
        <v>193</v>
      </c>
      <c r="C31" s="6" t="s">
        <v>194</v>
      </c>
      <c r="D31" s="6" t="s">
        <v>253</v>
      </c>
      <c r="E31" s="9">
        <v>245</v>
      </c>
      <c r="F31" s="9">
        <v>19</v>
      </c>
      <c r="G31" s="41">
        <v>7.1969696969696975E-2</v>
      </c>
      <c r="H31" s="43">
        <v>0</v>
      </c>
      <c r="I31" s="68">
        <f t="shared" si="0"/>
        <v>264</v>
      </c>
      <c r="J31" s="8" t="s">
        <v>220</v>
      </c>
    </row>
    <row r="32" spans="1:10" x14ac:dyDescent="0.25">
      <c r="A32" s="6" t="s">
        <v>254</v>
      </c>
      <c r="B32" s="6" t="s">
        <v>193</v>
      </c>
      <c r="C32" s="6" t="s">
        <v>194</v>
      </c>
      <c r="D32" s="6" t="s">
        <v>255</v>
      </c>
      <c r="E32" s="9">
        <v>111</v>
      </c>
      <c r="F32" s="9">
        <v>129</v>
      </c>
      <c r="G32" s="41">
        <v>0.53749999999999998</v>
      </c>
      <c r="H32" s="43">
        <v>0</v>
      </c>
      <c r="I32" s="68">
        <f t="shared" si="0"/>
        <v>240</v>
      </c>
      <c r="J32" s="8" t="s">
        <v>223</v>
      </c>
    </row>
    <row r="33" spans="1:10" x14ac:dyDescent="0.25">
      <c r="A33" s="6" t="s">
        <v>256</v>
      </c>
      <c r="B33" s="6" t="s">
        <v>193</v>
      </c>
      <c r="C33" s="6" t="s">
        <v>194</v>
      </c>
      <c r="D33" s="6" t="s">
        <v>257</v>
      </c>
      <c r="E33" s="9">
        <v>137</v>
      </c>
      <c r="F33" s="9">
        <v>79</v>
      </c>
      <c r="G33" s="41">
        <v>0.36574074074074076</v>
      </c>
      <c r="H33" s="43">
        <v>0</v>
      </c>
      <c r="I33" s="68">
        <f t="shared" si="0"/>
        <v>216</v>
      </c>
      <c r="J33" s="8" t="s">
        <v>223</v>
      </c>
    </row>
    <row r="34" spans="1:10" x14ac:dyDescent="0.25">
      <c r="A34" s="6" t="s">
        <v>258</v>
      </c>
      <c r="B34" s="6" t="s">
        <v>193</v>
      </c>
      <c r="C34" s="6" t="s">
        <v>194</v>
      </c>
      <c r="D34" s="6" t="s">
        <v>259</v>
      </c>
      <c r="E34" s="9">
        <v>246</v>
      </c>
      <c r="F34" s="9">
        <v>18</v>
      </c>
      <c r="G34" s="41">
        <v>6.8181818181818177E-2</v>
      </c>
      <c r="H34" s="43">
        <v>0</v>
      </c>
      <c r="I34" s="68">
        <f t="shared" si="0"/>
        <v>264</v>
      </c>
      <c r="J34" s="8" t="s">
        <v>223</v>
      </c>
    </row>
    <row r="35" spans="1:10" x14ac:dyDescent="0.25">
      <c r="A35" s="6" t="s">
        <v>0</v>
      </c>
      <c r="B35" s="6" t="s">
        <v>193</v>
      </c>
      <c r="C35" s="6" t="s">
        <v>194</v>
      </c>
      <c r="D35" s="6" t="s">
        <v>260</v>
      </c>
      <c r="E35" s="9">
        <v>90</v>
      </c>
      <c r="F35" s="9">
        <v>166</v>
      </c>
      <c r="G35" s="41">
        <v>0.6484375</v>
      </c>
      <c r="H35" s="43">
        <v>0</v>
      </c>
      <c r="I35" s="68">
        <f t="shared" si="0"/>
        <v>256</v>
      </c>
      <c r="J35" s="8" t="s">
        <v>202</v>
      </c>
    </row>
    <row r="36" spans="1:10" x14ac:dyDescent="0.25">
      <c r="A36" s="6" t="s">
        <v>7</v>
      </c>
      <c r="B36" s="6" t="s">
        <v>193</v>
      </c>
      <c r="C36" s="6" t="s">
        <v>194</v>
      </c>
      <c r="D36" s="6" t="s">
        <v>261</v>
      </c>
      <c r="E36" s="9">
        <v>90</v>
      </c>
      <c r="F36" s="9">
        <v>166</v>
      </c>
      <c r="G36" s="41">
        <v>0.6484375</v>
      </c>
      <c r="H36" s="43">
        <v>0</v>
      </c>
      <c r="I36" s="68">
        <f t="shared" si="0"/>
        <v>256</v>
      </c>
      <c r="J36" s="8" t="s">
        <v>220</v>
      </c>
    </row>
    <row r="37" spans="1:10" x14ac:dyDescent="0.25">
      <c r="A37" s="6" t="s">
        <v>262</v>
      </c>
      <c r="B37" s="6" t="s">
        <v>193</v>
      </c>
      <c r="C37" s="6" t="s">
        <v>263</v>
      </c>
      <c r="D37" s="6" t="s">
        <v>264</v>
      </c>
      <c r="E37" s="9">
        <v>73</v>
      </c>
      <c r="F37" s="9">
        <v>107</v>
      </c>
      <c r="G37" s="41">
        <v>0.59444444444444444</v>
      </c>
      <c r="H37" s="43">
        <v>0</v>
      </c>
      <c r="I37" s="68">
        <f t="shared" si="0"/>
        <v>180</v>
      </c>
      <c r="J37" s="8" t="s">
        <v>265</v>
      </c>
    </row>
    <row r="38" spans="1:10" x14ac:dyDescent="0.25">
      <c r="A38" s="6" t="s">
        <v>266</v>
      </c>
      <c r="B38" s="6" t="s">
        <v>193</v>
      </c>
      <c r="C38" s="6" t="s">
        <v>263</v>
      </c>
      <c r="D38" s="6" t="s">
        <v>267</v>
      </c>
      <c r="E38" s="9">
        <v>70</v>
      </c>
      <c r="F38" s="9">
        <v>109</v>
      </c>
      <c r="G38" s="41">
        <v>0.60893854748603349</v>
      </c>
      <c r="H38" s="43">
        <v>1</v>
      </c>
      <c r="I38" s="68">
        <f t="shared" si="0"/>
        <v>180</v>
      </c>
      <c r="J38" s="8" t="s">
        <v>268</v>
      </c>
    </row>
    <row r="39" spans="1:10" x14ac:dyDescent="0.25">
      <c r="A39" s="6" t="s">
        <v>1</v>
      </c>
      <c r="B39" s="67" t="str">
        <f>VLOOKUP(A39,Invenotry!B:L,8,FALSE)</f>
        <v>DS-C9148</v>
      </c>
      <c r="C39" s="67" t="str">
        <f>VLOOKUP(A39,Invenotry!B:L,11,FALSE)</f>
        <v>5.2(8c)</v>
      </c>
      <c r="D39" s="67" t="str">
        <f>VLOOKUP(A39,Invenotry!B:L,9,FALSE)</f>
        <v>AMS17100641</v>
      </c>
      <c r="E39" s="9">
        <v>40</v>
      </c>
      <c r="F39" s="9">
        <v>8</v>
      </c>
      <c r="G39" s="41">
        <v>0.16666666666666666</v>
      </c>
      <c r="H39" s="43">
        <v>0</v>
      </c>
      <c r="I39" s="68">
        <f t="shared" si="0"/>
        <v>48</v>
      </c>
      <c r="J39" s="69" t="s">
        <v>223</v>
      </c>
    </row>
    <row r="40" spans="1:10" x14ac:dyDescent="0.25">
      <c r="A40" s="6" t="s">
        <v>2</v>
      </c>
      <c r="B40" s="67" t="str">
        <f>VLOOKUP(A40,Invenotry!B:L,8,FALSE)</f>
        <v>DS-C9148</v>
      </c>
      <c r="C40" s="67" t="str">
        <f>VLOOKUP(A40,Invenotry!B:L,11,FALSE)</f>
        <v>5.2(8c)</v>
      </c>
      <c r="D40" s="67" t="str">
        <f>VLOOKUP(A40,Invenotry!B:L,9,FALSE)</f>
        <v>AMS17100246</v>
      </c>
      <c r="E40" s="9">
        <v>47</v>
      </c>
      <c r="F40" s="9">
        <v>1</v>
      </c>
      <c r="G40" s="41">
        <v>2.0833333333333332E-2</v>
      </c>
      <c r="H40" s="43">
        <v>0</v>
      </c>
      <c r="I40" s="68">
        <f t="shared" si="0"/>
        <v>48</v>
      </c>
      <c r="J40" s="69" t="s">
        <v>223</v>
      </c>
    </row>
    <row r="41" spans="1:10" x14ac:dyDescent="0.25">
      <c r="A41" s="6" t="s">
        <v>3</v>
      </c>
      <c r="B41" s="67" t="str">
        <f>VLOOKUP(A41,Invenotry!B:L,8,FALSE)</f>
        <v>DS-C9148</v>
      </c>
      <c r="C41" s="67" t="str">
        <f>VLOOKUP(A41,Invenotry!B:L,11,FALSE)</f>
        <v>5.2(8c)</v>
      </c>
      <c r="D41" s="67" t="str">
        <f>VLOOKUP(A41,Invenotry!B:L,9,FALSE)</f>
        <v>AMS17100422</v>
      </c>
      <c r="E41" s="9">
        <v>46</v>
      </c>
      <c r="F41" s="9">
        <v>2</v>
      </c>
      <c r="G41" s="41">
        <v>4.1666666666666664E-2</v>
      </c>
      <c r="H41" s="43">
        <v>0</v>
      </c>
      <c r="I41" s="68">
        <f t="shared" si="0"/>
        <v>48</v>
      </c>
      <c r="J41" s="69" t="s">
        <v>223</v>
      </c>
    </row>
    <row r="42" spans="1:10" x14ac:dyDescent="0.25">
      <c r="A42" s="6" t="s">
        <v>4</v>
      </c>
      <c r="B42" s="67" t="str">
        <f>VLOOKUP(A42,Invenotry!B:L,8,FALSE)</f>
        <v>DS-C9148</v>
      </c>
      <c r="C42" s="67" t="str">
        <f>VLOOKUP(A42,Invenotry!B:L,11,FALSE)</f>
        <v>5.2(8c)</v>
      </c>
      <c r="D42" s="67" t="str">
        <f>VLOOKUP(A42,Invenotry!B:L,9,FALSE)</f>
        <v>AMS17080940</v>
      </c>
      <c r="E42" s="9">
        <v>30</v>
      </c>
      <c r="F42" s="9">
        <v>18</v>
      </c>
      <c r="G42" s="41">
        <v>0.375</v>
      </c>
      <c r="H42" s="43">
        <v>0</v>
      </c>
      <c r="I42" s="68">
        <f t="shared" si="0"/>
        <v>48</v>
      </c>
      <c r="J42" s="69" t="s">
        <v>223</v>
      </c>
    </row>
    <row r="43" spans="1:10" x14ac:dyDescent="0.25">
      <c r="A43" s="6" t="s">
        <v>5</v>
      </c>
      <c r="B43" s="67" t="str">
        <f>VLOOKUP(A43,Invenotry!B:L,8,FALSE)</f>
        <v>DS-C9148</v>
      </c>
      <c r="C43" s="67" t="str">
        <f>VLOOKUP(A43,Invenotry!B:L,11,FALSE)</f>
        <v>5.2(8d)</v>
      </c>
      <c r="D43" s="67" t="str">
        <f>VLOOKUP(A43,Invenotry!B:L,9,FALSE)</f>
        <v>AMS17500063</v>
      </c>
      <c r="E43" s="9">
        <v>4</v>
      </c>
      <c r="F43" s="9">
        <v>44</v>
      </c>
      <c r="G43" s="41">
        <v>0.91666666666666663</v>
      </c>
      <c r="H43" s="43">
        <v>0</v>
      </c>
      <c r="I43" s="68">
        <f t="shared" si="0"/>
        <v>48</v>
      </c>
      <c r="J43" s="69" t="s">
        <v>223</v>
      </c>
    </row>
    <row r="44" spans="1:10" x14ac:dyDescent="0.25">
      <c r="A44" s="6" t="s">
        <v>6</v>
      </c>
      <c r="B44" s="67" t="str">
        <f>VLOOKUP(A44,Invenotry!B:L,8,FALSE)</f>
        <v>DS-C9148</v>
      </c>
      <c r="C44" s="67" t="str">
        <f>VLOOKUP(A44,Invenotry!B:L,11,FALSE)</f>
        <v>5.2(8d)</v>
      </c>
      <c r="D44" s="67" t="str">
        <f>VLOOKUP(A44,Invenotry!B:L,9,FALSE)</f>
        <v>AMS17500050</v>
      </c>
      <c r="E44" s="9">
        <v>4</v>
      </c>
      <c r="F44" s="9">
        <v>44</v>
      </c>
      <c r="G44" s="41">
        <v>0.91666666666666663</v>
      </c>
      <c r="H44" s="43">
        <v>0</v>
      </c>
      <c r="I44" s="68">
        <f t="shared" si="0"/>
        <v>48</v>
      </c>
      <c r="J44" s="69" t="s">
        <v>223</v>
      </c>
    </row>
    <row r="45" spans="1:10" x14ac:dyDescent="0.25">
      <c r="A45" s="6" t="s">
        <v>8</v>
      </c>
      <c r="B45" s="67" t="str">
        <f>VLOOKUP(A45,Invenotry!B:L,8,FALSE)</f>
        <v>DS-C9148</v>
      </c>
      <c r="C45" s="67" t="str">
        <f>VLOOKUP(A45,Invenotry!B:L,11,FALSE)</f>
        <v>5.2(8c)</v>
      </c>
      <c r="D45" s="67" t="str">
        <f>VLOOKUP(A45,Invenotry!B:L,9,FALSE)</f>
        <v>AMS17080867</v>
      </c>
      <c r="E45" s="9">
        <v>40</v>
      </c>
      <c r="F45" s="9">
        <v>8</v>
      </c>
      <c r="G45" s="41">
        <v>0.16666666666666666</v>
      </c>
      <c r="H45" s="43">
        <v>0</v>
      </c>
      <c r="I45" s="68">
        <f t="shared" si="0"/>
        <v>48</v>
      </c>
      <c r="J45" s="69" t="s">
        <v>220</v>
      </c>
    </row>
    <row r="46" spans="1:10" x14ac:dyDescent="0.25">
      <c r="A46" s="6" t="s">
        <v>9</v>
      </c>
      <c r="B46" s="67" t="str">
        <f>VLOOKUP(A46,Invenotry!B:L,8,FALSE)</f>
        <v>DS-C9148</v>
      </c>
      <c r="C46" s="67" t="str">
        <f>VLOOKUP(A46,Invenotry!B:L,11,FALSE)</f>
        <v>5.2(8c)</v>
      </c>
      <c r="D46" s="67" t="str">
        <f>VLOOKUP(A46,Invenotry!B:L,9,FALSE)</f>
        <v>AMS17100429</v>
      </c>
      <c r="E46" s="9">
        <v>47</v>
      </c>
      <c r="F46" s="9">
        <v>1</v>
      </c>
      <c r="G46" s="41">
        <v>2.0833333333333332E-2</v>
      </c>
      <c r="H46" s="43">
        <v>0</v>
      </c>
      <c r="I46" s="68">
        <f t="shared" si="0"/>
        <v>48</v>
      </c>
      <c r="J46" s="69" t="s">
        <v>220</v>
      </c>
    </row>
    <row r="47" spans="1:10" x14ac:dyDescent="0.25">
      <c r="A47" s="6" t="s">
        <v>10</v>
      </c>
      <c r="B47" s="67" t="str">
        <f>VLOOKUP(A47,Invenotry!B:L,8,FALSE)</f>
        <v>DS-C9148</v>
      </c>
      <c r="C47" s="67" t="str">
        <f>VLOOKUP(A47,Invenotry!B:L,11,FALSE)</f>
        <v>5.2(8c)</v>
      </c>
      <c r="D47" s="67" t="str">
        <f>VLOOKUP(A47,Invenotry!B:L,9,FALSE)</f>
        <v>AMS17080809</v>
      </c>
      <c r="E47" s="9">
        <v>45</v>
      </c>
      <c r="F47" s="9">
        <v>3</v>
      </c>
      <c r="G47" s="41">
        <v>6.25E-2</v>
      </c>
      <c r="H47" s="43">
        <v>0</v>
      </c>
      <c r="I47" s="68">
        <f t="shared" si="0"/>
        <v>48</v>
      </c>
      <c r="J47" s="69" t="s">
        <v>220</v>
      </c>
    </row>
    <row r="48" spans="1:10" x14ac:dyDescent="0.25">
      <c r="A48" s="6" t="s">
        <v>11</v>
      </c>
      <c r="B48" s="67" t="str">
        <f>VLOOKUP(A48,Invenotry!B:L,8,FALSE)</f>
        <v>DS-C9148</v>
      </c>
      <c r="C48" s="67" t="str">
        <f>VLOOKUP(A48,Invenotry!B:L,11,FALSE)</f>
        <v>5.2(8c)</v>
      </c>
      <c r="D48" s="67" t="str">
        <f>VLOOKUP(A48,Invenotry!B:L,9,FALSE)</f>
        <v>AMS17100432</v>
      </c>
      <c r="E48" s="9">
        <v>31</v>
      </c>
      <c r="F48" s="9">
        <v>17</v>
      </c>
      <c r="G48" s="41">
        <v>0.35416666666666669</v>
      </c>
      <c r="H48" s="43">
        <v>0</v>
      </c>
      <c r="I48" s="68">
        <f t="shared" si="0"/>
        <v>48</v>
      </c>
      <c r="J48" s="69" t="s">
        <v>220</v>
      </c>
    </row>
    <row r="49" spans="1:10" x14ac:dyDescent="0.25">
      <c r="A49" s="6" t="s">
        <v>12</v>
      </c>
      <c r="B49" s="67" t="str">
        <f>VLOOKUP(A49,Invenotry!B:L,8,FALSE)</f>
        <v>DS-C9148</v>
      </c>
      <c r="C49" s="67" t="str">
        <f>VLOOKUP(A49,Invenotry!B:L,11,FALSE)</f>
        <v>5.2(8d)</v>
      </c>
      <c r="D49" s="67" t="str">
        <f>VLOOKUP(A49,Invenotry!B:L,9,FALSE)</f>
        <v>AMS17460577</v>
      </c>
      <c r="E49" s="9">
        <v>4</v>
      </c>
      <c r="F49" s="9">
        <v>44</v>
      </c>
      <c r="G49" s="41">
        <v>0.91666666666666663</v>
      </c>
      <c r="H49" s="43">
        <v>0</v>
      </c>
      <c r="I49" s="68">
        <f t="shared" si="0"/>
        <v>48</v>
      </c>
      <c r="J49" s="69" t="s">
        <v>220</v>
      </c>
    </row>
    <row r="50" spans="1:10" ht="15.75" thickBot="1" x14ac:dyDescent="0.3">
      <c r="A50" s="6" t="s">
        <v>13</v>
      </c>
      <c r="B50" s="67" t="str">
        <f>VLOOKUP(A50,Invenotry!B:L,8,FALSE)</f>
        <v>DS-C9148</v>
      </c>
      <c r="C50" s="67" t="str">
        <f>VLOOKUP(A50,Invenotry!B:L,11,FALSE)</f>
        <v>5.2(8d)</v>
      </c>
      <c r="D50" s="67" t="str">
        <f>VLOOKUP(A50,Invenotry!B:L,9,FALSE)</f>
        <v>AMS17510172</v>
      </c>
      <c r="E50" s="9">
        <v>4</v>
      </c>
      <c r="F50" s="9">
        <v>44</v>
      </c>
      <c r="G50" s="41">
        <v>0.91666666666666663</v>
      </c>
      <c r="H50" s="43">
        <v>0</v>
      </c>
      <c r="I50" s="68">
        <f t="shared" si="0"/>
        <v>48</v>
      </c>
      <c r="J50" s="69" t="s">
        <v>220</v>
      </c>
    </row>
    <row r="51" spans="1:10" ht="21" thickBot="1" x14ac:dyDescent="0.3">
      <c r="A51" s="91" t="s">
        <v>269</v>
      </c>
      <c r="B51" s="92"/>
      <c r="C51" s="92"/>
      <c r="D51" s="93"/>
      <c r="E51" s="88" t="s">
        <v>181</v>
      </c>
      <c r="F51" s="89"/>
      <c r="G51" s="89"/>
      <c r="H51" s="89"/>
      <c r="I51" s="90"/>
      <c r="J51" s="24"/>
    </row>
    <row r="52" spans="1:10" ht="26.25" thickBot="1" x14ac:dyDescent="0.3">
      <c r="A52" s="25" t="s">
        <v>182</v>
      </c>
      <c r="B52" s="26" t="s">
        <v>183</v>
      </c>
      <c r="C52" s="26" t="s">
        <v>184</v>
      </c>
      <c r="D52" s="26" t="s">
        <v>185</v>
      </c>
      <c r="E52" s="27" t="s">
        <v>186</v>
      </c>
      <c r="F52" s="27" t="s">
        <v>187</v>
      </c>
      <c r="G52" s="27" t="s">
        <v>188</v>
      </c>
      <c r="H52" s="27" t="s">
        <v>189</v>
      </c>
      <c r="I52" s="26" t="s">
        <v>190</v>
      </c>
      <c r="J52" s="28" t="s">
        <v>191</v>
      </c>
    </row>
    <row r="53" spans="1:10" x14ac:dyDescent="0.25">
      <c r="A53" s="44" t="s">
        <v>25</v>
      </c>
      <c r="B53" s="44" t="s">
        <v>270</v>
      </c>
      <c r="C53" s="44" t="s">
        <v>271</v>
      </c>
      <c r="D53" s="44" t="s">
        <v>272</v>
      </c>
      <c r="E53" s="45"/>
      <c r="F53" s="45"/>
      <c r="G53" s="46"/>
      <c r="H53" s="47"/>
      <c r="I53" s="45"/>
      <c r="J53" s="48" t="s">
        <v>273</v>
      </c>
    </row>
    <row r="54" spans="1:10" x14ac:dyDescent="0.25">
      <c r="A54" s="7" t="s">
        <v>16</v>
      </c>
      <c r="B54" s="7" t="s">
        <v>270</v>
      </c>
      <c r="C54" s="7" t="s">
        <v>271</v>
      </c>
      <c r="D54" s="7" t="s">
        <v>274</v>
      </c>
      <c r="E54" s="14"/>
      <c r="F54" s="14"/>
      <c r="G54" s="15"/>
      <c r="H54" s="16"/>
      <c r="I54" s="14"/>
      <c r="J54" s="17" t="s">
        <v>275</v>
      </c>
    </row>
    <row r="55" spans="1:10" x14ac:dyDescent="0.25">
      <c r="A55" s="7" t="s">
        <v>26</v>
      </c>
      <c r="B55" s="7" t="s">
        <v>270</v>
      </c>
      <c r="C55" s="7" t="s">
        <v>271</v>
      </c>
      <c r="D55" s="7" t="s">
        <v>276</v>
      </c>
      <c r="E55" s="14"/>
      <c r="F55" s="14"/>
      <c r="G55" s="15"/>
      <c r="H55" s="16"/>
      <c r="I55" s="14"/>
      <c r="J55" s="17" t="s">
        <v>277</v>
      </c>
    </row>
    <row r="56" spans="1:10" x14ac:dyDescent="0.25">
      <c r="A56" s="7" t="s">
        <v>17</v>
      </c>
      <c r="B56" s="7" t="s">
        <v>270</v>
      </c>
      <c r="C56" s="7" t="s">
        <v>271</v>
      </c>
      <c r="D56" s="7" t="s">
        <v>278</v>
      </c>
      <c r="E56" s="14"/>
      <c r="F56" s="14"/>
      <c r="G56" s="15"/>
      <c r="H56" s="16"/>
      <c r="I56" s="14"/>
      <c r="J56" s="17" t="s">
        <v>279</v>
      </c>
    </row>
    <row r="57" spans="1:10" x14ac:dyDescent="0.25">
      <c r="A57" s="7" t="s">
        <v>27</v>
      </c>
      <c r="B57" s="7" t="s">
        <v>270</v>
      </c>
      <c r="C57" s="7" t="s">
        <v>271</v>
      </c>
      <c r="D57" s="7" t="s">
        <v>280</v>
      </c>
      <c r="E57" s="14"/>
      <c r="F57" s="14"/>
      <c r="G57" s="15"/>
      <c r="H57" s="16"/>
      <c r="I57" s="14"/>
      <c r="J57" s="17" t="s">
        <v>277</v>
      </c>
    </row>
    <row r="58" spans="1:10" x14ac:dyDescent="0.25">
      <c r="A58" s="7" t="s">
        <v>18</v>
      </c>
      <c r="B58" s="7" t="s">
        <v>270</v>
      </c>
      <c r="C58" s="7" t="s">
        <v>271</v>
      </c>
      <c r="D58" s="7" t="s">
        <v>281</v>
      </c>
      <c r="E58" s="14"/>
      <c r="F58" s="14"/>
      <c r="G58" s="15"/>
      <c r="H58" s="16"/>
      <c r="I58" s="14"/>
      <c r="J58" s="17" t="s">
        <v>279</v>
      </c>
    </row>
    <row r="59" spans="1:10" x14ac:dyDescent="0.25">
      <c r="A59" s="7" t="s">
        <v>282</v>
      </c>
      <c r="B59" s="7" t="s">
        <v>270</v>
      </c>
      <c r="C59" s="7" t="s">
        <v>271</v>
      </c>
      <c r="D59" s="7"/>
      <c r="E59" s="14"/>
      <c r="F59" s="14"/>
      <c r="G59" s="15"/>
      <c r="H59" s="16"/>
      <c r="I59" s="14"/>
      <c r="J59" s="17"/>
    </row>
    <row r="60" spans="1:10" x14ac:dyDescent="0.25">
      <c r="A60" s="7" t="s">
        <v>283</v>
      </c>
      <c r="B60" s="7" t="s">
        <v>270</v>
      </c>
      <c r="C60" s="7" t="s">
        <v>271</v>
      </c>
      <c r="D60" s="7"/>
      <c r="E60" s="14"/>
      <c r="F60" s="14"/>
      <c r="G60" s="15"/>
      <c r="H60" s="16"/>
      <c r="I60" s="14"/>
      <c r="J60" s="17"/>
    </row>
    <row r="61" spans="1:10" x14ac:dyDescent="0.25">
      <c r="A61" s="7" t="s">
        <v>28</v>
      </c>
      <c r="B61" s="7" t="s">
        <v>270</v>
      </c>
      <c r="C61" s="7" t="s">
        <v>271</v>
      </c>
      <c r="D61" s="7" t="s">
        <v>284</v>
      </c>
      <c r="E61" s="14"/>
      <c r="F61" s="14"/>
      <c r="G61" s="15"/>
      <c r="H61" s="16"/>
      <c r="I61" s="14"/>
      <c r="J61" s="17" t="s">
        <v>273</v>
      </c>
    </row>
    <row r="62" spans="1:10" x14ac:dyDescent="0.25">
      <c r="A62" s="7" t="s">
        <v>19</v>
      </c>
      <c r="B62" s="7" t="s">
        <v>270</v>
      </c>
      <c r="C62" s="7" t="s">
        <v>271</v>
      </c>
      <c r="D62" s="7" t="s">
        <v>285</v>
      </c>
      <c r="E62" s="14"/>
      <c r="F62" s="14"/>
      <c r="G62" s="15"/>
      <c r="H62" s="16"/>
      <c r="I62" s="14"/>
      <c r="J62" s="17" t="s">
        <v>275</v>
      </c>
    </row>
    <row r="63" spans="1:10" x14ac:dyDescent="0.25">
      <c r="A63" s="7" t="s">
        <v>286</v>
      </c>
      <c r="B63" s="7" t="s">
        <v>270</v>
      </c>
      <c r="C63" s="7" t="s">
        <v>271</v>
      </c>
      <c r="D63" s="7"/>
      <c r="E63" s="14"/>
      <c r="F63" s="14"/>
      <c r="G63" s="15"/>
      <c r="H63" s="16"/>
      <c r="I63" s="14"/>
      <c r="J63" s="17"/>
    </row>
    <row r="64" spans="1:10" x14ac:dyDescent="0.25">
      <c r="A64" s="7" t="s">
        <v>287</v>
      </c>
      <c r="B64" s="7" t="s">
        <v>288</v>
      </c>
      <c r="C64" s="7" t="s">
        <v>289</v>
      </c>
      <c r="D64" s="7"/>
      <c r="E64" s="14"/>
      <c r="F64" s="14"/>
      <c r="G64" s="15"/>
      <c r="H64" s="16"/>
      <c r="I64" s="14"/>
      <c r="J64" s="17"/>
    </row>
    <row r="65" spans="1:10" x14ac:dyDescent="0.25">
      <c r="A65" s="7" t="s">
        <v>290</v>
      </c>
      <c r="B65" s="7" t="s">
        <v>270</v>
      </c>
      <c r="C65" s="7" t="s">
        <v>271</v>
      </c>
      <c r="D65" s="7"/>
      <c r="E65" s="14"/>
      <c r="F65" s="14"/>
      <c r="G65" s="15"/>
      <c r="H65" s="16"/>
      <c r="I65" s="14"/>
      <c r="J65" s="17"/>
    </row>
    <row r="66" spans="1:10" x14ac:dyDescent="0.25">
      <c r="A66" s="7" t="s">
        <v>291</v>
      </c>
      <c r="B66" s="7" t="s">
        <v>288</v>
      </c>
      <c r="C66" s="7" t="s">
        <v>289</v>
      </c>
      <c r="D66" s="7"/>
      <c r="E66" s="14"/>
      <c r="F66" s="14"/>
      <c r="G66" s="15"/>
      <c r="H66" s="16"/>
      <c r="I66" s="14"/>
      <c r="J66" s="17"/>
    </row>
    <row r="67" spans="1:10" x14ac:dyDescent="0.25">
      <c r="A67" s="7" t="s">
        <v>29</v>
      </c>
      <c r="B67" s="7" t="s">
        <v>270</v>
      </c>
      <c r="C67" s="7" t="s">
        <v>271</v>
      </c>
      <c r="D67" s="7" t="s">
        <v>292</v>
      </c>
      <c r="E67" s="14"/>
      <c r="F67" s="14"/>
      <c r="G67" s="15"/>
      <c r="H67" s="16"/>
      <c r="I67" s="14"/>
      <c r="J67" s="17" t="s">
        <v>277</v>
      </c>
    </row>
    <row r="68" spans="1:10" x14ac:dyDescent="0.25">
      <c r="A68" s="7" t="s">
        <v>20</v>
      </c>
      <c r="B68" s="7" t="s">
        <v>270</v>
      </c>
      <c r="C68" s="7" t="s">
        <v>271</v>
      </c>
      <c r="D68" s="7" t="s">
        <v>293</v>
      </c>
      <c r="E68" s="14"/>
      <c r="F68" s="14"/>
      <c r="G68" s="15"/>
      <c r="H68" s="16"/>
      <c r="I68" s="14"/>
      <c r="J68" s="17" t="s">
        <v>279</v>
      </c>
    </row>
    <row r="69" spans="1:10" x14ac:dyDescent="0.25">
      <c r="A69" s="7" t="s">
        <v>30</v>
      </c>
      <c r="B69" s="7" t="s">
        <v>270</v>
      </c>
      <c r="C69" s="7" t="s">
        <v>271</v>
      </c>
      <c r="D69" s="7" t="s">
        <v>294</v>
      </c>
      <c r="E69" s="14"/>
      <c r="F69" s="14"/>
      <c r="G69" s="15"/>
      <c r="H69" s="16"/>
      <c r="I69" s="14"/>
      <c r="J69" s="17" t="s">
        <v>273</v>
      </c>
    </row>
    <row r="70" spans="1:10" x14ac:dyDescent="0.25">
      <c r="A70" s="7" t="s">
        <v>21</v>
      </c>
      <c r="B70" s="7" t="s">
        <v>270</v>
      </c>
      <c r="C70" s="7" t="s">
        <v>271</v>
      </c>
      <c r="D70" s="7" t="s">
        <v>295</v>
      </c>
      <c r="E70" s="14"/>
      <c r="F70" s="14"/>
      <c r="G70" s="15"/>
      <c r="H70" s="16"/>
      <c r="I70" s="14"/>
      <c r="J70" s="17" t="s">
        <v>275</v>
      </c>
    </row>
    <row r="71" spans="1:10" x14ac:dyDescent="0.25">
      <c r="A71" s="7" t="s">
        <v>31</v>
      </c>
      <c r="B71" s="7" t="s">
        <v>270</v>
      </c>
      <c r="C71" s="7" t="s">
        <v>271</v>
      </c>
      <c r="D71" s="7" t="s">
        <v>296</v>
      </c>
      <c r="E71" s="14"/>
      <c r="F71" s="14"/>
      <c r="G71" s="15"/>
      <c r="H71" s="16"/>
      <c r="I71" s="14"/>
      <c r="J71" s="17" t="s">
        <v>277</v>
      </c>
    </row>
    <row r="72" spans="1:10" x14ac:dyDescent="0.25">
      <c r="A72" s="7" t="s">
        <v>22</v>
      </c>
      <c r="B72" s="7" t="s">
        <v>270</v>
      </c>
      <c r="C72" s="7" t="s">
        <v>271</v>
      </c>
      <c r="D72" s="7" t="s">
        <v>297</v>
      </c>
      <c r="E72" s="14"/>
      <c r="F72" s="14"/>
      <c r="G72" s="15"/>
      <c r="H72" s="16"/>
      <c r="I72" s="14"/>
      <c r="J72" s="17" t="s">
        <v>279</v>
      </c>
    </row>
    <row r="73" spans="1:10" x14ac:dyDescent="0.25">
      <c r="A73" s="7" t="s">
        <v>32</v>
      </c>
      <c r="B73" s="7" t="s">
        <v>270</v>
      </c>
      <c r="C73" s="7" t="s">
        <v>271</v>
      </c>
      <c r="D73" s="7" t="s">
        <v>298</v>
      </c>
      <c r="E73" s="14"/>
      <c r="F73" s="14"/>
      <c r="G73" s="15"/>
      <c r="H73" s="16"/>
      <c r="I73" s="14"/>
      <c r="J73" s="17" t="s">
        <v>277</v>
      </c>
    </row>
    <row r="74" spans="1:10" x14ac:dyDescent="0.25">
      <c r="A74" s="7" t="s">
        <v>23</v>
      </c>
      <c r="B74" s="7" t="s">
        <v>270</v>
      </c>
      <c r="C74" s="7" t="s">
        <v>271</v>
      </c>
      <c r="D74" s="7" t="s">
        <v>299</v>
      </c>
      <c r="E74" s="14"/>
      <c r="F74" s="14"/>
      <c r="G74" s="15"/>
      <c r="H74" s="16"/>
      <c r="I74" s="14"/>
      <c r="J74" s="17" t="s">
        <v>279</v>
      </c>
    </row>
    <row r="75" spans="1:10" x14ac:dyDescent="0.25">
      <c r="A75" s="7" t="s">
        <v>33</v>
      </c>
      <c r="B75" s="7" t="s">
        <v>270</v>
      </c>
      <c r="C75" s="7" t="s">
        <v>271</v>
      </c>
      <c r="D75" s="7" t="s">
        <v>300</v>
      </c>
      <c r="E75" s="14"/>
      <c r="F75" s="14"/>
      <c r="G75" s="15"/>
      <c r="H75" s="16"/>
      <c r="I75" s="14"/>
      <c r="J75" s="17" t="s">
        <v>277</v>
      </c>
    </row>
    <row r="76" spans="1:10" x14ac:dyDescent="0.25">
      <c r="A76" s="7" t="s">
        <v>24</v>
      </c>
      <c r="B76" s="7" t="s">
        <v>270</v>
      </c>
      <c r="C76" s="7" t="s">
        <v>271</v>
      </c>
      <c r="D76" s="7" t="s">
        <v>301</v>
      </c>
      <c r="E76" s="14"/>
      <c r="F76" s="14"/>
      <c r="G76" s="15"/>
      <c r="H76" s="16"/>
      <c r="I76" s="14"/>
      <c r="J76" s="17" t="s">
        <v>279</v>
      </c>
    </row>
    <row r="77" spans="1:10" x14ac:dyDescent="0.25">
      <c r="A77" s="7" t="s">
        <v>302</v>
      </c>
      <c r="B77" s="7" t="s">
        <v>288</v>
      </c>
      <c r="C77" s="7" t="s">
        <v>289</v>
      </c>
      <c r="D77" s="7"/>
      <c r="E77" s="14"/>
      <c r="F77" s="14"/>
      <c r="G77" s="15"/>
      <c r="H77" s="16"/>
      <c r="I77" s="14"/>
      <c r="J77" s="17"/>
    </row>
    <row r="78" spans="1:10" ht="15.75" thickBot="1" x14ac:dyDescent="0.3">
      <c r="A78" s="7" t="s">
        <v>303</v>
      </c>
      <c r="B78" s="7" t="s">
        <v>288</v>
      </c>
      <c r="C78" s="7" t="s">
        <v>271</v>
      </c>
      <c r="D78" s="7"/>
      <c r="E78" s="14"/>
      <c r="F78" s="14"/>
      <c r="G78" s="15"/>
      <c r="H78" s="16"/>
      <c r="I78" s="14"/>
      <c r="J78" s="17"/>
    </row>
    <row r="79" spans="1:10" ht="21.75" thickTop="1" thickBot="1" x14ac:dyDescent="0.35">
      <c r="A79" s="79" t="s">
        <v>304</v>
      </c>
      <c r="B79" s="80"/>
      <c r="C79" s="80"/>
      <c r="D79" s="80"/>
      <c r="E79" s="80"/>
      <c r="F79" s="80"/>
      <c r="G79" s="80"/>
      <c r="H79" s="80"/>
      <c r="I79" s="80"/>
      <c r="J79" s="81"/>
    </row>
    <row r="80" spans="1:10" ht="21.75" thickTop="1" thickBot="1" x14ac:dyDescent="0.35">
      <c r="A80" s="82" t="s">
        <v>180</v>
      </c>
      <c r="B80" s="83"/>
      <c r="C80" s="83"/>
      <c r="D80" s="84"/>
      <c r="E80" s="85" t="s">
        <v>181</v>
      </c>
      <c r="F80" s="86"/>
      <c r="G80" s="86"/>
      <c r="H80" s="86"/>
      <c r="I80" s="87"/>
      <c r="J80" s="5"/>
    </row>
    <row r="81" spans="1:10" ht="26.25" thickBot="1" x14ac:dyDescent="0.3">
      <c r="A81" s="25" t="s">
        <v>182</v>
      </c>
      <c r="B81" s="26" t="s">
        <v>183</v>
      </c>
      <c r="C81" s="26" t="s">
        <v>184</v>
      </c>
      <c r="D81" s="26" t="s">
        <v>185</v>
      </c>
      <c r="E81" s="27" t="s">
        <v>186</v>
      </c>
      <c r="F81" s="27" t="s">
        <v>187</v>
      </c>
      <c r="G81" s="27" t="s">
        <v>188</v>
      </c>
      <c r="H81" s="27" t="s">
        <v>189</v>
      </c>
      <c r="I81" s="26" t="s">
        <v>190</v>
      </c>
      <c r="J81" s="28" t="s">
        <v>191</v>
      </c>
    </row>
    <row r="82" spans="1:10" x14ac:dyDescent="0.25">
      <c r="A82" s="19" t="s">
        <v>305</v>
      </c>
      <c r="B82" s="19" t="s">
        <v>193</v>
      </c>
      <c r="C82" s="19" t="s">
        <v>194</v>
      </c>
      <c r="D82" s="19" t="s">
        <v>306</v>
      </c>
      <c r="E82" s="11">
        <v>16</v>
      </c>
      <c r="F82" s="11">
        <v>32</v>
      </c>
      <c r="G82" s="41">
        <v>0.66666666666666663</v>
      </c>
      <c r="H82" s="38">
        <v>0</v>
      </c>
      <c r="I82" s="68">
        <f t="shared" ref="I82:I93" si="1">E82+F82+H82</f>
        <v>48</v>
      </c>
      <c r="J82" s="10" t="s">
        <v>196</v>
      </c>
    </row>
    <row r="83" spans="1:10" x14ac:dyDescent="0.25">
      <c r="A83" s="6" t="s">
        <v>307</v>
      </c>
      <c r="B83" s="6" t="s">
        <v>193</v>
      </c>
      <c r="C83" s="6" t="s">
        <v>194</v>
      </c>
      <c r="D83" s="6" t="s">
        <v>308</v>
      </c>
      <c r="E83" s="9">
        <v>16</v>
      </c>
      <c r="F83" s="9">
        <v>32</v>
      </c>
      <c r="G83" s="41">
        <v>0.66666666666666663</v>
      </c>
      <c r="H83" s="39">
        <v>0</v>
      </c>
      <c r="I83" s="68">
        <f t="shared" si="1"/>
        <v>48</v>
      </c>
      <c r="J83" s="8" t="s">
        <v>199</v>
      </c>
    </row>
    <row r="84" spans="1:10" x14ac:dyDescent="0.25">
      <c r="A84" s="6" t="s">
        <v>309</v>
      </c>
      <c r="B84" s="6" t="s">
        <v>193</v>
      </c>
      <c r="C84" s="6" t="s">
        <v>194</v>
      </c>
      <c r="D84" s="6" t="s">
        <v>310</v>
      </c>
      <c r="E84" s="9">
        <v>91</v>
      </c>
      <c r="F84" s="9">
        <v>113</v>
      </c>
      <c r="G84" s="41">
        <v>0.55392156862745101</v>
      </c>
      <c r="H84" s="39">
        <v>0</v>
      </c>
      <c r="I84" s="68">
        <f t="shared" si="1"/>
        <v>204</v>
      </c>
      <c r="J84" s="8" t="s">
        <v>202</v>
      </c>
    </row>
    <row r="85" spans="1:10" x14ac:dyDescent="0.25">
      <c r="A85" s="6" t="s">
        <v>311</v>
      </c>
      <c r="B85" s="6" t="s">
        <v>193</v>
      </c>
      <c r="C85" s="6" t="s">
        <v>194</v>
      </c>
      <c r="D85" s="6" t="s">
        <v>312</v>
      </c>
      <c r="E85" s="9">
        <v>91</v>
      </c>
      <c r="F85" s="9">
        <v>113</v>
      </c>
      <c r="G85" s="41">
        <v>0.55392156862745101</v>
      </c>
      <c r="H85" s="39">
        <v>0</v>
      </c>
      <c r="I85" s="68">
        <f t="shared" si="1"/>
        <v>204</v>
      </c>
      <c r="J85" s="8" t="s">
        <v>211</v>
      </c>
    </row>
    <row r="86" spans="1:10" x14ac:dyDescent="0.25">
      <c r="A86" s="6" t="s">
        <v>313</v>
      </c>
      <c r="B86" s="6" t="s">
        <v>193</v>
      </c>
      <c r="C86" s="6" t="s">
        <v>194</v>
      </c>
      <c r="D86" s="6" t="s">
        <v>314</v>
      </c>
      <c r="E86" s="9">
        <v>151</v>
      </c>
      <c r="F86" s="9">
        <v>41</v>
      </c>
      <c r="G86" s="41">
        <v>0.21354166666666666</v>
      </c>
      <c r="H86" s="39">
        <v>0</v>
      </c>
      <c r="I86" s="68">
        <f t="shared" si="1"/>
        <v>192</v>
      </c>
      <c r="J86" s="8" t="s">
        <v>220</v>
      </c>
    </row>
    <row r="87" spans="1:10" x14ac:dyDescent="0.25">
      <c r="A87" s="6" t="s">
        <v>315</v>
      </c>
      <c r="B87" s="6" t="s">
        <v>193</v>
      </c>
      <c r="C87" s="6" t="s">
        <v>194</v>
      </c>
      <c r="D87" s="6" t="s">
        <v>316</v>
      </c>
      <c r="E87" s="9">
        <v>32</v>
      </c>
      <c r="F87" s="9">
        <v>160</v>
      </c>
      <c r="G87" s="41">
        <v>0.83333333333333337</v>
      </c>
      <c r="H87" s="39">
        <v>0</v>
      </c>
      <c r="I87" s="68">
        <f t="shared" si="1"/>
        <v>192</v>
      </c>
      <c r="J87" s="8" t="s">
        <v>220</v>
      </c>
    </row>
    <row r="88" spans="1:10" x14ac:dyDescent="0.25">
      <c r="A88" s="6" t="s">
        <v>317</v>
      </c>
      <c r="B88" s="6" t="s">
        <v>193</v>
      </c>
      <c r="C88" s="6" t="s">
        <v>194</v>
      </c>
      <c r="D88" s="6" t="s">
        <v>318</v>
      </c>
      <c r="E88" s="9">
        <v>31</v>
      </c>
      <c r="F88" s="9">
        <v>233</v>
      </c>
      <c r="G88" s="41">
        <v>0.88257575757575757</v>
      </c>
      <c r="H88" s="39">
        <v>0</v>
      </c>
      <c r="I88" s="68">
        <f t="shared" si="1"/>
        <v>264</v>
      </c>
      <c r="J88" s="8" t="s">
        <v>220</v>
      </c>
    </row>
    <row r="89" spans="1:10" x14ac:dyDescent="0.25">
      <c r="A89" s="6" t="s">
        <v>319</v>
      </c>
      <c r="B89" s="6" t="s">
        <v>193</v>
      </c>
      <c r="C89" s="6" t="s">
        <v>194</v>
      </c>
      <c r="D89" s="6" t="s">
        <v>320</v>
      </c>
      <c r="E89" s="9">
        <v>152</v>
      </c>
      <c r="F89" s="9">
        <v>40</v>
      </c>
      <c r="G89" s="41">
        <v>0.20833333333333334</v>
      </c>
      <c r="H89" s="39">
        <v>0</v>
      </c>
      <c r="I89" s="68">
        <f t="shared" si="1"/>
        <v>192</v>
      </c>
      <c r="J89" s="8" t="s">
        <v>223</v>
      </c>
    </row>
    <row r="90" spans="1:10" x14ac:dyDescent="0.25">
      <c r="A90" s="6" t="s">
        <v>321</v>
      </c>
      <c r="B90" s="6" t="s">
        <v>193</v>
      </c>
      <c r="C90" s="6" t="s">
        <v>194</v>
      </c>
      <c r="D90" s="6" t="s">
        <v>322</v>
      </c>
      <c r="E90" s="9">
        <v>32</v>
      </c>
      <c r="F90" s="9">
        <v>160</v>
      </c>
      <c r="G90" s="41">
        <v>0.83333333333333337</v>
      </c>
      <c r="H90" s="39">
        <v>0</v>
      </c>
      <c r="I90" s="68">
        <f t="shared" si="1"/>
        <v>192</v>
      </c>
      <c r="J90" s="8" t="s">
        <v>223</v>
      </c>
    </row>
    <row r="91" spans="1:10" x14ac:dyDescent="0.25">
      <c r="A91" s="6" t="s">
        <v>323</v>
      </c>
      <c r="B91" s="6" t="s">
        <v>193</v>
      </c>
      <c r="C91" s="6" t="s">
        <v>194</v>
      </c>
      <c r="D91" s="6" t="s">
        <v>324</v>
      </c>
      <c r="E91" s="9">
        <v>31</v>
      </c>
      <c r="F91" s="9">
        <v>233</v>
      </c>
      <c r="G91" s="41">
        <v>0.88257575757575757</v>
      </c>
      <c r="H91" s="39">
        <v>0</v>
      </c>
      <c r="I91" s="68">
        <f t="shared" si="1"/>
        <v>264</v>
      </c>
      <c r="J91" s="8" t="s">
        <v>223</v>
      </c>
    </row>
    <row r="92" spans="1:10" x14ac:dyDescent="0.25">
      <c r="A92" s="6" t="s">
        <v>325</v>
      </c>
      <c r="B92" s="6" t="s">
        <v>326</v>
      </c>
      <c r="C92" s="6" t="s">
        <v>263</v>
      </c>
      <c r="D92" s="6" t="s">
        <v>327</v>
      </c>
      <c r="E92" s="9">
        <v>10</v>
      </c>
      <c r="F92" s="9">
        <v>62</v>
      </c>
      <c r="G92" s="41">
        <v>0.86111111111111116</v>
      </c>
      <c r="H92" s="39">
        <v>0</v>
      </c>
      <c r="I92" s="68">
        <f t="shared" si="1"/>
        <v>72</v>
      </c>
      <c r="J92" s="8" t="s">
        <v>265</v>
      </c>
    </row>
    <row r="93" spans="1:10" ht="15.75" thickBot="1" x14ac:dyDescent="0.3">
      <c r="A93" s="18" t="s">
        <v>328</v>
      </c>
      <c r="B93" s="18" t="s">
        <v>326</v>
      </c>
      <c r="C93" s="18" t="s">
        <v>263</v>
      </c>
      <c r="D93" s="18" t="s">
        <v>329</v>
      </c>
      <c r="E93" s="13">
        <v>10</v>
      </c>
      <c r="F93" s="13">
        <v>62</v>
      </c>
      <c r="G93" s="41">
        <v>0.86111111111111116</v>
      </c>
      <c r="H93" s="40">
        <v>0</v>
      </c>
      <c r="I93" s="68">
        <f t="shared" si="1"/>
        <v>72</v>
      </c>
      <c r="J93" s="12" t="s">
        <v>268</v>
      </c>
    </row>
    <row r="94" spans="1:10" ht="21.75" thickTop="1" thickBot="1" x14ac:dyDescent="0.35">
      <c r="A94" s="70" t="s">
        <v>269</v>
      </c>
      <c r="B94" s="71"/>
      <c r="C94" s="71"/>
      <c r="D94" s="71"/>
      <c r="E94" s="72" t="s">
        <v>181</v>
      </c>
      <c r="F94" s="72"/>
      <c r="G94" s="72"/>
      <c r="H94" s="72"/>
      <c r="I94" s="72"/>
      <c r="J94" s="37"/>
    </row>
    <row r="95" spans="1:10" ht="27" thickTop="1" thickBot="1" x14ac:dyDescent="0.3">
      <c r="A95" s="33" t="s">
        <v>182</v>
      </c>
      <c r="B95" s="34" t="s">
        <v>183</v>
      </c>
      <c r="C95" s="34" t="s">
        <v>184</v>
      </c>
      <c r="D95" s="34" t="s">
        <v>185</v>
      </c>
      <c r="E95" s="35" t="s">
        <v>186</v>
      </c>
      <c r="F95" s="35" t="s">
        <v>187</v>
      </c>
      <c r="G95" s="35" t="s">
        <v>188</v>
      </c>
      <c r="H95" s="35" t="s">
        <v>189</v>
      </c>
      <c r="I95" s="34" t="s">
        <v>190</v>
      </c>
      <c r="J95" s="36" t="s">
        <v>191</v>
      </c>
    </row>
    <row r="96" spans="1:10" x14ac:dyDescent="0.25">
      <c r="A96" s="44" t="s">
        <v>36</v>
      </c>
      <c r="B96" s="44" t="s">
        <v>270</v>
      </c>
      <c r="C96" s="44" t="s">
        <v>271</v>
      </c>
      <c r="D96" s="44" t="s">
        <v>330</v>
      </c>
      <c r="E96" s="45"/>
      <c r="F96" s="45"/>
      <c r="G96" s="46"/>
      <c r="H96" s="47"/>
      <c r="I96" s="45"/>
      <c r="J96" s="48" t="s">
        <v>273</v>
      </c>
    </row>
    <row r="97" spans="1:10" x14ac:dyDescent="0.25">
      <c r="A97" s="7" t="s">
        <v>34</v>
      </c>
      <c r="B97" s="7" t="s">
        <v>270</v>
      </c>
      <c r="C97" s="7" t="s">
        <v>271</v>
      </c>
      <c r="D97" s="7" t="s">
        <v>331</v>
      </c>
      <c r="E97" s="14"/>
      <c r="F97" s="14"/>
      <c r="G97" s="15"/>
      <c r="H97" s="16"/>
      <c r="I97" s="14"/>
      <c r="J97" s="17" t="s">
        <v>275</v>
      </c>
    </row>
    <row r="98" spans="1:10" x14ac:dyDescent="0.25">
      <c r="A98" s="7" t="s">
        <v>37</v>
      </c>
      <c r="B98" s="7" t="s">
        <v>270</v>
      </c>
      <c r="C98" s="7" t="s">
        <v>271</v>
      </c>
      <c r="D98" s="7" t="s">
        <v>332</v>
      </c>
      <c r="E98" s="14"/>
      <c r="F98" s="14"/>
      <c r="G98" s="15"/>
      <c r="H98" s="16"/>
      <c r="I98" s="14"/>
      <c r="J98" s="17" t="s">
        <v>277</v>
      </c>
    </row>
    <row r="99" spans="1:10" ht="15.75" thickBot="1" x14ac:dyDescent="0.3">
      <c r="A99" s="7" t="s">
        <v>35</v>
      </c>
      <c r="B99" s="7" t="s">
        <v>270</v>
      </c>
      <c r="C99" s="7" t="s">
        <v>271</v>
      </c>
      <c r="D99" s="7" t="s">
        <v>333</v>
      </c>
      <c r="E99" s="14"/>
      <c r="F99" s="14"/>
      <c r="G99" s="15"/>
      <c r="H99" s="16"/>
      <c r="I99" s="14"/>
      <c r="J99" s="17" t="s">
        <v>279</v>
      </c>
    </row>
    <row r="100" spans="1:10" ht="21.75" thickTop="1" thickBot="1" x14ac:dyDescent="0.35">
      <c r="A100" s="79" t="s">
        <v>334</v>
      </c>
      <c r="B100" s="80"/>
      <c r="C100" s="80"/>
      <c r="D100" s="80"/>
      <c r="E100" s="80"/>
      <c r="F100" s="80"/>
      <c r="G100" s="80"/>
      <c r="H100" s="80"/>
      <c r="I100" s="80"/>
      <c r="J100" s="81"/>
    </row>
    <row r="101" spans="1:10" ht="21.75" thickTop="1" thickBot="1" x14ac:dyDescent="0.35">
      <c r="A101" s="82" t="s">
        <v>180</v>
      </c>
      <c r="B101" s="83"/>
      <c r="C101" s="83"/>
      <c r="D101" s="84"/>
      <c r="E101" s="85" t="s">
        <v>181</v>
      </c>
      <c r="F101" s="86"/>
      <c r="G101" s="86"/>
      <c r="H101" s="86"/>
      <c r="I101" s="87"/>
      <c r="J101" s="5"/>
    </row>
    <row r="102" spans="1:10" ht="27" thickTop="1" thickBot="1" x14ac:dyDescent="0.3">
      <c r="A102" s="29" t="s">
        <v>182</v>
      </c>
      <c r="B102" s="30" t="s">
        <v>183</v>
      </c>
      <c r="C102" s="30" t="s">
        <v>184</v>
      </c>
      <c r="D102" s="30" t="s">
        <v>185</v>
      </c>
      <c r="E102" s="31" t="s">
        <v>186</v>
      </c>
      <c r="F102" s="31" t="s">
        <v>187</v>
      </c>
      <c r="G102" s="31" t="s">
        <v>188</v>
      </c>
      <c r="H102" s="31" t="s">
        <v>189</v>
      </c>
      <c r="I102" s="30" t="s">
        <v>190</v>
      </c>
      <c r="J102" s="31" t="s">
        <v>191</v>
      </c>
    </row>
    <row r="103" spans="1:10" ht="15.75" thickTop="1" x14ac:dyDescent="0.25">
      <c r="A103" s="19" t="s">
        <v>335</v>
      </c>
      <c r="B103" s="19" t="s">
        <v>193</v>
      </c>
      <c r="C103" s="19" t="s">
        <v>194</v>
      </c>
      <c r="D103" s="19" t="s">
        <v>336</v>
      </c>
      <c r="E103" s="11">
        <v>127</v>
      </c>
      <c r="F103" s="11">
        <v>17</v>
      </c>
      <c r="G103" s="41">
        <v>0.13385826771653545</v>
      </c>
      <c r="H103" s="42">
        <v>0</v>
      </c>
      <c r="I103" s="68">
        <f t="shared" ref="I103:I138" si="2">E103+F103+H103</f>
        <v>144</v>
      </c>
      <c r="J103" s="10" t="s">
        <v>202</v>
      </c>
    </row>
    <row r="104" spans="1:10" x14ac:dyDescent="0.25">
      <c r="A104" s="6" t="s">
        <v>337</v>
      </c>
      <c r="B104" s="6" t="s">
        <v>193</v>
      </c>
      <c r="C104" s="6" t="s">
        <v>194</v>
      </c>
      <c r="D104" s="6" t="s">
        <v>338</v>
      </c>
      <c r="E104" s="9">
        <v>128</v>
      </c>
      <c r="F104" s="9">
        <v>16</v>
      </c>
      <c r="G104" s="41">
        <v>0.125</v>
      </c>
      <c r="H104" s="43">
        <v>0</v>
      </c>
      <c r="I104" s="68">
        <f t="shared" si="2"/>
        <v>144</v>
      </c>
      <c r="J104" s="8" t="s">
        <v>202</v>
      </c>
    </row>
    <row r="105" spans="1:10" x14ac:dyDescent="0.25">
      <c r="A105" s="6" t="s">
        <v>339</v>
      </c>
      <c r="B105" s="6" t="s">
        <v>193</v>
      </c>
      <c r="C105" s="6" t="s">
        <v>194</v>
      </c>
      <c r="D105" s="6" t="s">
        <v>340</v>
      </c>
      <c r="E105" s="9">
        <v>113</v>
      </c>
      <c r="F105" s="9">
        <v>19</v>
      </c>
      <c r="G105" s="41">
        <v>0.16814159292035399</v>
      </c>
      <c r="H105" s="43">
        <v>0</v>
      </c>
      <c r="I105" s="68">
        <f t="shared" si="2"/>
        <v>132</v>
      </c>
      <c r="J105" s="8" t="s">
        <v>202</v>
      </c>
    </row>
    <row r="106" spans="1:10" x14ac:dyDescent="0.25">
      <c r="A106" s="6" t="s">
        <v>341</v>
      </c>
      <c r="B106" s="6" t="s">
        <v>193</v>
      </c>
      <c r="C106" s="6" t="s">
        <v>194</v>
      </c>
      <c r="D106" s="6" t="s">
        <v>342</v>
      </c>
      <c r="E106" s="9">
        <v>78</v>
      </c>
      <c r="F106" s="9">
        <v>66</v>
      </c>
      <c r="G106" s="41">
        <v>0.84615384615384615</v>
      </c>
      <c r="H106" s="43">
        <v>0</v>
      </c>
      <c r="I106" s="68">
        <f t="shared" si="2"/>
        <v>144</v>
      </c>
      <c r="J106" s="8" t="s">
        <v>202</v>
      </c>
    </row>
    <row r="107" spans="1:10" x14ac:dyDescent="0.25">
      <c r="A107" s="6" t="s">
        <v>343</v>
      </c>
      <c r="B107" s="6" t="s">
        <v>193</v>
      </c>
      <c r="C107" s="6" t="s">
        <v>194</v>
      </c>
      <c r="D107" s="6" t="s">
        <v>344</v>
      </c>
      <c r="E107" s="9">
        <v>127</v>
      </c>
      <c r="F107" s="9">
        <v>16</v>
      </c>
      <c r="G107" s="41">
        <v>0.12598425196850394</v>
      </c>
      <c r="H107" s="43">
        <v>1</v>
      </c>
      <c r="I107" s="68">
        <f t="shared" si="2"/>
        <v>144</v>
      </c>
      <c r="J107" s="8" t="s">
        <v>211</v>
      </c>
    </row>
    <row r="108" spans="1:10" x14ac:dyDescent="0.25">
      <c r="A108" s="6" t="s">
        <v>345</v>
      </c>
      <c r="B108" s="6" t="s">
        <v>193</v>
      </c>
      <c r="C108" s="6" t="s">
        <v>194</v>
      </c>
      <c r="D108" s="6" t="s">
        <v>346</v>
      </c>
      <c r="E108" s="9">
        <v>128</v>
      </c>
      <c r="F108" s="9">
        <v>16</v>
      </c>
      <c r="G108" s="41">
        <v>0.125</v>
      </c>
      <c r="H108" s="43">
        <v>0</v>
      </c>
      <c r="I108" s="68">
        <f t="shared" si="2"/>
        <v>144</v>
      </c>
      <c r="J108" s="8" t="s">
        <v>211</v>
      </c>
    </row>
    <row r="109" spans="1:10" x14ac:dyDescent="0.25">
      <c r="A109" s="6" t="s">
        <v>347</v>
      </c>
      <c r="B109" s="6" t="s">
        <v>193</v>
      </c>
      <c r="C109" s="6" t="s">
        <v>194</v>
      </c>
      <c r="D109" s="6" t="s">
        <v>348</v>
      </c>
      <c r="E109" s="9">
        <v>112</v>
      </c>
      <c r="F109" s="9">
        <v>20</v>
      </c>
      <c r="G109" s="41">
        <v>0.17857142857142858</v>
      </c>
      <c r="H109" s="43">
        <v>0</v>
      </c>
      <c r="I109" s="68">
        <f t="shared" si="2"/>
        <v>132</v>
      </c>
      <c r="J109" s="8" t="s">
        <v>211</v>
      </c>
    </row>
    <row r="110" spans="1:10" x14ac:dyDescent="0.25">
      <c r="A110" s="6" t="s">
        <v>349</v>
      </c>
      <c r="B110" s="6" t="s">
        <v>193</v>
      </c>
      <c r="C110" s="6" t="s">
        <v>194</v>
      </c>
      <c r="D110" s="6" t="s">
        <v>350</v>
      </c>
      <c r="E110" s="9">
        <v>78</v>
      </c>
      <c r="F110" s="9">
        <v>66</v>
      </c>
      <c r="G110" s="41">
        <v>0.84615384615384615</v>
      </c>
      <c r="H110" s="43">
        <v>0</v>
      </c>
      <c r="I110" s="68">
        <f t="shared" si="2"/>
        <v>144</v>
      </c>
      <c r="J110" s="8" t="s">
        <v>211</v>
      </c>
    </row>
    <row r="111" spans="1:10" x14ac:dyDescent="0.25">
      <c r="A111" s="6" t="s">
        <v>351</v>
      </c>
      <c r="B111" s="6" t="s">
        <v>193</v>
      </c>
      <c r="C111" s="6" t="s">
        <v>194</v>
      </c>
      <c r="D111" s="6" t="s">
        <v>352</v>
      </c>
      <c r="E111" s="9">
        <v>103</v>
      </c>
      <c r="F111" s="9">
        <v>17</v>
      </c>
      <c r="G111" s="41">
        <v>0.1650485436893204</v>
      </c>
      <c r="H111" s="43">
        <v>0</v>
      </c>
      <c r="I111" s="68">
        <f t="shared" si="2"/>
        <v>120</v>
      </c>
      <c r="J111" s="8" t="s">
        <v>196</v>
      </c>
    </row>
    <row r="112" spans="1:10" x14ac:dyDescent="0.25">
      <c r="A112" s="6" t="s">
        <v>353</v>
      </c>
      <c r="B112" s="6" t="s">
        <v>193</v>
      </c>
      <c r="C112" s="6" t="s">
        <v>194</v>
      </c>
      <c r="D112" s="6" t="s">
        <v>354</v>
      </c>
      <c r="E112" s="9">
        <v>102</v>
      </c>
      <c r="F112" s="9">
        <v>18</v>
      </c>
      <c r="G112" s="41">
        <v>0.17647058823529413</v>
      </c>
      <c r="H112" s="43">
        <v>0</v>
      </c>
      <c r="I112" s="68">
        <f t="shared" si="2"/>
        <v>120</v>
      </c>
      <c r="J112" s="8" t="s">
        <v>199</v>
      </c>
    </row>
    <row r="113" spans="1:10" x14ac:dyDescent="0.25">
      <c r="A113" s="6" t="s">
        <v>355</v>
      </c>
      <c r="B113" s="6" t="s">
        <v>193</v>
      </c>
      <c r="C113" s="6" t="s">
        <v>194</v>
      </c>
      <c r="D113" s="6" t="s">
        <v>356</v>
      </c>
      <c r="E113" s="9">
        <v>199</v>
      </c>
      <c r="F113" s="9">
        <v>153</v>
      </c>
      <c r="G113" s="41">
        <v>0.76884422110552764</v>
      </c>
      <c r="H113" s="43">
        <v>0</v>
      </c>
      <c r="I113" s="68">
        <f t="shared" si="2"/>
        <v>352</v>
      </c>
      <c r="J113" s="8" t="s">
        <v>202</v>
      </c>
    </row>
    <row r="114" spans="1:10" x14ac:dyDescent="0.25">
      <c r="A114" s="6" t="s">
        <v>357</v>
      </c>
      <c r="B114" s="6" t="s">
        <v>193</v>
      </c>
      <c r="C114" s="6" t="s">
        <v>194</v>
      </c>
      <c r="D114" s="6" t="s">
        <v>358</v>
      </c>
      <c r="E114" s="9">
        <v>200</v>
      </c>
      <c r="F114" s="9">
        <v>152</v>
      </c>
      <c r="G114" s="41">
        <v>0.76</v>
      </c>
      <c r="H114" s="43">
        <v>0</v>
      </c>
      <c r="I114" s="68">
        <f t="shared" si="2"/>
        <v>352</v>
      </c>
      <c r="J114" s="8" t="s">
        <v>211</v>
      </c>
    </row>
    <row r="115" spans="1:10" x14ac:dyDescent="0.25">
      <c r="A115" s="6" t="s">
        <v>359</v>
      </c>
      <c r="B115" s="6" t="s">
        <v>193</v>
      </c>
      <c r="C115" s="6" t="s">
        <v>194</v>
      </c>
      <c r="D115" s="6" t="s">
        <v>360</v>
      </c>
      <c r="E115" s="9">
        <v>85</v>
      </c>
      <c r="F115" s="9">
        <v>171</v>
      </c>
      <c r="G115" s="41">
        <v>2.0117647058823529</v>
      </c>
      <c r="H115" s="43">
        <v>0</v>
      </c>
      <c r="I115" s="68">
        <f t="shared" si="2"/>
        <v>256</v>
      </c>
      <c r="J115" s="8"/>
    </row>
    <row r="116" spans="1:10" x14ac:dyDescent="0.25">
      <c r="A116" s="6" t="s">
        <v>361</v>
      </c>
      <c r="B116" s="6" t="s">
        <v>193</v>
      </c>
      <c r="C116" s="6" t="s">
        <v>194</v>
      </c>
      <c r="D116" s="6" t="s">
        <v>362</v>
      </c>
      <c r="E116" s="9">
        <v>85</v>
      </c>
      <c r="F116" s="9">
        <v>171</v>
      </c>
      <c r="G116" s="41">
        <v>2.0117647058823529</v>
      </c>
      <c r="H116" s="43">
        <v>0</v>
      </c>
      <c r="I116" s="68">
        <f t="shared" si="2"/>
        <v>256</v>
      </c>
      <c r="J116" s="8"/>
    </row>
    <row r="117" spans="1:10" x14ac:dyDescent="0.25">
      <c r="A117" s="6" t="s">
        <v>363</v>
      </c>
      <c r="B117" s="6" t="s">
        <v>193</v>
      </c>
      <c r="C117" s="6" t="s">
        <v>194</v>
      </c>
      <c r="D117" s="6" t="s">
        <v>364</v>
      </c>
      <c r="E117" s="9">
        <v>147</v>
      </c>
      <c r="F117" s="9">
        <v>93</v>
      </c>
      <c r="G117" s="41">
        <v>0.63265306122448983</v>
      </c>
      <c r="H117" s="43">
        <v>0</v>
      </c>
      <c r="I117" s="68">
        <f t="shared" si="2"/>
        <v>240</v>
      </c>
      <c r="J117" s="8" t="s">
        <v>220</v>
      </c>
    </row>
    <row r="118" spans="1:10" x14ac:dyDescent="0.25">
      <c r="A118" s="6" t="s">
        <v>365</v>
      </c>
      <c r="B118" s="6" t="s">
        <v>193</v>
      </c>
      <c r="C118" s="6" t="s">
        <v>194</v>
      </c>
      <c r="D118" s="6" t="s">
        <v>366</v>
      </c>
      <c r="E118" s="9">
        <v>183</v>
      </c>
      <c r="F118" s="9">
        <v>81</v>
      </c>
      <c r="G118" s="41">
        <v>0.44262295081967212</v>
      </c>
      <c r="H118" s="43">
        <v>0</v>
      </c>
      <c r="I118" s="68">
        <f t="shared" si="2"/>
        <v>264</v>
      </c>
      <c r="J118" s="8" t="s">
        <v>220</v>
      </c>
    </row>
    <row r="119" spans="1:10" x14ac:dyDescent="0.25">
      <c r="A119" s="6" t="s">
        <v>367</v>
      </c>
      <c r="B119" s="6" t="s">
        <v>193</v>
      </c>
      <c r="C119" s="6" t="s">
        <v>194</v>
      </c>
      <c r="D119" s="6" t="s">
        <v>368</v>
      </c>
      <c r="E119" s="9">
        <v>102</v>
      </c>
      <c r="F119" s="9">
        <v>66</v>
      </c>
      <c r="G119" s="41">
        <v>0.6470588235294118</v>
      </c>
      <c r="H119" s="43">
        <v>0</v>
      </c>
      <c r="I119" s="68">
        <f t="shared" si="2"/>
        <v>168</v>
      </c>
      <c r="J119" s="8" t="s">
        <v>220</v>
      </c>
    </row>
    <row r="120" spans="1:10" x14ac:dyDescent="0.25">
      <c r="A120" s="6" t="s">
        <v>369</v>
      </c>
      <c r="B120" s="6" t="s">
        <v>193</v>
      </c>
      <c r="C120" s="6" t="s">
        <v>194</v>
      </c>
      <c r="D120" s="6" t="s">
        <v>370</v>
      </c>
      <c r="E120" s="9">
        <v>106</v>
      </c>
      <c r="F120" s="9">
        <v>86</v>
      </c>
      <c r="G120" s="41">
        <v>0.81132075471698117</v>
      </c>
      <c r="H120" s="43">
        <v>0</v>
      </c>
      <c r="I120" s="68">
        <f t="shared" si="2"/>
        <v>192</v>
      </c>
      <c r="J120" s="8" t="s">
        <v>220</v>
      </c>
    </row>
    <row r="121" spans="1:10" x14ac:dyDescent="0.25">
      <c r="A121" s="6" t="s">
        <v>371</v>
      </c>
      <c r="B121" s="6" t="s">
        <v>193</v>
      </c>
      <c r="C121" s="6" t="s">
        <v>194</v>
      </c>
      <c r="D121" s="6" t="s">
        <v>372</v>
      </c>
      <c r="E121" s="9">
        <v>158</v>
      </c>
      <c r="F121" s="9">
        <v>82</v>
      </c>
      <c r="G121" s="41">
        <v>0.51898734177215189</v>
      </c>
      <c r="H121" s="43">
        <v>0</v>
      </c>
      <c r="I121" s="68">
        <f t="shared" si="2"/>
        <v>240</v>
      </c>
      <c r="J121" s="8" t="s">
        <v>220</v>
      </c>
    </row>
    <row r="122" spans="1:10" x14ac:dyDescent="0.25">
      <c r="A122" s="6" t="s">
        <v>373</v>
      </c>
      <c r="B122" s="6" t="s">
        <v>193</v>
      </c>
      <c r="C122" s="6" t="s">
        <v>194</v>
      </c>
      <c r="D122" s="6" t="s">
        <v>374</v>
      </c>
      <c r="E122" s="9">
        <v>237</v>
      </c>
      <c r="F122" s="9">
        <v>99</v>
      </c>
      <c r="G122" s="41">
        <v>0.41772151898734178</v>
      </c>
      <c r="H122" s="43">
        <v>0</v>
      </c>
      <c r="I122" s="68">
        <f t="shared" si="2"/>
        <v>336</v>
      </c>
      <c r="J122" s="8" t="s">
        <v>220</v>
      </c>
    </row>
    <row r="123" spans="1:10" x14ac:dyDescent="0.25">
      <c r="A123" s="6" t="s">
        <v>375</v>
      </c>
      <c r="B123" s="6" t="s">
        <v>193</v>
      </c>
      <c r="C123" s="6" t="s">
        <v>194</v>
      </c>
      <c r="D123" s="6" t="s">
        <v>376</v>
      </c>
      <c r="E123" s="9">
        <v>232</v>
      </c>
      <c r="F123" s="9">
        <v>47</v>
      </c>
      <c r="G123" s="41">
        <v>0.20258620689655171</v>
      </c>
      <c r="H123" s="43">
        <v>1</v>
      </c>
      <c r="I123" s="68">
        <f t="shared" si="2"/>
        <v>280</v>
      </c>
      <c r="J123" s="8" t="s">
        <v>220</v>
      </c>
    </row>
    <row r="124" spans="1:10" x14ac:dyDescent="0.25">
      <c r="A124" s="6" t="s">
        <v>377</v>
      </c>
      <c r="B124" s="6" t="s">
        <v>193</v>
      </c>
      <c r="C124" s="6" t="s">
        <v>194</v>
      </c>
      <c r="D124" s="6" t="s">
        <v>378</v>
      </c>
      <c r="E124" s="9">
        <v>147</v>
      </c>
      <c r="F124" s="9">
        <v>93</v>
      </c>
      <c r="G124" s="41">
        <v>0.63265306122448983</v>
      </c>
      <c r="H124" s="43">
        <v>0</v>
      </c>
      <c r="I124" s="68">
        <f t="shared" si="2"/>
        <v>240</v>
      </c>
      <c r="J124" s="8" t="s">
        <v>223</v>
      </c>
    </row>
    <row r="125" spans="1:10" x14ac:dyDescent="0.25">
      <c r="A125" s="6" t="s">
        <v>379</v>
      </c>
      <c r="B125" s="6" t="s">
        <v>193</v>
      </c>
      <c r="C125" s="6" t="s">
        <v>194</v>
      </c>
      <c r="D125" s="6" t="s">
        <v>380</v>
      </c>
      <c r="E125" s="9">
        <v>183</v>
      </c>
      <c r="F125" s="9">
        <v>81</v>
      </c>
      <c r="G125" s="41">
        <v>0.44262295081967212</v>
      </c>
      <c r="H125" s="43">
        <v>0</v>
      </c>
      <c r="I125" s="68">
        <f t="shared" si="2"/>
        <v>264</v>
      </c>
      <c r="J125" s="8" t="s">
        <v>223</v>
      </c>
    </row>
    <row r="126" spans="1:10" x14ac:dyDescent="0.25">
      <c r="A126" s="6" t="s">
        <v>381</v>
      </c>
      <c r="B126" s="6" t="s">
        <v>193</v>
      </c>
      <c r="C126" s="6" t="s">
        <v>194</v>
      </c>
      <c r="D126" s="6" t="s">
        <v>382</v>
      </c>
      <c r="E126" s="9">
        <v>102</v>
      </c>
      <c r="F126" s="9">
        <v>66</v>
      </c>
      <c r="G126" s="41">
        <v>0.6470588235294118</v>
      </c>
      <c r="H126" s="43">
        <v>0</v>
      </c>
      <c r="I126" s="68">
        <f t="shared" si="2"/>
        <v>168</v>
      </c>
      <c r="J126" s="8" t="s">
        <v>223</v>
      </c>
    </row>
    <row r="127" spans="1:10" x14ac:dyDescent="0.25">
      <c r="A127" s="6" t="s">
        <v>383</v>
      </c>
      <c r="B127" s="6" t="s">
        <v>193</v>
      </c>
      <c r="C127" s="6" t="s">
        <v>194</v>
      </c>
      <c r="D127" s="6" t="s">
        <v>384</v>
      </c>
      <c r="E127" s="9">
        <v>106</v>
      </c>
      <c r="F127" s="9">
        <v>86</v>
      </c>
      <c r="G127" s="41">
        <v>0.81132075471698117</v>
      </c>
      <c r="H127" s="43">
        <v>0</v>
      </c>
      <c r="I127" s="68">
        <f t="shared" si="2"/>
        <v>192</v>
      </c>
      <c r="J127" s="8" t="s">
        <v>223</v>
      </c>
    </row>
    <row r="128" spans="1:10" x14ac:dyDescent="0.25">
      <c r="A128" s="6" t="s">
        <v>385</v>
      </c>
      <c r="B128" s="6" t="s">
        <v>193</v>
      </c>
      <c r="C128" s="6" t="s">
        <v>194</v>
      </c>
      <c r="D128" s="6" t="s">
        <v>386</v>
      </c>
      <c r="E128" s="9">
        <v>157</v>
      </c>
      <c r="F128" s="9">
        <v>83</v>
      </c>
      <c r="G128" s="41">
        <v>0.5286624203821656</v>
      </c>
      <c r="H128" s="43">
        <v>0</v>
      </c>
      <c r="I128" s="68">
        <f t="shared" si="2"/>
        <v>240</v>
      </c>
      <c r="J128" s="8" t="s">
        <v>223</v>
      </c>
    </row>
    <row r="129" spans="1:10" x14ac:dyDescent="0.25">
      <c r="A129" s="6" t="s">
        <v>387</v>
      </c>
      <c r="B129" s="6" t="s">
        <v>193</v>
      </c>
      <c r="C129" s="6" t="s">
        <v>194</v>
      </c>
      <c r="D129" s="6" t="s">
        <v>388</v>
      </c>
      <c r="E129" s="9">
        <v>237</v>
      </c>
      <c r="F129" s="9">
        <v>99</v>
      </c>
      <c r="G129" s="41">
        <v>0.41772151898734178</v>
      </c>
      <c r="H129" s="43">
        <v>0</v>
      </c>
      <c r="I129" s="68">
        <f t="shared" si="2"/>
        <v>336</v>
      </c>
      <c r="J129" s="8" t="s">
        <v>223</v>
      </c>
    </row>
    <row r="130" spans="1:10" x14ac:dyDescent="0.25">
      <c r="A130" s="6" t="s">
        <v>389</v>
      </c>
      <c r="B130" s="6" t="s">
        <v>193</v>
      </c>
      <c r="C130" s="6" t="s">
        <v>194</v>
      </c>
      <c r="D130" s="6" t="s">
        <v>390</v>
      </c>
      <c r="E130" s="9">
        <v>232</v>
      </c>
      <c r="F130" s="9">
        <v>48</v>
      </c>
      <c r="G130" s="41">
        <v>0.20689655172413793</v>
      </c>
      <c r="H130" s="43">
        <v>0</v>
      </c>
      <c r="I130" s="68">
        <f t="shared" si="2"/>
        <v>280</v>
      </c>
      <c r="J130" s="8" t="s">
        <v>223</v>
      </c>
    </row>
    <row r="131" spans="1:10" x14ac:dyDescent="0.25">
      <c r="A131" s="6" t="s">
        <v>391</v>
      </c>
      <c r="B131" s="6" t="s">
        <v>193</v>
      </c>
      <c r="C131" s="6" t="s">
        <v>194</v>
      </c>
      <c r="D131" s="6" t="s">
        <v>392</v>
      </c>
      <c r="E131" s="9">
        <v>158</v>
      </c>
      <c r="F131" s="9">
        <v>34</v>
      </c>
      <c r="G131" s="41">
        <v>0.21518987341772153</v>
      </c>
      <c r="H131" s="43">
        <v>0</v>
      </c>
      <c r="I131" s="68">
        <f t="shared" si="2"/>
        <v>192</v>
      </c>
      <c r="J131" s="8" t="s">
        <v>220</v>
      </c>
    </row>
    <row r="132" spans="1:10" x14ac:dyDescent="0.25">
      <c r="A132" s="6" t="s">
        <v>393</v>
      </c>
      <c r="B132" s="6" t="s">
        <v>193</v>
      </c>
      <c r="C132" s="6" t="s">
        <v>194</v>
      </c>
      <c r="D132" s="6" t="s">
        <v>394</v>
      </c>
      <c r="E132" s="9">
        <v>218</v>
      </c>
      <c r="F132" s="9">
        <v>22</v>
      </c>
      <c r="G132" s="41">
        <v>0.10091743119266056</v>
      </c>
      <c r="H132" s="43">
        <v>0</v>
      </c>
      <c r="I132" s="68">
        <f t="shared" si="2"/>
        <v>240</v>
      </c>
      <c r="J132" s="8" t="s">
        <v>220</v>
      </c>
    </row>
    <row r="133" spans="1:10" x14ac:dyDescent="0.25">
      <c r="A133" s="6" t="s">
        <v>395</v>
      </c>
      <c r="B133" s="6" t="s">
        <v>193</v>
      </c>
      <c r="C133" s="6" t="s">
        <v>194</v>
      </c>
      <c r="D133" s="6" t="s">
        <v>396</v>
      </c>
      <c r="E133" s="9">
        <v>226</v>
      </c>
      <c r="F133" s="9">
        <v>86</v>
      </c>
      <c r="G133" s="41">
        <v>0.38053097345132741</v>
      </c>
      <c r="H133" s="43">
        <v>0</v>
      </c>
      <c r="I133" s="68">
        <f t="shared" si="2"/>
        <v>312</v>
      </c>
      <c r="J133" s="8"/>
    </row>
    <row r="134" spans="1:10" x14ac:dyDescent="0.25">
      <c r="A134" s="6" t="s">
        <v>397</v>
      </c>
      <c r="B134" s="6" t="s">
        <v>193</v>
      </c>
      <c r="C134" s="6" t="s">
        <v>194</v>
      </c>
      <c r="D134" s="6" t="s">
        <v>398</v>
      </c>
      <c r="E134" s="9">
        <v>158</v>
      </c>
      <c r="F134" s="9">
        <v>33</v>
      </c>
      <c r="G134" s="41">
        <v>0.20886075949367089</v>
      </c>
      <c r="H134" s="43">
        <v>1</v>
      </c>
      <c r="I134" s="68">
        <f t="shared" si="2"/>
        <v>192</v>
      </c>
      <c r="J134" s="8" t="s">
        <v>223</v>
      </c>
    </row>
    <row r="135" spans="1:10" x14ac:dyDescent="0.25">
      <c r="A135" s="6" t="s">
        <v>399</v>
      </c>
      <c r="B135" s="6" t="s">
        <v>193</v>
      </c>
      <c r="C135" s="6" t="s">
        <v>194</v>
      </c>
      <c r="D135" s="6" t="s">
        <v>400</v>
      </c>
      <c r="E135" s="9">
        <v>218</v>
      </c>
      <c r="F135" s="9">
        <v>22</v>
      </c>
      <c r="G135" s="41">
        <v>0.10091743119266056</v>
      </c>
      <c r="H135" s="43">
        <v>0</v>
      </c>
      <c r="I135" s="68">
        <f t="shared" si="2"/>
        <v>240</v>
      </c>
      <c r="J135" s="8" t="s">
        <v>223</v>
      </c>
    </row>
    <row r="136" spans="1:10" x14ac:dyDescent="0.25">
      <c r="A136" s="6" t="s">
        <v>401</v>
      </c>
      <c r="B136" s="6" t="s">
        <v>193</v>
      </c>
      <c r="C136" s="6" t="s">
        <v>194</v>
      </c>
      <c r="D136" s="6" t="s">
        <v>402</v>
      </c>
      <c r="E136" s="9">
        <v>225</v>
      </c>
      <c r="F136" s="9">
        <v>87</v>
      </c>
      <c r="G136" s="41">
        <v>0.38666666666666666</v>
      </c>
      <c r="H136" s="43">
        <v>0</v>
      </c>
      <c r="I136" s="68">
        <f t="shared" si="2"/>
        <v>312</v>
      </c>
      <c r="J136" s="8" t="s">
        <v>223</v>
      </c>
    </row>
    <row r="137" spans="1:10" x14ac:dyDescent="0.25">
      <c r="A137" s="6" t="s">
        <v>403</v>
      </c>
      <c r="B137" s="6" t="s">
        <v>193</v>
      </c>
      <c r="C137" s="6" t="s">
        <v>263</v>
      </c>
      <c r="D137" s="6" t="s">
        <v>404</v>
      </c>
      <c r="E137" s="9">
        <v>60</v>
      </c>
      <c r="F137" s="9">
        <v>120</v>
      </c>
      <c r="G137" s="41">
        <v>2</v>
      </c>
      <c r="H137" s="43">
        <v>0</v>
      </c>
      <c r="I137" s="68">
        <f t="shared" si="2"/>
        <v>180</v>
      </c>
      <c r="J137" s="8" t="s">
        <v>265</v>
      </c>
    </row>
    <row r="138" spans="1:10" ht="15.75" thickBot="1" x14ac:dyDescent="0.3">
      <c r="A138" s="6" t="s">
        <v>405</v>
      </c>
      <c r="B138" s="6" t="s">
        <v>193</v>
      </c>
      <c r="C138" s="6" t="s">
        <v>263</v>
      </c>
      <c r="D138" s="6" t="s">
        <v>406</v>
      </c>
      <c r="E138" s="9">
        <v>61</v>
      </c>
      <c r="F138" s="9">
        <v>119</v>
      </c>
      <c r="G138" s="41">
        <v>1.9508196721311475</v>
      </c>
      <c r="H138" s="43">
        <v>0</v>
      </c>
      <c r="I138" s="68">
        <f t="shared" si="2"/>
        <v>180</v>
      </c>
      <c r="J138" s="8" t="s">
        <v>268</v>
      </c>
    </row>
    <row r="139" spans="1:10" ht="21.75" thickTop="1" thickBot="1" x14ac:dyDescent="0.35">
      <c r="A139" s="79" t="s">
        <v>407</v>
      </c>
      <c r="B139" s="80"/>
      <c r="C139" s="80"/>
      <c r="D139" s="80"/>
      <c r="E139" s="80"/>
      <c r="F139" s="80"/>
      <c r="G139" s="80"/>
      <c r="H139" s="80"/>
      <c r="I139" s="80"/>
      <c r="J139" s="81"/>
    </row>
    <row r="140" spans="1:10" ht="21.75" thickTop="1" thickBot="1" x14ac:dyDescent="0.35">
      <c r="A140" s="70" t="s">
        <v>180</v>
      </c>
      <c r="B140" s="71"/>
      <c r="C140" s="71"/>
      <c r="D140" s="94"/>
      <c r="E140" s="95" t="s">
        <v>181</v>
      </c>
      <c r="F140" s="72"/>
      <c r="G140" s="72"/>
      <c r="H140" s="72"/>
      <c r="I140" s="96"/>
      <c r="J140" s="32"/>
    </row>
    <row r="141" spans="1:10" ht="27" thickTop="1" thickBot="1" x14ac:dyDescent="0.3">
      <c r="A141" s="29" t="s">
        <v>182</v>
      </c>
      <c r="B141" s="30" t="s">
        <v>183</v>
      </c>
      <c r="C141" s="30" t="s">
        <v>184</v>
      </c>
      <c r="D141" s="30" t="s">
        <v>185</v>
      </c>
      <c r="E141" s="31" t="s">
        <v>186</v>
      </c>
      <c r="F141" s="31" t="s">
        <v>187</v>
      </c>
      <c r="G141" s="31" t="s">
        <v>188</v>
      </c>
      <c r="H141" s="31" t="s">
        <v>189</v>
      </c>
      <c r="I141" s="30" t="s">
        <v>190</v>
      </c>
      <c r="J141" s="31" t="s">
        <v>191</v>
      </c>
    </row>
    <row r="142" spans="1:10" ht="15.75" thickTop="1" x14ac:dyDescent="0.25">
      <c r="A142" s="19" t="s">
        <v>408</v>
      </c>
      <c r="B142" s="19" t="s">
        <v>326</v>
      </c>
      <c r="C142" s="19" t="s">
        <v>263</v>
      </c>
      <c r="D142" s="19" t="s">
        <v>409</v>
      </c>
      <c r="E142" s="11">
        <v>16</v>
      </c>
      <c r="F142" s="11">
        <v>38</v>
      </c>
      <c r="G142" s="41">
        <v>2.375</v>
      </c>
      <c r="H142" s="42">
        <v>0</v>
      </c>
      <c r="I142" s="68">
        <f t="shared" ref="I142:I145" si="3">E142+F142+H142</f>
        <v>54</v>
      </c>
      <c r="J142" s="10" t="s">
        <v>265</v>
      </c>
    </row>
    <row r="143" spans="1:10" x14ac:dyDescent="0.25">
      <c r="A143" s="6" t="s">
        <v>410</v>
      </c>
      <c r="B143" s="6" t="s">
        <v>326</v>
      </c>
      <c r="C143" s="6" t="s">
        <v>263</v>
      </c>
      <c r="D143" s="6" t="s">
        <v>411</v>
      </c>
      <c r="E143" s="9">
        <v>16</v>
      </c>
      <c r="F143" s="9">
        <v>38</v>
      </c>
      <c r="G143" s="41">
        <v>2.375</v>
      </c>
      <c r="H143" s="43">
        <v>0</v>
      </c>
      <c r="I143" s="68">
        <f t="shared" si="3"/>
        <v>54</v>
      </c>
      <c r="J143" s="8" t="s">
        <v>268</v>
      </c>
    </row>
    <row r="144" spans="1:10" x14ac:dyDescent="0.25">
      <c r="A144" s="6" t="s">
        <v>412</v>
      </c>
      <c r="B144" s="6" t="s">
        <v>193</v>
      </c>
      <c r="C144" s="6" t="s">
        <v>194</v>
      </c>
      <c r="D144" s="6" t="s">
        <v>413</v>
      </c>
      <c r="E144" s="9">
        <v>18</v>
      </c>
      <c r="F144" s="9">
        <v>30</v>
      </c>
      <c r="G144" s="41">
        <v>1.6666666666666667</v>
      </c>
      <c r="H144" s="43">
        <v>0</v>
      </c>
      <c r="I144" s="68">
        <f t="shared" si="3"/>
        <v>48</v>
      </c>
      <c r="J144" s="8" t="s">
        <v>196</v>
      </c>
    </row>
    <row r="145" spans="1:10" ht="15.75" thickBot="1" x14ac:dyDescent="0.3">
      <c r="A145" s="6" t="s">
        <v>414</v>
      </c>
      <c r="B145" s="6" t="s">
        <v>193</v>
      </c>
      <c r="C145" s="6" t="s">
        <v>194</v>
      </c>
      <c r="D145" s="6" t="s">
        <v>415</v>
      </c>
      <c r="E145" s="9">
        <v>17</v>
      </c>
      <c r="F145" s="9">
        <v>31</v>
      </c>
      <c r="G145" s="41">
        <v>1.8235294117647058</v>
      </c>
      <c r="H145" s="43">
        <v>0</v>
      </c>
      <c r="I145" s="68">
        <f t="shared" si="3"/>
        <v>48</v>
      </c>
      <c r="J145" s="8" t="s">
        <v>199</v>
      </c>
    </row>
    <row r="146" spans="1:10" ht="21.75" thickTop="1" thickBot="1" x14ac:dyDescent="0.35">
      <c r="A146" s="79" t="s">
        <v>416</v>
      </c>
      <c r="B146" s="80"/>
      <c r="C146" s="80"/>
      <c r="D146" s="80"/>
      <c r="E146" s="80"/>
      <c r="F146" s="80"/>
      <c r="G146" s="80"/>
      <c r="H146" s="80"/>
      <c r="I146" s="80"/>
      <c r="J146" s="81"/>
    </row>
    <row r="147" spans="1:10" ht="21.75" thickTop="1" thickBot="1" x14ac:dyDescent="0.35">
      <c r="A147" s="70" t="s">
        <v>180</v>
      </c>
      <c r="B147" s="71"/>
      <c r="C147" s="71"/>
      <c r="D147" s="94"/>
      <c r="E147" s="95" t="s">
        <v>181</v>
      </c>
      <c r="F147" s="72"/>
      <c r="G147" s="72"/>
      <c r="H147" s="72"/>
      <c r="I147" s="96"/>
      <c r="J147" s="32"/>
    </row>
    <row r="148" spans="1:10" ht="27" thickTop="1" thickBot="1" x14ac:dyDescent="0.3">
      <c r="A148" s="29" t="s">
        <v>182</v>
      </c>
      <c r="B148" s="30" t="s">
        <v>183</v>
      </c>
      <c r="C148" s="30" t="s">
        <v>184</v>
      </c>
      <c r="D148" s="30" t="s">
        <v>185</v>
      </c>
      <c r="E148" s="31" t="s">
        <v>186</v>
      </c>
      <c r="F148" s="31" t="s">
        <v>187</v>
      </c>
      <c r="G148" s="31" t="s">
        <v>188</v>
      </c>
      <c r="H148" s="31" t="s">
        <v>189</v>
      </c>
      <c r="I148" s="30" t="s">
        <v>190</v>
      </c>
      <c r="J148" s="31" t="s">
        <v>191</v>
      </c>
    </row>
    <row r="149" spans="1:10" ht="15.75" thickTop="1" x14ac:dyDescent="0.25">
      <c r="A149" s="19" t="s">
        <v>40</v>
      </c>
      <c r="B149" s="19" t="s">
        <v>417</v>
      </c>
      <c r="C149" s="19" t="s">
        <v>418</v>
      </c>
      <c r="D149" s="19" t="s">
        <v>419</v>
      </c>
      <c r="E149" s="11">
        <v>35</v>
      </c>
      <c r="F149" s="11">
        <v>2</v>
      </c>
      <c r="G149" s="41">
        <v>2.7777777777777776E-2</v>
      </c>
      <c r="H149" s="42">
        <v>75</v>
      </c>
      <c r="I149" s="68">
        <f t="shared" ref="I149:I152" si="4">E149+F149+H149</f>
        <v>112</v>
      </c>
      <c r="J149" s="10" t="s">
        <v>211</v>
      </c>
    </row>
    <row r="150" spans="1:10" x14ac:dyDescent="0.25">
      <c r="A150" s="6" t="s">
        <v>41</v>
      </c>
      <c r="B150" s="6" t="s">
        <v>417</v>
      </c>
      <c r="C150" s="6" t="s">
        <v>418</v>
      </c>
      <c r="D150" s="6" t="s">
        <v>420</v>
      </c>
      <c r="E150" s="9">
        <v>35</v>
      </c>
      <c r="F150" s="9">
        <v>2</v>
      </c>
      <c r="G150" s="41">
        <v>2.7777777777777776E-2</v>
      </c>
      <c r="H150" s="43">
        <v>75</v>
      </c>
      <c r="I150" s="68">
        <f t="shared" si="4"/>
        <v>112</v>
      </c>
      <c r="J150" s="8" t="s">
        <v>202</v>
      </c>
    </row>
    <row r="151" spans="1:10" x14ac:dyDescent="0.25">
      <c r="A151" s="6" t="s">
        <v>129</v>
      </c>
      <c r="B151" s="6" t="s">
        <v>421</v>
      </c>
      <c r="C151" s="6" t="s">
        <v>418</v>
      </c>
      <c r="D151" s="6" t="s">
        <v>422</v>
      </c>
      <c r="E151" s="9">
        <v>10</v>
      </c>
      <c r="F151" s="9">
        <v>14</v>
      </c>
      <c r="G151" s="41">
        <v>0.58333333333333337</v>
      </c>
      <c r="H151" s="43">
        <v>0</v>
      </c>
      <c r="I151" s="68">
        <f t="shared" si="4"/>
        <v>24</v>
      </c>
      <c r="J151" s="8" t="s">
        <v>196</v>
      </c>
    </row>
    <row r="152" spans="1:10" ht="15.75" thickBot="1" x14ac:dyDescent="0.3">
      <c r="A152" s="6" t="s">
        <v>130</v>
      </c>
      <c r="B152" s="6" t="s">
        <v>421</v>
      </c>
      <c r="C152" s="6" t="s">
        <v>418</v>
      </c>
      <c r="D152" s="6" t="s">
        <v>423</v>
      </c>
      <c r="E152" s="9">
        <v>10</v>
      </c>
      <c r="F152" s="9">
        <v>14</v>
      </c>
      <c r="G152" s="41">
        <v>0.58333333333333337</v>
      </c>
      <c r="H152" s="43">
        <v>0</v>
      </c>
      <c r="I152" s="68">
        <f t="shared" si="4"/>
        <v>24</v>
      </c>
      <c r="J152" s="8" t="s">
        <v>199</v>
      </c>
    </row>
    <row r="153" spans="1:10" ht="21.75" thickTop="1" thickBot="1" x14ac:dyDescent="0.35">
      <c r="A153" s="97" t="s">
        <v>424</v>
      </c>
      <c r="B153" s="80"/>
      <c r="C153" s="80"/>
      <c r="D153" s="80"/>
      <c r="E153" s="80"/>
      <c r="F153" s="80"/>
      <c r="G153" s="80"/>
      <c r="H153" s="80"/>
      <c r="I153" s="80"/>
      <c r="J153" s="98"/>
    </row>
    <row r="154" spans="1:10" ht="21.75" thickTop="1" thickBot="1" x14ac:dyDescent="0.35">
      <c r="A154" s="70" t="s">
        <v>180</v>
      </c>
      <c r="B154" s="71"/>
      <c r="C154" s="71"/>
      <c r="D154" s="94"/>
      <c r="E154" s="95" t="s">
        <v>181</v>
      </c>
      <c r="F154" s="72"/>
      <c r="G154" s="72"/>
      <c r="H154" s="72"/>
      <c r="I154" s="96"/>
      <c r="J154" s="32"/>
    </row>
    <row r="155" spans="1:10" ht="27" thickTop="1" thickBot="1" x14ac:dyDescent="0.3">
      <c r="A155" s="29" t="s">
        <v>182</v>
      </c>
      <c r="B155" s="30" t="s">
        <v>183</v>
      </c>
      <c r="C155" s="30" t="s">
        <v>184</v>
      </c>
      <c r="D155" s="30" t="s">
        <v>185</v>
      </c>
      <c r="E155" s="31" t="s">
        <v>186</v>
      </c>
      <c r="F155" s="31" t="s">
        <v>187</v>
      </c>
      <c r="G155" s="31" t="s">
        <v>188</v>
      </c>
      <c r="H155" s="31" t="s">
        <v>189</v>
      </c>
      <c r="I155" s="30" t="s">
        <v>190</v>
      </c>
      <c r="J155" s="31" t="s">
        <v>191</v>
      </c>
    </row>
    <row r="156" spans="1:10" ht="15.75" thickTop="1" x14ac:dyDescent="0.25">
      <c r="A156" s="19" t="s">
        <v>42</v>
      </c>
      <c r="B156" s="19" t="s">
        <v>417</v>
      </c>
      <c r="C156" s="19" t="s">
        <v>418</v>
      </c>
      <c r="D156" s="19" t="s">
        <v>419</v>
      </c>
      <c r="E156" s="11">
        <v>37</v>
      </c>
      <c r="F156" s="11">
        <v>1</v>
      </c>
      <c r="G156" s="41">
        <v>2.6315789473684209E-2</v>
      </c>
      <c r="H156" s="42">
        <v>74</v>
      </c>
      <c r="I156" s="11">
        <v>112</v>
      </c>
      <c r="J156" s="10" t="s">
        <v>211</v>
      </c>
    </row>
    <row r="157" spans="1:10" x14ac:dyDescent="0.25">
      <c r="A157" s="6" t="s">
        <v>43</v>
      </c>
      <c r="B157" s="6" t="s">
        <v>417</v>
      </c>
      <c r="C157" s="6" t="s">
        <v>418</v>
      </c>
      <c r="D157" s="6" t="s">
        <v>420</v>
      </c>
      <c r="E157" s="9">
        <v>37</v>
      </c>
      <c r="F157" s="9">
        <v>1</v>
      </c>
      <c r="G157" s="41">
        <v>2.6315789473684209E-2</v>
      </c>
      <c r="H157" s="43">
        <v>74</v>
      </c>
      <c r="I157" s="9">
        <v>112</v>
      </c>
      <c r="J157" s="8" t="s">
        <v>202</v>
      </c>
    </row>
    <row r="158" spans="1:10" x14ac:dyDescent="0.25">
      <c r="A158" s="6" t="s">
        <v>131</v>
      </c>
      <c r="B158" s="6" t="s">
        <v>421</v>
      </c>
      <c r="C158" s="6" t="s">
        <v>418</v>
      </c>
      <c r="D158" s="6" t="s">
        <v>425</v>
      </c>
      <c r="E158" s="9">
        <v>10</v>
      </c>
      <c r="F158" s="9">
        <v>14</v>
      </c>
      <c r="G158" s="41">
        <v>0.58333333333333337</v>
      </c>
      <c r="H158" s="43">
        <v>0</v>
      </c>
      <c r="I158" s="9">
        <v>24</v>
      </c>
      <c r="J158" s="8" t="s">
        <v>196</v>
      </c>
    </row>
    <row r="159" spans="1:10" x14ac:dyDescent="0.25">
      <c r="A159" s="6" t="s">
        <v>132</v>
      </c>
      <c r="B159" s="6" t="s">
        <v>421</v>
      </c>
      <c r="C159" s="6" t="s">
        <v>418</v>
      </c>
      <c r="D159" s="6" t="s">
        <v>426</v>
      </c>
      <c r="E159" s="9">
        <v>10</v>
      </c>
      <c r="F159" s="9">
        <v>14</v>
      </c>
      <c r="G159" s="41">
        <v>0.58333333333333337</v>
      </c>
      <c r="H159" s="43">
        <v>0</v>
      </c>
      <c r="I159" s="9">
        <v>24</v>
      </c>
      <c r="J159" s="8" t="s">
        <v>199</v>
      </c>
    </row>
  </sheetData>
  <mergeCells count="23">
    <mergeCell ref="A146:J146"/>
    <mergeCell ref="A147:D147"/>
    <mergeCell ref="E147:I147"/>
    <mergeCell ref="A153:J153"/>
    <mergeCell ref="A154:D154"/>
    <mergeCell ref="E154:I154"/>
    <mergeCell ref="A100:J100"/>
    <mergeCell ref="A101:D101"/>
    <mergeCell ref="E101:I101"/>
    <mergeCell ref="A139:J139"/>
    <mergeCell ref="A140:D140"/>
    <mergeCell ref="E140:I140"/>
    <mergeCell ref="A94:D94"/>
    <mergeCell ref="E94:I94"/>
    <mergeCell ref="A1:J1"/>
    <mergeCell ref="A2:J2"/>
    <mergeCell ref="A79:J79"/>
    <mergeCell ref="A80:D80"/>
    <mergeCell ref="E80:I80"/>
    <mergeCell ref="E51:I51"/>
    <mergeCell ref="A3:D3"/>
    <mergeCell ref="A51:D51"/>
    <mergeCell ref="E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0"/>
  <sheetViews>
    <sheetView topLeftCell="E1" workbookViewId="0">
      <pane ySplit="1" topLeftCell="A101" activePane="bottomLeft" state="frozen"/>
      <selection pane="bottomLeft" activeCell="C137" sqref="C137"/>
    </sheetView>
  </sheetViews>
  <sheetFormatPr defaultRowHeight="15" x14ac:dyDescent="0.25"/>
  <cols>
    <col min="1" max="1" width="43.140625" customWidth="1"/>
    <col min="2" max="2" width="10.140625" bestFit="1" customWidth="1"/>
    <col min="3" max="3" width="27.28515625" bestFit="1" customWidth="1"/>
    <col min="4" max="4" width="27.28515625" customWidth="1"/>
    <col min="5" max="5" width="38.42578125" bestFit="1" customWidth="1"/>
    <col min="6" max="6" width="41.140625" bestFit="1" customWidth="1"/>
    <col min="7" max="7" width="40.85546875" bestFit="1" customWidth="1"/>
    <col min="8" max="8" width="44.28515625" bestFit="1" customWidth="1"/>
    <col min="9" max="9" width="10.140625" bestFit="1" customWidth="1"/>
    <col min="10" max="10" width="18.5703125" bestFit="1" customWidth="1"/>
    <col min="11" max="11" width="13.28515625" bestFit="1" customWidth="1"/>
    <col min="13" max="13" width="10" bestFit="1" customWidth="1"/>
    <col min="16" max="16" width="11.28515625" bestFit="1" customWidth="1"/>
    <col min="18" max="18" width="12.28515625" bestFit="1" customWidth="1"/>
    <col min="20" max="20" width="11.28515625" bestFit="1" customWidth="1"/>
    <col min="21" max="21" width="8" bestFit="1" customWidth="1"/>
    <col min="22" max="22" width="18.42578125" bestFit="1" customWidth="1"/>
  </cols>
  <sheetData>
    <row r="1" spans="1:21" x14ac:dyDescent="0.25">
      <c r="C1" t="s">
        <v>137</v>
      </c>
      <c r="E1" t="s">
        <v>139</v>
      </c>
      <c r="F1" t="s">
        <v>141</v>
      </c>
      <c r="G1" t="s">
        <v>143</v>
      </c>
      <c r="H1" t="s">
        <v>146</v>
      </c>
      <c r="I1" t="s">
        <v>147</v>
      </c>
      <c r="K1" t="s">
        <v>149</v>
      </c>
      <c r="M1" t="s">
        <v>153</v>
      </c>
      <c r="O1" t="s">
        <v>156</v>
      </c>
      <c r="Q1" t="s">
        <v>163</v>
      </c>
      <c r="S1" t="s">
        <v>168</v>
      </c>
      <c r="U1" t="s">
        <v>170</v>
      </c>
    </row>
    <row r="2" spans="1:21" x14ac:dyDescent="0.25">
      <c r="A2" s="2" t="s">
        <v>38</v>
      </c>
      <c r="B2" s="2" t="s">
        <v>39</v>
      </c>
      <c r="C2" t="s">
        <v>136</v>
      </c>
      <c r="D2" t="s">
        <v>142</v>
      </c>
      <c r="E2" t="s">
        <v>138</v>
      </c>
      <c r="F2" t="s">
        <v>140</v>
      </c>
      <c r="G2" t="s">
        <v>144</v>
      </c>
      <c r="H2" t="s">
        <v>145</v>
      </c>
      <c r="I2" t="s">
        <v>147</v>
      </c>
      <c r="K2" t="s">
        <v>149</v>
      </c>
      <c r="M2" t="s">
        <v>153</v>
      </c>
      <c r="O2" t="s">
        <v>156</v>
      </c>
    </row>
    <row r="3" spans="1:21" x14ac:dyDescent="0.25">
      <c r="A3" s="1" t="s">
        <v>48</v>
      </c>
      <c r="B3" t="str">
        <f>MID(A3,5,3)</f>
        <v>rdc</v>
      </c>
      <c r="C3">
        <v>132</v>
      </c>
      <c r="D3">
        <f>SUM(E3:W3)</f>
        <v>132</v>
      </c>
      <c r="E3">
        <v>69</v>
      </c>
      <c r="F3">
        <v>3</v>
      </c>
      <c r="G3">
        <v>42</v>
      </c>
      <c r="H3">
        <v>18</v>
      </c>
    </row>
    <row r="4" spans="1:21" x14ac:dyDescent="0.25">
      <c r="A4" s="1" t="s">
        <v>49</v>
      </c>
      <c r="B4" t="str">
        <f t="shared" ref="B4:B67" si="0">MID(A4,5,3)</f>
        <v>rdc</v>
      </c>
      <c r="C4">
        <v>132</v>
      </c>
      <c r="D4">
        <f t="shared" ref="D4:D67" si="1">SUM(E4:W4)</f>
        <v>132</v>
      </c>
      <c r="E4">
        <v>73</v>
      </c>
      <c r="F4">
        <v>1</v>
      </c>
      <c r="G4">
        <v>42</v>
      </c>
      <c r="H4">
        <v>16</v>
      </c>
    </row>
    <row r="5" spans="1:21" x14ac:dyDescent="0.25">
      <c r="A5" s="1" t="s">
        <v>50</v>
      </c>
      <c r="B5" t="str">
        <f t="shared" si="0"/>
        <v>rdc</v>
      </c>
      <c r="C5">
        <v>240</v>
      </c>
      <c r="D5">
        <f t="shared" si="1"/>
        <v>240</v>
      </c>
      <c r="E5">
        <v>94</v>
      </c>
      <c r="F5">
        <v>1</v>
      </c>
      <c r="G5">
        <v>17</v>
      </c>
      <c r="H5">
        <v>128</v>
      </c>
    </row>
    <row r="6" spans="1:21" x14ac:dyDescent="0.25">
      <c r="A6" s="1" t="s">
        <v>51</v>
      </c>
      <c r="B6" t="str">
        <f t="shared" si="0"/>
        <v>rdc</v>
      </c>
      <c r="C6">
        <v>336</v>
      </c>
      <c r="D6">
        <f t="shared" si="1"/>
        <v>336</v>
      </c>
      <c r="E6">
        <v>180</v>
      </c>
      <c r="F6">
        <v>2</v>
      </c>
      <c r="G6">
        <v>14</v>
      </c>
      <c r="H6">
        <v>139</v>
      </c>
      <c r="I6">
        <v>1</v>
      </c>
      <c r="J6" t="s">
        <v>148</v>
      </c>
    </row>
    <row r="7" spans="1:21" x14ac:dyDescent="0.25">
      <c r="A7" s="1" t="s">
        <v>52</v>
      </c>
      <c r="B7" t="str">
        <f t="shared" si="0"/>
        <v>rdc</v>
      </c>
      <c r="C7">
        <v>216</v>
      </c>
      <c r="D7">
        <f t="shared" si="1"/>
        <v>216</v>
      </c>
      <c r="E7">
        <v>121</v>
      </c>
      <c r="F7">
        <v>7</v>
      </c>
      <c r="G7">
        <v>16</v>
      </c>
      <c r="H7">
        <v>72</v>
      </c>
    </row>
    <row r="8" spans="1:21" x14ac:dyDescent="0.25">
      <c r="A8" s="1" t="s">
        <v>53</v>
      </c>
      <c r="B8" t="str">
        <f t="shared" si="0"/>
        <v>rdc</v>
      </c>
      <c r="C8">
        <v>184</v>
      </c>
      <c r="D8">
        <f t="shared" si="1"/>
        <v>184</v>
      </c>
      <c r="E8">
        <v>94</v>
      </c>
      <c r="F8">
        <v>1</v>
      </c>
      <c r="G8">
        <v>13</v>
      </c>
      <c r="H8">
        <v>74</v>
      </c>
      <c r="K8">
        <v>2</v>
      </c>
      <c r="L8" t="s">
        <v>150</v>
      </c>
    </row>
    <row r="9" spans="1:21" x14ac:dyDescent="0.25">
      <c r="A9" s="1" t="s">
        <v>54</v>
      </c>
      <c r="B9" t="str">
        <f t="shared" si="0"/>
        <v>rdc</v>
      </c>
      <c r="C9">
        <v>240</v>
      </c>
      <c r="D9">
        <f t="shared" si="1"/>
        <v>240</v>
      </c>
      <c r="E9">
        <v>124</v>
      </c>
      <c r="F9">
        <v>33</v>
      </c>
      <c r="G9">
        <v>14</v>
      </c>
      <c r="H9">
        <v>66</v>
      </c>
      <c r="I9">
        <v>3</v>
      </c>
      <c r="J9" t="s">
        <v>151</v>
      </c>
    </row>
    <row r="10" spans="1:21" x14ac:dyDescent="0.25">
      <c r="A10" s="1" t="s">
        <v>55</v>
      </c>
      <c r="B10" t="str">
        <f t="shared" si="0"/>
        <v>rdc</v>
      </c>
      <c r="C10">
        <v>264</v>
      </c>
      <c r="D10">
        <f t="shared" si="1"/>
        <v>264</v>
      </c>
      <c r="E10">
        <v>231</v>
      </c>
      <c r="F10">
        <v>0</v>
      </c>
      <c r="G10">
        <v>15</v>
      </c>
      <c r="H10">
        <v>18</v>
      </c>
    </row>
    <row r="11" spans="1:21" x14ac:dyDescent="0.25">
      <c r="A11" s="1" t="s">
        <v>56</v>
      </c>
      <c r="B11" t="str">
        <f t="shared" si="0"/>
        <v>rdc</v>
      </c>
      <c r="C11">
        <v>312</v>
      </c>
      <c r="D11">
        <f t="shared" si="1"/>
        <v>312</v>
      </c>
      <c r="E11">
        <v>274</v>
      </c>
      <c r="F11">
        <v>1</v>
      </c>
      <c r="G11">
        <v>13</v>
      </c>
      <c r="H11">
        <v>24</v>
      </c>
    </row>
    <row r="12" spans="1:21" x14ac:dyDescent="0.25">
      <c r="A12" s="1" t="s">
        <v>57</v>
      </c>
      <c r="B12" t="str">
        <f t="shared" si="0"/>
        <v>rdc</v>
      </c>
      <c r="C12">
        <v>240</v>
      </c>
      <c r="D12">
        <f t="shared" si="1"/>
        <v>240</v>
      </c>
      <c r="E12">
        <v>196</v>
      </c>
      <c r="F12">
        <v>0</v>
      </c>
      <c r="G12">
        <v>15</v>
      </c>
      <c r="H12">
        <v>29</v>
      </c>
    </row>
    <row r="13" spans="1:21" x14ac:dyDescent="0.25">
      <c r="A13" s="1" t="s">
        <v>58</v>
      </c>
      <c r="B13" t="str">
        <f t="shared" si="0"/>
        <v>rdc</v>
      </c>
      <c r="C13">
        <v>304</v>
      </c>
      <c r="D13">
        <f t="shared" si="1"/>
        <v>304</v>
      </c>
      <c r="E13">
        <v>170</v>
      </c>
      <c r="F13">
        <v>68</v>
      </c>
      <c r="G13">
        <v>60</v>
      </c>
      <c r="H13">
        <v>4</v>
      </c>
      <c r="I13">
        <v>2</v>
      </c>
      <c r="J13" t="s">
        <v>152</v>
      </c>
    </row>
    <row r="14" spans="1:21" x14ac:dyDescent="0.25">
      <c r="A14" s="1" t="s">
        <v>59</v>
      </c>
      <c r="B14" t="str">
        <f t="shared" si="0"/>
        <v>rdc</v>
      </c>
      <c r="C14">
        <v>120</v>
      </c>
      <c r="D14">
        <f t="shared" si="1"/>
        <v>120</v>
      </c>
      <c r="E14">
        <v>76</v>
      </c>
      <c r="F14">
        <v>29</v>
      </c>
      <c r="G14">
        <v>15</v>
      </c>
      <c r="H14">
        <v>0</v>
      </c>
    </row>
    <row r="15" spans="1:21" x14ac:dyDescent="0.25">
      <c r="A15" s="1" t="s">
        <v>60</v>
      </c>
      <c r="B15" t="str">
        <f t="shared" si="0"/>
        <v>rdc</v>
      </c>
      <c r="C15">
        <v>216</v>
      </c>
      <c r="D15">
        <f t="shared" si="1"/>
        <v>216</v>
      </c>
      <c r="E15">
        <v>137</v>
      </c>
      <c r="F15">
        <v>69</v>
      </c>
      <c r="G15">
        <v>5</v>
      </c>
      <c r="H15">
        <v>5</v>
      </c>
    </row>
    <row r="16" spans="1:21" x14ac:dyDescent="0.25">
      <c r="A16" s="1" t="s">
        <v>61</v>
      </c>
      <c r="B16" t="str">
        <f t="shared" si="0"/>
        <v>rdc</v>
      </c>
      <c r="C16">
        <v>320</v>
      </c>
      <c r="D16">
        <f t="shared" si="1"/>
        <v>320</v>
      </c>
      <c r="E16">
        <v>55</v>
      </c>
      <c r="F16">
        <v>245</v>
      </c>
      <c r="G16">
        <v>17</v>
      </c>
      <c r="H16">
        <v>2</v>
      </c>
      <c r="M16">
        <v>1</v>
      </c>
      <c r="N16" t="s">
        <v>154</v>
      </c>
    </row>
    <row r="17" spans="1:15" x14ac:dyDescent="0.25">
      <c r="A17" s="1" t="s">
        <v>62</v>
      </c>
      <c r="B17" t="str">
        <f t="shared" si="0"/>
        <v>rdc</v>
      </c>
      <c r="C17">
        <v>120</v>
      </c>
      <c r="D17">
        <f t="shared" si="1"/>
        <v>120</v>
      </c>
      <c r="E17">
        <v>68</v>
      </c>
      <c r="F17">
        <v>1</v>
      </c>
      <c r="G17">
        <v>44</v>
      </c>
      <c r="H17">
        <v>7</v>
      </c>
    </row>
    <row r="18" spans="1:15" x14ac:dyDescent="0.25">
      <c r="A18" s="1" t="s">
        <v>63</v>
      </c>
      <c r="B18" t="str">
        <f t="shared" si="0"/>
        <v>rdc</v>
      </c>
      <c r="C18">
        <v>120</v>
      </c>
      <c r="D18">
        <f t="shared" si="1"/>
        <v>120</v>
      </c>
      <c r="E18">
        <v>73</v>
      </c>
      <c r="F18">
        <v>0</v>
      </c>
      <c r="G18">
        <v>43</v>
      </c>
      <c r="H18">
        <v>4</v>
      </c>
    </row>
    <row r="19" spans="1:15" x14ac:dyDescent="0.25">
      <c r="A19" s="1" t="s">
        <v>64</v>
      </c>
      <c r="B19" t="str">
        <f t="shared" si="0"/>
        <v>rdc</v>
      </c>
      <c r="C19">
        <v>240</v>
      </c>
      <c r="D19">
        <f t="shared" si="1"/>
        <v>240</v>
      </c>
      <c r="E19">
        <v>95</v>
      </c>
      <c r="F19">
        <v>0</v>
      </c>
      <c r="G19">
        <v>17</v>
      </c>
      <c r="H19">
        <v>128</v>
      </c>
    </row>
    <row r="20" spans="1:15" x14ac:dyDescent="0.25">
      <c r="A20" s="1" t="s">
        <v>65</v>
      </c>
      <c r="B20" t="str">
        <f t="shared" si="0"/>
        <v>rdc</v>
      </c>
      <c r="C20">
        <v>336</v>
      </c>
      <c r="D20">
        <f t="shared" si="1"/>
        <v>336</v>
      </c>
      <c r="E20">
        <v>181</v>
      </c>
      <c r="F20">
        <v>0</v>
      </c>
      <c r="G20">
        <v>16</v>
      </c>
      <c r="H20">
        <v>139</v>
      </c>
    </row>
    <row r="21" spans="1:15" x14ac:dyDescent="0.25">
      <c r="A21" s="1" t="s">
        <v>66</v>
      </c>
      <c r="B21" t="str">
        <f t="shared" si="0"/>
        <v>rdc</v>
      </c>
      <c r="C21">
        <v>216</v>
      </c>
      <c r="D21">
        <f t="shared" si="1"/>
        <v>216</v>
      </c>
      <c r="E21">
        <v>121</v>
      </c>
      <c r="F21">
        <v>0</v>
      </c>
      <c r="G21">
        <v>17</v>
      </c>
      <c r="H21">
        <v>77</v>
      </c>
      <c r="I21">
        <v>1</v>
      </c>
      <c r="J21" t="s">
        <v>157</v>
      </c>
    </row>
    <row r="22" spans="1:15" x14ac:dyDescent="0.25">
      <c r="A22" s="1" t="s">
        <v>67</v>
      </c>
      <c r="B22" t="str">
        <f t="shared" si="0"/>
        <v>rdc</v>
      </c>
      <c r="C22">
        <v>184</v>
      </c>
      <c r="D22">
        <f t="shared" si="1"/>
        <v>184</v>
      </c>
      <c r="E22">
        <v>94</v>
      </c>
      <c r="F22">
        <v>0</v>
      </c>
      <c r="G22">
        <v>14</v>
      </c>
      <c r="H22">
        <v>74</v>
      </c>
      <c r="O22">
        <v>2</v>
      </c>
    </row>
    <row r="23" spans="1:15" x14ac:dyDescent="0.25">
      <c r="A23" s="1" t="s">
        <v>68</v>
      </c>
      <c r="B23" t="str">
        <f t="shared" si="0"/>
        <v>rdc</v>
      </c>
      <c r="C23">
        <v>240</v>
      </c>
      <c r="D23">
        <f t="shared" si="1"/>
        <v>240</v>
      </c>
      <c r="E23">
        <v>124</v>
      </c>
      <c r="F23">
        <v>33</v>
      </c>
      <c r="G23">
        <v>14</v>
      </c>
      <c r="H23">
        <v>68</v>
      </c>
      <c r="I23">
        <v>1</v>
      </c>
      <c r="J23" t="s">
        <v>155</v>
      </c>
    </row>
    <row r="24" spans="1:15" x14ac:dyDescent="0.25">
      <c r="A24" s="1" t="s">
        <v>69</v>
      </c>
      <c r="B24" t="str">
        <f t="shared" si="0"/>
        <v>rdc</v>
      </c>
      <c r="C24">
        <v>264</v>
      </c>
      <c r="D24">
        <f t="shared" si="1"/>
        <v>264</v>
      </c>
      <c r="E24">
        <v>229</v>
      </c>
      <c r="F24">
        <v>0</v>
      </c>
      <c r="G24">
        <v>15</v>
      </c>
      <c r="H24">
        <v>19</v>
      </c>
      <c r="I24">
        <v>1</v>
      </c>
      <c r="J24" t="s">
        <v>158</v>
      </c>
    </row>
    <row r="25" spans="1:15" x14ac:dyDescent="0.25">
      <c r="A25" s="1" t="s">
        <v>70</v>
      </c>
      <c r="B25" t="str">
        <f t="shared" si="0"/>
        <v>rdc</v>
      </c>
      <c r="C25">
        <v>312</v>
      </c>
      <c r="D25">
        <f t="shared" si="1"/>
        <v>312</v>
      </c>
      <c r="E25">
        <v>273</v>
      </c>
      <c r="F25">
        <v>0</v>
      </c>
      <c r="G25">
        <v>14</v>
      </c>
      <c r="H25">
        <v>24</v>
      </c>
      <c r="I25">
        <v>1</v>
      </c>
      <c r="J25" t="s">
        <v>159</v>
      </c>
    </row>
    <row r="26" spans="1:15" x14ac:dyDescent="0.25">
      <c r="A26" s="1" t="s">
        <v>71</v>
      </c>
      <c r="B26" t="str">
        <f t="shared" si="0"/>
        <v>rdc</v>
      </c>
      <c r="C26">
        <v>240</v>
      </c>
      <c r="D26">
        <f t="shared" si="1"/>
        <v>240</v>
      </c>
      <c r="E26">
        <v>195</v>
      </c>
      <c r="F26">
        <v>0</v>
      </c>
      <c r="G26">
        <v>15</v>
      </c>
      <c r="H26">
        <v>30</v>
      </c>
    </row>
    <row r="27" spans="1:15" x14ac:dyDescent="0.25">
      <c r="A27" s="1" t="s">
        <v>72</v>
      </c>
      <c r="B27" t="str">
        <f t="shared" si="0"/>
        <v>rdc</v>
      </c>
      <c r="C27">
        <v>304</v>
      </c>
      <c r="D27">
        <f t="shared" si="1"/>
        <v>304</v>
      </c>
      <c r="E27">
        <v>171</v>
      </c>
      <c r="F27">
        <v>67</v>
      </c>
      <c r="G27">
        <v>66</v>
      </c>
      <c r="H27">
        <v>0</v>
      </c>
    </row>
    <row r="28" spans="1:15" x14ac:dyDescent="0.25">
      <c r="A28" s="1" t="s">
        <v>73</v>
      </c>
      <c r="B28" t="str">
        <f t="shared" si="0"/>
        <v>rdc</v>
      </c>
      <c r="C28">
        <v>120</v>
      </c>
      <c r="D28">
        <f t="shared" si="1"/>
        <v>120</v>
      </c>
      <c r="E28">
        <v>76</v>
      </c>
      <c r="F28">
        <v>29</v>
      </c>
      <c r="G28">
        <v>15</v>
      </c>
      <c r="H28">
        <v>0</v>
      </c>
    </row>
    <row r="29" spans="1:15" x14ac:dyDescent="0.25">
      <c r="A29" s="1" t="s">
        <v>74</v>
      </c>
      <c r="B29" t="str">
        <f t="shared" si="0"/>
        <v>rdc</v>
      </c>
      <c r="C29">
        <v>216</v>
      </c>
      <c r="D29">
        <f t="shared" si="1"/>
        <v>216</v>
      </c>
      <c r="E29">
        <v>137</v>
      </c>
      <c r="F29">
        <v>69</v>
      </c>
      <c r="G29">
        <v>5</v>
      </c>
      <c r="H29">
        <v>5</v>
      </c>
    </row>
    <row r="30" spans="1:15" x14ac:dyDescent="0.25">
      <c r="A30" s="1" t="s">
        <v>75</v>
      </c>
      <c r="B30" t="str">
        <f t="shared" si="0"/>
        <v>rdc</v>
      </c>
      <c r="C30">
        <v>320</v>
      </c>
      <c r="D30">
        <f t="shared" si="1"/>
        <v>320</v>
      </c>
      <c r="E30">
        <v>60</v>
      </c>
      <c r="F30">
        <v>241</v>
      </c>
      <c r="G30">
        <v>17</v>
      </c>
      <c r="H30">
        <v>2</v>
      </c>
    </row>
    <row r="31" spans="1:15" x14ac:dyDescent="0.25">
      <c r="A31" s="1" t="s">
        <v>76</v>
      </c>
      <c r="B31" t="str">
        <f t="shared" si="0"/>
        <v>cgc</v>
      </c>
      <c r="C31">
        <v>204</v>
      </c>
      <c r="D31">
        <f t="shared" si="1"/>
        <v>204</v>
      </c>
      <c r="E31">
        <v>76</v>
      </c>
      <c r="F31">
        <v>1</v>
      </c>
      <c r="G31">
        <v>15</v>
      </c>
      <c r="H31">
        <v>98</v>
      </c>
      <c r="K31">
        <v>14</v>
      </c>
    </row>
    <row r="32" spans="1:15" x14ac:dyDescent="0.25">
      <c r="A32" s="1" t="s">
        <v>77</v>
      </c>
      <c r="B32" t="str">
        <f t="shared" si="0"/>
        <v>cgc</v>
      </c>
      <c r="C32">
        <v>192</v>
      </c>
      <c r="D32">
        <f t="shared" si="1"/>
        <v>192</v>
      </c>
      <c r="E32">
        <v>147</v>
      </c>
      <c r="F32">
        <v>0</v>
      </c>
      <c r="G32">
        <v>5</v>
      </c>
      <c r="H32">
        <v>40</v>
      </c>
    </row>
    <row r="33" spans="1:18" x14ac:dyDescent="0.25">
      <c r="A33" s="1" t="s">
        <v>78</v>
      </c>
      <c r="B33" t="str">
        <f t="shared" si="0"/>
        <v>cgc</v>
      </c>
      <c r="C33">
        <v>192</v>
      </c>
      <c r="D33">
        <f t="shared" si="1"/>
        <v>192</v>
      </c>
      <c r="E33">
        <v>27</v>
      </c>
      <c r="F33">
        <v>0</v>
      </c>
      <c r="G33">
        <v>5</v>
      </c>
      <c r="H33">
        <v>160</v>
      </c>
    </row>
    <row r="34" spans="1:18" x14ac:dyDescent="0.25">
      <c r="A34" s="1" t="s">
        <v>79</v>
      </c>
      <c r="B34" t="str">
        <f t="shared" si="0"/>
        <v>cgc</v>
      </c>
      <c r="C34">
        <v>264</v>
      </c>
      <c r="D34">
        <f t="shared" si="1"/>
        <v>264</v>
      </c>
      <c r="E34">
        <v>26</v>
      </c>
      <c r="F34">
        <v>43</v>
      </c>
      <c r="G34">
        <v>5</v>
      </c>
      <c r="H34">
        <v>190</v>
      </c>
    </row>
    <row r="35" spans="1:18" x14ac:dyDescent="0.25">
      <c r="A35" s="1" t="s">
        <v>80</v>
      </c>
      <c r="B35" t="str">
        <f t="shared" si="0"/>
        <v>cgc</v>
      </c>
      <c r="C35">
        <v>204</v>
      </c>
      <c r="D35">
        <f t="shared" si="1"/>
        <v>204</v>
      </c>
      <c r="E35">
        <v>76</v>
      </c>
      <c r="F35">
        <v>0</v>
      </c>
      <c r="G35">
        <v>15</v>
      </c>
      <c r="H35">
        <v>98</v>
      </c>
      <c r="K35">
        <v>15</v>
      </c>
    </row>
    <row r="36" spans="1:18" x14ac:dyDescent="0.25">
      <c r="A36" s="1" t="s">
        <v>81</v>
      </c>
      <c r="B36" t="str">
        <f t="shared" si="0"/>
        <v>cgc</v>
      </c>
      <c r="C36">
        <v>192</v>
      </c>
      <c r="D36">
        <f t="shared" si="1"/>
        <v>192</v>
      </c>
      <c r="E36">
        <v>146</v>
      </c>
      <c r="F36">
        <v>0</v>
      </c>
      <c r="G36">
        <v>5</v>
      </c>
      <c r="H36">
        <v>41</v>
      </c>
    </row>
    <row r="37" spans="1:18" x14ac:dyDescent="0.25">
      <c r="A37" s="1" t="s">
        <v>82</v>
      </c>
      <c r="B37" t="str">
        <f t="shared" si="0"/>
        <v>cgc</v>
      </c>
      <c r="C37">
        <v>192</v>
      </c>
      <c r="D37">
        <f t="shared" si="1"/>
        <v>192</v>
      </c>
      <c r="E37">
        <v>27</v>
      </c>
      <c r="F37">
        <v>0</v>
      </c>
      <c r="G37">
        <v>5</v>
      </c>
      <c r="H37">
        <v>160</v>
      </c>
    </row>
    <row r="38" spans="1:18" x14ac:dyDescent="0.25">
      <c r="A38" s="1" t="s">
        <v>83</v>
      </c>
      <c r="B38" t="str">
        <f t="shared" si="0"/>
        <v>cgc</v>
      </c>
      <c r="C38">
        <v>264</v>
      </c>
      <c r="D38">
        <f t="shared" si="1"/>
        <v>264</v>
      </c>
      <c r="E38">
        <v>26</v>
      </c>
      <c r="F38">
        <v>43</v>
      </c>
      <c r="G38">
        <v>5</v>
      </c>
      <c r="H38">
        <v>190</v>
      </c>
    </row>
    <row r="39" spans="1:18" x14ac:dyDescent="0.25">
      <c r="A39" s="1" t="s">
        <v>84</v>
      </c>
      <c r="B39" t="str">
        <f t="shared" si="0"/>
        <v>fdc</v>
      </c>
      <c r="C39">
        <v>143</v>
      </c>
      <c r="D39">
        <f t="shared" si="1"/>
        <v>144</v>
      </c>
      <c r="E39">
        <v>82</v>
      </c>
      <c r="F39">
        <v>0</v>
      </c>
      <c r="G39">
        <v>45</v>
      </c>
      <c r="H39">
        <v>16</v>
      </c>
      <c r="M39">
        <v>1</v>
      </c>
      <c r="N39" t="s">
        <v>160</v>
      </c>
    </row>
    <row r="40" spans="1:18" x14ac:dyDescent="0.25">
      <c r="A40" s="1" t="s">
        <v>85</v>
      </c>
      <c r="B40" t="str">
        <f t="shared" si="0"/>
        <v>fdc</v>
      </c>
      <c r="C40">
        <v>144</v>
      </c>
      <c r="D40">
        <f t="shared" si="1"/>
        <v>144</v>
      </c>
      <c r="E40">
        <v>83</v>
      </c>
      <c r="F40">
        <v>0</v>
      </c>
      <c r="G40">
        <v>45</v>
      </c>
      <c r="H40">
        <v>16</v>
      </c>
    </row>
    <row r="41" spans="1:18" x14ac:dyDescent="0.25">
      <c r="A41" s="1" t="s">
        <v>86</v>
      </c>
      <c r="B41" t="str">
        <f t="shared" si="0"/>
        <v>fdc</v>
      </c>
      <c r="C41">
        <v>240</v>
      </c>
      <c r="D41">
        <f t="shared" si="1"/>
        <v>240</v>
      </c>
      <c r="E41">
        <v>125</v>
      </c>
      <c r="F41">
        <v>0</v>
      </c>
      <c r="G41">
        <v>22</v>
      </c>
      <c r="H41">
        <v>93</v>
      </c>
    </row>
    <row r="42" spans="1:18" x14ac:dyDescent="0.25">
      <c r="A42" s="1" t="s">
        <v>87</v>
      </c>
      <c r="B42" t="str">
        <f t="shared" si="0"/>
        <v>fdc</v>
      </c>
      <c r="C42">
        <v>264</v>
      </c>
      <c r="D42">
        <f t="shared" si="1"/>
        <v>264</v>
      </c>
      <c r="E42">
        <v>161</v>
      </c>
      <c r="F42">
        <v>0</v>
      </c>
      <c r="G42">
        <v>22</v>
      </c>
      <c r="H42">
        <v>81</v>
      </c>
    </row>
    <row r="43" spans="1:18" x14ac:dyDescent="0.25">
      <c r="A43" s="1" t="s">
        <v>88</v>
      </c>
      <c r="B43" t="str">
        <f t="shared" si="0"/>
        <v>fdc</v>
      </c>
      <c r="C43">
        <v>192</v>
      </c>
      <c r="D43">
        <f t="shared" si="1"/>
        <v>192</v>
      </c>
      <c r="E43">
        <v>130</v>
      </c>
      <c r="F43">
        <v>0</v>
      </c>
      <c r="G43">
        <v>27</v>
      </c>
      <c r="H43">
        <v>33</v>
      </c>
      <c r="I43">
        <v>1</v>
      </c>
      <c r="J43" t="s">
        <v>161</v>
      </c>
      <c r="M43">
        <v>1</v>
      </c>
      <c r="N43" t="s">
        <v>162</v>
      </c>
    </row>
    <row r="44" spans="1:18" x14ac:dyDescent="0.25">
      <c r="A44" s="1" t="s">
        <v>89</v>
      </c>
      <c r="B44" t="str">
        <f t="shared" si="0"/>
        <v>fdc</v>
      </c>
      <c r="C44">
        <v>168</v>
      </c>
      <c r="D44">
        <f t="shared" si="1"/>
        <v>168</v>
      </c>
      <c r="E44">
        <v>80</v>
      </c>
      <c r="F44">
        <v>0</v>
      </c>
      <c r="G44">
        <v>22</v>
      </c>
      <c r="H44">
        <v>66</v>
      </c>
    </row>
    <row r="45" spans="1:18" x14ac:dyDescent="0.25">
      <c r="A45" s="1" t="s">
        <v>90</v>
      </c>
      <c r="B45" t="str">
        <f t="shared" si="0"/>
        <v>fdc</v>
      </c>
      <c r="C45">
        <v>192</v>
      </c>
      <c r="D45">
        <f t="shared" si="1"/>
        <v>192</v>
      </c>
      <c r="E45">
        <v>84</v>
      </c>
      <c r="F45">
        <v>0</v>
      </c>
      <c r="G45">
        <v>22</v>
      </c>
      <c r="H45">
        <v>86</v>
      </c>
    </row>
    <row r="46" spans="1:18" x14ac:dyDescent="0.25">
      <c r="A46" s="1" t="s">
        <v>91</v>
      </c>
      <c r="B46" t="str">
        <f t="shared" si="0"/>
        <v>fdc</v>
      </c>
      <c r="C46">
        <v>240</v>
      </c>
      <c r="D46">
        <f t="shared" si="1"/>
        <v>240</v>
      </c>
      <c r="E46">
        <v>138</v>
      </c>
      <c r="F46">
        <v>0</v>
      </c>
      <c r="G46">
        <v>19</v>
      </c>
      <c r="H46">
        <v>83</v>
      </c>
    </row>
    <row r="47" spans="1:18" x14ac:dyDescent="0.25">
      <c r="A47" s="1" t="s">
        <v>92</v>
      </c>
      <c r="B47" t="str">
        <f t="shared" si="0"/>
        <v>fdc</v>
      </c>
      <c r="C47">
        <v>132</v>
      </c>
      <c r="D47">
        <f t="shared" si="1"/>
        <v>132</v>
      </c>
      <c r="E47">
        <v>63</v>
      </c>
      <c r="F47">
        <v>0</v>
      </c>
      <c r="G47">
        <v>49</v>
      </c>
      <c r="H47">
        <v>20</v>
      </c>
    </row>
    <row r="48" spans="1:18" x14ac:dyDescent="0.25">
      <c r="A48" s="1" t="s">
        <v>93</v>
      </c>
      <c r="B48" t="str">
        <f t="shared" si="0"/>
        <v>fdc</v>
      </c>
      <c r="C48">
        <v>240</v>
      </c>
      <c r="D48">
        <f t="shared" si="1"/>
        <v>240</v>
      </c>
      <c r="E48">
        <v>196</v>
      </c>
      <c r="F48">
        <v>0</v>
      </c>
      <c r="G48">
        <v>22</v>
      </c>
      <c r="H48">
        <v>20</v>
      </c>
      <c r="Q48">
        <v>2</v>
      </c>
      <c r="R48" t="s">
        <v>164</v>
      </c>
    </row>
    <row r="49" spans="1:18" x14ac:dyDescent="0.25">
      <c r="A49" s="1" t="s">
        <v>94</v>
      </c>
      <c r="B49" t="str">
        <f t="shared" si="0"/>
        <v>fdc</v>
      </c>
      <c r="C49">
        <v>336</v>
      </c>
      <c r="D49">
        <f t="shared" si="1"/>
        <v>336</v>
      </c>
      <c r="E49">
        <v>212</v>
      </c>
      <c r="F49">
        <v>0</v>
      </c>
      <c r="G49">
        <v>25</v>
      </c>
      <c r="H49">
        <v>99</v>
      </c>
    </row>
    <row r="50" spans="1:18" x14ac:dyDescent="0.25">
      <c r="A50" s="1" t="s">
        <v>95</v>
      </c>
      <c r="B50" t="str">
        <f t="shared" si="0"/>
        <v>fdc</v>
      </c>
      <c r="C50">
        <v>144</v>
      </c>
      <c r="D50">
        <f t="shared" si="1"/>
        <v>144</v>
      </c>
      <c r="E50">
        <v>53</v>
      </c>
      <c r="F50">
        <v>66</v>
      </c>
      <c r="G50">
        <v>25</v>
      </c>
      <c r="H50">
        <v>0</v>
      </c>
    </row>
    <row r="51" spans="1:18" x14ac:dyDescent="0.25">
      <c r="A51" s="1" t="s">
        <v>96</v>
      </c>
      <c r="B51" t="str">
        <f t="shared" si="0"/>
        <v>fdc</v>
      </c>
      <c r="C51">
        <v>280</v>
      </c>
      <c r="D51">
        <f t="shared" si="1"/>
        <v>280</v>
      </c>
      <c r="E51">
        <v>207</v>
      </c>
      <c r="F51">
        <v>3</v>
      </c>
      <c r="G51">
        <v>25</v>
      </c>
      <c r="H51">
        <v>45</v>
      </c>
    </row>
    <row r="52" spans="1:18" x14ac:dyDescent="0.25">
      <c r="A52" s="1" t="s">
        <v>97</v>
      </c>
      <c r="B52" t="str">
        <f t="shared" si="0"/>
        <v>fdc</v>
      </c>
      <c r="C52">
        <v>312</v>
      </c>
      <c r="D52">
        <f t="shared" si="1"/>
        <v>312</v>
      </c>
      <c r="E52">
        <v>210</v>
      </c>
      <c r="F52">
        <v>86</v>
      </c>
      <c r="G52">
        <v>15</v>
      </c>
      <c r="H52">
        <v>1</v>
      </c>
    </row>
    <row r="53" spans="1:18" x14ac:dyDescent="0.25">
      <c r="A53" s="1" t="s">
        <v>98</v>
      </c>
      <c r="B53" t="str">
        <f t="shared" si="0"/>
        <v>fdc</v>
      </c>
      <c r="C53">
        <v>352</v>
      </c>
      <c r="D53">
        <f t="shared" si="1"/>
        <v>352</v>
      </c>
      <c r="E53">
        <v>148</v>
      </c>
      <c r="F53">
        <v>147</v>
      </c>
      <c r="G53">
        <v>52</v>
      </c>
      <c r="H53">
        <v>5</v>
      </c>
    </row>
    <row r="54" spans="1:18" x14ac:dyDescent="0.25">
      <c r="A54" s="1" t="s">
        <v>99</v>
      </c>
      <c r="B54" t="str">
        <f t="shared" si="0"/>
        <v>fdc</v>
      </c>
      <c r="C54">
        <v>144</v>
      </c>
      <c r="D54">
        <f t="shared" si="1"/>
        <v>144</v>
      </c>
      <c r="E54">
        <v>82</v>
      </c>
      <c r="F54">
        <v>0</v>
      </c>
      <c r="G54">
        <v>45</v>
      </c>
      <c r="H54">
        <v>17</v>
      </c>
    </row>
    <row r="55" spans="1:18" x14ac:dyDescent="0.25">
      <c r="A55" s="1" t="s">
        <v>100</v>
      </c>
      <c r="B55" t="str">
        <f t="shared" si="0"/>
        <v>fdc</v>
      </c>
      <c r="C55">
        <v>144</v>
      </c>
      <c r="D55">
        <f t="shared" si="1"/>
        <v>144</v>
      </c>
      <c r="E55">
        <v>83</v>
      </c>
      <c r="F55">
        <v>0</v>
      </c>
      <c r="G55">
        <v>45</v>
      </c>
      <c r="H55">
        <v>16</v>
      </c>
    </row>
    <row r="56" spans="1:18" x14ac:dyDescent="0.25">
      <c r="A56" s="1" t="s">
        <v>101</v>
      </c>
      <c r="B56" t="str">
        <f t="shared" si="0"/>
        <v>fdc</v>
      </c>
      <c r="C56">
        <v>240</v>
      </c>
      <c r="D56">
        <f t="shared" si="1"/>
        <v>240</v>
      </c>
      <c r="E56">
        <v>125</v>
      </c>
      <c r="F56">
        <v>0</v>
      </c>
      <c r="G56">
        <v>22</v>
      </c>
      <c r="H56">
        <v>93</v>
      </c>
    </row>
    <row r="57" spans="1:18" x14ac:dyDescent="0.25">
      <c r="A57" s="1" t="s">
        <v>102</v>
      </c>
      <c r="B57" t="str">
        <f t="shared" si="0"/>
        <v>fdc</v>
      </c>
      <c r="C57">
        <v>264</v>
      </c>
      <c r="D57">
        <f t="shared" si="1"/>
        <v>264</v>
      </c>
      <c r="E57">
        <v>161</v>
      </c>
      <c r="F57">
        <v>0</v>
      </c>
      <c r="G57">
        <v>22</v>
      </c>
      <c r="H57">
        <v>81</v>
      </c>
    </row>
    <row r="58" spans="1:18" x14ac:dyDescent="0.25">
      <c r="A58" s="1" t="s">
        <v>103</v>
      </c>
      <c r="B58" t="str">
        <f t="shared" si="0"/>
        <v>fdc</v>
      </c>
      <c r="C58">
        <v>192</v>
      </c>
      <c r="D58">
        <f t="shared" si="1"/>
        <v>192</v>
      </c>
      <c r="E58">
        <v>131</v>
      </c>
      <c r="F58">
        <v>0</v>
      </c>
      <c r="G58">
        <v>27</v>
      </c>
      <c r="H58">
        <v>34</v>
      </c>
    </row>
    <row r="59" spans="1:18" x14ac:dyDescent="0.25">
      <c r="A59" s="1" t="s">
        <v>104</v>
      </c>
      <c r="B59" t="str">
        <f t="shared" si="0"/>
        <v>fdc</v>
      </c>
      <c r="C59">
        <v>168</v>
      </c>
      <c r="D59">
        <f t="shared" si="1"/>
        <v>168</v>
      </c>
      <c r="E59">
        <v>80</v>
      </c>
      <c r="F59">
        <v>0</v>
      </c>
      <c r="G59">
        <v>22</v>
      </c>
      <c r="H59">
        <v>66</v>
      </c>
    </row>
    <row r="60" spans="1:18" x14ac:dyDescent="0.25">
      <c r="A60" s="1" t="s">
        <v>105</v>
      </c>
      <c r="B60" t="str">
        <f t="shared" si="0"/>
        <v>fdc</v>
      </c>
      <c r="C60">
        <v>192</v>
      </c>
      <c r="D60">
        <f t="shared" si="1"/>
        <v>192</v>
      </c>
      <c r="E60">
        <v>84</v>
      </c>
      <c r="F60">
        <v>0</v>
      </c>
      <c r="G60">
        <v>22</v>
      </c>
      <c r="H60">
        <v>86</v>
      </c>
    </row>
    <row r="61" spans="1:18" x14ac:dyDescent="0.25">
      <c r="A61" s="1" t="s">
        <v>106</v>
      </c>
      <c r="B61" t="str">
        <f t="shared" si="0"/>
        <v>fdc</v>
      </c>
      <c r="C61">
        <v>240</v>
      </c>
      <c r="D61">
        <f t="shared" si="1"/>
        <v>240</v>
      </c>
      <c r="E61">
        <v>138</v>
      </c>
      <c r="F61">
        <v>0</v>
      </c>
      <c r="G61">
        <v>20</v>
      </c>
      <c r="H61">
        <v>82</v>
      </c>
    </row>
    <row r="62" spans="1:18" x14ac:dyDescent="0.25">
      <c r="A62" s="1" t="s">
        <v>107</v>
      </c>
      <c r="B62" t="str">
        <f t="shared" si="0"/>
        <v>fdc</v>
      </c>
      <c r="C62">
        <v>132</v>
      </c>
      <c r="D62">
        <f t="shared" si="1"/>
        <v>132</v>
      </c>
      <c r="E62">
        <v>63</v>
      </c>
      <c r="F62">
        <v>0</v>
      </c>
      <c r="G62">
        <v>50</v>
      </c>
      <c r="H62">
        <v>19</v>
      </c>
    </row>
    <row r="63" spans="1:18" x14ac:dyDescent="0.25">
      <c r="A63" s="1" t="s">
        <v>108</v>
      </c>
      <c r="B63" t="str">
        <f t="shared" si="0"/>
        <v>fdc</v>
      </c>
      <c r="C63">
        <v>240</v>
      </c>
      <c r="D63">
        <f t="shared" si="1"/>
        <v>240</v>
      </c>
      <c r="E63">
        <v>196</v>
      </c>
      <c r="F63">
        <v>0</v>
      </c>
      <c r="G63">
        <v>22</v>
      </c>
      <c r="H63">
        <v>20</v>
      </c>
      <c r="Q63">
        <v>2</v>
      </c>
      <c r="R63" t="s">
        <v>164</v>
      </c>
    </row>
    <row r="64" spans="1:18" x14ac:dyDescent="0.25">
      <c r="A64" s="1" t="s">
        <v>109</v>
      </c>
      <c r="B64" t="str">
        <f t="shared" si="0"/>
        <v>fdc</v>
      </c>
      <c r="C64">
        <v>336</v>
      </c>
      <c r="D64">
        <f t="shared" si="1"/>
        <v>336</v>
      </c>
      <c r="E64">
        <v>212</v>
      </c>
      <c r="F64">
        <v>0</v>
      </c>
      <c r="G64">
        <v>25</v>
      </c>
      <c r="H64">
        <v>99</v>
      </c>
    </row>
    <row r="65" spans="1:22" x14ac:dyDescent="0.25">
      <c r="A65" s="1" t="s">
        <v>110</v>
      </c>
      <c r="B65" t="str">
        <f t="shared" si="0"/>
        <v>fdc</v>
      </c>
      <c r="C65">
        <v>144</v>
      </c>
      <c r="D65">
        <f t="shared" si="1"/>
        <v>144</v>
      </c>
      <c r="E65">
        <v>53</v>
      </c>
      <c r="F65">
        <v>66</v>
      </c>
      <c r="G65">
        <v>25</v>
      </c>
      <c r="H65">
        <v>0</v>
      </c>
    </row>
    <row r="66" spans="1:22" x14ac:dyDescent="0.25">
      <c r="A66" s="1" t="s">
        <v>111</v>
      </c>
      <c r="B66" t="str">
        <f t="shared" si="0"/>
        <v>fdc</v>
      </c>
      <c r="C66">
        <v>280</v>
      </c>
      <c r="D66">
        <f t="shared" si="1"/>
        <v>280</v>
      </c>
      <c r="E66">
        <v>207</v>
      </c>
      <c r="F66">
        <v>7</v>
      </c>
      <c r="G66">
        <v>25</v>
      </c>
      <c r="H66">
        <v>40</v>
      </c>
      <c r="M66">
        <v>1</v>
      </c>
      <c r="N66" t="s">
        <v>165</v>
      </c>
    </row>
    <row r="67" spans="1:22" x14ac:dyDescent="0.25">
      <c r="A67" s="1" t="s">
        <v>166</v>
      </c>
      <c r="B67" t="str">
        <f t="shared" si="0"/>
        <v>fdc</v>
      </c>
      <c r="C67">
        <v>312</v>
      </c>
      <c r="D67">
        <f t="shared" si="1"/>
        <v>312</v>
      </c>
      <c r="E67">
        <v>211</v>
      </c>
      <c r="F67">
        <v>86</v>
      </c>
      <c r="G67">
        <v>15</v>
      </c>
      <c r="H67">
        <v>0</v>
      </c>
    </row>
    <row r="68" spans="1:22" x14ac:dyDescent="0.25">
      <c r="A68" s="1" t="s">
        <v>112</v>
      </c>
      <c r="B68" t="str">
        <f t="shared" ref="B68:B79" si="2">MID(A68,5,3)</f>
        <v>fdc</v>
      </c>
      <c r="C68">
        <v>352</v>
      </c>
      <c r="D68">
        <f t="shared" ref="D68:D130" si="3">SUM(E68:W68)</f>
        <v>352</v>
      </c>
      <c r="E68">
        <v>147</v>
      </c>
      <c r="F68">
        <v>147</v>
      </c>
      <c r="G68">
        <v>52</v>
      </c>
      <c r="H68">
        <v>6</v>
      </c>
    </row>
    <row r="69" spans="1:22" x14ac:dyDescent="0.25">
      <c r="A69" s="1" t="s">
        <v>113</v>
      </c>
      <c r="B69" t="str">
        <f t="shared" si="2"/>
        <v>rdc</v>
      </c>
      <c r="C69">
        <v>132</v>
      </c>
      <c r="D69">
        <f t="shared" si="3"/>
        <v>132</v>
      </c>
      <c r="E69">
        <v>101</v>
      </c>
      <c r="F69">
        <v>0</v>
      </c>
      <c r="G69">
        <v>12</v>
      </c>
      <c r="H69">
        <v>19</v>
      </c>
    </row>
    <row r="70" spans="1:22" x14ac:dyDescent="0.25">
      <c r="A70" s="1" t="s">
        <v>114</v>
      </c>
      <c r="B70" t="str">
        <f t="shared" si="2"/>
        <v>rdc</v>
      </c>
      <c r="C70">
        <v>132</v>
      </c>
      <c r="D70">
        <f t="shared" si="3"/>
        <v>132</v>
      </c>
      <c r="E70">
        <v>102</v>
      </c>
      <c r="F70">
        <v>0</v>
      </c>
      <c r="G70">
        <v>12</v>
      </c>
      <c r="H70">
        <v>16</v>
      </c>
      <c r="O70">
        <v>2</v>
      </c>
      <c r="P70" t="s">
        <v>167</v>
      </c>
    </row>
    <row r="71" spans="1:22" x14ac:dyDescent="0.25">
      <c r="A71" s="1" t="s">
        <v>115</v>
      </c>
      <c r="B71" t="str">
        <f t="shared" si="2"/>
        <v>cgc</v>
      </c>
      <c r="C71">
        <v>48</v>
      </c>
      <c r="D71">
        <f t="shared" si="3"/>
        <v>48</v>
      </c>
      <c r="E71">
        <v>10</v>
      </c>
      <c r="F71">
        <v>0</v>
      </c>
      <c r="G71">
        <v>6</v>
      </c>
      <c r="H71">
        <v>32</v>
      </c>
    </row>
    <row r="72" spans="1:22" x14ac:dyDescent="0.25">
      <c r="A72" s="1" t="s">
        <v>116</v>
      </c>
      <c r="B72" t="str">
        <f t="shared" si="2"/>
        <v>cgc</v>
      </c>
      <c r="C72">
        <v>48</v>
      </c>
      <c r="D72">
        <f t="shared" si="3"/>
        <v>48</v>
      </c>
      <c r="E72">
        <v>10</v>
      </c>
      <c r="F72">
        <v>0</v>
      </c>
      <c r="G72">
        <v>6</v>
      </c>
      <c r="H72">
        <v>32</v>
      </c>
    </row>
    <row r="73" spans="1:22" x14ac:dyDescent="0.25">
      <c r="A73" s="1" t="s">
        <v>117</v>
      </c>
      <c r="B73" t="str">
        <f t="shared" si="2"/>
        <v>fdc</v>
      </c>
      <c r="C73">
        <v>120</v>
      </c>
      <c r="D73">
        <f t="shared" si="3"/>
        <v>120</v>
      </c>
      <c r="E73">
        <v>85</v>
      </c>
      <c r="F73">
        <v>0</v>
      </c>
      <c r="G73">
        <v>16</v>
      </c>
      <c r="H73">
        <v>17</v>
      </c>
      <c r="S73">
        <v>2</v>
      </c>
      <c r="T73" t="s">
        <v>169</v>
      </c>
    </row>
    <row r="74" spans="1:22" x14ac:dyDescent="0.25">
      <c r="A74" s="1" t="s">
        <v>118</v>
      </c>
      <c r="B74" t="s">
        <v>133</v>
      </c>
      <c r="C74">
        <v>48</v>
      </c>
      <c r="D74">
        <f t="shared" si="3"/>
        <v>48</v>
      </c>
      <c r="E74">
        <v>12</v>
      </c>
      <c r="F74">
        <v>0</v>
      </c>
      <c r="G74">
        <v>6</v>
      </c>
      <c r="H74">
        <v>30</v>
      </c>
    </row>
    <row r="75" spans="1:22" x14ac:dyDescent="0.25">
      <c r="A75" s="1" t="s">
        <v>119</v>
      </c>
      <c r="B75" t="str">
        <f t="shared" si="2"/>
        <v>fdc</v>
      </c>
      <c r="C75">
        <v>120</v>
      </c>
      <c r="D75">
        <f t="shared" si="3"/>
        <v>120</v>
      </c>
      <c r="E75">
        <v>84</v>
      </c>
      <c r="F75">
        <v>0</v>
      </c>
      <c r="G75">
        <v>16</v>
      </c>
      <c r="H75">
        <v>18</v>
      </c>
      <c r="S75">
        <v>2</v>
      </c>
      <c r="T75" t="s">
        <v>169</v>
      </c>
    </row>
    <row r="76" spans="1:22" x14ac:dyDescent="0.25">
      <c r="A76" s="1" t="s">
        <v>120</v>
      </c>
      <c r="B76" t="s">
        <v>133</v>
      </c>
      <c r="C76">
        <v>48</v>
      </c>
      <c r="D76">
        <f t="shared" si="3"/>
        <v>48</v>
      </c>
      <c r="E76">
        <v>11</v>
      </c>
      <c r="F76">
        <v>0</v>
      </c>
      <c r="G76">
        <v>6</v>
      </c>
      <c r="H76">
        <v>31</v>
      </c>
    </row>
    <row r="77" spans="1:22" x14ac:dyDescent="0.25">
      <c r="A77" s="1" t="s">
        <v>121</v>
      </c>
      <c r="B77" t="str">
        <f t="shared" si="2"/>
        <v>rdc</v>
      </c>
      <c r="C77">
        <v>180</v>
      </c>
      <c r="D77">
        <f t="shared" si="3"/>
        <v>180</v>
      </c>
      <c r="E77">
        <v>68</v>
      </c>
      <c r="F77">
        <v>34</v>
      </c>
      <c r="G77">
        <v>2</v>
      </c>
      <c r="H77">
        <v>73</v>
      </c>
      <c r="M77">
        <v>1</v>
      </c>
      <c r="N77" t="s">
        <v>172</v>
      </c>
      <c r="U77">
        <v>2</v>
      </c>
      <c r="V77" t="s">
        <v>171</v>
      </c>
    </row>
    <row r="78" spans="1:22" x14ac:dyDescent="0.25">
      <c r="A78" s="1" t="s">
        <v>122</v>
      </c>
      <c r="B78" t="str">
        <f t="shared" si="2"/>
        <v>cgc</v>
      </c>
      <c r="C78">
        <v>72</v>
      </c>
      <c r="D78">
        <f t="shared" si="3"/>
        <v>72</v>
      </c>
      <c r="E78">
        <v>8</v>
      </c>
      <c r="F78">
        <v>0</v>
      </c>
      <c r="G78">
        <v>2</v>
      </c>
      <c r="H78">
        <v>62</v>
      </c>
    </row>
    <row r="79" spans="1:22" x14ac:dyDescent="0.25">
      <c r="A79" s="1" t="s">
        <v>123</v>
      </c>
      <c r="B79" t="str">
        <f t="shared" si="2"/>
        <v>fdc</v>
      </c>
      <c r="C79">
        <v>180</v>
      </c>
      <c r="D79">
        <f t="shared" si="3"/>
        <v>180</v>
      </c>
      <c r="E79">
        <v>61</v>
      </c>
      <c r="F79">
        <v>1</v>
      </c>
      <c r="G79">
        <v>0</v>
      </c>
      <c r="H79">
        <v>118</v>
      </c>
    </row>
    <row r="80" spans="1:22" x14ac:dyDescent="0.25">
      <c r="A80" s="1" t="s">
        <v>124</v>
      </c>
      <c r="B80" t="s">
        <v>133</v>
      </c>
      <c r="C80">
        <v>54</v>
      </c>
      <c r="D80">
        <f t="shared" si="3"/>
        <v>54</v>
      </c>
      <c r="E80">
        <v>16</v>
      </c>
      <c r="F80">
        <v>31</v>
      </c>
      <c r="G80">
        <v>0</v>
      </c>
      <c r="H80">
        <v>4</v>
      </c>
      <c r="U80">
        <v>3</v>
      </c>
      <c r="V80" t="s">
        <v>173</v>
      </c>
    </row>
    <row r="81" spans="1:22" x14ac:dyDescent="0.25">
      <c r="A81" s="1" t="s">
        <v>125</v>
      </c>
      <c r="B81" t="s">
        <v>134</v>
      </c>
      <c r="C81">
        <v>180</v>
      </c>
      <c r="D81">
        <f t="shared" si="3"/>
        <v>180</v>
      </c>
      <c r="E81">
        <v>71</v>
      </c>
      <c r="F81">
        <v>35</v>
      </c>
      <c r="G81">
        <v>2</v>
      </c>
      <c r="H81">
        <v>72</v>
      </c>
    </row>
    <row r="82" spans="1:22" x14ac:dyDescent="0.25">
      <c r="A82" s="1" t="s">
        <v>126</v>
      </c>
      <c r="B82" t="s">
        <v>135</v>
      </c>
      <c r="C82">
        <v>72</v>
      </c>
      <c r="D82">
        <f t="shared" si="3"/>
        <v>72</v>
      </c>
      <c r="E82">
        <v>8</v>
      </c>
      <c r="F82">
        <v>0</v>
      </c>
      <c r="G82">
        <v>2</v>
      </c>
      <c r="H82">
        <v>62</v>
      </c>
    </row>
    <row r="83" spans="1:22" x14ac:dyDescent="0.25">
      <c r="A83" s="1" t="s">
        <v>127</v>
      </c>
      <c r="B83" t="str">
        <f t="shared" ref="B83:B126" si="4">MID(A83,5,4)</f>
        <v>fdc1</v>
      </c>
      <c r="C83">
        <v>180</v>
      </c>
      <c r="D83">
        <f t="shared" si="3"/>
        <v>180</v>
      </c>
      <c r="E83">
        <v>60</v>
      </c>
      <c r="F83">
        <v>1</v>
      </c>
      <c r="G83">
        <v>0</v>
      </c>
      <c r="H83">
        <v>119</v>
      </c>
    </row>
    <row r="84" spans="1:22" x14ac:dyDescent="0.25">
      <c r="A84" s="1" t="s">
        <v>128</v>
      </c>
      <c r="B84" t="s">
        <v>133</v>
      </c>
      <c r="C84">
        <v>54</v>
      </c>
      <c r="D84">
        <f t="shared" si="3"/>
        <v>54</v>
      </c>
      <c r="E84">
        <v>16</v>
      </c>
      <c r="F84">
        <v>31</v>
      </c>
      <c r="G84">
        <v>0</v>
      </c>
      <c r="H84">
        <v>6</v>
      </c>
      <c r="U84">
        <v>1</v>
      </c>
      <c r="V84" t="s">
        <v>174</v>
      </c>
    </row>
    <row r="85" spans="1:22" x14ac:dyDescent="0.25">
      <c r="A85" s="1" t="s">
        <v>16</v>
      </c>
      <c r="B85" t="s">
        <v>44</v>
      </c>
      <c r="D85">
        <f t="shared" si="3"/>
        <v>0</v>
      </c>
    </row>
    <row r="86" spans="1:22" x14ac:dyDescent="0.25">
      <c r="A86" s="1" t="s">
        <v>17</v>
      </c>
      <c r="B86" t="s">
        <v>44</v>
      </c>
      <c r="D86">
        <f t="shared" si="3"/>
        <v>0</v>
      </c>
    </row>
    <row r="87" spans="1:22" x14ac:dyDescent="0.25">
      <c r="A87" s="1" t="s">
        <v>18</v>
      </c>
      <c r="B87" t="s">
        <v>44</v>
      </c>
      <c r="D87">
        <f t="shared" si="3"/>
        <v>0</v>
      </c>
    </row>
    <row r="88" spans="1:22" x14ac:dyDescent="0.25">
      <c r="A88" s="1" t="s">
        <v>19</v>
      </c>
      <c r="B88" t="s">
        <v>44</v>
      </c>
      <c r="D88">
        <f t="shared" si="3"/>
        <v>0</v>
      </c>
    </row>
    <row r="89" spans="1:22" x14ac:dyDescent="0.25">
      <c r="A89" s="1" t="s">
        <v>20</v>
      </c>
      <c r="B89" t="s">
        <v>44</v>
      </c>
      <c r="D89">
        <f t="shared" si="3"/>
        <v>0</v>
      </c>
    </row>
    <row r="90" spans="1:22" x14ac:dyDescent="0.25">
      <c r="A90" s="1" t="s">
        <v>21</v>
      </c>
      <c r="B90" t="s">
        <v>44</v>
      </c>
      <c r="D90">
        <f t="shared" si="3"/>
        <v>0</v>
      </c>
    </row>
    <row r="91" spans="1:22" x14ac:dyDescent="0.25">
      <c r="A91" s="1" t="s">
        <v>22</v>
      </c>
      <c r="B91" t="s">
        <v>44</v>
      </c>
      <c r="D91">
        <f t="shared" si="3"/>
        <v>0</v>
      </c>
    </row>
    <row r="92" spans="1:22" x14ac:dyDescent="0.25">
      <c r="A92" s="1" t="s">
        <v>23</v>
      </c>
      <c r="B92" t="s">
        <v>44</v>
      </c>
      <c r="D92">
        <f t="shared" si="3"/>
        <v>0</v>
      </c>
    </row>
    <row r="93" spans="1:22" x14ac:dyDescent="0.25">
      <c r="A93" s="1" t="s">
        <v>24</v>
      </c>
      <c r="B93" t="s">
        <v>44</v>
      </c>
      <c r="D93">
        <f t="shared" si="3"/>
        <v>0</v>
      </c>
    </row>
    <row r="94" spans="1:22" x14ac:dyDescent="0.25">
      <c r="A94" s="1" t="s">
        <v>25</v>
      </c>
      <c r="B94" t="s">
        <v>44</v>
      </c>
      <c r="D94">
        <f t="shared" si="3"/>
        <v>0</v>
      </c>
    </row>
    <row r="95" spans="1:22" x14ac:dyDescent="0.25">
      <c r="A95" s="1" t="s">
        <v>26</v>
      </c>
      <c r="B95" t="s">
        <v>44</v>
      </c>
      <c r="D95">
        <f t="shared" si="3"/>
        <v>0</v>
      </c>
    </row>
    <row r="96" spans="1:22" x14ac:dyDescent="0.25">
      <c r="A96" s="1" t="s">
        <v>27</v>
      </c>
      <c r="B96" t="s">
        <v>44</v>
      </c>
      <c r="D96">
        <f t="shared" si="3"/>
        <v>0</v>
      </c>
    </row>
    <row r="97" spans="1:8" x14ac:dyDescent="0.25">
      <c r="A97" s="1" t="s">
        <v>28</v>
      </c>
      <c r="B97" t="s">
        <v>44</v>
      </c>
      <c r="D97">
        <f t="shared" si="3"/>
        <v>0</v>
      </c>
    </row>
    <row r="98" spans="1:8" x14ac:dyDescent="0.25">
      <c r="A98" s="1" t="s">
        <v>29</v>
      </c>
      <c r="B98" t="s">
        <v>44</v>
      </c>
      <c r="D98">
        <f t="shared" si="3"/>
        <v>0</v>
      </c>
    </row>
    <row r="99" spans="1:8" x14ac:dyDescent="0.25">
      <c r="A99" s="1" t="s">
        <v>30</v>
      </c>
      <c r="B99" t="s">
        <v>44</v>
      </c>
      <c r="D99">
        <f t="shared" si="3"/>
        <v>0</v>
      </c>
    </row>
    <row r="100" spans="1:8" x14ac:dyDescent="0.25">
      <c r="A100" s="1" t="s">
        <v>31</v>
      </c>
      <c r="B100" t="s">
        <v>44</v>
      </c>
      <c r="D100">
        <f t="shared" si="3"/>
        <v>0</v>
      </c>
    </row>
    <row r="101" spans="1:8" x14ac:dyDescent="0.25">
      <c r="A101" s="1" t="s">
        <v>32</v>
      </c>
      <c r="B101" t="s">
        <v>44</v>
      </c>
      <c r="D101">
        <f t="shared" si="3"/>
        <v>0</v>
      </c>
    </row>
    <row r="102" spans="1:8" x14ac:dyDescent="0.25">
      <c r="A102" s="1" t="s">
        <v>33</v>
      </c>
      <c r="B102" t="s">
        <v>44</v>
      </c>
      <c r="D102">
        <f t="shared" si="3"/>
        <v>0</v>
      </c>
    </row>
    <row r="103" spans="1:8" x14ac:dyDescent="0.25">
      <c r="A103" s="1" t="s">
        <v>34</v>
      </c>
      <c r="B103" t="s">
        <v>44</v>
      </c>
      <c r="D103">
        <f t="shared" si="3"/>
        <v>0</v>
      </c>
    </row>
    <row r="104" spans="1:8" x14ac:dyDescent="0.25">
      <c r="A104" s="1" t="s">
        <v>35</v>
      </c>
      <c r="B104" t="s">
        <v>44</v>
      </c>
      <c r="D104">
        <f t="shared" si="3"/>
        <v>0</v>
      </c>
    </row>
    <row r="105" spans="1:8" x14ac:dyDescent="0.25">
      <c r="A105" s="1" t="s">
        <v>36</v>
      </c>
      <c r="B105" t="s">
        <v>44</v>
      </c>
      <c r="D105">
        <f t="shared" si="3"/>
        <v>0</v>
      </c>
    </row>
    <row r="106" spans="1:8" x14ac:dyDescent="0.25">
      <c r="A106" s="1" t="s">
        <v>37</v>
      </c>
      <c r="B106" t="s">
        <v>44</v>
      </c>
      <c r="D106">
        <f t="shared" si="3"/>
        <v>0</v>
      </c>
    </row>
    <row r="107" spans="1:8" x14ac:dyDescent="0.25">
      <c r="A107" s="1" t="s">
        <v>0</v>
      </c>
      <c r="B107" t="s">
        <v>45</v>
      </c>
      <c r="C107">
        <v>256</v>
      </c>
      <c r="D107">
        <f t="shared" si="3"/>
        <v>256</v>
      </c>
      <c r="E107">
        <v>80</v>
      </c>
      <c r="F107">
        <v>166</v>
      </c>
      <c r="G107">
        <v>10</v>
      </c>
      <c r="H107">
        <v>0</v>
      </c>
    </row>
    <row r="108" spans="1:8" x14ac:dyDescent="0.25">
      <c r="A108" s="1" t="s">
        <v>1</v>
      </c>
      <c r="B108" t="s">
        <v>45</v>
      </c>
      <c r="C108">
        <v>48</v>
      </c>
      <c r="D108">
        <f t="shared" si="3"/>
        <v>48</v>
      </c>
      <c r="E108">
        <v>36</v>
      </c>
      <c r="F108">
        <v>4</v>
      </c>
      <c r="G108">
        <v>4</v>
      </c>
      <c r="H108">
        <v>4</v>
      </c>
    </row>
    <row r="109" spans="1:8" x14ac:dyDescent="0.25">
      <c r="A109" s="1" t="s">
        <v>2</v>
      </c>
      <c r="B109" t="s">
        <v>45</v>
      </c>
      <c r="C109">
        <v>48</v>
      </c>
      <c r="D109">
        <f t="shared" si="3"/>
        <v>48</v>
      </c>
      <c r="E109">
        <v>43</v>
      </c>
      <c r="F109">
        <v>0</v>
      </c>
      <c r="G109">
        <v>4</v>
      </c>
      <c r="H109">
        <v>1</v>
      </c>
    </row>
    <row r="110" spans="1:8" x14ac:dyDescent="0.25">
      <c r="A110" s="1" t="s">
        <v>3</v>
      </c>
      <c r="B110" t="s">
        <v>45</v>
      </c>
      <c r="C110">
        <v>48</v>
      </c>
      <c r="D110">
        <f t="shared" si="3"/>
        <v>48</v>
      </c>
      <c r="E110">
        <v>42</v>
      </c>
      <c r="F110">
        <v>0</v>
      </c>
      <c r="G110">
        <v>4</v>
      </c>
      <c r="H110">
        <v>2</v>
      </c>
    </row>
    <row r="111" spans="1:8" x14ac:dyDescent="0.25">
      <c r="A111" s="1" t="s">
        <v>4</v>
      </c>
      <c r="B111" t="s">
        <v>45</v>
      </c>
      <c r="C111">
        <v>48</v>
      </c>
      <c r="D111">
        <f t="shared" si="3"/>
        <v>48</v>
      </c>
      <c r="E111">
        <v>26</v>
      </c>
      <c r="F111">
        <v>16</v>
      </c>
      <c r="G111">
        <v>4</v>
      </c>
      <c r="H111">
        <v>2</v>
      </c>
    </row>
    <row r="112" spans="1:8" x14ac:dyDescent="0.25">
      <c r="A112" s="1" t="s">
        <v>5</v>
      </c>
      <c r="B112" t="s">
        <v>45</v>
      </c>
      <c r="C112">
        <v>48</v>
      </c>
      <c r="D112">
        <f t="shared" si="3"/>
        <v>48</v>
      </c>
      <c r="E112">
        <v>0</v>
      </c>
      <c r="F112">
        <v>44</v>
      </c>
      <c r="G112">
        <v>4</v>
      </c>
      <c r="H112">
        <v>0</v>
      </c>
    </row>
    <row r="113" spans="1:13" x14ac:dyDescent="0.25">
      <c r="A113" s="1" t="s">
        <v>6</v>
      </c>
      <c r="B113" t="s">
        <v>45</v>
      </c>
      <c r="C113">
        <v>48</v>
      </c>
      <c r="D113">
        <f t="shared" si="3"/>
        <v>48</v>
      </c>
      <c r="E113">
        <v>0</v>
      </c>
      <c r="F113">
        <v>44</v>
      </c>
      <c r="G113">
        <v>4</v>
      </c>
      <c r="H113">
        <v>0</v>
      </c>
    </row>
    <row r="114" spans="1:13" x14ac:dyDescent="0.25">
      <c r="A114" s="1" t="s">
        <v>7</v>
      </c>
      <c r="B114" t="s">
        <v>45</v>
      </c>
      <c r="C114">
        <v>256</v>
      </c>
      <c r="D114">
        <f t="shared" si="3"/>
        <v>256</v>
      </c>
      <c r="E114">
        <v>80</v>
      </c>
      <c r="F114">
        <v>166</v>
      </c>
      <c r="G114">
        <v>10</v>
      </c>
      <c r="H114">
        <v>0</v>
      </c>
    </row>
    <row r="115" spans="1:13" x14ac:dyDescent="0.25">
      <c r="A115" s="1" t="s">
        <v>8</v>
      </c>
      <c r="B115" t="s">
        <v>45</v>
      </c>
      <c r="C115">
        <v>48</v>
      </c>
      <c r="D115">
        <f t="shared" si="3"/>
        <v>48</v>
      </c>
      <c r="E115">
        <v>36</v>
      </c>
      <c r="F115">
        <v>4</v>
      </c>
      <c r="G115">
        <v>4</v>
      </c>
      <c r="H115">
        <v>4</v>
      </c>
    </row>
    <row r="116" spans="1:13" x14ac:dyDescent="0.25">
      <c r="A116" s="1" t="s">
        <v>9</v>
      </c>
      <c r="B116" t="s">
        <v>45</v>
      </c>
      <c r="C116">
        <v>48</v>
      </c>
      <c r="D116">
        <f t="shared" si="3"/>
        <v>48</v>
      </c>
      <c r="E116">
        <v>43</v>
      </c>
      <c r="F116">
        <v>0</v>
      </c>
      <c r="G116">
        <v>4</v>
      </c>
      <c r="H116">
        <v>1</v>
      </c>
    </row>
    <row r="117" spans="1:13" x14ac:dyDescent="0.25">
      <c r="A117" s="1" t="s">
        <v>10</v>
      </c>
      <c r="B117" t="s">
        <v>45</v>
      </c>
      <c r="C117">
        <v>48</v>
      </c>
      <c r="D117">
        <f t="shared" si="3"/>
        <v>48</v>
      </c>
      <c r="E117">
        <v>41</v>
      </c>
      <c r="F117">
        <v>0</v>
      </c>
      <c r="G117">
        <v>4</v>
      </c>
      <c r="H117">
        <v>3</v>
      </c>
    </row>
    <row r="118" spans="1:13" x14ac:dyDescent="0.25">
      <c r="A118" s="1" t="s">
        <v>11</v>
      </c>
      <c r="B118" t="s">
        <v>45</v>
      </c>
      <c r="C118">
        <v>48</v>
      </c>
      <c r="D118">
        <f t="shared" si="3"/>
        <v>48</v>
      </c>
      <c r="E118">
        <v>27</v>
      </c>
      <c r="F118">
        <v>16</v>
      </c>
      <c r="G118">
        <v>4</v>
      </c>
      <c r="H118">
        <v>1</v>
      </c>
    </row>
    <row r="119" spans="1:13" x14ac:dyDescent="0.25">
      <c r="A119" s="1" t="s">
        <v>12</v>
      </c>
      <c r="B119" t="s">
        <v>45</v>
      </c>
      <c r="C119">
        <v>48</v>
      </c>
      <c r="D119">
        <f t="shared" si="3"/>
        <v>48</v>
      </c>
      <c r="E119">
        <v>0</v>
      </c>
      <c r="F119">
        <v>44</v>
      </c>
      <c r="G119">
        <v>4</v>
      </c>
      <c r="H119">
        <v>0</v>
      </c>
    </row>
    <row r="120" spans="1:13" x14ac:dyDescent="0.25">
      <c r="A120" s="1" t="s">
        <v>13</v>
      </c>
      <c r="B120" t="s">
        <v>45</v>
      </c>
      <c r="C120">
        <v>48</v>
      </c>
      <c r="D120">
        <f t="shared" si="3"/>
        <v>48</v>
      </c>
      <c r="E120">
        <v>0</v>
      </c>
      <c r="F120">
        <v>44</v>
      </c>
      <c r="G120">
        <v>4</v>
      </c>
      <c r="H120">
        <v>0</v>
      </c>
    </row>
    <row r="121" spans="1:13" x14ac:dyDescent="0.25">
      <c r="A121" s="1" t="s">
        <v>14</v>
      </c>
      <c r="B121" t="s">
        <v>45</v>
      </c>
      <c r="C121">
        <v>256</v>
      </c>
      <c r="D121">
        <f t="shared" si="3"/>
        <v>256</v>
      </c>
      <c r="E121">
        <v>80</v>
      </c>
      <c r="F121">
        <v>171</v>
      </c>
      <c r="G121">
        <v>5</v>
      </c>
      <c r="H121">
        <v>0</v>
      </c>
    </row>
    <row r="122" spans="1:13" x14ac:dyDescent="0.25">
      <c r="A122" s="1" t="s">
        <v>15</v>
      </c>
      <c r="B122" t="s">
        <v>45</v>
      </c>
      <c r="C122">
        <v>256</v>
      </c>
      <c r="D122">
        <f t="shared" si="3"/>
        <v>256</v>
      </c>
      <c r="E122">
        <v>80</v>
      </c>
      <c r="F122">
        <v>171</v>
      </c>
      <c r="G122">
        <v>5</v>
      </c>
      <c r="H122">
        <v>0</v>
      </c>
    </row>
    <row r="123" spans="1:13" x14ac:dyDescent="0.25">
      <c r="A123" s="3" t="s">
        <v>40</v>
      </c>
      <c r="B123" t="str">
        <f t="shared" si="4"/>
        <v>colt</v>
      </c>
      <c r="C123">
        <v>112</v>
      </c>
      <c r="D123">
        <f t="shared" si="3"/>
        <v>112</v>
      </c>
      <c r="E123">
        <v>35</v>
      </c>
      <c r="F123">
        <v>0</v>
      </c>
      <c r="G123">
        <v>0</v>
      </c>
      <c r="H123">
        <v>2</v>
      </c>
      <c r="M123">
        <v>75</v>
      </c>
    </row>
    <row r="124" spans="1:13" x14ac:dyDescent="0.25">
      <c r="A124" s="3" t="s">
        <v>41</v>
      </c>
      <c r="B124" t="str">
        <f t="shared" si="4"/>
        <v>colt</v>
      </c>
      <c r="C124">
        <v>112</v>
      </c>
      <c r="D124">
        <f t="shared" si="3"/>
        <v>112</v>
      </c>
      <c r="E124">
        <v>35</v>
      </c>
      <c r="F124">
        <v>0</v>
      </c>
      <c r="G124">
        <v>0</v>
      </c>
      <c r="H124">
        <v>2</v>
      </c>
      <c r="M124">
        <v>75</v>
      </c>
    </row>
    <row r="125" spans="1:13" x14ac:dyDescent="0.25">
      <c r="A125" s="3" t="s">
        <v>42</v>
      </c>
      <c r="B125" t="str">
        <f t="shared" si="4"/>
        <v>blwg</v>
      </c>
      <c r="C125">
        <v>38</v>
      </c>
      <c r="D125">
        <f t="shared" si="3"/>
        <v>112</v>
      </c>
      <c r="E125">
        <v>37</v>
      </c>
      <c r="F125">
        <v>0</v>
      </c>
      <c r="G125">
        <v>0</v>
      </c>
      <c r="H125">
        <v>1</v>
      </c>
      <c r="M125">
        <v>74</v>
      </c>
    </row>
    <row r="126" spans="1:13" x14ac:dyDescent="0.25">
      <c r="A126" s="3" t="s">
        <v>43</v>
      </c>
      <c r="B126" t="str">
        <f t="shared" si="4"/>
        <v>blwg</v>
      </c>
      <c r="C126">
        <v>38</v>
      </c>
      <c r="D126">
        <f t="shared" si="3"/>
        <v>112</v>
      </c>
      <c r="E126">
        <v>37</v>
      </c>
      <c r="F126">
        <v>0</v>
      </c>
      <c r="G126">
        <v>0</v>
      </c>
      <c r="H126">
        <v>1</v>
      </c>
      <c r="M126">
        <v>74</v>
      </c>
    </row>
    <row r="127" spans="1:13" x14ac:dyDescent="0.25">
      <c r="A127" s="4" t="s">
        <v>129</v>
      </c>
      <c r="B127" t="s">
        <v>46</v>
      </c>
      <c r="C127">
        <v>24</v>
      </c>
      <c r="D127">
        <f t="shared" si="3"/>
        <v>24</v>
      </c>
      <c r="E127">
        <v>10</v>
      </c>
      <c r="F127">
        <v>0</v>
      </c>
      <c r="G127">
        <v>0</v>
      </c>
      <c r="H127">
        <v>14</v>
      </c>
      <c r="M127">
        <v>0</v>
      </c>
    </row>
    <row r="128" spans="1:13" x14ac:dyDescent="0.25">
      <c r="A128" s="4" t="s">
        <v>130</v>
      </c>
      <c r="B128" t="s">
        <v>46</v>
      </c>
      <c r="C128">
        <v>24</v>
      </c>
      <c r="D128">
        <f t="shared" si="3"/>
        <v>24</v>
      </c>
      <c r="E128">
        <v>10</v>
      </c>
      <c r="F128">
        <v>0</v>
      </c>
      <c r="G128">
        <v>0</v>
      </c>
      <c r="H128">
        <v>14</v>
      </c>
      <c r="M128">
        <v>0</v>
      </c>
    </row>
    <row r="129" spans="1:13" x14ac:dyDescent="0.25">
      <c r="A129" s="4" t="s">
        <v>131</v>
      </c>
      <c r="B129" t="s">
        <v>47</v>
      </c>
      <c r="C129">
        <v>24</v>
      </c>
      <c r="D129">
        <f t="shared" si="3"/>
        <v>24</v>
      </c>
      <c r="E129">
        <v>10</v>
      </c>
      <c r="F129">
        <v>0</v>
      </c>
      <c r="G129">
        <v>0</v>
      </c>
      <c r="H129">
        <v>14</v>
      </c>
      <c r="M129">
        <v>0</v>
      </c>
    </row>
    <row r="130" spans="1:13" x14ac:dyDescent="0.25">
      <c r="A130" s="4" t="s">
        <v>132</v>
      </c>
      <c r="B130" t="s">
        <v>47</v>
      </c>
      <c r="C130">
        <v>24</v>
      </c>
      <c r="D130">
        <f t="shared" si="3"/>
        <v>24</v>
      </c>
      <c r="E130">
        <v>10</v>
      </c>
      <c r="F130">
        <v>0</v>
      </c>
      <c r="G130">
        <v>0</v>
      </c>
      <c r="H130">
        <v>14</v>
      </c>
      <c r="M13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H14" sqref="H14"/>
    </sheetView>
  </sheetViews>
  <sheetFormatPr defaultRowHeight="15" x14ac:dyDescent="0.25"/>
  <cols>
    <col min="1" max="1" width="26.140625" bestFit="1" customWidth="1"/>
    <col min="3" max="3" width="9.42578125" bestFit="1" customWidth="1"/>
    <col min="4" max="4" width="12.85546875" bestFit="1" customWidth="1"/>
    <col min="7" max="7" width="24" bestFit="1" customWidth="1"/>
  </cols>
  <sheetData>
    <row r="1" spans="1:7" x14ac:dyDescent="0.25">
      <c r="A1" s="2" t="s">
        <v>38</v>
      </c>
      <c r="B1" t="s">
        <v>175</v>
      </c>
      <c r="C1" t="s">
        <v>176</v>
      </c>
      <c r="D1" t="s">
        <v>177</v>
      </c>
      <c r="E1" t="s">
        <v>178</v>
      </c>
    </row>
    <row r="2" spans="1:7" x14ac:dyDescent="0.25">
      <c r="A2" s="1" t="s">
        <v>48</v>
      </c>
      <c r="B2">
        <f>Details!E3+Details!G3+Details!I3+Details!S3</f>
        <v>111</v>
      </c>
      <c r="C2">
        <f>Details!F3+Details!H3+Details!K3+Details!O3+Details!Q3+Details!U3</f>
        <v>21</v>
      </c>
      <c r="D2">
        <f>Details!M3</f>
        <v>0</v>
      </c>
      <c r="E2">
        <f>B2+C2+D2</f>
        <v>132</v>
      </c>
      <c r="G2" t="e">
        <f>VLOOKUP(A2,EMEA!L:M,1,FALSE)</f>
        <v>#N/A</v>
      </c>
    </row>
    <row r="3" spans="1:7" x14ac:dyDescent="0.25">
      <c r="A3" s="1" t="s">
        <v>49</v>
      </c>
      <c r="B3">
        <f>Details!E4+Details!G4+Details!I4+Details!S4</f>
        <v>115</v>
      </c>
      <c r="C3">
        <f>Details!F4+Details!H4+Details!K4+Details!O4+Details!Q4+Details!U4</f>
        <v>17</v>
      </c>
      <c r="D3">
        <f>Details!M4</f>
        <v>0</v>
      </c>
      <c r="E3">
        <f t="shared" ref="E3:E66" si="0">B3+C3+D3</f>
        <v>132</v>
      </c>
      <c r="G3" t="e">
        <f>VLOOKUP(A3,EMEA!L:M,1,FALSE)</f>
        <v>#N/A</v>
      </c>
    </row>
    <row r="4" spans="1:7" x14ac:dyDescent="0.25">
      <c r="A4" s="1" t="s">
        <v>50</v>
      </c>
      <c r="B4">
        <f>Details!E5+Details!G5+Details!I5+Details!S5</f>
        <v>111</v>
      </c>
      <c r="C4">
        <f>Details!F5+Details!H5+Details!K5+Details!O5+Details!Q5+Details!U5</f>
        <v>129</v>
      </c>
      <c r="D4">
        <f>Details!M5</f>
        <v>0</v>
      </c>
      <c r="E4">
        <f t="shared" si="0"/>
        <v>240</v>
      </c>
      <c r="G4" t="e">
        <f>VLOOKUP(A4,EMEA!L:M,1,FALSE)</f>
        <v>#N/A</v>
      </c>
    </row>
    <row r="5" spans="1:7" x14ac:dyDescent="0.25">
      <c r="A5" s="1" t="s">
        <v>51</v>
      </c>
      <c r="B5">
        <f>Details!E6+Details!G6+Details!I6+Details!S6</f>
        <v>195</v>
      </c>
      <c r="C5">
        <f>Details!F6+Details!H6+Details!K6+Details!O6+Details!Q6+Details!U6</f>
        <v>141</v>
      </c>
      <c r="D5">
        <f>Details!M6</f>
        <v>0</v>
      </c>
      <c r="E5">
        <f t="shared" si="0"/>
        <v>336</v>
      </c>
      <c r="G5" t="e">
        <f>VLOOKUP(A5,EMEA!L:M,1,FALSE)</f>
        <v>#N/A</v>
      </c>
    </row>
    <row r="6" spans="1:7" x14ac:dyDescent="0.25">
      <c r="A6" s="1" t="s">
        <v>52</v>
      </c>
      <c r="B6">
        <f>Details!E7+Details!G7+Details!I7+Details!S7</f>
        <v>137</v>
      </c>
      <c r="C6">
        <f>Details!F7+Details!H7+Details!K7+Details!O7+Details!Q7+Details!U7</f>
        <v>79</v>
      </c>
      <c r="D6">
        <f>Details!M7</f>
        <v>0</v>
      </c>
      <c r="E6">
        <f t="shared" si="0"/>
        <v>216</v>
      </c>
      <c r="G6" t="e">
        <f>VLOOKUP(A6,EMEA!L:M,1,FALSE)</f>
        <v>#N/A</v>
      </c>
    </row>
    <row r="7" spans="1:7" x14ac:dyDescent="0.25">
      <c r="A7" s="1" t="s">
        <v>53</v>
      </c>
      <c r="B7">
        <f>Details!E8+Details!G8+Details!I8+Details!S8</f>
        <v>107</v>
      </c>
      <c r="C7">
        <f>Details!F8+Details!H8+Details!K8+Details!O8+Details!Q8+Details!U8</f>
        <v>77</v>
      </c>
      <c r="D7">
        <f>Details!M8</f>
        <v>0</v>
      </c>
      <c r="E7">
        <f t="shared" si="0"/>
        <v>184</v>
      </c>
      <c r="G7" t="e">
        <f>VLOOKUP(A7,EMEA!L:M,1,FALSE)</f>
        <v>#N/A</v>
      </c>
    </row>
    <row r="8" spans="1:7" x14ac:dyDescent="0.25">
      <c r="A8" s="1" t="s">
        <v>54</v>
      </c>
      <c r="B8">
        <f>Details!E9+Details!G9+Details!I9+Details!S9</f>
        <v>141</v>
      </c>
      <c r="C8">
        <f>Details!F9+Details!H9+Details!K9+Details!O9+Details!Q9+Details!U9</f>
        <v>99</v>
      </c>
      <c r="D8">
        <f>Details!M9</f>
        <v>0</v>
      </c>
      <c r="E8">
        <f t="shared" si="0"/>
        <v>240</v>
      </c>
      <c r="G8" t="e">
        <f>VLOOKUP(A8,EMEA!L:M,1,FALSE)</f>
        <v>#N/A</v>
      </c>
    </row>
    <row r="9" spans="1:7" x14ac:dyDescent="0.25">
      <c r="A9" s="1" t="s">
        <v>55</v>
      </c>
      <c r="B9">
        <f>Details!E10+Details!G10+Details!I10+Details!S10</f>
        <v>246</v>
      </c>
      <c r="C9">
        <f>Details!F10+Details!H10+Details!K10+Details!O10+Details!Q10+Details!U10</f>
        <v>18</v>
      </c>
      <c r="D9">
        <f>Details!M10</f>
        <v>0</v>
      </c>
      <c r="E9">
        <f t="shared" si="0"/>
        <v>264</v>
      </c>
      <c r="G9" t="e">
        <f>VLOOKUP(A9,EMEA!L:M,1,FALSE)</f>
        <v>#N/A</v>
      </c>
    </row>
    <row r="10" spans="1:7" x14ac:dyDescent="0.25">
      <c r="A10" s="1" t="s">
        <v>56</v>
      </c>
      <c r="B10">
        <f>Details!E11+Details!G11+Details!I11+Details!S11</f>
        <v>287</v>
      </c>
      <c r="C10">
        <f>Details!F11+Details!H11+Details!K11+Details!O11+Details!Q11+Details!U11</f>
        <v>25</v>
      </c>
      <c r="D10">
        <f>Details!M11</f>
        <v>0</v>
      </c>
      <c r="E10">
        <f t="shared" si="0"/>
        <v>312</v>
      </c>
      <c r="G10" t="e">
        <f>VLOOKUP(A10,EMEA!L:M,1,FALSE)</f>
        <v>#N/A</v>
      </c>
    </row>
    <row r="11" spans="1:7" x14ac:dyDescent="0.25">
      <c r="A11" s="1" t="s">
        <v>57</v>
      </c>
      <c r="B11">
        <f>Details!E12+Details!G12+Details!I12+Details!S12</f>
        <v>211</v>
      </c>
      <c r="C11">
        <f>Details!F12+Details!H12+Details!K12+Details!O12+Details!Q12+Details!U12</f>
        <v>29</v>
      </c>
      <c r="D11">
        <f>Details!M12</f>
        <v>0</v>
      </c>
      <c r="E11">
        <f t="shared" si="0"/>
        <v>240</v>
      </c>
      <c r="G11" t="e">
        <f>VLOOKUP(A11,EMEA!L:M,1,FALSE)</f>
        <v>#N/A</v>
      </c>
    </row>
    <row r="12" spans="1:7" x14ac:dyDescent="0.25">
      <c r="A12" s="1" t="s">
        <v>58</v>
      </c>
      <c r="B12">
        <f>Details!E13+Details!G13+Details!I13+Details!S13</f>
        <v>232</v>
      </c>
      <c r="C12">
        <f>Details!F13+Details!H13+Details!K13+Details!O13+Details!Q13+Details!U13</f>
        <v>72</v>
      </c>
      <c r="D12">
        <f>Details!M13</f>
        <v>0</v>
      </c>
      <c r="E12">
        <f t="shared" si="0"/>
        <v>304</v>
      </c>
      <c r="G12" t="e">
        <f>VLOOKUP(A12,EMEA!L:M,1,FALSE)</f>
        <v>#N/A</v>
      </c>
    </row>
    <row r="13" spans="1:7" x14ac:dyDescent="0.25">
      <c r="A13" s="1" t="s">
        <v>59</v>
      </c>
      <c r="B13">
        <f>Details!E14+Details!G14+Details!I14+Details!S14</f>
        <v>91</v>
      </c>
      <c r="C13">
        <f>Details!F14+Details!H14+Details!K14+Details!O14+Details!Q14+Details!U14</f>
        <v>29</v>
      </c>
      <c r="D13">
        <f>Details!M14</f>
        <v>0</v>
      </c>
      <c r="E13">
        <f t="shared" si="0"/>
        <v>120</v>
      </c>
      <c r="G13" t="e">
        <f>VLOOKUP(A13,EMEA!L:M,1,FALSE)</f>
        <v>#N/A</v>
      </c>
    </row>
    <row r="14" spans="1:7" x14ac:dyDescent="0.25">
      <c r="A14" s="1" t="s">
        <v>60</v>
      </c>
      <c r="B14">
        <f>Details!E15+Details!G15+Details!I15+Details!S15</f>
        <v>142</v>
      </c>
      <c r="C14">
        <f>Details!F15+Details!H15+Details!K15+Details!O15+Details!Q15+Details!U15</f>
        <v>74</v>
      </c>
      <c r="D14">
        <f>Details!M15</f>
        <v>0</v>
      </c>
      <c r="E14">
        <f t="shared" si="0"/>
        <v>216</v>
      </c>
      <c r="G14" t="e">
        <f>VLOOKUP(A14,EMEA!L:M,1,FALSE)</f>
        <v>#N/A</v>
      </c>
    </row>
    <row r="15" spans="1:7" x14ac:dyDescent="0.25">
      <c r="A15" s="1" t="s">
        <v>61</v>
      </c>
      <c r="B15">
        <f>Details!E16+Details!G16+Details!I16+Details!S16</f>
        <v>72</v>
      </c>
      <c r="C15">
        <f>Details!F16+Details!H16+Details!K16+Details!O16+Details!Q16+Details!U16</f>
        <v>247</v>
      </c>
      <c r="D15">
        <f>Details!M16</f>
        <v>1</v>
      </c>
      <c r="E15">
        <f t="shared" si="0"/>
        <v>320</v>
      </c>
      <c r="G15" t="e">
        <f>VLOOKUP(A15,EMEA!L:M,1,FALSE)</f>
        <v>#N/A</v>
      </c>
    </row>
    <row r="16" spans="1:7" x14ac:dyDescent="0.25">
      <c r="A16" s="1" t="s">
        <v>62</v>
      </c>
      <c r="B16">
        <f>Details!E17+Details!G17+Details!I17+Details!S17</f>
        <v>112</v>
      </c>
      <c r="C16">
        <f>Details!F17+Details!H17+Details!K17+Details!O17+Details!Q17+Details!U17</f>
        <v>8</v>
      </c>
      <c r="D16">
        <f>Details!M17</f>
        <v>0</v>
      </c>
      <c r="E16">
        <f t="shared" si="0"/>
        <v>120</v>
      </c>
      <c r="G16" t="e">
        <f>VLOOKUP(A16,EMEA!L:M,1,FALSE)</f>
        <v>#N/A</v>
      </c>
    </row>
    <row r="17" spans="1:7" x14ac:dyDescent="0.25">
      <c r="A17" s="1" t="s">
        <v>63</v>
      </c>
      <c r="B17">
        <f>Details!E18+Details!G18+Details!I18+Details!S18</f>
        <v>116</v>
      </c>
      <c r="C17">
        <f>Details!F18+Details!H18+Details!K18+Details!O18+Details!Q18+Details!U18</f>
        <v>4</v>
      </c>
      <c r="D17">
        <f>Details!M18</f>
        <v>0</v>
      </c>
      <c r="E17">
        <f t="shared" si="0"/>
        <v>120</v>
      </c>
      <c r="G17" t="e">
        <f>VLOOKUP(A17,EMEA!L:M,1,FALSE)</f>
        <v>#N/A</v>
      </c>
    </row>
    <row r="18" spans="1:7" x14ac:dyDescent="0.25">
      <c r="A18" s="1" t="s">
        <v>64</v>
      </c>
      <c r="B18">
        <f>Details!E19+Details!G19+Details!I19+Details!S19</f>
        <v>112</v>
      </c>
      <c r="C18">
        <f>Details!F19+Details!H19+Details!K19+Details!O19+Details!Q19+Details!U19</f>
        <v>128</v>
      </c>
      <c r="D18">
        <f>Details!M19</f>
        <v>0</v>
      </c>
      <c r="E18">
        <f t="shared" si="0"/>
        <v>240</v>
      </c>
      <c r="G18" t="e">
        <f>VLOOKUP(A18,EMEA!L:M,1,FALSE)</f>
        <v>#N/A</v>
      </c>
    </row>
    <row r="19" spans="1:7" x14ac:dyDescent="0.25">
      <c r="A19" s="1" t="s">
        <v>65</v>
      </c>
      <c r="B19">
        <f>Details!E20+Details!G20+Details!I20+Details!S20</f>
        <v>197</v>
      </c>
      <c r="C19">
        <f>Details!F20+Details!H20+Details!K20+Details!O20+Details!Q20+Details!U20</f>
        <v>139</v>
      </c>
      <c r="D19">
        <f>Details!M20</f>
        <v>0</v>
      </c>
      <c r="E19">
        <f t="shared" si="0"/>
        <v>336</v>
      </c>
      <c r="G19" t="e">
        <f>VLOOKUP(A19,EMEA!L:M,1,FALSE)</f>
        <v>#N/A</v>
      </c>
    </row>
    <row r="20" spans="1:7" x14ac:dyDescent="0.25">
      <c r="A20" s="1" t="s">
        <v>66</v>
      </c>
      <c r="B20">
        <f>Details!E21+Details!G21+Details!I21+Details!S21</f>
        <v>139</v>
      </c>
      <c r="C20">
        <f>Details!F21+Details!H21+Details!K21+Details!O21+Details!Q21+Details!U21</f>
        <v>77</v>
      </c>
      <c r="D20">
        <f>Details!M21</f>
        <v>0</v>
      </c>
      <c r="E20">
        <f t="shared" si="0"/>
        <v>216</v>
      </c>
      <c r="G20" t="e">
        <f>VLOOKUP(A20,EMEA!L:M,1,FALSE)</f>
        <v>#N/A</v>
      </c>
    </row>
    <row r="21" spans="1:7" x14ac:dyDescent="0.25">
      <c r="A21" s="1" t="s">
        <v>67</v>
      </c>
      <c r="B21">
        <f>Details!E22+Details!G22+Details!I22+Details!S22</f>
        <v>108</v>
      </c>
      <c r="C21">
        <f>Details!F22+Details!H22+Details!K22+Details!O22+Details!Q22+Details!U22</f>
        <v>76</v>
      </c>
      <c r="D21">
        <f>Details!M22</f>
        <v>0</v>
      </c>
      <c r="E21">
        <f t="shared" si="0"/>
        <v>184</v>
      </c>
      <c r="G21" t="e">
        <f>VLOOKUP(A21,EMEA!L:M,1,FALSE)</f>
        <v>#N/A</v>
      </c>
    </row>
    <row r="22" spans="1:7" x14ac:dyDescent="0.25">
      <c r="A22" s="1" t="s">
        <v>68</v>
      </c>
      <c r="B22">
        <f>Details!E23+Details!G23+Details!I23+Details!S23</f>
        <v>139</v>
      </c>
      <c r="C22">
        <f>Details!F23+Details!H23+Details!K23+Details!O23+Details!Q23+Details!U23</f>
        <v>101</v>
      </c>
      <c r="D22">
        <f>Details!M23</f>
        <v>0</v>
      </c>
      <c r="E22">
        <f t="shared" si="0"/>
        <v>240</v>
      </c>
      <c r="G22" t="e">
        <f>VLOOKUP(A22,EMEA!L:M,1,FALSE)</f>
        <v>#N/A</v>
      </c>
    </row>
    <row r="23" spans="1:7" x14ac:dyDescent="0.25">
      <c r="A23" s="1" t="s">
        <v>69</v>
      </c>
      <c r="B23">
        <f>Details!E24+Details!G24+Details!I24+Details!S24</f>
        <v>245</v>
      </c>
      <c r="C23">
        <f>Details!F24+Details!H24+Details!K24+Details!O24+Details!Q24+Details!U24</f>
        <v>19</v>
      </c>
      <c r="D23">
        <f>Details!M24</f>
        <v>0</v>
      </c>
      <c r="E23">
        <f t="shared" si="0"/>
        <v>264</v>
      </c>
      <c r="G23" t="e">
        <f>VLOOKUP(A23,EMEA!L:M,1,FALSE)</f>
        <v>#N/A</v>
      </c>
    </row>
    <row r="24" spans="1:7" x14ac:dyDescent="0.25">
      <c r="A24" s="1" t="s">
        <v>70</v>
      </c>
      <c r="B24">
        <f>Details!E25+Details!G25+Details!I25+Details!S25</f>
        <v>288</v>
      </c>
      <c r="C24">
        <f>Details!F25+Details!H25+Details!K25+Details!O25+Details!Q25+Details!U25</f>
        <v>24</v>
      </c>
      <c r="D24">
        <f>Details!M25</f>
        <v>0</v>
      </c>
      <c r="E24">
        <f t="shared" si="0"/>
        <v>312</v>
      </c>
      <c r="G24" t="e">
        <f>VLOOKUP(A24,EMEA!L:M,1,FALSE)</f>
        <v>#N/A</v>
      </c>
    </row>
    <row r="25" spans="1:7" x14ac:dyDescent="0.25">
      <c r="A25" s="1" t="s">
        <v>71</v>
      </c>
      <c r="B25">
        <f>Details!E26+Details!G26+Details!I26+Details!S26</f>
        <v>210</v>
      </c>
      <c r="C25">
        <f>Details!F26+Details!H26+Details!K26+Details!O26+Details!Q26+Details!U26</f>
        <v>30</v>
      </c>
      <c r="D25">
        <f>Details!M26</f>
        <v>0</v>
      </c>
      <c r="E25">
        <f t="shared" si="0"/>
        <v>240</v>
      </c>
      <c r="G25" t="e">
        <f>VLOOKUP(A25,EMEA!L:M,1,FALSE)</f>
        <v>#N/A</v>
      </c>
    </row>
    <row r="26" spans="1:7" x14ac:dyDescent="0.25">
      <c r="A26" s="1" t="s">
        <v>72</v>
      </c>
      <c r="B26">
        <f>Details!E27+Details!G27+Details!I27+Details!S27</f>
        <v>237</v>
      </c>
      <c r="C26">
        <f>Details!F27+Details!H27+Details!K27+Details!O27+Details!Q27+Details!U27</f>
        <v>67</v>
      </c>
      <c r="D26">
        <f>Details!M27</f>
        <v>0</v>
      </c>
      <c r="E26">
        <f t="shared" si="0"/>
        <v>304</v>
      </c>
      <c r="G26" t="e">
        <f>VLOOKUP(A26,EMEA!L:M,1,FALSE)</f>
        <v>#N/A</v>
      </c>
    </row>
    <row r="27" spans="1:7" x14ac:dyDescent="0.25">
      <c r="A27" s="1" t="s">
        <v>73</v>
      </c>
      <c r="B27">
        <f>Details!E28+Details!G28+Details!I28+Details!S28</f>
        <v>91</v>
      </c>
      <c r="C27">
        <f>Details!F28+Details!H28+Details!K28+Details!O28+Details!Q28+Details!U28</f>
        <v>29</v>
      </c>
      <c r="D27">
        <f>Details!M28</f>
        <v>0</v>
      </c>
      <c r="E27">
        <f t="shared" si="0"/>
        <v>120</v>
      </c>
      <c r="G27" t="e">
        <f>VLOOKUP(A27,EMEA!L:M,1,FALSE)</f>
        <v>#N/A</v>
      </c>
    </row>
    <row r="28" spans="1:7" x14ac:dyDescent="0.25">
      <c r="A28" s="1" t="s">
        <v>74</v>
      </c>
      <c r="B28">
        <f>Details!E29+Details!G29+Details!I29+Details!S29</f>
        <v>142</v>
      </c>
      <c r="C28">
        <f>Details!F29+Details!H29+Details!K29+Details!O29+Details!Q29+Details!U29</f>
        <v>74</v>
      </c>
      <c r="D28">
        <f>Details!M29</f>
        <v>0</v>
      </c>
      <c r="E28">
        <f t="shared" si="0"/>
        <v>216</v>
      </c>
      <c r="G28" t="e">
        <f>VLOOKUP(A28,EMEA!L:M,1,FALSE)</f>
        <v>#N/A</v>
      </c>
    </row>
    <row r="29" spans="1:7" x14ac:dyDescent="0.25">
      <c r="A29" s="1" t="s">
        <v>75</v>
      </c>
      <c r="B29">
        <f>Details!E30+Details!G30+Details!I30+Details!S30</f>
        <v>77</v>
      </c>
      <c r="C29">
        <f>Details!F30+Details!H30+Details!K30+Details!O30+Details!Q30+Details!U30</f>
        <v>243</v>
      </c>
      <c r="D29">
        <f>Details!M30</f>
        <v>0</v>
      </c>
      <c r="E29">
        <f t="shared" si="0"/>
        <v>320</v>
      </c>
      <c r="G29" t="e">
        <f>VLOOKUP(A29,EMEA!L:M,1,FALSE)</f>
        <v>#N/A</v>
      </c>
    </row>
    <row r="30" spans="1:7" x14ac:dyDescent="0.25">
      <c r="A30" s="1" t="s">
        <v>76</v>
      </c>
      <c r="B30">
        <f>Details!E31+Details!G31+Details!I31+Details!S31</f>
        <v>91</v>
      </c>
      <c r="C30">
        <f>Details!F31+Details!H31+Details!K31+Details!O31+Details!Q31+Details!U31</f>
        <v>113</v>
      </c>
      <c r="D30">
        <f>Details!M31</f>
        <v>0</v>
      </c>
      <c r="E30">
        <f t="shared" si="0"/>
        <v>204</v>
      </c>
      <c r="G30" t="e">
        <f>VLOOKUP(A30,EMEA!L:M,1,FALSE)</f>
        <v>#N/A</v>
      </c>
    </row>
    <row r="31" spans="1:7" x14ac:dyDescent="0.25">
      <c r="A31" s="1" t="s">
        <v>77</v>
      </c>
      <c r="B31">
        <f>Details!E32+Details!G32+Details!I32+Details!S32</f>
        <v>152</v>
      </c>
      <c r="C31">
        <f>Details!F32+Details!H32+Details!K32+Details!O32+Details!Q32+Details!U32</f>
        <v>40</v>
      </c>
      <c r="D31">
        <f>Details!M32</f>
        <v>0</v>
      </c>
      <c r="E31">
        <f t="shared" si="0"/>
        <v>192</v>
      </c>
      <c r="G31" t="e">
        <f>VLOOKUP(A31,EMEA!L:M,1,FALSE)</f>
        <v>#N/A</v>
      </c>
    </row>
    <row r="32" spans="1:7" x14ac:dyDescent="0.25">
      <c r="A32" s="1" t="s">
        <v>78</v>
      </c>
      <c r="B32">
        <f>Details!E33+Details!G33+Details!I33+Details!S33</f>
        <v>32</v>
      </c>
      <c r="C32">
        <f>Details!F33+Details!H33+Details!K33+Details!O33+Details!Q33+Details!U33</f>
        <v>160</v>
      </c>
      <c r="D32">
        <f>Details!M33</f>
        <v>0</v>
      </c>
      <c r="E32">
        <f t="shared" si="0"/>
        <v>192</v>
      </c>
      <c r="G32" t="e">
        <f>VLOOKUP(A32,EMEA!L:M,1,FALSE)</f>
        <v>#N/A</v>
      </c>
    </row>
    <row r="33" spans="1:7" x14ac:dyDescent="0.25">
      <c r="A33" s="1" t="s">
        <v>79</v>
      </c>
      <c r="B33">
        <f>Details!E34+Details!G34+Details!I34+Details!S34</f>
        <v>31</v>
      </c>
      <c r="C33">
        <f>Details!F34+Details!H34+Details!K34+Details!O34+Details!Q34+Details!U34</f>
        <v>233</v>
      </c>
      <c r="D33">
        <f>Details!M34</f>
        <v>0</v>
      </c>
      <c r="E33">
        <f t="shared" si="0"/>
        <v>264</v>
      </c>
      <c r="G33" t="e">
        <f>VLOOKUP(A33,EMEA!L:M,1,FALSE)</f>
        <v>#N/A</v>
      </c>
    </row>
    <row r="34" spans="1:7" x14ac:dyDescent="0.25">
      <c r="A34" s="1" t="s">
        <v>80</v>
      </c>
      <c r="B34">
        <f>Details!E35+Details!G35+Details!I35+Details!S35</f>
        <v>91</v>
      </c>
      <c r="C34">
        <f>Details!F35+Details!H35+Details!K35+Details!O35+Details!Q35+Details!U35</f>
        <v>113</v>
      </c>
      <c r="D34">
        <f>Details!M35</f>
        <v>0</v>
      </c>
      <c r="E34">
        <f t="shared" si="0"/>
        <v>204</v>
      </c>
      <c r="G34" t="e">
        <f>VLOOKUP(A34,EMEA!L:M,1,FALSE)</f>
        <v>#N/A</v>
      </c>
    </row>
    <row r="35" spans="1:7" x14ac:dyDescent="0.25">
      <c r="A35" s="1" t="s">
        <v>81</v>
      </c>
      <c r="B35">
        <f>Details!E36+Details!G36+Details!I36+Details!S36</f>
        <v>151</v>
      </c>
      <c r="C35">
        <f>Details!F36+Details!H36+Details!K36+Details!O36+Details!Q36+Details!U36</f>
        <v>41</v>
      </c>
      <c r="D35">
        <f>Details!M36</f>
        <v>0</v>
      </c>
      <c r="E35">
        <f t="shared" si="0"/>
        <v>192</v>
      </c>
      <c r="G35" t="e">
        <f>VLOOKUP(A35,EMEA!L:M,1,FALSE)</f>
        <v>#N/A</v>
      </c>
    </row>
    <row r="36" spans="1:7" x14ac:dyDescent="0.25">
      <c r="A36" s="1" t="s">
        <v>82</v>
      </c>
      <c r="B36">
        <f>Details!E37+Details!G37+Details!I37+Details!S37</f>
        <v>32</v>
      </c>
      <c r="C36">
        <f>Details!F37+Details!H37+Details!K37+Details!O37+Details!Q37+Details!U37</f>
        <v>160</v>
      </c>
      <c r="D36">
        <f>Details!M37</f>
        <v>0</v>
      </c>
      <c r="E36">
        <f t="shared" si="0"/>
        <v>192</v>
      </c>
      <c r="G36" t="e">
        <f>VLOOKUP(A36,EMEA!L:M,1,FALSE)</f>
        <v>#N/A</v>
      </c>
    </row>
    <row r="37" spans="1:7" x14ac:dyDescent="0.25">
      <c r="A37" s="1" t="s">
        <v>83</v>
      </c>
      <c r="B37">
        <f>Details!E38+Details!G38+Details!I38+Details!S38</f>
        <v>31</v>
      </c>
      <c r="C37">
        <f>Details!F38+Details!H38+Details!K38+Details!O38+Details!Q38+Details!U38</f>
        <v>233</v>
      </c>
      <c r="D37">
        <f>Details!M38</f>
        <v>0</v>
      </c>
      <c r="E37">
        <f t="shared" si="0"/>
        <v>264</v>
      </c>
      <c r="G37" t="e">
        <f>VLOOKUP(A37,EMEA!L:M,1,FALSE)</f>
        <v>#N/A</v>
      </c>
    </row>
    <row r="38" spans="1:7" x14ac:dyDescent="0.25">
      <c r="A38" s="1" t="s">
        <v>84</v>
      </c>
      <c r="B38">
        <f>Details!E39+Details!G39+Details!I39+Details!S39</f>
        <v>127</v>
      </c>
      <c r="C38">
        <f>Details!F39+Details!H39+Details!K39+Details!O39+Details!Q39+Details!U39</f>
        <v>16</v>
      </c>
      <c r="D38">
        <f>Details!M39</f>
        <v>1</v>
      </c>
      <c r="E38">
        <f t="shared" si="0"/>
        <v>144</v>
      </c>
      <c r="G38" t="e">
        <f>VLOOKUP(A38,EMEA!L:M,1,FALSE)</f>
        <v>#N/A</v>
      </c>
    </row>
    <row r="39" spans="1:7" x14ac:dyDescent="0.25">
      <c r="A39" s="1" t="s">
        <v>85</v>
      </c>
      <c r="B39">
        <f>Details!E40+Details!G40+Details!I40+Details!S40</f>
        <v>128</v>
      </c>
      <c r="C39">
        <f>Details!F40+Details!H40+Details!K40+Details!O40+Details!Q40+Details!U40</f>
        <v>16</v>
      </c>
      <c r="D39">
        <f>Details!M40</f>
        <v>0</v>
      </c>
      <c r="E39">
        <f t="shared" si="0"/>
        <v>144</v>
      </c>
      <c r="G39" t="e">
        <f>VLOOKUP(A39,EMEA!L:M,1,FALSE)</f>
        <v>#N/A</v>
      </c>
    </row>
    <row r="40" spans="1:7" x14ac:dyDescent="0.25">
      <c r="A40" s="1" t="s">
        <v>86</v>
      </c>
      <c r="B40">
        <f>Details!E41+Details!G41+Details!I41+Details!S41</f>
        <v>147</v>
      </c>
      <c r="C40">
        <f>Details!F41+Details!H41+Details!K41+Details!O41+Details!Q41+Details!U41</f>
        <v>93</v>
      </c>
      <c r="D40">
        <f>Details!M41</f>
        <v>0</v>
      </c>
      <c r="E40">
        <f t="shared" si="0"/>
        <v>240</v>
      </c>
      <c r="G40" t="e">
        <f>VLOOKUP(A40,EMEA!L:M,1,FALSE)</f>
        <v>#N/A</v>
      </c>
    </row>
    <row r="41" spans="1:7" x14ac:dyDescent="0.25">
      <c r="A41" s="1" t="s">
        <v>87</v>
      </c>
      <c r="B41">
        <f>Details!E42+Details!G42+Details!I42+Details!S42</f>
        <v>183</v>
      </c>
      <c r="C41">
        <f>Details!F42+Details!H42+Details!K42+Details!O42+Details!Q42+Details!U42</f>
        <v>81</v>
      </c>
      <c r="D41">
        <f>Details!M42</f>
        <v>0</v>
      </c>
      <c r="E41">
        <f t="shared" si="0"/>
        <v>264</v>
      </c>
      <c r="G41" t="e">
        <f>VLOOKUP(A41,EMEA!L:M,1,FALSE)</f>
        <v>#N/A</v>
      </c>
    </row>
    <row r="42" spans="1:7" x14ac:dyDescent="0.25">
      <c r="A42" s="1" t="s">
        <v>88</v>
      </c>
      <c r="B42">
        <f>Details!E43+Details!G43+Details!I43+Details!S43</f>
        <v>158</v>
      </c>
      <c r="C42">
        <f>Details!F43+Details!H43+Details!K43+Details!O43+Details!Q43+Details!U43</f>
        <v>33</v>
      </c>
      <c r="D42">
        <f>Details!M43</f>
        <v>1</v>
      </c>
      <c r="E42">
        <f t="shared" si="0"/>
        <v>192</v>
      </c>
      <c r="G42" t="e">
        <f>VLOOKUP(A42,EMEA!L:M,1,FALSE)</f>
        <v>#N/A</v>
      </c>
    </row>
    <row r="43" spans="1:7" x14ac:dyDescent="0.25">
      <c r="A43" s="1" t="s">
        <v>89</v>
      </c>
      <c r="B43">
        <f>Details!E44+Details!G44+Details!I44+Details!S44</f>
        <v>102</v>
      </c>
      <c r="C43">
        <f>Details!F44+Details!H44+Details!K44+Details!O44+Details!Q44+Details!U44</f>
        <v>66</v>
      </c>
      <c r="D43">
        <f>Details!M44</f>
        <v>0</v>
      </c>
      <c r="E43">
        <f t="shared" si="0"/>
        <v>168</v>
      </c>
      <c r="G43" t="e">
        <f>VLOOKUP(A43,EMEA!L:M,1,FALSE)</f>
        <v>#N/A</v>
      </c>
    </row>
    <row r="44" spans="1:7" x14ac:dyDescent="0.25">
      <c r="A44" s="1" t="s">
        <v>90</v>
      </c>
      <c r="B44">
        <f>Details!E45+Details!G45+Details!I45+Details!S45</f>
        <v>106</v>
      </c>
      <c r="C44">
        <f>Details!F45+Details!H45+Details!K45+Details!O45+Details!Q45+Details!U45</f>
        <v>86</v>
      </c>
      <c r="D44">
        <f>Details!M45</f>
        <v>0</v>
      </c>
      <c r="E44">
        <f t="shared" si="0"/>
        <v>192</v>
      </c>
      <c r="G44" t="e">
        <f>VLOOKUP(A44,EMEA!L:M,1,FALSE)</f>
        <v>#N/A</v>
      </c>
    </row>
    <row r="45" spans="1:7" x14ac:dyDescent="0.25">
      <c r="A45" s="1" t="s">
        <v>91</v>
      </c>
      <c r="B45">
        <f>Details!E46+Details!G46+Details!I46+Details!S46</f>
        <v>157</v>
      </c>
      <c r="C45">
        <f>Details!F46+Details!H46+Details!K46+Details!O46+Details!Q46+Details!U46</f>
        <v>83</v>
      </c>
      <c r="D45">
        <f>Details!M46</f>
        <v>0</v>
      </c>
      <c r="E45">
        <f t="shared" si="0"/>
        <v>240</v>
      </c>
      <c r="G45" t="e">
        <f>VLOOKUP(A45,EMEA!L:M,1,FALSE)</f>
        <v>#N/A</v>
      </c>
    </row>
    <row r="46" spans="1:7" x14ac:dyDescent="0.25">
      <c r="A46" s="1" t="s">
        <v>92</v>
      </c>
      <c r="B46">
        <f>Details!E47+Details!G47+Details!I47+Details!S47</f>
        <v>112</v>
      </c>
      <c r="C46">
        <f>Details!F47+Details!H47+Details!K47+Details!O47+Details!Q47+Details!U47</f>
        <v>20</v>
      </c>
      <c r="D46">
        <f>Details!M47</f>
        <v>0</v>
      </c>
      <c r="E46">
        <f t="shared" si="0"/>
        <v>132</v>
      </c>
      <c r="G46" t="e">
        <f>VLOOKUP(A46,EMEA!L:M,1,FALSE)</f>
        <v>#N/A</v>
      </c>
    </row>
    <row r="47" spans="1:7" x14ac:dyDescent="0.25">
      <c r="A47" s="1" t="s">
        <v>93</v>
      </c>
      <c r="B47">
        <f>Details!E48+Details!G48+Details!I48+Details!S48</f>
        <v>218</v>
      </c>
      <c r="C47">
        <f>Details!F48+Details!H48+Details!K48+Details!O48+Details!Q48+Details!U48</f>
        <v>22</v>
      </c>
      <c r="D47">
        <f>Details!M48</f>
        <v>0</v>
      </c>
      <c r="E47">
        <f t="shared" si="0"/>
        <v>240</v>
      </c>
      <c r="G47" t="e">
        <f>VLOOKUP(A47,EMEA!L:M,1,FALSE)</f>
        <v>#N/A</v>
      </c>
    </row>
    <row r="48" spans="1:7" x14ac:dyDescent="0.25">
      <c r="A48" s="1" t="s">
        <v>94</v>
      </c>
      <c r="B48">
        <f>Details!E49+Details!G49+Details!I49+Details!S49</f>
        <v>237</v>
      </c>
      <c r="C48">
        <f>Details!F49+Details!H49+Details!K49+Details!O49+Details!Q49+Details!U49</f>
        <v>99</v>
      </c>
      <c r="D48">
        <f>Details!M49</f>
        <v>0</v>
      </c>
      <c r="E48">
        <f t="shared" si="0"/>
        <v>336</v>
      </c>
      <c r="G48" t="e">
        <f>VLOOKUP(A48,EMEA!L:M,1,FALSE)</f>
        <v>#N/A</v>
      </c>
    </row>
    <row r="49" spans="1:7" x14ac:dyDescent="0.25">
      <c r="A49" s="1" t="s">
        <v>95</v>
      </c>
      <c r="B49">
        <f>Details!E50+Details!G50+Details!I50+Details!S50</f>
        <v>78</v>
      </c>
      <c r="C49">
        <f>Details!F50+Details!H50+Details!K50+Details!O50+Details!Q50+Details!U50</f>
        <v>66</v>
      </c>
      <c r="D49">
        <f>Details!M50</f>
        <v>0</v>
      </c>
      <c r="E49">
        <f t="shared" si="0"/>
        <v>144</v>
      </c>
      <c r="G49" t="e">
        <f>VLOOKUP(A49,EMEA!L:M,1,FALSE)</f>
        <v>#N/A</v>
      </c>
    </row>
    <row r="50" spans="1:7" x14ac:dyDescent="0.25">
      <c r="A50" s="1" t="s">
        <v>96</v>
      </c>
      <c r="B50">
        <f>Details!E51+Details!G51+Details!I51+Details!S51</f>
        <v>232</v>
      </c>
      <c r="C50">
        <f>Details!F51+Details!H51+Details!K51+Details!O51+Details!Q51+Details!U51</f>
        <v>48</v>
      </c>
      <c r="D50">
        <f>Details!M51</f>
        <v>0</v>
      </c>
      <c r="E50">
        <f t="shared" si="0"/>
        <v>280</v>
      </c>
      <c r="G50" t="e">
        <f>VLOOKUP(A50,EMEA!L:M,1,FALSE)</f>
        <v>#N/A</v>
      </c>
    </row>
    <row r="51" spans="1:7" x14ac:dyDescent="0.25">
      <c r="A51" s="1" t="s">
        <v>97</v>
      </c>
      <c r="B51">
        <f>Details!E52+Details!G52+Details!I52+Details!S52</f>
        <v>225</v>
      </c>
      <c r="C51">
        <f>Details!F52+Details!H52+Details!K52+Details!O52+Details!Q52+Details!U52</f>
        <v>87</v>
      </c>
      <c r="D51">
        <f>Details!M52</f>
        <v>0</v>
      </c>
      <c r="E51">
        <f t="shared" si="0"/>
        <v>312</v>
      </c>
      <c r="G51" t="e">
        <f>VLOOKUP(A51,EMEA!L:M,1,FALSE)</f>
        <v>#N/A</v>
      </c>
    </row>
    <row r="52" spans="1:7" x14ac:dyDescent="0.25">
      <c r="A52" s="1" t="s">
        <v>98</v>
      </c>
      <c r="B52">
        <f>Details!E53+Details!G53+Details!I53+Details!S53</f>
        <v>200</v>
      </c>
      <c r="C52">
        <f>Details!F53+Details!H53+Details!K53+Details!O53+Details!Q53+Details!U53</f>
        <v>152</v>
      </c>
      <c r="D52">
        <f>Details!M53</f>
        <v>0</v>
      </c>
      <c r="E52">
        <f t="shared" si="0"/>
        <v>352</v>
      </c>
      <c r="G52" t="e">
        <f>VLOOKUP(A52,EMEA!L:M,1,FALSE)</f>
        <v>#N/A</v>
      </c>
    </row>
    <row r="53" spans="1:7" x14ac:dyDescent="0.25">
      <c r="A53" s="1" t="s">
        <v>99</v>
      </c>
      <c r="B53">
        <f>Details!E54+Details!G54+Details!I54+Details!S54</f>
        <v>127</v>
      </c>
      <c r="C53">
        <f>Details!F54+Details!H54+Details!K54+Details!O54+Details!Q54+Details!U54</f>
        <v>17</v>
      </c>
      <c r="D53">
        <f>Details!M54</f>
        <v>0</v>
      </c>
      <c r="E53">
        <f t="shared" si="0"/>
        <v>144</v>
      </c>
      <c r="G53" t="e">
        <f>VLOOKUP(A53,EMEA!L:M,1,FALSE)</f>
        <v>#N/A</v>
      </c>
    </row>
    <row r="54" spans="1:7" x14ac:dyDescent="0.25">
      <c r="A54" s="1" t="s">
        <v>100</v>
      </c>
      <c r="B54">
        <f>Details!E55+Details!G55+Details!I55+Details!S55</f>
        <v>128</v>
      </c>
      <c r="C54">
        <f>Details!F55+Details!H55+Details!K55+Details!O55+Details!Q55+Details!U55</f>
        <v>16</v>
      </c>
      <c r="D54">
        <f>Details!M55</f>
        <v>0</v>
      </c>
      <c r="E54">
        <f t="shared" si="0"/>
        <v>144</v>
      </c>
      <c r="G54" t="e">
        <f>VLOOKUP(A54,EMEA!L:M,1,FALSE)</f>
        <v>#N/A</v>
      </c>
    </row>
    <row r="55" spans="1:7" x14ac:dyDescent="0.25">
      <c r="A55" s="1" t="s">
        <v>101</v>
      </c>
      <c r="B55">
        <f>Details!E56+Details!G56+Details!I56+Details!S56</f>
        <v>147</v>
      </c>
      <c r="C55">
        <f>Details!F56+Details!H56+Details!K56+Details!O56+Details!Q56+Details!U56</f>
        <v>93</v>
      </c>
      <c r="D55">
        <f>Details!M56</f>
        <v>0</v>
      </c>
      <c r="E55">
        <f t="shared" si="0"/>
        <v>240</v>
      </c>
      <c r="G55" t="e">
        <f>VLOOKUP(A55,EMEA!L:M,1,FALSE)</f>
        <v>#N/A</v>
      </c>
    </row>
    <row r="56" spans="1:7" x14ac:dyDescent="0.25">
      <c r="A56" s="1" t="s">
        <v>102</v>
      </c>
      <c r="B56">
        <f>Details!E57+Details!G57+Details!I57+Details!S57</f>
        <v>183</v>
      </c>
      <c r="C56">
        <f>Details!F57+Details!H57+Details!K57+Details!O57+Details!Q57+Details!U57</f>
        <v>81</v>
      </c>
      <c r="D56">
        <f>Details!M57</f>
        <v>0</v>
      </c>
      <c r="E56">
        <f t="shared" si="0"/>
        <v>264</v>
      </c>
      <c r="G56" t="e">
        <f>VLOOKUP(A56,EMEA!L:M,1,FALSE)</f>
        <v>#N/A</v>
      </c>
    </row>
    <row r="57" spans="1:7" x14ac:dyDescent="0.25">
      <c r="A57" s="1" t="s">
        <v>103</v>
      </c>
      <c r="B57">
        <f>Details!E58+Details!G58+Details!I58+Details!S58</f>
        <v>158</v>
      </c>
      <c r="C57">
        <f>Details!F58+Details!H58+Details!K58+Details!O58+Details!Q58+Details!U58</f>
        <v>34</v>
      </c>
      <c r="D57">
        <f>Details!M58</f>
        <v>0</v>
      </c>
      <c r="E57">
        <f t="shared" si="0"/>
        <v>192</v>
      </c>
      <c r="G57" t="e">
        <f>VLOOKUP(A57,EMEA!L:M,1,FALSE)</f>
        <v>#N/A</v>
      </c>
    </row>
    <row r="58" spans="1:7" x14ac:dyDescent="0.25">
      <c r="A58" s="1" t="s">
        <v>104</v>
      </c>
      <c r="B58">
        <f>Details!E59+Details!G59+Details!I59+Details!S59</f>
        <v>102</v>
      </c>
      <c r="C58">
        <f>Details!F59+Details!H59+Details!K59+Details!O59+Details!Q59+Details!U59</f>
        <v>66</v>
      </c>
      <c r="D58">
        <f>Details!M59</f>
        <v>0</v>
      </c>
      <c r="E58">
        <f t="shared" si="0"/>
        <v>168</v>
      </c>
      <c r="G58" t="e">
        <f>VLOOKUP(A58,EMEA!L:M,1,FALSE)</f>
        <v>#N/A</v>
      </c>
    </row>
    <row r="59" spans="1:7" x14ac:dyDescent="0.25">
      <c r="A59" s="1" t="s">
        <v>105</v>
      </c>
      <c r="B59">
        <f>Details!E60+Details!G60+Details!I60+Details!S60</f>
        <v>106</v>
      </c>
      <c r="C59">
        <f>Details!F60+Details!H60+Details!K60+Details!O60+Details!Q60+Details!U60</f>
        <v>86</v>
      </c>
      <c r="D59">
        <f>Details!M60</f>
        <v>0</v>
      </c>
      <c r="E59">
        <f t="shared" si="0"/>
        <v>192</v>
      </c>
      <c r="G59" t="e">
        <f>VLOOKUP(A59,EMEA!L:M,1,FALSE)</f>
        <v>#N/A</v>
      </c>
    </row>
    <row r="60" spans="1:7" x14ac:dyDescent="0.25">
      <c r="A60" s="1" t="s">
        <v>106</v>
      </c>
      <c r="B60">
        <f>Details!E61+Details!G61+Details!I61+Details!S61</f>
        <v>158</v>
      </c>
      <c r="C60">
        <f>Details!F61+Details!H61+Details!K61+Details!O61+Details!Q61+Details!U61</f>
        <v>82</v>
      </c>
      <c r="D60">
        <f>Details!M61</f>
        <v>0</v>
      </c>
      <c r="E60">
        <f t="shared" si="0"/>
        <v>240</v>
      </c>
      <c r="G60" t="e">
        <f>VLOOKUP(A60,EMEA!L:M,1,FALSE)</f>
        <v>#N/A</v>
      </c>
    </row>
    <row r="61" spans="1:7" x14ac:dyDescent="0.25">
      <c r="A61" s="1" t="s">
        <v>107</v>
      </c>
      <c r="B61">
        <f>Details!E62+Details!G62+Details!I62+Details!S62</f>
        <v>113</v>
      </c>
      <c r="C61">
        <f>Details!F62+Details!H62+Details!K62+Details!O62+Details!Q62+Details!U62</f>
        <v>19</v>
      </c>
      <c r="D61">
        <f>Details!M62</f>
        <v>0</v>
      </c>
      <c r="E61">
        <f t="shared" si="0"/>
        <v>132</v>
      </c>
      <c r="G61" t="e">
        <f>VLOOKUP(A61,EMEA!L:M,1,FALSE)</f>
        <v>#N/A</v>
      </c>
    </row>
    <row r="62" spans="1:7" x14ac:dyDescent="0.25">
      <c r="A62" s="1" t="s">
        <v>108</v>
      </c>
      <c r="B62">
        <f>Details!E63+Details!G63+Details!I63+Details!S63</f>
        <v>218</v>
      </c>
      <c r="C62">
        <f>Details!F63+Details!H63+Details!K63+Details!O63+Details!Q63+Details!U63</f>
        <v>22</v>
      </c>
      <c r="D62">
        <f>Details!M63</f>
        <v>0</v>
      </c>
      <c r="E62">
        <f t="shared" si="0"/>
        <v>240</v>
      </c>
      <c r="G62" t="e">
        <f>VLOOKUP(A62,EMEA!L:M,1,FALSE)</f>
        <v>#N/A</v>
      </c>
    </row>
    <row r="63" spans="1:7" x14ac:dyDescent="0.25">
      <c r="A63" s="1" t="s">
        <v>109</v>
      </c>
      <c r="B63">
        <f>Details!E64+Details!G64+Details!I64+Details!S64</f>
        <v>237</v>
      </c>
      <c r="C63">
        <f>Details!F64+Details!H64+Details!K64+Details!O64+Details!Q64+Details!U64</f>
        <v>99</v>
      </c>
      <c r="D63">
        <f>Details!M64</f>
        <v>0</v>
      </c>
      <c r="E63">
        <f t="shared" si="0"/>
        <v>336</v>
      </c>
      <c r="G63" t="e">
        <f>VLOOKUP(A63,EMEA!L:M,1,FALSE)</f>
        <v>#N/A</v>
      </c>
    </row>
    <row r="64" spans="1:7" x14ac:dyDescent="0.25">
      <c r="A64" s="1" t="s">
        <v>110</v>
      </c>
      <c r="B64">
        <f>Details!E65+Details!G65+Details!I65+Details!S65</f>
        <v>78</v>
      </c>
      <c r="C64">
        <f>Details!F65+Details!H65+Details!K65+Details!O65+Details!Q65+Details!U65</f>
        <v>66</v>
      </c>
      <c r="D64">
        <f>Details!M65</f>
        <v>0</v>
      </c>
      <c r="E64">
        <f t="shared" si="0"/>
        <v>144</v>
      </c>
      <c r="G64" t="e">
        <f>VLOOKUP(A64,EMEA!L:M,1,FALSE)</f>
        <v>#N/A</v>
      </c>
    </row>
    <row r="65" spans="1:7" x14ac:dyDescent="0.25">
      <c r="A65" s="1" t="s">
        <v>111</v>
      </c>
      <c r="B65">
        <f>Details!E66+Details!G66+Details!I66+Details!S66</f>
        <v>232</v>
      </c>
      <c r="C65">
        <f>Details!F66+Details!H66+Details!K66+Details!O66+Details!Q66+Details!U66</f>
        <v>47</v>
      </c>
      <c r="D65">
        <f>Details!M66</f>
        <v>1</v>
      </c>
      <c r="E65">
        <f t="shared" si="0"/>
        <v>280</v>
      </c>
      <c r="G65" t="e">
        <f>VLOOKUP(A65,EMEA!L:M,1,FALSE)</f>
        <v>#N/A</v>
      </c>
    </row>
    <row r="66" spans="1:7" x14ac:dyDescent="0.25">
      <c r="A66" s="1" t="s">
        <v>166</v>
      </c>
      <c r="B66">
        <f>Details!E67+Details!G67+Details!I67+Details!S67</f>
        <v>226</v>
      </c>
      <c r="C66">
        <f>Details!F67+Details!H67+Details!K67+Details!O67+Details!Q67+Details!U67</f>
        <v>86</v>
      </c>
      <c r="D66">
        <f>Details!M67</f>
        <v>0</v>
      </c>
      <c r="E66">
        <f t="shared" si="0"/>
        <v>312</v>
      </c>
      <c r="G66" t="e">
        <f>VLOOKUP(A66,EMEA!L:M,1,FALSE)</f>
        <v>#N/A</v>
      </c>
    </row>
    <row r="67" spans="1:7" x14ac:dyDescent="0.25">
      <c r="A67" s="1" t="s">
        <v>112</v>
      </c>
      <c r="B67">
        <f>Details!E68+Details!G68+Details!I68+Details!S68</f>
        <v>199</v>
      </c>
      <c r="C67">
        <f>Details!F68+Details!H68+Details!K68+Details!O68+Details!Q68+Details!U68</f>
        <v>153</v>
      </c>
      <c r="D67">
        <f>Details!M68</f>
        <v>0</v>
      </c>
      <c r="E67">
        <f t="shared" ref="E67:E129" si="1">B67+C67+D67</f>
        <v>352</v>
      </c>
      <c r="G67" t="e">
        <f>VLOOKUP(A67,EMEA!L:M,1,FALSE)</f>
        <v>#N/A</v>
      </c>
    </row>
    <row r="68" spans="1:7" x14ac:dyDescent="0.25">
      <c r="A68" s="1" t="s">
        <v>113</v>
      </c>
      <c r="B68">
        <f>Details!E69+Details!G69+Details!I69+Details!S69</f>
        <v>113</v>
      </c>
      <c r="C68">
        <f>Details!F69+Details!H69+Details!K69+Details!O69+Details!Q69+Details!U69</f>
        <v>19</v>
      </c>
      <c r="D68">
        <f>Details!M69</f>
        <v>0</v>
      </c>
      <c r="E68">
        <f t="shared" si="1"/>
        <v>132</v>
      </c>
      <c r="G68" t="e">
        <f>VLOOKUP(A68,EMEA!L:M,1,FALSE)</f>
        <v>#N/A</v>
      </c>
    </row>
    <row r="69" spans="1:7" x14ac:dyDescent="0.25">
      <c r="A69" s="1" t="s">
        <v>114</v>
      </c>
      <c r="B69">
        <f>Details!E70+Details!G70+Details!I70+Details!S70</f>
        <v>114</v>
      </c>
      <c r="C69">
        <f>Details!F70+Details!H70+Details!K70+Details!O70+Details!Q70+Details!U70</f>
        <v>18</v>
      </c>
      <c r="D69">
        <f>Details!M70</f>
        <v>0</v>
      </c>
      <c r="E69">
        <f t="shared" si="1"/>
        <v>132</v>
      </c>
      <c r="G69" t="e">
        <f>VLOOKUP(A69,EMEA!L:M,1,FALSE)</f>
        <v>#N/A</v>
      </c>
    </row>
    <row r="70" spans="1:7" x14ac:dyDescent="0.25">
      <c r="A70" s="1" t="s">
        <v>115</v>
      </c>
      <c r="B70">
        <f>Details!E71+Details!G71+Details!I71+Details!S71</f>
        <v>16</v>
      </c>
      <c r="C70">
        <f>Details!F71+Details!H71+Details!K71+Details!O71+Details!Q71+Details!U71</f>
        <v>32</v>
      </c>
      <c r="D70">
        <f>Details!M71</f>
        <v>0</v>
      </c>
      <c r="E70">
        <f t="shared" si="1"/>
        <v>48</v>
      </c>
      <c r="G70" t="e">
        <f>VLOOKUP(A70,EMEA!L:M,1,FALSE)</f>
        <v>#N/A</v>
      </c>
    </row>
    <row r="71" spans="1:7" x14ac:dyDescent="0.25">
      <c r="A71" s="1" t="s">
        <v>116</v>
      </c>
      <c r="B71">
        <f>Details!E72+Details!G72+Details!I72+Details!S72</f>
        <v>16</v>
      </c>
      <c r="C71">
        <f>Details!F72+Details!H72+Details!K72+Details!O72+Details!Q72+Details!U72</f>
        <v>32</v>
      </c>
      <c r="D71">
        <f>Details!M72</f>
        <v>0</v>
      </c>
      <c r="E71">
        <f t="shared" si="1"/>
        <v>48</v>
      </c>
      <c r="G71" t="e">
        <f>VLOOKUP(A71,EMEA!L:M,1,FALSE)</f>
        <v>#N/A</v>
      </c>
    </row>
    <row r="72" spans="1:7" x14ac:dyDescent="0.25">
      <c r="A72" s="1" t="s">
        <v>117</v>
      </c>
      <c r="B72">
        <f>Details!E73+Details!G73+Details!I73+Details!S73</f>
        <v>103</v>
      </c>
      <c r="C72">
        <f>Details!F73+Details!H73+Details!K73+Details!O73+Details!Q73+Details!U73</f>
        <v>17</v>
      </c>
      <c r="D72">
        <f>Details!M73</f>
        <v>0</v>
      </c>
      <c r="E72">
        <f t="shared" si="1"/>
        <v>120</v>
      </c>
      <c r="G72" t="e">
        <f>VLOOKUP(A72,EMEA!L:M,1,FALSE)</f>
        <v>#N/A</v>
      </c>
    </row>
    <row r="73" spans="1:7" x14ac:dyDescent="0.25">
      <c r="A73" s="1" t="s">
        <v>118</v>
      </c>
      <c r="B73">
        <f>Details!E74+Details!G74+Details!I74+Details!S74</f>
        <v>18</v>
      </c>
      <c r="C73">
        <f>Details!F74+Details!H74+Details!K74+Details!O74+Details!Q74+Details!U74</f>
        <v>30</v>
      </c>
      <c r="D73">
        <f>Details!M74</f>
        <v>0</v>
      </c>
      <c r="E73">
        <f t="shared" si="1"/>
        <v>48</v>
      </c>
      <c r="G73" t="e">
        <f>VLOOKUP(A73,EMEA!L:M,1,FALSE)</f>
        <v>#N/A</v>
      </c>
    </row>
    <row r="74" spans="1:7" x14ac:dyDescent="0.25">
      <c r="A74" s="1" t="s">
        <v>119</v>
      </c>
      <c r="B74">
        <f>Details!E75+Details!G75+Details!I75+Details!S75</f>
        <v>102</v>
      </c>
      <c r="C74">
        <f>Details!F75+Details!H75+Details!K75+Details!O75+Details!Q75+Details!U75</f>
        <v>18</v>
      </c>
      <c r="D74">
        <f>Details!M75</f>
        <v>0</v>
      </c>
      <c r="E74">
        <f t="shared" si="1"/>
        <v>120</v>
      </c>
      <c r="G74" t="e">
        <f>VLOOKUP(A74,EMEA!L:M,1,FALSE)</f>
        <v>#N/A</v>
      </c>
    </row>
    <row r="75" spans="1:7" x14ac:dyDescent="0.25">
      <c r="A75" s="1" t="s">
        <v>120</v>
      </c>
      <c r="B75">
        <f>Details!E76+Details!G76+Details!I76+Details!S76</f>
        <v>17</v>
      </c>
      <c r="C75">
        <f>Details!F76+Details!H76+Details!K76+Details!O76+Details!Q76+Details!U76</f>
        <v>31</v>
      </c>
      <c r="D75">
        <f>Details!M76</f>
        <v>0</v>
      </c>
      <c r="E75">
        <f t="shared" si="1"/>
        <v>48</v>
      </c>
      <c r="G75" t="e">
        <f>VLOOKUP(A75,EMEA!L:M,1,FALSE)</f>
        <v>#N/A</v>
      </c>
    </row>
    <row r="76" spans="1:7" x14ac:dyDescent="0.25">
      <c r="A76" s="1" t="s">
        <v>121</v>
      </c>
      <c r="B76">
        <f>Details!E77+Details!G77+Details!I77+Details!S77</f>
        <v>70</v>
      </c>
      <c r="C76">
        <f>Details!F77+Details!H77+Details!K77+Details!O77+Details!Q77+Details!U77</f>
        <v>109</v>
      </c>
      <c r="D76">
        <f>Details!M77</f>
        <v>1</v>
      </c>
      <c r="E76">
        <f t="shared" si="1"/>
        <v>180</v>
      </c>
      <c r="G76" t="e">
        <f>VLOOKUP(A76,EMEA!L:M,1,FALSE)</f>
        <v>#N/A</v>
      </c>
    </row>
    <row r="77" spans="1:7" x14ac:dyDescent="0.25">
      <c r="A77" s="1" t="s">
        <v>122</v>
      </c>
      <c r="B77">
        <f>Details!E78+Details!G78+Details!I78+Details!S78</f>
        <v>10</v>
      </c>
      <c r="C77">
        <f>Details!F78+Details!H78+Details!K78+Details!O78+Details!Q78+Details!U78</f>
        <v>62</v>
      </c>
      <c r="D77">
        <f>Details!M78</f>
        <v>0</v>
      </c>
      <c r="E77">
        <f t="shared" si="1"/>
        <v>72</v>
      </c>
      <c r="G77" t="e">
        <f>VLOOKUP(A77,EMEA!L:M,1,FALSE)</f>
        <v>#N/A</v>
      </c>
    </row>
    <row r="78" spans="1:7" x14ac:dyDescent="0.25">
      <c r="A78" s="1" t="s">
        <v>123</v>
      </c>
      <c r="B78">
        <f>Details!E79+Details!G79+Details!I79+Details!S79</f>
        <v>61</v>
      </c>
      <c r="C78">
        <f>Details!F79+Details!H79+Details!K79+Details!O79+Details!Q79+Details!U79</f>
        <v>119</v>
      </c>
      <c r="D78">
        <f>Details!M79</f>
        <v>0</v>
      </c>
      <c r="E78">
        <f t="shared" si="1"/>
        <v>180</v>
      </c>
      <c r="G78" t="e">
        <f>VLOOKUP(A78,EMEA!L:M,1,FALSE)</f>
        <v>#N/A</v>
      </c>
    </row>
    <row r="79" spans="1:7" x14ac:dyDescent="0.25">
      <c r="A79" s="1" t="s">
        <v>124</v>
      </c>
      <c r="B79">
        <f>Details!E80+Details!G80+Details!I80+Details!S80</f>
        <v>16</v>
      </c>
      <c r="C79">
        <f>Details!F80+Details!H80+Details!K80+Details!O80+Details!Q80+Details!U80</f>
        <v>38</v>
      </c>
      <c r="D79">
        <f>Details!M80</f>
        <v>0</v>
      </c>
      <c r="E79">
        <f t="shared" si="1"/>
        <v>54</v>
      </c>
      <c r="G79" t="e">
        <f>VLOOKUP(A79,EMEA!L:M,1,FALSE)</f>
        <v>#N/A</v>
      </c>
    </row>
    <row r="80" spans="1:7" x14ac:dyDescent="0.25">
      <c r="A80" s="1" t="s">
        <v>125</v>
      </c>
      <c r="B80">
        <f>Details!E81+Details!G81+Details!I81+Details!S81</f>
        <v>73</v>
      </c>
      <c r="C80">
        <f>Details!F81+Details!H81+Details!K81+Details!O81+Details!Q81+Details!U81</f>
        <v>107</v>
      </c>
      <c r="D80">
        <f>Details!M81</f>
        <v>0</v>
      </c>
      <c r="E80">
        <f t="shared" si="1"/>
        <v>180</v>
      </c>
      <c r="G80" t="e">
        <f>VLOOKUP(A80,EMEA!L:M,1,FALSE)</f>
        <v>#N/A</v>
      </c>
    </row>
    <row r="81" spans="1:7" x14ac:dyDescent="0.25">
      <c r="A81" s="1" t="s">
        <v>126</v>
      </c>
      <c r="B81">
        <f>Details!E82+Details!G82+Details!I82+Details!S82</f>
        <v>10</v>
      </c>
      <c r="C81">
        <f>Details!F82+Details!H82+Details!K82+Details!O82+Details!Q82+Details!U82</f>
        <v>62</v>
      </c>
      <c r="D81">
        <f>Details!M82</f>
        <v>0</v>
      </c>
      <c r="E81">
        <f t="shared" si="1"/>
        <v>72</v>
      </c>
      <c r="G81" t="e">
        <f>VLOOKUP(A81,EMEA!L:M,1,FALSE)</f>
        <v>#N/A</v>
      </c>
    </row>
    <row r="82" spans="1:7" x14ac:dyDescent="0.25">
      <c r="A82" s="1" t="s">
        <v>127</v>
      </c>
      <c r="B82">
        <f>Details!E83+Details!G83+Details!I83+Details!S83</f>
        <v>60</v>
      </c>
      <c r="C82">
        <f>Details!F83+Details!H83+Details!K83+Details!O83+Details!Q83+Details!U83</f>
        <v>120</v>
      </c>
      <c r="D82">
        <f>Details!M83</f>
        <v>0</v>
      </c>
      <c r="E82">
        <f t="shared" si="1"/>
        <v>180</v>
      </c>
      <c r="G82" t="e">
        <f>VLOOKUP(A82,EMEA!L:M,1,FALSE)</f>
        <v>#N/A</v>
      </c>
    </row>
    <row r="83" spans="1:7" x14ac:dyDescent="0.25">
      <c r="A83" s="1" t="s">
        <v>128</v>
      </c>
      <c r="B83">
        <f>Details!E84+Details!G84+Details!I84+Details!S84</f>
        <v>16</v>
      </c>
      <c r="C83">
        <f>Details!F84+Details!H84+Details!K84+Details!O84+Details!Q84+Details!U84</f>
        <v>38</v>
      </c>
      <c r="D83">
        <f>Details!M84</f>
        <v>0</v>
      </c>
      <c r="E83">
        <f t="shared" si="1"/>
        <v>54</v>
      </c>
      <c r="G83" t="e">
        <f>VLOOKUP(A83,EMEA!L:M,1,FALSE)</f>
        <v>#N/A</v>
      </c>
    </row>
    <row r="84" spans="1:7" x14ac:dyDescent="0.25">
      <c r="A84" s="1" t="s">
        <v>16</v>
      </c>
      <c r="B84">
        <f>Details!E85+Details!G85+Details!I85+Details!S85</f>
        <v>0</v>
      </c>
      <c r="C84">
        <f>Details!F85+Details!H85+Details!K85+Details!O85+Details!Q85+Details!U85</f>
        <v>0</v>
      </c>
      <c r="D84">
        <f>Details!M85</f>
        <v>0</v>
      </c>
      <c r="E84">
        <f t="shared" si="1"/>
        <v>0</v>
      </c>
      <c r="G84" t="e">
        <f>VLOOKUP(A84,EMEA!L:M,1,FALSE)</f>
        <v>#N/A</v>
      </c>
    </row>
    <row r="85" spans="1:7" x14ac:dyDescent="0.25">
      <c r="A85" s="1" t="s">
        <v>17</v>
      </c>
      <c r="B85">
        <f>Details!E86+Details!G86+Details!I86+Details!S86</f>
        <v>0</v>
      </c>
      <c r="C85">
        <f>Details!F86+Details!H86+Details!K86+Details!O86+Details!Q86+Details!U86</f>
        <v>0</v>
      </c>
      <c r="D85">
        <f>Details!M86</f>
        <v>0</v>
      </c>
      <c r="E85">
        <f t="shared" si="1"/>
        <v>0</v>
      </c>
      <c r="G85" t="e">
        <f>VLOOKUP(A85,EMEA!L:M,1,FALSE)</f>
        <v>#N/A</v>
      </c>
    </row>
    <row r="86" spans="1:7" x14ac:dyDescent="0.25">
      <c r="A86" s="1" t="s">
        <v>18</v>
      </c>
      <c r="B86">
        <f>Details!E87+Details!G87+Details!I87+Details!S87</f>
        <v>0</v>
      </c>
      <c r="C86">
        <f>Details!F87+Details!H87+Details!K87+Details!O87+Details!Q87+Details!U87</f>
        <v>0</v>
      </c>
      <c r="D86">
        <f>Details!M87</f>
        <v>0</v>
      </c>
      <c r="E86">
        <f t="shared" si="1"/>
        <v>0</v>
      </c>
      <c r="G86" t="e">
        <f>VLOOKUP(A86,EMEA!L:M,1,FALSE)</f>
        <v>#N/A</v>
      </c>
    </row>
    <row r="87" spans="1:7" x14ac:dyDescent="0.25">
      <c r="A87" s="1" t="s">
        <v>19</v>
      </c>
      <c r="B87">
        <f>Details!E88+Details!G88+Details!I88+Details!S88</f>
        <v>0</v>
      </c>
      <c r="C87">
        <f>Details!F88+Details!H88+Details!K88+Details!O88+Details!Q88+Details!U88</f>
        <v>0</v>
      </c>
      <c r="D87">
        <f>Details!M88</f>
        <v>0</v>
      </c>
      <c r="E87">
        <f t="shared" si="1"/>
        <v>0</v>
      </c>
      <c r="G87" t="e">
        <f>VLOOKUP(A87,EMEA!L:M,1,FALSE)</f>
        <v>#N/A</v>
      </c>
    </row>
    <row r="88" spans="1:7" x14ac:dyDescent="0.25">
      <c r="A88" s="1" t="s">
        <v>20</v>
      </c>
      <c r="B88">
        <f>Details!E89+Details!G89+Details!I89+Details!S89</f>
        <v>0</v>
      </c>
      <c r="C88">
        <f>Details!F89+Details!H89+Details!K89+Details!O89+Details!Q89+Details!U89</f>
        <v>0</v>
      </c>
      <c r="D88">
        <f>Details!M89</f>
        <v>0</v>
      </c>
      <c r="E88">
        <f t="shared" si="1"/>
        <v>0</v>
      </c>
      <c r="G88" t="e">
        <f>VLOOKUP(A88,EMEA!L:M,1,FALSE)</f>
        <v>#N/A</v>
      </c>
    </row>
    <row r="89" spans="1:7" x14ac:dyDescent="0.25">
      <c r="A89" s="1" t="s">
        <v>21</v>
      </c>
      <c r="B89">
        <f>Details!E90+Details!G90+Details!I90+Details!S90</f>
        <v>0</v>
      </c>
      <c r="C89">
        <f>Details!F90+Details!H90+Details!K90+Details!O90+Details!Q90+Details!U90</f>
        <v>0</v>
      </c>
      <c r="D89">
        <f>Details!M90</f>
        <v>0</v>
      </c>
      <c r="E89">
        <f t="shared" si="1"/>
        <v>0</v>
      </c>
      <c r="G89" t="e">
        <f>VLOOKUP(A89,EMEA!L:M,1,FALSE)</f>
        <v>#N/A</v>
      </c>
    </row>
    <row r="90" spans="1:7" x14ac:dyDescent="0.25">
      <c r="A90" s="1" t="s">
        <v>22</v>
      </c>
      <c r="B90">
        <f>Details!E91+Details!G91+Details!I91+Details!S91</f>
        <v>0</v>
      </c>
      <c r="C90">
        <f>Details!F91+Details!H91+Details!K91+Details!O91+Details!Q91+Details!U91</f>
        <v>0</v>
      </c>
      <c r="D90">
        <f>Details!M91</f>
        <v>0</v>
      </c>
      <c r="E90">
        <f t="shared" si="1"/>
        <v>0</v>
      </c>
      <c r="G90" t="e">
        <f>VLOOKUP(A90,EMEA!L:M,1,FALSE)</f>
        <v>#N/A</v>
      </c>
    </row>
    <row r="91" spans="1:7" x14ac:dyDescent="0.25">
      <c r="A91" s="1" t="s">
        <v>23</v>
      </c>
      <c r="B91">
        <f>Details!E92+Details!G92+Details!I92+Details!S92</f>
        <v>0</v>
      </c>
      <c r="C91">
        <f>Details!F92+Details!H92+Details!K92+Details!O92+Details!Q92+Details!U92</f>
        <v>0</v>
      </c>
      <c r="D91">
        <f>Details!M92</f>
        <v>0</v>
      </c>
      <c r="E91">
        <f t="shared" si="1"/>
        <v>0</v>
      </c>
      <c r="G91" t="e">
        <f>VLOOKUP(A91,EMEA!L:M,1,FALSE)</f>
        <v>#N/A</v>
      </c>
    </row>
    <row r="92" spans="1:7" x14ac:dyDescent="0.25">
      <c r="A92" s="1" t="s">
        <v>24</v>
      </c>
      <c r="B92">
        <f>Details!E93+Details!G93+Details!I93+Details!S93</f>
        <v>0</v>
      </c>
      <c r="C92">
        <f>Details!F93+Details!H93+Details!K93+Details!O93+Details!Q93+Details!U93</f>
        <v>0</v>
      </c>
      <c r="D92">
        <f>Details!M93</f>
        <v>0</v>
      </c>
      <c r="E92">
        <f t="shared" si="1"/>
        <v>0</v>
      </c>
      <c r="G92" t="e">
        <f>VLOOKUP(A92,EMEA!L:M,1,FALSE)</f>
        <v>#N/A</v>
      </c>
    </row>
    <row r="93" spans="1:7" x14ac:dyDescent="0.25">
      <c r="A93" s="1" t="s">
        <v>25</v>
      </c>
      <c r="B93">
        <f>Details!E94+Details!G94+Details!I94+Details!S94</f>
        <v>0</v>
      </c>
      <c r="C93">
        <f>Details!F94+Details!H94+Details!K94+Details!O94+Details!Q94+Details!U94</f>
        <v>0</v>
      </c>
      <c r="D93">
        <f>Details!M94</f>
        <v>0</v>
      </c>
      <c r="E93">
        <f t="shared" si="1"/>
        <v>0</v>
      </c>
      <c r="G93" t="e">
        <f>VLOOKUP(A93,EMEA!L:M,1,FALSE)</f>
        <v>#N/A</v>
      </c>
    </row>
    <row r="94" spans="1:7" x14ac:dyDescent="0.25">
      <c r="A94" s="1" t="s">
        <v>26</v>
      </c>
      <c r="B94">
        <f>Details!E95+Details!G95+Details!I95+Details!S95</f>
        <v>0</v>
      </c>
      <c r="C94">
        <f>Details!F95+Details!H95+Details!K95+Details!O95+Details!Q95+Details!U95</f>
        <v>0</v>
      </c>
      <c r="D94">
        <f>Details!M95</f>
        <v>0</v>
      </c>
      <c r="E94">
        <f t="shared" si="1"/>
        <v>0</v>
      </c>
      <c r="G94" t="e">
        <f>VLOOKUP(A94,EMEA!L:M,1,FALSE)</f>
        <v>#N/A</v>
      </c>
    </row>
    <row r="95" spans="1:7" x14ac:dyDescent="0.25">
      <c r="A95" s="1" t="s">
        <v>27</v>
      </c>
      <c r="B95">
        <f>Details!E96+Details!G96+Details!I96+Details!S96</f>
        <v>0</v>
      </c>
      <c r="C95">
        <f>Details!F96+Details!H96+Details!K96+Details!O96+Details!Q96+Details!U96</f>
        <v>0</v>
      </c>
      <c r="D95">
        <f>Details!M96</f>
        <v>0</v>
      </c>
      <c r="E95">
        <f t="shared" si="1"/>
        <v>0</v>
      </c>
      <c r="G95" t="e">
        <f>VLOOKUP(A95,EMEA!L:M,1,FALSE)</f>
        <v>#N/A</v>
      </c>
    </row>
    <row r="96" spans="1:7" x14ac:dyDescent="0.25">
      <c r="A96" s="1" t="s">
        <v>28</v>
      </c>
      <c r="B96">
        <f>Details!E97+Details!G97+Details!I97+Details!S97</f>
        <v>0</v>
      </c>
      <c r="C96">
        <f>Details!F97+Details!H97+Details!K97+Details!O97+Details!Q97+Details!U97</f>
        <v>0</v>
      </c>
      <c r="D96">
        <f>Details!M97</f>
        <v>0</v>
      </c>
      <c r="E96">
        <f t="shared" si="1"/>
        <v>0</v>
      </c>
      <c r="G96" t="e">
        <f>VLOOKUP(A96,EMEA!L:M,1,FALSE)</f>
        <v>#N/A</v>
      </c>
    </row>
    <row r="97" spans="1:7" x14ac:dyDescent="0.25">
      <c r="A97" s="1" t="s">
        <v>29</v>
      </c>
      <c r="B97">
        <f>Details!E98+Details!G98+Details!I98+Details!S98</f>
        <v>0</v>
      </c>
      <c r="C97">
        <f>Details!F98+Details!H98+Details!K98+Details!O98+Details!Q98+Details!U98</f>
        <v>0</v>
      </c>
      <c r="D97">
        <f>Details!M98</f>
        <v>0</v>
      </c>
      <c r="E97">
        <f t="shared" si="1"/>
        <v>0</v>
      </c>
      <c r="G97" t="e">
        <f>VLOOKUP(A97,EMEA!L:M,1,FALSE)</f>
        <v>#N/A</v>
      </c>
    </row>
    <row r="98" spans="1:7" x14ac:dyDescent="0.25">
      <c r="A98" s="1" t="s">
        <v>30</v>
      </c>
      <c r="B98">
        <f>Details!E99+Details!G99+Details!I99+Details!S99</f>
        <v>0</v>
      </c>
      <c r="C98">
        <f>Details!F99+Details!H99+Details!K99+Details!O99+Details!Q99+Details!U99</f>
        <v>0</v>
      </c>
      <c r="D98">
        <f>Details!M99</f>
        <v>0</v>
      </c>
      <c r="E98">
        <f t="shared" si="1"/>
        <v>0</v>
      </c>
      <c r="G98" t="e">
        <f>VLOOKUP(A98,EMEA!L:M,1,FALSE)</f>
        <v>#N/A</v>
      </c>
    </row>
    <row r="99" spans="1:7" x14ac:dyDescent="0.25">
      <c r="A99" s="1" t="s">
        <v>31</v>
      </c>
      <c r="B99">
        <f>Details!E100+Details!G100+Details!I100+Details!S100</f>
        <v>0</v>
      </c>
      <c r="C99">
        <f>Details!F100+Details!H100+Details!K100+Details!O100+Details!Q100+Details!U100</f>
        <v>0</v>
      </c>
      <c r="D99">
        <f>Details!M100</f>
        <v>0</v>
      </c>
      <c r="E99">
        <f t="shared" si="1"/>
        <v>0</v>
      </c>
      <c r="G99" t="e">
        <f>VLOOKUP(A99,EMEA!L:M,1,FALSE)</f>
        <v>#N/A</v>
      </c>
    </row>
    <row r="100" spans="1:7" x14ac:dyDescent="0.25">
      <c r="A100" s="1" t="s">
        <v>32</v>
      </c>
      <c r="B100">
        <f>Details!E101+Details!G101+Details!I101+Details!S101</f>
        <v>0</v>
      </c>
      <c r="C100">
        <f>Details!F101+Details!H101+Details!K101+Details!O101+Details!Q101+Details!U101</f>
        <v>0</v>
      </c>
      <c r="D100">
        <f>Details!M101</f>
        <v>0</v>
      </c>
      <c r="E100">
        <f t="shared" si="1"/>
        <v>0</v>
      </c>
      <c r="G100" t="e">
        <f>VLOOKUP(A100,EMEA!L:M,1,FALSE)</f>
        <v>#N/A</v>
      </c>
    </row>
    <row r="101" spans="1:7" x14ac:dyDescent="0.25">
      <c r="A101" s="1" t="s">
        <v>33</v>
      </c>
      <c r="B101">
        <f>Details!E102+Details!G102+Details!I102+Details!S102</f>
        <v>0</v>
      </c>
      <c r="C101">
        <f>Details!F102+Details!H102+Details!K102+Details!O102+Details!Q102+Details!U102</f>
        <v>0</v>
      </c>
      <c r="D101">
        <f>Details!M102</f>
        <v>0</v>
      </c>
      <c r="E101">
        <f t="shared" si="1"/>
        <v>0</v>
      </c>
      <c r="G101" t="e">
        <f>VLOOKUP(A101,EMEA!L:M,1,FALSE)</f>
        <v>#N/A</v>
      </c>
    </row>
    <row r="102" spans="1:7" x14ac:dyDescent="0.25">
      <c r="A102" s="1" t="s">
        <v>34</v>
      </c>
      <c r="B102">
        <f>Details!E103+Details!G103+Details!I103+Details!S103</f>
        <v>0</v>
      </c>
      <c r="C102">
        <f>Details!F103+Details!H103+Details!K103+Details!O103+Details!Q103+Details!U103</f>
        <v>0</v>
      </c>
      <c r="D102">
        <f>Details!M103</f>
        <v>0</v>
      </c>
      <c r="E102">
        <f t="shared" si="1"/>
        <v>0</v>
      </c>
      <c r="G102" t="e">
        <f>VLOOKUP(A102,EMEA!L:M,1,FALSE)</f>
        <v>#N/A</v>
      </c>
    </row>
    <row r="103" spans="1:7" x14ac:dyDescent="0.25">
      <c r="A103" s="1" t="s">
        <v>35</v>
      </c>
      <c r="B103">
        <f>Details!E104+Details!G104+Details!I104+Details!S104</f>
        <v>0</v>
      </c>
      <c r="C103">
        <f>Details!F104+Details!H104+Details!K104+Details!O104+Details!Q104+Details!U104</f>
        <v>0</v>
      </c>
      <c r="D103">
        <f>Details!M104</f>
        <v>0</v>
      </c>
      <c r="E103">
        <f t="shared" si="1"/>
        <v>0</v>
      </c>
      <c r="G103" t="e">
        <f>VLOOKUP(A103,EMEA!L:M,1,FALSE)</f>
        <v>#N/A</v>
      </c>
    </row>
    <row r="104" spans="1:7" x14ac:dyDescent="0.25">
      <c r="A104" s="1" t="s">
        <v>36</v>
      </c>
      <c r="B104">
        <f>Details!E105+Details!G105+Details!I105+Details!S105</f>
        <v>0</v>
      </c>
      <c r="C104">
        <f>Details!F105+Details!H105+Details!K105+Details!O105+Details!Q105+Details!U105</f>
        <v>0</v>
      </c>
      <c r="D104">
        <f>Details!M105</f>
        <v>0</v>
      </c>
      <c r="E104">
        <f t="shared" si="1"/>
        <v>0</v>
      </c>
      <c r="G104" t="e">
        <f>VLOOKUP(A104,EMEA!L:M,1,FALSE)</f>
        <v>#N/A</v>
      </c>
    </row>
    <row r="105" spans="1:7" x14ac:dyDescent="0.25">
      <c r="A105" s="1" t="s">
        <v>37</v>
      </c>
      <c r="B105">
        <f>Details!E106+Details!G106+Details!I106+Details!S106</f>
        <v>0</v>
      </c>
      <c r="C105">
        <f>Details!F106+Details!H106+Details!K106+Details!O106+Details!Q106+Details!U106</f>
        <v>0</v>
      </c>
      <c r="D105">
        <f>Details!M106</f>
        <v>0</v>
      </c>
      <c r="E105">
        <f t="shared" si="1"/>
        <v>0</v>
      </c>
      <c r="G105" t="e">
        <f>VLOOKUP(A105,EMEA!L:M,1,FALSE)</f>
        <v>#N/A</v>
      </c>
    </row>
    <row r="106" spans="1:7" x14ac:dyDescent="0.25">
      <c r="A106" s="1" t="s">
        <v>0</v>
      </c>
      <c r="B106">
        <f>Details!E107+Details!G107+Details!I107+Details!S107</f>
        <v>90</v>
      </c>
      <c r="C106">
        <f>Details!F107+Details!H107+Details!K107+Details!O107+Details!Q107+Details!U107</f>
        <v>166</v>
      </c>
      <c r="D106">
        <f>Details!M107</f>
        <v>0</v>
      </c>
      <c r="E106">
        <f t="shared" si="1"/>
        <v>256</v>
      </c>
      <c r="G106" t="e">
        <f>VLOOKUP(A106,EMEA!L:M,1,FALSE)</f>
        <v>#N/A</v>
      </c>
    </row>
    <row r="107" spans="1:7" x14ac:dyDescent="0.25">
      <c r="A107" s="1" t="s">
        <v>1</v>
      </c>
      <c r="B107">
        <f>Details!E108+Details!G108+Details!I108+Details!S108</f>
        <v>40</v>
      </c>
      <c r="C107">
        <f>Details!F108+Details!H108+Details!K108+Details!O108+Details!Q108+Details!U108</f>
        <v>8</v>
      </c>
      <c r="D107">
        <f>Details!M108</f>
        <v>0</v>
      </c>
      <c r="E107">
        <f t="shared" si="1"/>
        <v>48</v>
      </c>
      <c r="G107" t="e">
        <f>VLOOKUP(A107,EMEA!L:M,1,FALSE)</f>
        <v>#N/A</v>
      </c>
    </row>
    <row r="108" spans="1:7" x14ac:dyDescent="0.25">
      <c r="A108" s="1" t="s">
        <v>2</v>
      </c>
      <c r="B108">
        <f>Details!E109+Details!G109+Details!I109+Details!S109</f>
        <v>47</v>
      </c>
      <c r="C108">
        <f>Details!F109+Details!H109+Details!K109+Details!O109+Details!Q109+Details!U109</f>
        <v>1</v>
      </c>
      <c r="D108">
        <f>Details!M109</f>
        <v>0</v>
      </c>
      <c r="E108">
        <f t="shared" si="1"/>
        <v>48</v>
      </c>
      <c r="G108" t="e">
        <f>VLOOKUP(A108,EMEA!L:M,1,FALSE)</f>
        <v>#N/A</v>
      </c>
    </row>
    <row r="109" spans="1:7" x14ac:dyDescent="0.25">
      <c r="A109" s="1" t="s">
        <v>3</v>
      </c>
      <c r="B109">
        <f>Details!E110+Details!G110+Details!I110+Details!S110</f>
        <v>46</v>
      </c>
      <c r="C109">
        <f>Details!F110+Details!H110+Details!K110+Details!O110+Details!Q110+Details!U110</f>
        <v>2</v>
      </c>
      <c r="D109">
        <f>Details!M110</f>
        <v>0</v>
      </c>
      <c r="E109">
        <f t="shared" si="1"/>
        <v>48</v>
      </c>
      <c r="G109" t="e">
        <f>VLOOKUP(A109,EMEA!L:M,1,FALSE)</f>
        <v>#N/A</v>
      </c>
    </row>
    <row r="110" spans="1:7" x14ac:dyDescent="0.25">
      <c r="A110" s="1" t="s">
        <v>4</v>
      </c>
      <c r="B110">
        <f>Details!E111+Details!G111+Details!I111+Details!S111</f>
        <v>30</v>
      </c>
      <c r="C110">
        <f>Details!F111+Details!H111+Details!K111+Details!O111+Details!Q111+Details!U111</f>
        <v>18</v>
      </c>
      <c r="D110">
        <f>Details!M111</f>
        <v>0</v>
      </c>
      <c r="E110">
        <f t="shared" si="1"/>
        <v>48</v>
      </c>
      <c r="G110" t="e">
        <f>VLOOKUP(A110,EMEA!L:M,1,FALSE)</f>
        <v>#N/A</v>
      </c>
    </row>
    <row r="111" spans="1:7" x14ac:dyDescent="0.25">
      <c r="A111" s="1" t="s">
        <v>5</v>
      </c>
      <c r="B111">
        <f>Details!E112+Details!G112+Details!I112+Details!S112</f>
        <v>4</v>
      </c>
      <c r="C111">
        <f>Details!F112+Details!H112+Details!K112+Details!O112+Details!Q112+Details!U112</f>
        <v>44</v>
      </c>
      <c r="D111">
        <f>Details!M112</f>
        <v>0</v>
      </c>
      <c r="E111">
        <f t="shared" si="1"/>
        <v>48</v>
      </c>
      <c r="G111" t="e">
        <f>VLOOKUP(A111,EMEA!L:M,1,FALSE)</f>
        <v>#N/A</v>
      </c>
    </row>
    <row r="112" spans="1:7" x14ac:dyDescent="0.25">
      <c r="A112" s="1" t="s">
        <v>6</v>
      </c>
      <c r="B112">
        <f>Details!E113+Details!G113+Details!I113+Details!S113</f>
        <v>4</v>
      </c>
      <c r="C112">
        <f>Details!F113+Details!H113+Details!K113+Details!O113+Details!Q113+Details!U113</f>
        <v>44</v>
      </c>
      <c r="D112">
        <f>Details!M113</f>
        <v>0</v>
      </c>
      <c r="E112">
        <f t="shared" si="1"/>
        <v>48</v>
      </c>
      <c r="G112" t="e">
        <f>VLOOKUP(A112,EMEA!L:M,1,FALSE)</f>
        <v>#N/A</v>
      </c>
    </row>
    <row r="113" spans="1:7" x14ac:dyDescent="0.25">
      <c r="A113" s="1" t="s">
        <v>7</v>
      </c>
      <c r="B113">
        <f>Details!E114+Details!G114+Details!I114+Details!S114</f>
        <v>90</v>
      </c>
      <c r="C113">
        <f>Details!F114+Details!H114+Details!K114+Details!O114+Details!Q114+Details!U114</f>
        <v>166</v>
      </c>
      <c r="D113">
        <f>Details!M114</f>
        <v>0</v>
      </c>
      <c r="E113">
        <f t="shared" si="1"/>
        <v>256</v>
      </c>
      <c r="G113" t="e">
        <f>VLOOKUP(A113,EMEA!L:M,1,FALSE)</f>
        <v>#N/A</v>
      </c>
    </row>
    <row r="114" spans="1:7" x14ac:dyDescent="0.25">
      <c r="A114" s="1" t="s">
        <v>8</v>
      </c>
      <c r="B114">
        <f>Details!E115+Details!G115+Details!I115+Details!S115</f>
        <v>40</v>
      </c>
      <c r="C114">
        <f>Details!F115+Details!H115+Details!K115+Details!O115+Details!Q115+Details!U115</f>
        <v>8</v>
      </c>
      <c r="D114">
        <f>Details!M115</f>
        <v>0</v>
      </c>
      <c r="E114">
        <f t="shared" si="1"/>
        <v>48</v>
      </c>
      <c r="G114" t="e">
        <f>VLOOKUP(A114,EMEA!L:M,1,FALSE)</f>
        <v>#N/A</v>
      </c>
    </row>
    <row r="115" spans="1:7" x14ac:dyDescent="0.25">
      <c r="A115" s="1" t="s">
        <v>9</v>
      </c>
      <c r="B115">
        <f>Details!E116+Details!G116+Details!I116+Details!S116</f>
        <v>47</v>
      </c>
      <c r="C115">
        <f>Details!F116+Details!H116+Details!K116+Details!O116+Details!Q116+Details!U116</f>
        <v>1</v>
      </c>
      <c r="D115">
        <f>Details!M116</f>
        <v>0</v>
      </c>
      <c r="E115">
        <f t="shared" si="1"/>
        <v>48</v>
      </c>
      <c r="G115" t="e">
        <f>VLOOKUP(A115,EMEA!L:M,1,FALSE)</f>
        <v>#N/A</v>
      </c>
    </row>
    <row r="116" spans="1:7" x14ac:dyDescent="0.25">
      <c r="A116" s="1" t="s">
        <v>10</v>
      </c>
      <c r="B116">
        <f>Details!E117+Details!G117+Details!I117+Details!S117</f>
        <v>45</v>
      </c>
      <c r="C116">
        <f>Details!F117+Details!H117+Details!K117+Details!O117+Details!Q117+Details!U117</f>
        <v>3</v>
      </c>
      <c r="D116">
        <f>Details!M117</f>
        <v>0</v>
      </c>
      <c r="E116">
        <f t="shared" si="1"/>
        <v>48</v>
      </c>
      <c r="G116" t="e">
        <f>VLOOKUP(A116,EMEA!L:M,1,FALSE)</f>
        <v>#N/A</v>
      </c>
    </row>
    <row r="117" spans="1:7" x14ac:dyDescent="0.25">
      <c r="A117" s="1" t="s">
        <v>11</v>
      </c>
      <c r="B117">
        <f>Details!E118+Details!G118+Details!I118+Details!S118</f>
        <v>31</v>
      </c>
      <c r="C117">
        <f>Details!F118+Details!H118+Details!K118+Details!O118+Details!Q118+Details!U118</f>
        <v>17</v>
      </c>
      <c r="D117">
        <f>Details!M118</f>
        <v>0</v>
      </c>
      <c r="E117">
        <f t="shared" si="1"/>
        <v>48</v>
      </c>
      <c r="G117" t="e">
        <f>VLOOKUP(A117,EMEA!L:M,1,FALSE)</f>
        <v>#N/A</v>
      </c>
    </row>
    <row r="118" spans="1:7" x14ac:dyDescent="0.25">
      <c r="A118" s="1" t="s">
        <v>12</v>
      </c>
      <c r="B118">
        <f>Details!E119+Details!G119+Details!I119+Details!S119</f>
        <v>4</v>
      </c>
      <c r="C118">
        <f>Details!F119+Details!H119+Details!K119+Details!O119+Details!Q119+Details!U119</f>
        <v>44</v>
      </c>
      <c r="D118">
        <f>Details!M119</f>
        <v>0</v>
      </c>
      <c r="E118">
        <f t="shared" si="1"/>
        <v>48</v>
      </c>
      <c r="G118" t="e">
        <f>VLOOKUP(A118,EMEA!L:M,1,FALSE)</f>
        <v>#N/A</v>
      </c>
    </row>
    <row r="119" spans="1:7" x14ac:dyDescent="0.25">
      <c r="A119" s="1" t="s">
        <v>13</v>
      </c>
      <c r="B119">
        <f>Details!E120+Details!G120+Details!I120+Details!S120</f>
        <v>4</v>
      </c>
      <c r="C119">
        <f>Details!F120+Details!H120+Details!K120+Details!O120+Details!Q120+Details!U120</f>
        <v>44</v>
      </c>
      <c r="D119">
        <f>Details!M120</f>
        <v>0</v>
      </c>
      <c r="E119">
        <f t="shared" si="1"/>
        <v>48</v>
      </c>
      <c r="G119" t="e">
        <f>VLOOKUP(A119,EMEA!L:M,1,FALSE)</f>
        <v>#N/A</v>
      </c>
    </row>
    <row r="120" spans="1:7" x14ac:dyDescent="0.25">
      <c r="A120" s="1" t="s">
        <v>427</v>
      </c>
      <c r="B120">
        <f>Details!E121+Details!G121+Details!I121+Details!S121</f>
        <v>85</v>
      </c>
      <c r="C120">
        <f>Details!F121+Details!H121+Details!K121+Details!O121+Details!Q121+Details!U121</f>
        <v>171</v>
      </c>
      <c r="D120">
        <f>Details!M121</f>
        <v>0</v>
      </c>
      <c r="E120">
        <f t="shared" si="1"/>
        <v>256</v>
      </c>
      <c r="G120" t="e">
        <f>VLOOKUP(A120,EMEA!L:M,1,FALSE)</f>
        <v>#N/A</v>
      </c>
    </row>
    <row r="121" spans="1:7" x14ac:dyDescent="0.25">
      <c r="A121" s="1" t="s">
        <v>15</v>
      </c>
      <c r="B121">
        <f>Details!E122+Details!G122+Details!I122+Details!S122</f>
        <v>85</v>
      </c>
      <c r="C121">
        <f>Details!F122+Details!H122+Details!K122+Details!O122+Details!Q122+Details!U122</f>
        <v>171</v>
      </c>
      <c r="D121">
        <f>Details!M122</f>
        <v>0</v>
      </c>
      <c r="E121">
        <f t="shared" si="1"/>
        <v>256</v>
      </c>
      <c r="G121" t="e">
        <f>VLOOKUP(A121,EMEA!L:M,1,FALSE)</f>
        <v>#N/A</v>
      </c>
    </row>
    <row r="122" spans="1:7" x14ac:dyDescent="0.25">
      <c r="A122" s="3" t="s">
        <v>40</v>
      </c>
      <c r="B122">
        <f>Details!E123+Details!G123+Details!I123+Details!S123</f>
        <v>35</v>
      </c>
      <c r="C122">
        <f>Details!F123+Details!H123+Details!K123+Details!O123+Details!Q123+Details!U123</f>
        <v>2</v>
      </c>
      <c r="D122">
        <f>Details!M123</f>
        <v>75</v>
      </c>
      <c r="E122">
        <f t="shared" si="1"/>
        <v>112</v>
      </c>
      <c r="G122" t="e">
        <f>VLOOKUP(A122,EMEA!L:M,1,FALSE)</f>
        <v>#N/A</v>
      </c>
    </row>
    <row r="123" spans="1:7" x14ac:dyDescent="0.25">
      <c r="A123" s="3" t="s">
        <v>41</v>
      </c>
      <c r="B123">
        <f>Details!E124+Details!G124+Details!I124+Details!S124</f>
        <v>35</v>
      </c>
      <c r="C123">
        <f>Details!F124+Details!H124+Details!K124+Details!O124+Details!Q124+Details!U124</f>
        <v>2</v>
      </c>
      <c r="D123">
        <f>Details!M124</f>
        <v>75</v>
      </c>
      <c r="E123">
        <f t="shared" si="1"/>
        <v>112</v>
      </c>
      <c r="G123" t="e">
        <f>VLOOKUP(A123,EMEA!L:M,1,FALSE)</f>
        <v>#N/A</v>
      </c>
    </row>
    <row r="124" spans="1:7" x14ac:dyDescent="0.25">
      <c r="A124" s="3" t="s">
        <v>42</v>
      </c>
      <c r="B124">
        <f>Details!E125+Details!G125+Details!I125+Details!S125</f>
        <v>37</v>
      </c>
      <c r="C124">
        <f>Details!F125+Details!H125+Details!K125+Details!O125+Details!Q125+Details!U125</f>
        <v>1</v>
      </c>
      <c r="D124">
        <f>Details!M125</f>
        <v>74</v>
      </c>
      <c r="E124">
        <f t="shared" si="1"/>
        <v>112</v>
      </c>
      <c r="G124" t="e">
        <f>VLOOKUP(A124,EMEA!L:M,1,FALSE)</f>
        <v>#N/A</v>
      </c>
    </row>
    <row r="125" spans="1:7" x14ac:dyDescent="0.25">
      <c r="A125" s="3" t="s">
        <v>43</v>
      </c>
      <c r="B125">
        <f>Details!E126+Details!G126+Details!I126+Details!S126</f>
        <v>37</v>
      </c>
      <c r="C125">
        <f>Details!F126+Details!H126+Details!K126+Details!O126+Details!Q126+Details!U126</f>
        <v>1</v>
      </c>
      <c r="D125">
        <f>Details!M126</f>
        <v>74</v>
      </c>
      <c r="E125">
        <f t="shared" si="1"/>
        <v>112</v>
      </c>
      <c r="G125" t="e">
        <f>VLOOKUP(A125,EMEA!L:M,1,FALSE)</f>
        <v>#N/A</v>
      </c>
    </row>
    <row r="126" spans="1:7" x14ac:dyDescent="0.25">
      <c r="A126" s="4" t="s">
        <v>129</v>
      </c>
      <c r="B126">
        <f>Details!E127+Details!G127+Details!I127+Details!S127</f>
        <v>10</v>
      </c>
      <c r="C126">
        <f>Details!F127+Details!H127+Details!K127+Details!O127+Details!Q127+Details!U127</f>
        <v>14</v>
      </c>
      <c r="D126">
        <f>Details!M127</f>
        <v>0</v>
      </c>
      <c r="E126">
        <f t="shared" si="1"/>
        <v>24</v>
      </c>
      <c r="G126" t="e">
        <f>VLOOKUP(A126,EMEA!L:M,1,FALSE)</f>
        <v>#N/A</v>
      </c>
    </row>
    <row r="127" spans="1:7" x14ac:dyDescent="0.25">
      <c r="A127" s="4" t="s">
        <v>130</v>
      </c>
      <c r="B127">
        <f>Details!E128+Details!G128+Details!I128+Details!S128</f>
        <v>10</v>
      </c>
      <c r="C127">
        <f>Details!F128+Details!H128+Details!K128+Details!O128+Details!Q128+Details!U128</f>
        <v>14</v>
      </c>
      <c r="D127">
        <f>Details!M128</f>
        <v>0</v>
      </c>
      <c r="E127">
        <f t="shared" si="1"/>
        <v>24</v>
      </c>
      <c r="G127" t="e">
        <f>VLOOKUP(A127,EMEA!L:M,1,FALSE)</f>
        <v>#N/A</v>
      </c>
    </row>
    <row r="128" spans="1:7" x14ac:dyDescent="0.25">
      <c r="A128" s="4" t="s">
        <v>131</v>
      </c>
      <c r="B128">
        <f>Details!E129+Details!G129+Details!I129+Details!S129</f>
        <v>10</v>
      </c>
      <c r="C128">
        <f>Details!F129+Details!H129+Details!K129+Details!O129+Details!Q129+Details!U129</f>
        <v>14</v>
      </c>
      <c r="D128">
        <f>Details!M129</f>
        <v>0</v>
      </c>
      <c r="E128">
        <f t="shared" si="1"/>
        <v>24</v>
      </c>
      <c r="G128" t="e">
        <f>VLOOKUP(A128,EMEA!L:M,1,FALSE)</f>
        <v>#N/A</v>
      </c>
    </row>
    <row r="129" spans="1:7" x14ac:dyDescent="0.25">
      <c r="A129" s="4" t="s">
        <v>132</v>
      </c>
      <c r="B129">
        <f>Details!E130+Details!G130+Details!I130+Details!S130</f>
        <v>10</v>
      </c>
      <c r="C129">
        <f>Details!F130+Details!H130+Details!K130+Details!O130+Details!Q130+Details!U130</f>
        <v>14</v>
      </c>
      <c r="D129">
        <f>Details!M130</f>
        <v>0</v>
      </c>
      <c r="E129">
        <f t="shared" si="1"/>
        <v>24</v>
      </c>
      <c r="G129" t="e">
        <f>VLOOKUP(A129,EMEA!L:M,1,FALSE)</f>
        <v>#N/A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workbookViewId="0">
      <selection activeCell="E23" sqref="E23"/>
    </sheetView>
  </sheetViews>
  <sheetFormatPr defaultColWidth="15.85546875" defaultRowHeight="15" x14ac:dyDescent="0.25"/>
  <cols>
    <col min="1" max="1" width="16.7109375" bestFit="1" customWidth="1"/>
    <col min="2" max="2" width="16.140625" bestFit="1" customWidth="1"/>
    <col min="3" max="3" width="14.85546875" bestFit="1" customWidth="1"/>
    <col min="4" max="4" width="11.42578125" bestFit="1" customWidth="1"/>
    <col min="5" max="5" width="6.28515625" bestFit="1" customWidth="1"/>
    <col min="6" max="6" width="7.5703125" bestFit="1" customWidth="1"/>
    <col min="7" max="7" width="8.7109375" bestFit="1" customWidth="1"/>
    <col min="8" max="8" width="10.85546875" bestFit="1" customWidth="1"/>
    <col min="9" max="9" width="9.42578125" bestFit="1" customWidth="1"/>
    <col min="10" max="10" width="14.7109375" bestFit="1" customWidth="1"/>
    <col min="11" max="11" width="5.140625" bestFit="1" customWidth="1"/>
    <col min="12" max="12" width="8.140625" bestFit="1" customWidth="1"/>
  </cols>
  <sheetData>
    <row r="1" spans="1:12" x14ac:dyDescent="0.25">
      <c r="A1" s="49" t="s">
        <v>428</v>
      </c>
      <c r="B1" s="1" t="s">
        <v>209</v>
      </c>
      <c r="C1" s="49" t="s">
        <v>429</v>
      </c>
      <c r="D1" s="50" t="s">
        <v>430</v>
      </c>
      <c r="E1" s="1" t="s">
        <v>431</v>
      </c>
      <c r="F1" s="1" t="s">
        <v>432</v>
      </c>
      <c r="G1" s="1" t="s">
        <v>433</v>
      </c>
      <c r="H1" s="51" t="s">
        <v>434</v>
      </c>
      <c r="I1" s="49" t="s">
        <v>193</v>
      </c>
      <c r="J1" s="1" t="s">
        <v>210</v>
      </c>
      <c r="K1" s="1" t="s">
        <v>435</v>
      </c>
      <c r="L1" s="49" t="s">
        <v>194</v>
      </c>
    </row>
    <row r="2" spans="1:12" x14ac:dyDescent="0.25">
      <c r="A2" s="49" t="s">
        <v>428</v>
      </c>
      <c r="B2" s="1" t="s">
        <v>212</v>
      </c>
      <c r="C2" s="49" t="s">
        <v>436</v>
      </c>
      <c r="D2" s="50" t="s">
        <v>430</v>
      </c>
      <c r="E2" s="1" t="s">
        <v>431</v>
      </c>
      <c r="F2" s="1" t="s">
        <v>432</v>
      </c>
      <c r="G2" s="1" t="s">
        <v>433</v>
      </c>
      <c r="H2" s="51" t="s">
        <v>434</v>
      </c>
      <c r="I2" s="49" t="s">
        <v>193</v>
      </c>
      <c r="J2" s="1" t="s">
        <v>213</v>
      </c>
      <c r="K2" s="1" t="s">
        <v>435</v>
      </c>
      <c r="L2" s="49" t="s">
        <v>194</v>
      </c>
    </row>
    <row r="3" spans="1:12" x14ac:dyDescent="0.25">
      <c r="A3" s="49" t="s">
        <v>428</v>
      </c>
      <c r="B3" s="1" t="s">
        <v>254</v>
      </c>
      <c r="C3" s="49" t="s">
        <v>437</v>
      </c>
      <c r="D3" s="50" t="s">
        <v>430</v>
      </c>
      <c r="E3" s="1" t="s">
        <v>438</v>
      </c>
      <c r="F3" s="1" t="s">
        <v>432</v>
      </c>
      <c r="G3" s="1" t="s">
        <v>433</v>
      </c>
      <c r="H3" s="51" t="s">
        <v>434</v>
      </c>
      <c r="I3" s="49" t="s">
        <v>193</v>
      </c>
      <c r="J3" s="1" t="s">
        <v>255</v>
      </c>
      <c r="K3" s="1" t="s">
        <v>435</v>
      </c>
      <c r="L3" s="49" t="s">
        <v>194</v>
      </c>
    </row>
    <row r="4" spans="1:12" x14ac:dyDescent="0.25">
      <c r="A4" s="49" t="s">
        <v>428</v>
      </c>
      <c r="B4" s="1" t="s">
        <v>236</v>
      </c>
      <c r="C4" s="49" t="s">
        <v>439</v>
      </c>
      <c r="D4" s="50" t="s">
        <v>440</v>
      </c>
      <c r="E4" s="1" t="s">
        <v>438</v>
      </c>
      <c r="F4" s="1" t="s">
        <v>432</v>
      </c>
      <c r="G4" s="1" t="s">
        <v>433</v>
      </c>
      <c r="H4" s="51" t="s">
        <v>434</v>
      </c>
      <c r="I4" s="49" t="s">
        <v>193</v>
      </c>
      <c r="J4" s="1" t="s">
        <v>237</v>
      </c>
      <c r="K4" s="1" t="s">
        <v>435</v>
      </c>
      <c r="L4" s="49" t="s">
        <v>194</v>
      </c>
    </row>
    <row r="5" spans="1:12" x14ac:dyDescent="0.25">
      <c r="A5" s="49" t="s">
        <v>428</v>
      </c>
      <c r="B5" s="1" t="s">
        <v>256</v>
      </c>
      <c r="C5" s="49" t="s">
        <v>441</v>
      </c>
      <c r="D5" s="50" t="s">
        <v>430</v>
      </c>
      <c r="E5" s="1" t="s">
        <v>438</v>
      </c>
      <c r="F5" s="1" t="s">
        <v>432</v>
      </c>
      <c r="G5" s="1" t="s">
        <v>433</v>
      </c>
      <c r="H5" s="51" t="s">
        <v>434</v>
      </c>
      <c r="I5" s="49" t="s">
        <v>193</v>
      </c>
      <c r="J5" s="1" t="s">
        <v>257</v>
      </c>
      <c r="K5" s="1" t="s">
        <v>435</v>
      </c>
      <c r="L5" s="49" t="s">
        <v>194</v>
      </c>
    </row>
    <row r="6" spans="1:12" x14ac:dyDescent="0.25">
      <c r="A6" s="49" t="s">
        <v>428</v>
      </c>
      <c r="B6" s="1" t="s">
        <v>221</v>
      </c>
      <c r="C6" s="49" t="s">
        <v>442</v>
      </c>
      <c r="D6" s="50" t="s">
        <v>443</v>
      </c>
      <c r="E6" s="1" t="s">
        <v>438</v>
      </c>
      <c r="F6" s="1" t="s">
        <v>432</v>
      </c>
      <c r="G6" s="1" t="s">
        <v>433</v>
      </c>
      <c r="H6" s="51" t="s">
        <v>434</v>
      </c>
      <c r="I6" s="49" t="s">
        <v>193</v>
      </c>
      <c r="J6" s="1" t="s">
        <v>222</v>
      </c>
      <c r="K6" s="1" t="s">
        <v>435</v>
      </c>
      <c r="L6" s="49" t="s">
        <v>194</v>
      </c>
    </row>
    <row r="7" spans="1:12" x14ac:dyDescent="0.25">
      <c r="A7" s="49" t="s">
        <v>428</v>
      </c>
      <c r="B7" s="1" t="s">
        <v>238</v>
      </c>
      <c r="C7" s="49" t="s">
        <v>444</v>
      </c>
      <c r="D7" s="50" t="s">
        <v>440</v>
      </c>
      <c r="E7" s="1" t="s">
        <v>438</v>
      </c>
      <c r="F7" s="1" t="s">
        <v>432</v>
      </c>
      <c r="G7" s="1" t="s">
        <v>433</v>
      </c>
      <c r="H7" s="51" t="s">
        <v>434</v>
      </c>
      <c r="I7" s="49" t="s">
        <v>193</v>
      </c>
      <c r="J7" s="1" t="s">
        <v>239</v>
      </c>
      <c r="K7" s="1" t="s">
        <v>435</v>
      </c>
      <c r="L7" s="49" t="s">
        <v>194</v>
      </c>
    </row>
    <row r="8" spans="1:12" x14ac:dyDescent="0.25">
      <c r="A8" s="49" t="s">
        <v>428</v>
      </c>
      <c r="B8" s="1" t="s">
        <v>258</v>
      </c>
      <c r="C8" s="49" t="s">
        <v>445</v>
      </c>
      <c r="D8" s="50" t="s">
        <v>430</v>
      </c>
      <c r="E8" s="1" t="s">
        <v>438</v>
      </c>
      <c r="F8" s="1" t="s">
        <v>432</v>
      </c>
      <c r="G8" s="1" t="s">
        <v>433</v>
      </c>
      <c r="H8" s="51" t="s">
        <v>434</v>
      </c>
      <c r="I8" s="49" t="s">
        <v>193</v>
      </c>
      <c r="J8" s="1" t="s">
        <v>259</v>
      </c>
      <c r="K8" s="1" t="s">
        <v>446</v>
      </c>
      <c r="L8" s="49" t="s">
        <v>194</v>
      </c>
    </row>
    <row r="9" spans="1:12" x14ac:dyDescent="0.25">
      <c r="A9" s="49" t="s">
        <v>428</v>
      </c>
      <c r="B9" s="1" t="s">
        <v>240</v>
      </c>
      <c r="C9" s="49" t="s">
        <v>447</v>
      </c>
      <c r="D9" s="50" t="s">
        <v>440</v>
      </c>
      <c r="E9" s="1" t="s">
        <v>438</v>
      </c>
      <c r="F9" s="1" t="s">
        <v>432</v>
      </c>
      <c r="G9" s="1" t="s">
        <v>433</v>
      </c>
      <c r="H9" s="51" t="s">
        <v>434</v>
      </c>
      <c r="I9" s="49" t="s">
        <v>193</v>
      </c>
      <c r="J9" s="1" t="s">
        <v>241</v>
      </c>
      <c r="K9" s="1" t="s">
        <v>446</v>
      </c>
      <c r="L9" s="49" t="s">
        <v>194</v>
      </c>
    </row>
    <row r="10" spans="1:12" x14ac:dyDescent="0.25">
      <c r="A10" s="49" t="s">
        <v>428</v>
      </c>
      <c r="B10" s="1" t="s">
        <v>242</v>
      </c>
      <c r="C10" s="49" t="s">
        <v>448</v>
      </c>
      <c r="D10" s="50" t="s">
        <v>440</v>
      </c>
      <c r="E10" s="1" t="s">
        <v>438</v>
      </c>
      <c r="F10" s="1" t="s">
        <v>432</v>
      </c>
      <c r="G10" s="1" t="s">
        <v>433</v>
      </c>
      <c r="H10" s="51" t="s">
        <v>434</v>
      </c>
      <c r="I10" s="49" t="s">
        <v>193</v>
      </c>
      <c r="J10" s="52" t="s">
        <v>243</v>
      </c>
      <c r="K10" s="53" t="s">
        <v>435</v>
      </c>
      <c r="L10" s="49" t="s">
        <v>194</v>
      </c>
    </row>
    <row r="11" spans="1:12" x14ac:dyDescent="0.25">
      <c r="A11" s="49" t="s">
        <v>428</v>
      </c>
      <c r="B11" s="1" t="s">
        <v>214</v>
      </c>
      <c r="C11" s="53" t="s">
        <v>449</v>
      </c>
      <c r="D11" s="50" t="s">
        <v>430</v>
      </c>
      <c r="E11" s="1" t="s">
        <v>431</v>
      </c>
      <c r="F11" s="1" t="s">
        <v>432</v>
      </c>
      <c r="G11" s="1" t="s">
        <v>433</v>
      </c>
      <c r="H11" s="51" t="s">
        <v>434</v>
      </c>
      <c r="I11" s="49" t="s">
        <v>193</v>
      </c>
      <c r="J11" s="53" t="s">
        <v>215</v>
      </c>
      <c r="K11" s="53" t="s">
        <v>435</v>
      </c>
      <c r="L11" s="49" t="s">
        <v>194</v>
      </c>
    </row>
    <row r="12" spans="1:12" x14ac:dyDescent="0.25">
      <c r="A12" s="49" t="s">
        <v>428</v>
      </c>
      <c r="B12" s="1" t="s">
        <v>244</v>
      </c>
      <c r="C12" s="49" t="s">
        <v>450</v>
      </c>
      <c r="D12" s="50" t="s">
        <v>440</v>
      </c>
      <c r="E12" s="1" t="s">
        <v>438</v>
      </c>
      <c r="F12" s="1" t="s">
        <v>432</v>
      </c>
      <c r="G12" s="1" t="s">
        <v>433</v>
      </c>
      <c r="H12" s="51" t="s">
        <v>434</v>
      </c>
      <c r="I12" s="49" t="s">
        <v>193</v>
      </c>
      <c r="J12" s="1" t="s">
        <v>245</v>
      </c>
      <c r="K12" s="1" t="s">
        <v>435</v>
      </c>
      <c r="L12" s="49" t="s">
        <v>194</v>
      </c>
    </row>
    <row r="13" spans="1:12" x14ac:dyDescent="0.25">
      <c r="A13" s="49" t="s">
        <v>428</v>
      </c>
      <c r="B13" s="1" t="s">
        <v>246</v>
      </c>
      <c r="C13" s="49" t="s">
        <v>451</v>
      </c>
      <c r="D13" s="50" t="s">
        <v>440</v>
      </c>
      <c r="E13" s="1" t="s">
        <v>438</v>
      </c>
      <c r="F13" s="1" t="s">
        <v>432</v>
      </c>
      <c r="G13" s="1" t="s">
        <v>433</v>
      </c>
      <c r="H13" s="51" t="s">
        <v>434</v>
      </c>
      <c r="I13" s="49" t="s">
        <v>193</v>
      </c>
      <c r="J13" s="1" t="s">
        <v>247</v>
      </c>
      <c r="K13" s="1" t="s">
        <v>435</v>
      </c>
      <c r="L13" s="49" t="s">
        <v>194</v>
      </c>
    </row>
    <row r="14" spans="1:12" x14ac:dyDescent="0.25">
      <c r="A14" s="49" t="s">
        <v>428</v>
      </c>
      <c r="B14" s="54" t="s">
        <v>216</v>
      </c>
      <c r="C14" s="54" t="s">
        <v>452</v>
      </c>
      <c r="D14" s="54" t="s">
        <v>430</v>
      </c>
      <c r="E14" s="55" t="s">
        <v>431</v>
      </c>
      <c r="F14" s="54" t="s">
        <v>432</v>
      </c>
      <c r="G14" s="55" t="s">
        <v>433</v>
      </c>
      <c r="H14" s="51" t="s">
        <v>434</v>
      </c>
      <c r="I14" s="49" t="s">
        <v>193</v>
      </c>
      <c r="J14" s="54" t="s">
        <v>217</v>
      </c>
      <c r="K14" s="55" t="s">
        <v>435</v>
      </c>
      <c r="L14" s="49" t="s">
        <v>194</v>
      </c>
    </row>
    <row r="15" spans="1:12" x14ac:dyDescent="0.25">
      <c r="A15" s="49" t="s">
        <v>428</v>
      </c>
      <c r="B15" s="1" t="s">
        <v>0</v>
      </c>
      <c r="C15" s="49" t="s">
        <v>453</v>
      </c>
      <c r="D15" s="50" t="s">
        <v>440</v>
      </c>
      <c r="E15" s="1" t="s">
        <v>431</v>
      </c>
      <c r="F15" s="54" t="s">
        <v>432</v>
      </c>
      <c r="G15" s="1" t="s">
        <v>433</v>
      </c>
      <c r="H15" s="51" t="s">
        <v>434</v>
      </c>
      <c r="I15" s="49" t="s">
        <v>193</v>
      </c>
      <c r="J15" s="1" t="s">
        <v>260</v>
      </c>
      <c r="K15" s="1" t="s">
        <v>435</v>
      </c>
      <c r="L15" s="49" t="s">
        <v>194</v>
      </c>
    </row>
    <row r="16" spans="1:12" x14ac:dyDescent="0.25">
      <c r="A16" s="49" t="s">
        <v>428</v>
      </c>
      <c r="B16" s="54" t="s">
        <v>1</v>
      </c>
      <c r="C16" s="56" t="s">
        <v>454</v>
      </c>
      <c r="D16" s="56" t="s">
        <v>443</v>
      </c>
      <c r="E16" s="56" t="s">
        <v>438</v>
      </c>
      <c r="F16" s="56" t="s">
        <v>432</v>
      </c>
      <c r="G16" s="56" t="s">
        <v>433</v>
      </c>
      <c r="H16" s="56" t="s">
        <v>455</v>
      </c>
      <c r="I16" s="56" t="s">
        <v>455</v>
      </c>
      <c r="J16" s="56" t="s">
        <v>456</v>
      </c>
      <c r="K16" s="56" t="s">
        <v>435</v>
      </c>
      <c r="L16" s="56" t="s">
        <v>457</v>
      </c>
    </row>
    <row r="17" spans="1:12" x14ac:dyDescent="0.25">
      <c r="A17" s="49" t="s">
        <v>428</v>
      </c>
      <c r="B17" s="54" t="s">
        <v>2</v>
      </c>
      <c r="C17" s="56" t="s">
        <v>458</v>
      </c>
      <c r="D17" s="56" t="s">
        <v>440</v>
      </c>
      <c r="E17" s="56" t="s">
        <v>438</v>
      </c>
      <c r="F17" s="56" t="s">
        <v>432</v>
      </c>
      <c r="G17" s="56" t="s">
        <v>433</v>
      </c>
      <c r="H17" s="56" t="s">
        <v>455</v>
      </c>
      <c r="I17" s="56" t="s">
        <v>455</v>
      </c>
      <c r="J17" s="56" t="s">
        <v>459</v>
      </c>
      <c r="K17" s="56" t="s">
        <v>435</v>
      </c>
      <c r="L17" s="56" t="s">
        <v>457</v>
      </c>
    </row>
    <row r="18" spans="1:12" x14ac:dyDescent="0.25">
      <c r="A18" s="49" t="s">
        <v>428</v>
      </c>
      <c r="B18" s="54" t="s">
        <v>3</v>
      </c>
      <c r="C18" s="1" t="s">
        <v>460</v>
      </c>
      <c r="D18" s="50" t="s">
        <v>440</v>
      </c>
      <c r="E18" s="1" t="s">
        <v>438</v>
      </c>
      <c r="F18" s="1" t="s">
        <v>432</v>
      </c>
      <c r="G18" s="1" t="s">
        <v>433</v>
      </c>
      <c r="H18" s="56" t="s">
        <v>455</v>
      </c>
      <c r="I18" s="56" t="s">
        <v>455</v>
      </c>
      <c r="J18" s="1" t="s">
        <v>461</v>
      </c>
      <c r="K18" s="1" t="s">
        <v>435</v>
      </c>
      <c r="L18" s="56" t="s">
        <v>457</v>
      </c>
    </row>
    <row r="19" spans="1:12" x14ac:dyDescent="0.25">
      <c r="A19" s="49" t="s">
        <v>428</v>
      </c>
      <c r="B19" s="54" t="s">
        <v>4</v>
      </c>
      <c r="C19" s="54" t="s">
        <v>462</v>
      </c>
      <c r="D19" s="54" t="s">
        <v>430</v>
      </c>
      <c r="E19" s="54" t="s">
        <v>438</v>
      </c>
      <c r="F19" s="54" t="s">
        <v>432</v>
      </c>
      <c r="G19" s="54" t="s">
        <v>433</v>
      </c>
      <c r="H19" s="56" t="s">
        <v>455</v>
      </c>
      <c r="I19" s="56" t="s">
        <v>455</v>
      </c>
      <c r="J19" s="54" t="s">
        <v>463</v>
      </c>
      <c r="K19" s="54" t="s">
        <v>435</v>
      </c>
      <c r="L19" s="56" t="s">
        <v>457</v>
      </c>
    </row>
    <row r="20" spans="1:12" x14ac:dyDescent="0.25">
      <c r="A20" s="49" t="s">
        <v>428</v>
      </c>
      <c r="B20" s="54" t="s">
        <v>5</v>
      </c>
      <c r="C20" s="56" t="s">
        <v>464</v>
      </c>
      <c r="D20" s="56" t="s">
        <v>443</v>
      </c>
      <c r="E20" s="1" t="s">
        <v>438</v>
      </c>
      <c r="F20" s="1" t="s">
        <v>432</v>
      </c>
      <c r="G20" s="1" t="s">
        <v>433</v>
      </c>
      <c r="H20" s="56" t="s">
        <v>455</v>
      </c>
      <c r="I20" s="56" t="s">
        <v>455</v>
      </c>
      <c r="J20" s="56" t="s">
        <v>465</v>
      </c>
      <c r="K20" s="56" t="s">
        <v>446</v>
      </c>
      <c r="L20" s="56" t="s">
        <v>466</v>
      </c>
    </row>
    <row r="21" spans="1:12" x14ac:dyDescent="0.25">
      <c r="A21" s="49" t="s">
        <v>428</v>
      </c>
      <c r="B21" s="54" t="s">
        <v>6</v>
      </c>
      <c r="C21" s="54" t="s">
        <v>467</v>
      </c>
      <c r="D21" s="56" t="s">
        <v>440</v>
      </c>
      <c r="E21" s="54" t="s">
        <v>438</v>
      </c>
      <c r="F21" s="54" t="s">
        <v>432</v>
      </c>
      <c r="G21" s="54" t="s">
        <v>433</v>
      </c>
      <c r="H21" s="56" t="s">
        <v>455</v>
      </c>
      <c r="I21" s="56" t="s">
        <v>455</v>
      </c>
      <c r="J21" s="54" t="s">
        <v>468</v>
      </c>
      <c r="K21" s="56" t="s">
        <v>446</v>
      </c>
      <c r="L21" s="56" t="s">
        <v>466</v>
      </c>
    </row>
    <row r="22" spans="1:12" x14ac:dyDescent="0.25">
      <c r="A22" s="49" t="s">
        <v>469</v>
      </c>
      <c r="B22" s="1" t="s">
        <v>200</v>
      </c>
      <c r="C22" s="49" t="s">
        <v>470</v>
      </c>
      <c r="D22" s="50" t="s">
        <v>430</v>
      </c>
      <c r="E22" s="1" t="s">
        <v>431</v>
      </c>
      <c r="F22" s="1" t="s">
        <v>471</v>
      </c>
      <c r="G22" s="1" t="s">
        <v>433</v>
      </c>
      <c r="H22" s="51" t="s">
        <v>434</v>
      </c>
      <c r="I22" s="49" t="s">
        <v>193</v>
      </c>
      <c r="J22" s="1" t="s">
        <v>201</v>
      </c>
      <c r="K22" s="1" t="s">
        <v>435</v>
      </c>
      <c r="L22" s="49" t="s">
        <v>194</v>
      </c>
    </row>
    <row r="23" spans="1:12" x14ac:dyDescent="0.25">
      <c r="A23" s="49" t="s">
        <v>469</v>
      </c>
      <c r="B23" s="1" t="s">
        <v>203</v>
      </c>
      <c r="C23" s="49" t="s">
        <v>472</v>
      </c>
      <c r="D23" s="50" t="s">
        <v>430</v>
      </c>
      <c r="E23" s="1" t="s">
        <v>431</v>
      </c>
      <c r="F23" s="1" t="s">
        <v>471</v>
      </c>
      <c r="G23" s="1" t="s">
        <v>433</v>
      </c>
      <c r="H23" s="51" t="s">
        <v>434</v>
      </c>
      <c r="I23" s="49" t="s">
        <v>193</v>
      </c>
      <c r="J23" s="1" t="s">
        <v>204</v>
      </c>
      <c r="K23" s="1" t="s">
        <v>435</v>
      </c>
      <c r="L23" s="49" t="s">
        <v>194</v>
      </c>
    </row>
    <row r="24" spans="1:12" x14ac:dyDescent="0.25">
      <c r="A24" s="49" t="s">
        <v>469</v>
      </c>
      <c r="B24" s="1" t="s">
        <v>248</v>
      </c>
      <c r="C24" s="49" t="s">
        <v>473</v>
      </c>
      <c r="D24" s="50" t="s">
        <v>430</v>
      </c>
      <c r="E24" s="1" t="s">
        <v>438</v>
      </c>
      <c r="F24" s="1" t="s">
        <v>471</v>
      </c>
      <c r="G24" s="1" t="s">
        <v>433</v>
      </c>
      <c r="H24" s="51" t="s">
        <v>434</v>
      </c>
      <c r="I24" s="49" t="s">
        <v>193</v>
      </c>
      <c r="J24" s="1" t="s">
        <v>249</v>
      </c>
      <c r="K24" s="1" t="s">
        <v>435</v>
      </c>
      <c r="L24" s="49" t="s">
        <v>194</v>
      </c>
    </row>
    <row r="25" spans="1:12" x14ac:dyDescent="0.25">
      <c r="A25" s="49" t="s">
        <v>469</v>
      </c>
      <c r="B25" s="1" t="s">
        <v>224</v>
      </c>
      <c r="C25" s="49" t="s">
        <v>474</v>
      </c>
      <c r="D25" s="50" t="s">
        <v>440</v>
      </c>
      <c r="E25" s="1" t="s">
        <v>438</v>
      </c>
      <c r="F25" s="1" t="s">
        <v>471</v>
      </c>
      <c r="G25" s="1" t="s">
        <v>433</v>
      </c>
      <c r="H25" s="51" t="s">
        <v>434</v>
      </c>
      <c r="I25" s="49" t="s">
        <v>193</v>
      </c>
      <c r="J25" s="1" t="s">
        <v>225</v>
      </c>
      <c r="K25" s="1" t="s">
        <v>435</v>
      </c>
      <c r="L25" s="49" t="s">
        <v>194</v>
      </c>
    </row>
    <row r="26" spans="1:12" x14ac:dyDescent="0.25">
      <c r="A26" s="49" t="s">
        <v>469</v>
      </c>
      <c r="B26" s="1" t="s">
        <v>250</v>
      </c>
      <c r="C26" s="49" t="s">
        <v>475</v>
      </c>
      <c r="D26" s="50" t="s">
        <v>430</v>
      </c>
      <c r="E26" s="1" t="s">
        <v>438</v>
      </c>
      <c r="F26" s="1" t="s">
        <v>471</v>
      </c>
      <c r="G26" s="1" t="s">
        <v>433</v>
      </c>
      <c r="H26" s="51" t="s">
        <v>434</v>
      </c>
      <c r="I26" s="49" t="s">
        <v>193</v>
      </c>
      <c r="J26" s="1" t="s">
        <v>251</v>
      </c>
      <c r="K26" s="1" t="s">
        <v>435</v>
      </c>
      <c r="L26" s="49" t="s">
        <v>194</v>
      </c>
    </row>
    <row r="27" spans="1:12" x14ac:dyDescent="0.25">
      <c r="A27" s="49" t="s">
        <v>469</v>
      </c>
      <c r="B27" s="1" t="s">
        <v>218</v>
      </c>
      <c r="C27" s="49" t="s">
        <v>476</v>
      </c>
      <c r="D27" s="50" t="s">
        <v>443</v>
      </c>
      <c r="E27" s="1" t="s">
        <v>438</v>
      </c>
      <c r="F27" s="1" t="s">
        <v>471</v>
      </c>
      <c r="G27" s="1" t="s">
        <v>433</v>
      </c>
      <c r="H27" s="51" t="s">
        <v>434</v>
      </c>
      <c r="I27" s="49" t="s">
        <v>193</v>
      </c>
      <c r="J27" s="1" t="s">
        <v>219</v>
      </c>
      <c r="K27" s="1" t="s">
        <v>435</v>
      </c>
      <c r="L27" s="49" t="s">
        <v>194</v>
      </c>
    </row>
    <row r="28" spans="1:12" x14ac:dyDescent="0.25">
      <c r="A28" s="49" t="s">
        <v>469</v>
      </c>
      <c r="B28" s="1" t="s">
        <v>226</v>
      </c>
      <c r="C28" s="49" t="s">
        <v>477</v>
      </c>
      <c r="D28" s="50" t="s">
        <v>440</v>
      </c>
      <c r="E28" s="1" t="s">
        <v>438</v>
      </c>
      <c r="F28" s="1" t="s">
        <v>471</v>
      </c>
      <c r="G28" s="1" t="s">
        <v>433</v>
      </c>
      <c r="H28" s="51" t="s">
        <v>434</v>
      </c>
      <c r="I28" s="49" t="s">
        <v>193</v>
      </c>
      <c r="J28" s="1" t="s">
        <v>227</v>
      </c>
      <c r="K28" s="1" t="s">
        <v>435</v>
      </c>
      <c r="L28" s="49" t="s">
        <v>194</v>
      </c>
    </row>
    <row r="29" spans="1:12" x14ac:dyDescent="0.25">
      <c r="A29" s="49" t="s">
        <v>469</v>
      </c>
      <c r="B29" s="1" t="s">
        <v>252</v>
      </c>
      <c r="C29" s="49" t="s">
        <v>478</v>
      </c>
      <c r="D29" s="50" t="s">
        <v>430</v>
      </c>
      <c r="E29" s="1" t="s">
        <v>438</v>
      </c>
      <c r="F29" s="1" t="s">
        <v>471</v>
      </c>
      <c r="G29" s="1" t="s">
        <v>433</v>
      </c>
      <c r="H29" s="51" t="s">
        <v>434</v>
      </c>
      <c r="I29" s="49" t="s">
        <v>193</v>
      </c>
      <c r="J29" s="1" t="s">
        <v>253</v>
      </c>
      <c r="K29" s="1" t="s">
        <v>446</v>
      </c>
      <c r="L29" s="49" t="s">
        <v>194</v>
      </c>
    </row>
    <row r="30" spans="1:12" x14ac:dyDescent="0.25">
      <c r="A30" s="49" t="s">
        <v>469</v>
      </c>
      <c r="B30" s="1" t="s">
        <v>228</v>
      </c>
      <c r="C30" s="49" t="s">
        <v>479</v>
      </c>
      <c r="D30" s="50" t="s">
        <v>440</v>
      </c>
      <c r="E30" s="1" t="s">
        <v>438</v>
      </c>
      <c r="F30" s="1" t="s">
        <v>471</v>
      </c>
      <c r="G30" s="1" t="s">
        <v>433</v>
      </c>
      <c r="H30" s="51" t="s">
        <v>434</v>
      </c>
      <c r="I30" s="49" t="s">
        <v>193</v>
      </c>
      <c r="J30" s="1" t="s">
        <v>229</v>
      </c>
      <c r="K30" s="1" t="s">
        <v>446</v>
      </c>
      <c r="L30" s="49" t="s">
        <v>194</v>
      </c>
    </row>
    <row r="31" spans="1:12" x14ac:dyDescent="0.25">
      <c r="A31" s="49" t="s">
        <v>469</v>
      </c>
      <c r="B31" s="1" t="s">
        <v>230</v>
      </c>
      <c r="C31" s="49" t="s">
        <v>480</v>
      </c>
      <c r="D31" s="50" t="s">
        <v>440</v>
      </c>
      <c r="E31" s="1" t="s">
        <v>438</v>
      </c>
      <c r="F31" s="1" t="s">
        <v>471</v>
      </c>
      <c r="G31" s="1" t="s">
        <v>433</v>
      </c>
      <c r="H31" s="51" t="s">
        <v>434</v>
      </c>
      <c r="I31" s="49" t="s">
        <v>193</v>
      </c>
      <c r="J31" s="52" t="s">
        <v>231</v>
      </c>
      <c r="K31" s="53" t="s">
        <v>435</v>
      </c>
      <c r="L31" s="49" t="s">
        <v>194</v>
      </c>
    </row>
    <row r="32" spans="1:12" x14ac:dyDescent="0.25">
      <c r="A32" s="49" t="s">
        <v>469</v>
      </c>
      <c r="B32" s="1" t="s">
        <v>205</v>
      </c>
      <c r="C32" s="53" t="s">
        <v>481</v>
      </c>
      <c r="D32" s="50" t="s">
        <v>430</v>
      </c>
      <c r="E32" s="1" t="s">
        <v>431</v>
      </c>
      <c r="F32" s="1" t="s">
        <v>471</v>
      </c>
      <c r="G32" s="1" t="s">
        <v>433</v>
      </c>
      <c r="H32" s="51" t="s">
        <v>434</v>
      </c>
      <c r="I32" s="49" t="s">
        <v>193</v>
      </c>
      <c r="J32" s="53" t="s">
        <v>206</v>
      </c>
      <c r="K32" s="53" t="s">
        <v>435</v>
      </c>
      <c r="L32" s="49" t="s">
        <v>194</v>
      </c>
    </row>
    <row r="33" spans="1:12" x14ac:dyDescent="0.25">
      <c r="A33" s="49" t="s">
        <v>469</v>
      </c>
      <c r="B33" s="1" t="s">
        <v>232</v>
      </c>
      <c r="C33" s="49" t="s">
        <v>482</v>
      </c>
      <c r="D33" s="50" t="s">
        <v>440</v>
      </c>
      <c r="E33" s="1" t="s">
        <v>438</v>
      </c>
      <c r="F33" s="1" t="s">
        <v>471</v>
      </c>
      <c r="G33" s="1" t="s">
        <v>433</v>
      </c>
      <c r="H33" s="51" t="s">
        <v>434</v>
      </c>
      <c r="I33" s="49" t="s">
        <v>193</v>
      </c>
      <c r="J33" s="1" t="s">
        <v>233</v>
      </c>
      <c r="K33" s="1" t="s">
        <v>435</v>
      </c>
      <c r="L33" s="49" t="s">
        <v>194</v>
      </c>
    </row>
    <row r="34" spans="1:12" x14ac:dyDescent="0.25">
      <c r="A34" s="49" t="s">
        <v>469</v>
      </c>
      <c r="B34" s="1" t="s">
        <v>234</v>
      </c>
      <c r="C34" s="49" t="s">
        <v>483</v>
      </c>
      <c r="D34" s="50" t="s">
        <v>440</v>
      </c>
      <c r="E34" s="1" t="s">
        <v>438</v>
      </c>
      <c r="F34" s="1" t="s">
        <v>471</v>
      </c>
      <c r="G34" s="1" t="s">
        <v>433</v>
      </c>
      <c r="H34" s="51" t="s">
        <v>434</v>
      </c>
      <c r="I34" s="49" t="s">
        <v>193</v>
      </c>
      <c r="J34" s="1" t="s">
        <v>235</v>
      </c>
      <c r="K34" s="1" t="s">
        <v>435</v>
      </c>
      <c r="L34" s="49" t="s">
        <v>194</v>
      </c>
    </row>
    <row r="35" spans="1:12" x14ac:dyDescent="0.25">
      <c r="A35" s="49" t="s">
        <v>469</v>
      </c>
      <c r="B35" s="1" t="s">
        <v>207</v>
      </c>
      <c r="C35" s="49" t="s">
        <v>484</v>
      </c>
      <c r="D35" s="50" t="s">
        <v>430</v>
      </c>
      <c r="E35" s="1" t="s">
        <v>431</v>
      </c>
      <c r="F35" s="1" t="s">
        <v>471</v>
      </c>
      <c r="G35" s="1" t="s">
        <v>433</v>
      </c>
      <c r="H35" s="51" t="s">
        <v>434</v>
      </c>
      <c r="I35" s="49" t="s">
        <v>193</v>
      </c>
      <c r="J35" s="1" t="s">
        <v>208</v>
      </c>
      <c r="K35" s="1" t="s">
        <v>435</v>
      </c>
      <c r="L35" s="49" t="s">
        <v>194</v>
      </c>
    </row>
    <row r="36" spans="1:12" x14ac:dyDescent="0.25">
      <c r="A36" s="49" t="s">
        <v>469</v>
      </c>
      <c r="B36" s="1" t="s">
        <v>7</v>
      </c>
      <c r="C36" s="49" t="s">
        <v>485</v>
      </c>
      <c r="D36" s="50" t="s">
        <v>440</v>
      </c>
      <c r="E36" s="1" t="s">
        <v>438</v>
      </c>
      <c r="F36" s="1" t="s">
        <v>471</v>
      </c>
      <c r="G36" s="1" t="s">
        <v>433</v>
      </c>
      <c r="H36" s="51" t="s">
        <v>434</v>
      </c>
      <c r="I36" s="49" t="s">
        <v>193</v>
      </c>
      <c r="J36" s="1" t="s">
        <v>261</v>
      </c>
      <c r="K36" s="1" t="s">
        <v>435</v>
      </c>
      <c r="L36" s="49" t="s">
        <v>194</v>
      </c>
    </row>
    <row r="37" spans="1:12" x14ac:dyDescent="0.25">
      <c r="A37" s="49" t="s">
        <v>469</v>
      </c>
      <c r="B37" s="54" t="s">
        <v>8</v>
      </c>
      <c r="C37" s="56" t="s">
        <v>486</v>
      </c>
      <c r="D37" s="56" t="s">
        <v>443</v>
      </c>
      <c r="E37" s="56" t="s">
        <v>438</v>
      </c>
      <c r="F37" s="56" t="s">
        <v>471</v>
      </c>
      <c r="G37" s="56" t="s">
        <v>433</v>
      </c>
      <c r="H37" s="56" t="s">
        <v>455</v>
      </c>
      <c r="I37" s="56" t="s">
        <v>455</v>
      </c>
      <c r="J37" s="56" t="s">
        <v>487</v>
      </c>
      <c r="K37" s="56" t="s">
        <v>435</v>
      </c>
      <c r="L37" s="56" t="s">
        <v>457</v>
      </c>
    </row>
    <row r="38" spans="1:12" x14ac:dyDescent="0.25">
      <c r="A38" s="49" t="s">
        <v>469</v>
      </c>
      <c r="B38" s="54" t="s">
        <v>9</v>
      </c>
      <c r="C38" s="56" t="s">
        <v>488</v>
      </c>
      <c r="D38" s="56" t="s">
        <v>440</v>
      </c>
      <c r="E38" s="56" t="s">
        <v>438</v>
      </c>
      <c r="F38" s="56" t="s">
        <v>471</v>
      </c>
      <c r="G38" s="56" t="s">
        <v>433</v>
      </c>
      <c r="H38" s="56" t="s">
        <v>455</v>
      </c>
      <c r="I38" s="56" t="s">
        <v>455</v>
      </c>
      <c r="J38" s="56" t="s">
        <v>489</v>
      </c>
      <c r="K38" s="56" t="s">
        <v>435</v>
      </c>
      <c r="L38" s="56" t="s">
        <v>457</v>
      </c>
    </row>
    <row r="39" spans="1:12" x14ac:dyDescent="0.25">
      <c r="A39" s="49" t="s">
        <v>469</v>
      </c>
      <c r="B39" s="54" t="s">
        <v>10</v>
      </c>
      <c r="C39" s="54" t="s">
        <v>490</v>
      </c>
      <c r="D39" s="54" t="s">
        <v>440</v>
      </c>
      <c r="E39" s="54" t="s">
        <v>438</v>
      </c>
      <c r="F39" s="54" t="s">
        <v>471</v>
      </c>
      <c r="G39" s="54" t="s">
        <v>433</v>
      </c>
      <c r="H39" s="56" t="s">
        <v>455</v>
      </c>
      <c r="I39" s="56" t="s">
        <v>455</v>
      </c>
      <c r="J39" s="54" t="s">
        <v>491</v>
      </c>
      <c r="K39" s="54" t="s">
        <v>435</v>
      </c>
      <c r="L39" s="56" t="s">
        <v>457</v>
      </c>
    </row>
    <row r="40" spans="1:12" x14ac:dyDescent="0.25">
      <c r="A40" s="49" t="s">
        <v>469</v>
      </c>
      <c r="B40" s="54" t="s">
        <v>11</v>
      </c>
      <c r="C40" s="54" t="s">
        <v>492</v>
      </c>
      <c r="D40" s="54" t="s">
        <v>430</v>
      </c>
      <c r="E40" s="54" t="s">
        <v>438</v>
      </c>
      <c r="F40" s="54" t="s">
        <v>471</v>
      </c>
      <c r="G40" s="54" t="s">
        <v>433</v>
      </c>
      <c r="H40" s="56" t="s">
        <v>455</v>
      </c>
      <c r="I40" s="56" t="s">
        <v>455</v>
      </c>
      <c r="J40" s="54" t="s">
        <v>493</v>
      </c>
      <c r="K40" s="54" t="s">
        <v>435</v>
      </c>
      <c r="L40" s="56" t="s">
        <v>457</v>
      </c>
    </row>
    <row r="41" spans="1:12" x14ac:dyDescent="0.25">
      <c r="A41" s="49" t="s">
        <v>469</v>
      </c>
      <c r="B41" s="54" t="s">
        <v>12</v>
      </c>
      <c r="C41" s="54" t="s">
        <v>494</v>
      </c>
      <c r="D41" s="56" t="s">
        <v>443</v>
      </c>
      <c r="E41" s="54" t="s">
        <v>438</v>
      </c>
      <c r="F41" s="54" t="s">
        <v>471</v>
      </c>
      <c r="G41" s="54" t="s">
        <v>433</v>
      </c>
      <c r="H41" s="56" t="s">
        <v>455</v>
      </c>
      <c r="I41" s="56" t="s">
        <v>455</v>
      </c>
      <c r="J41" s="54" t="s">
        <v>495</v>
      </c>
      <c r="K41" s="56" t="s">
        <v>446</v>
      </c>
      <c r="L41" s="56" t="s">
        <v>466</v>
      </c>
    </row>
    <row r="42" spans="1:12" x14ac:dyDescent="0.25">
      <c r="A42" s="49" t="s">
        <v>469</v>
      </c>
      <c r="B42" s="54" t="s">
        <v>13</v>
      </c>
      <c r="C42" s="54" t="s">
        <v>496</v>
      </c>
      <c r="D42" s="56" t="s">
        <v>440</v>
      </c>
      <c r="E42" s="54" t="s">
        <v>438</v>
      </c>
      <c r="F42" s="54" t="s">
        <v>471</v>
      </c>
      <c r="G42" s="54" t="s">
        <v>433</v>
      </c>
      <c r="H42" s="56" t="s">
        <v>455</v>
      </c>
      <c r="I42" s="56" t="s">
        <v>455</v>
      </c>
      <c r="J42" s="54" t="s">
        <v>497</v>
      </c>
      <c r="K42" s="56" t="s">
        <v>446</v>
      </c>
      <c r="L42" s="56" t="s">
        <v>466</v>
      </c>
    </row>
    <row r="43" spans="1:12" x14ac:dyDescent="0.25">
      <c r="A43" s="49" t="s">
        <v>498</v>
      </c>
      <c r="B43" s="57" t="s">
        <v>311</v>
      </c>
      <c r="C43" s="49" t="s">
        <v>499</v>
      </c>
      <c r="D43" s="50" t="s">
        <v>500</v>
      </c>
      <c r="E43" s="1" t="s">
        <v>431</v>
      </c>
      <c r="F43" s="1" t="s">
        <v>432</v>
      </c>
      <c r="G43" s="1" t="s">
        <v>433</v>
      </c>
      <c r="H43" s="51" t="s">
        <v>434</v>
      </c>
      <c r="I43" s="49" t="s">
        <v>193</v>
      </c>
      <c r="J43" s="1" t="s">
        <v>312</v>
      </c>
      <c r="K43" s="1" t="s">
        <v>446</v>
      </c>
      <c r="L43" s="49" t="s">
        <v>194</v>
      </c>
    </row>
    <row r="44" spans="1:12" x14ac:dyDescent="0.25">
      <c r="A44" s="49" t="s">
        <v>498</v>
      </c>
      <c r="B44" s="57" t="s">
        <v>319</v>
      </c>
      <c r="C44" s="49" t="s">
        <v>501</v>
      </c>
      <c r="D44" s="50" t="s">
        <v>500</v>
      </c>
      <c r="E44" s="1" t="s">
        <v>438</v>
      </c>
      <c r="F44" s="1" t="s">
        <v>432</v>
      </c>
      <c r="G44" s="1" t="s">
        <v>433</v>
      </c>
      <c r="H44" s="51" t="s">
        <v>434</v>
      </c>
      <c r="I44" s="49" t="s">
        <v>193</v>
      </c>
      <c r="J44" s="1" t="s">
        <v>320</v>
      </c>
      <c r="K44" s="1" t="s">
        <v>446</v>
      </c>
      <c r="L44" s="49" t="s">
        <v>194</v>
      </c>
    </row>
    <row r="45" spans="1:12" x14ac:dyDescent="0.25">
      <c r="A45" s="49" t="s">
        <v>498</v>
      </c>
      <c r="B45" s="57" t="s">
        <v>321</v>
      </c>
      <c r="C45" s="49" t="s">
        <v>502</v>
      </c>
      <c r="D45" s="50" t="s">
        <v>500</v>
      </c>
      <c r="E45" s="1" t="s">
        <v>438</v>
      </c>
      <c r="F45" s="1" t="s">
        <v>432</v>
      </c>
      <c r="G45" s="1" t="s">
        <v>433</v>
      </c>
      <c r="H45" s="51" t="s">
        <v>434</v>
      </c>
      <c r="I45" s="49" t="s">
        <v>193</v>
      </c>
      <c r="J45" s="1" t="s">
        <v>322</v>
      </c>
      <c r="K45" s="1" t="s">
        <v>446</v>
      </c>
      <c r="L45" s="49" t="s">
        <v>194</v>
      </c>
    </row>
    <row r="46" spans="1:12" x14ac:dyDescent="0.25">
      <c r="A46" s="49" t="s">
        <v>498</v>
      </c>
      <c r="B46" s="57" t="s">
        <v>323</v>
      </c>
      <c r="C46" s="49" t="s">
        <v>503</v>
      </c>
      <c r="D46" s="50" t="s">
        <v>500</v>
      </c>
      <c r="E46" s="1" t="s">
        <v>438</v>
      </c>
      <c r="F46" s="1" t="s">
        <v>432</v>
      </c>
      <c r="G46" s="1" t="s">
        <v>433</v>
      </c>
      <c r="H46" s="51" t="s">
        <v>434</v>
      </c>
      <c r="I46" s="49" t="s">
        <v>193</v>
      </c>
      <c r="J46" s="1" t="s">
        <v>324</v>
      </c>
      <c r="K46" s="1" t="s">
        <v>446</v>
      </c>
      <c r="L46" s="49" t="s">
        <v>194</v>
      </c>
    </row>
    <row r="47" spans="1:12" x14ac:dyDescent="0.25">
      <c r="A47" s="49" t="s">
        <v>504</v>
      </c>
      <c r="B47" s="57" t="s">
        <v>309</v>
      </c>
      <c r="C47" s="49" t="s">
        <v>505</v>
      </c>
      <c r="D47" s="50" t="s">
        <v>500</v>
      </c>
      <c r="E47" s="1" t="s">
        <v>431</v>
      </c>
      <c r="F47" s="1" t="s">
        <v>471</v>
      </c>
      <c r="G47" s="1" t="s">
        <v>433</v>
      </c>
      <c r="H47" s="51" t="s">
        <v>434</v>
      </c>
      <c r="I47" s="49" t="s">
        <v>193</v>
      </c>
      <c r="J47" s="1" t="s">
        <v>310</v>
      </c>
      <c r="K47" s="1" t="s">
        <v>446</v>
      </c>
      <c r="L47" s="49" t="s">
        <v>194</v>
      </c>
    </row>
    <row r="48" spans="1:12" x14ac:dyDescent="0.25">
      <c r="A48" s="49" t="s">
        <v>504</v>
      </c>
      <c r="B48" s="57" t="s">
        <v>313</v>
      </c>
      <c r="C48" s="49" t="s">
        <v>506</v>
      </c>
      <c r="D48" s="50" t="s">
        <v>500</v>
      </c>
      <c r="E48" s="1" t="s">
        <v>438</v>
      </c>
      <c r="F48" s="1" t="s">
        <v>471</v>
      </c>
      <c r="G48" s="1" t="s">
        <v>433</v>
      </c>
      <c r="H48" s="51" t="s">
        <v>434</v>
      </c>
      <c r="I48" s="49" t="s">
        <v>193</v>
      </c>
      <c r="J48" s="1" t="s">
        <v>314</v>
      </c>
      <c r="K48" s="1" t="s">
        <v>446</v>
      </c>
      <c r="L48" s="49" t="s">
        <v>194</v>
      </c>
    </row>
    <row r="49" spans="1:12" x14ac:dyDescent="0.25">
      <c r="A49" s="49" t="s">
        <v>504</v>
      </c>
      <c r="B49" s="57" t="s">
        <v>315</v>
      </c>
      <c r="C49" s="49" t="s">
        <v>507</v>
      </c>
      <c r="D49" s="50" t="s">
        <v>500</v>
      </c>
      <c r="E49" s="1" t="s">
        <v>438</v>
      </c>
      <c r="F49" s="1" t="s">
        <v>471</v>
      </c>
      <c r="G49" s="1" t="s">
        <v>433</v>
      </c>
      <c r="H49" s="51" t="s">
        <v>434</v>
      </c>
      <c r="I49" s="49" t="s">
        <v>193</v>
      </c>
      <c r="J49" s="1" t="s">
        <v>316</v>
      </c>
      <c r="K49" s="1" t="s">
        <v>446</v>
      </c>
      <c r="L49" s="49" t="s">
        <v>194</v>
      </c>
    </row>
    <row r="50" spans="1:12" x14ac:dyDescent="0.25">
      <c r="A50" s="49" t="s">
        <v>504</v>
      </c>
      <c r="B50" s="57" t="s">
        <v>317</v>
      </c>
      <c r="C50" s="49" t="s">
        <v>508</v>
      </c>
      <c r="D50" s="50" t="s">
        <v>500</v>
      </c>
      <c r="E50" s="1" t="s">
        <v>438</v>
      </c>
      <c r="F50" s="1" t="s">
        <v>471</v>
      </c>
      <c r="G50" s="1" t="s">
        <v>433</v>
      </c>
      <c r="H50" s="51" t="s">
        <v>434</v>
      </c>
      <c r="I50" s="49" t="s">
        <v>193</v>
      </c>
      <c r="J50" s="1" t="s">
        <v>318</v>
      </c>
      <c r="K50" s="1" t="s">
        <v>446</v>
      </c>
      <c r="L50" s="49" t="s">
        <v>194</v>
      </c>
    </row>
    <row r="51" spans="1:12" x14ac:dyDescent="0.25">
      <c r="A51" s="49" t="s">
        <v>509</v>
      </c>
      <c r="B51" s="57" t="s">
        <v>343</v>
      </c>
      <c r="C51" s="49" t="s">
        <v>510</v>
      </c>
      <c r="D51" s="50" t="s">
        <v>511</v>
      </c>
      <c r="E51" s="1" t="s">
        <v>431</v>
      </c>
      <c r="F51" s="1" t="s">
        <v>432</v>
      </c>
      <c r="G51" s="1" t="s">
        <v>433</v>
      </c>
      <c r="H51" s="51" t="s">
        <v>434</v>
      </c>
      <c r="I51" s="49" t="s">
        <v>193</v>
      </c>
      <c r="J51" s="1" t="s">
        <v>344</v>
      </c>
      <c r="K51" s="1" t="s">
        <v>435</v>
      </c>
      <c r="L51" s="49" t="s">
        <v>194</v>
      </c>
    </row>
    <row r="52" spans="1:12" x14ac:dyDescent="0.25">
      <c r="A52" s="49" t="s">
        <v>509</v>
      </c>
      <c r="B52" s="57" t="s">
        <v>345</v>
      </c>
      <c r="C52" s="49" t="s">
        <v>512</v>
      </c>
      <c r="D52" s="50" t="s">
        <v>511</v>
      </c>
      <c r="E52" s="1" t="s">
        <v>431</v>
      </c>
      <c r="F52" s="1" t="s">
        <v>432</v>
      </c>
      <c r="G52" s="1" t="s">
        <v>433</v>
      </c>
      <c r="H52" s="51" t="s">
        <v>434</v>
      </c>
      <c r="I52" s="49" t="s">
        <v>193</v>
      </c>
      <c r="J52" s="1" t="s">
        <v>346</v>
      </c>
      <c r="K52" s="1" t="s">
        <v>435</v>
      </c>
      <c r="L52" s="49" t="s">
        <v>194</v>
      </c>
    </row>
    <row r="53" spans="1:12" x14ac:dyDescent="0.25">
      <c r="A53" s="49" t="s">
        <v>509</v>
      </c>
      <c r="B53" s="57" t="s">
        <v>377</v>
      </c>
      <c r="C53" s="49" t="s">
        <v>513</v>
      </c>
      <c r="D53" s="50" t="s">
        <v>511</v>
      </c>
      <c r="E53" s="1" t="s">
        <v>438</v>
      </c>
      <c r="F53" s="1" t="s">
        <v>432</v>
      </c>
      <c r="G53" s="1" t="s">
        <v>433</v>
      </c>
      <c r="H53" s="51" t="s">
        <v>434</v>
      </c>
      <c r="I53" s="49" t="s">
        <v>193</v>
      </c>
      <c r="J53" s="1" t="s">
        <v>378</v>
      </c>
      <c r="K53" s="1" t="s">
        <v>435</v>
      </c>
      <c r="L53" s="49" t="s">
        <v>194</v>
      </c>
    </row>
    <row r="54" spans="1:12" x14ac:dyDescent="0.25">
      <c r="A54" s="49" t="s">
        <v>509</v>
      </c>
      <c r="B54" s="57" t="s">
        <v>379</v>
      </c>
      <c r="C54" s="49" t="s">
        <v>514</v>
      </c>
      <c r="D54" s="50" t="s">
        <v>511</v>
      </c>
      <c r="E54" s="1" t="s">
        <v>438</v>
      </c>
      <c r="F54" s="1" t="s">
        <v>432</v>
      </c>
      <c r="G54" s="1" t="s">
        <v>433</v>
      </c>
      <c r="H54" s="51" t="s">
        <v>434</v>
      </c>
      <c r="I54" s="49" t="s">
        <v>193</v>
      </c>
      <c r="J54" s="1" t="s">
        <v>380</v>
      </c>
      <c r="K54" s="1" t="s">
        <v>435</v>
      </c>
      <c r="L54" s="49" t="s">
        <v>194</v>
      </c>
    </row>
    <row r="55" spans="1:12" x14ac:dyDescent="0.25">
      <c r="A55" s="49" t="s">
        <v>509</v>
      </c>
      <c r="B55" s="57" t="s">
        <v>397</v>
      </c>
      <c r="C55" s="58" t="s">
        <v>515</v>
      </c>
      <c r="D55" s="51" t="s">
        <v>516</v>
      </c>
      <c r="E55" s="51" t="s">
        <v>438</v>
      </c>
      <c r="F55" s="51" t="s">
        <v>432</v>
      </c>
      <c r="G55" s="51" t="s">
        <v>433</v>
      </c>
      <c r="H55" s="51" t="s">
        <v>434</v>
      </c>
      <c r="I55" s="58" t="s">
        <v>193</v>
      </c>
      <c r="J55" s="51" t="s">
        <v>398</v>
      </c>
      <c r="K55" s="51" t="s">
        <v>435</v>
      </c>
      <c r="L55" s="49" t="s">
        <v>194</v>
      </c>
    </row>
    <row r="56" spans="1:12" x14ac:dyDescent="0.25">
      <c r="A56" s="49" t="s">
        <v>509</v>
      </c>
      <c r="B56" s="57" t="s">
        <v>381</v>
      </c>
      <c r="C56" s="49" t="s">
        <v>517</v>
      </c>
      <c r="D56" s="50" t="s">
        <v>511</v>
      </c>
      <c r="E56" s="1" t="s">
        <v>438</v>
      </c>
      <c r="F56" s="1" t="s">
        <v>432</v>
      </c>
      <c r="G56" s="1" t="s">
        <v>433</v>
      </c>
      <c r="H56" s="51" t="s">
        <v>434</v>
      </c>
      <c r="I56" s="49" t="s">
        <v>193</v>
      </c>
      <c r="J56" s="1" t="s">
        <v>382</v>
      </c>
      <c r="K56" s="1" t="s">
        <v>435</v>
      </c>
      <c r="L56" s="49" t="s">
        <v>194</v>
      </c>
    </row>
    <row r="57" spans="1:12" x14ac:dyDescent="0.25">
      <c r="A57" s="49" t="s">
        <v>509</v>
      </c>
      <c r="B57" s="57" t="s">
        <v>383</v>
      </c>
      <c r="C57" s="49" t="s">
        <v>518</v>
      </c>
      <c r="D57" s="50" t="s">
        <v>511</v>
      </c>
      <c r="E57" s="1" t="s">
        <v>438</v>
      </c>
      <c r="F57" s="1" t="s">
        <v>432</v>
      </c>
      <c r="G57" s="1" t="s">
        <v>433</v>
      </c>
      <c r="H57" s="51" t="s">
        <v>434</v>
      </c>
      <c r="I57" s="49" t="s">
        <v>193</v>
      </c>
      <c r="J57" s="1" t="s">
        <v>384</v>
      </c>
      <c r="K57" s="1" t="s">
        <v>435</v>
      </c>
      <c r="L57" s="49" t="s">
        <v>194</v>
      </c>
    </row>
    <row r="58" spans="1:12" x14ac:dyDescent="0.25">
      <c r="A58" s="49" t="s">
        <v>509</v>
      </c>
      <c r="B58" s="57" t="s">
        <v>385</v>
      </c>
      <c r="C58" s="49" t="s">
        <v>519</v>
      </c>
      <c r="D58" s="50" t="s">
        <v>511</v>
      </c>
      <c r="E58" s="1" t="s">
        <v>438</v>
      </c>
      <c r="F58" s="1" t="s">
        <v>432</v>
      </c>
      <c r="G58" s="1" t="s">
        <v>433</v>
      </c>
      <c r="H58" s="51" t="s">
        <v>434</v>
      </c>
      <c r="I58" s="49" t="s">
        <v>193</v>
      </c>
      <c r="J58" s="1" t="s">
        <v>386</v>
      </c>
      <c r="K58" s="1" t="s">
        <v>435</v>
      </c>
      <c r="L58" s="49" t="s">
        <v>194</v>
      </c>
    </row>
    <row r="59" spans="1:12" x14ac:dyDescent="0.25">
      <c r="A59" s="49" t="s">
        <v>509</v>
      </c>
      <c r="B59" s="57" t="s">
        <v>347</v>
      </c>
      <c r="C59" s="49" t="s">
        <v>520</v>
      </c>
      <c r="D59" s="50" t="s">
        <v>511</v>
      </c>
      <c r="E59" s="1" t="s">
        <v>431</v>
      </c>
      <c r="F59" s="1" t="s">
        <v>432</v>
      </c>
      <c r="G59" s="1" t="s">
        <v>433</v>
      </c>
      <c r="H59" s="51" t="s">
        <v>434</v>
      </c>
      <c r="I59" s="49" t="s">
        <v>193</v>
      </c>
      <c r="J59" s="1" t="s">
        <v>348</v>
      </c>
      <c r="K59" s="1" t="s">
        <v>435</v>
      </c>
      <c r="L59" s="49" t="s">
        <v>194</v>
      </c>
    </row>
    <row r="60" spans="1:12" x14ac:dyDescent="0.25">
      <c r="A60" s="49" t="s">
        <v>509</v>
      </c>
      <c r="B60" s="57" t="s">
        <v>399</v>
      </c>
      <c r="C60" s="49" t="s">
        <v>521</v>
      </c>
      <c r="D60" s="50" t="s">
        <v>516</v>
      </c>
      <c r="E60" s="1" t="s">
        <v>438</v>
      </c>
      <c r="F60" s="1" t="s">
        <v>432</v>
      </c>
      <c r="G60" s="1" t="s">
        <v>433</v>
      </c>
      <c r="H60" s="51" t="s">
        <v>434</v>
      </c>
      <c r="I60" s="49" t="s">
        <v>193</v>
      </c>
      <c r="J60" s="1" t="s">
        <v>400</v>
      </c>
      <c r="K60" s="1" t="s">
        <v>446</v>
      </c>
      <c r="L60" s="49" t="s">
        <v>194</v>
      </c>
    </row>
    <row r="61" spans="1:12" x14ac:dyDescent="0.25">
      <c r="A61" s="49" t="s">
        <v>509</v>
      </c>
      <c r="B61" s="57" t="s">
        <v>387</v>
      </c>
      <c r="C61" s="49" t="s">
        <v>522</v>
      </c>
      <c r="D61" s="50" t="s">
        <v>511</v>
      </c>
      <c r="E61" s="1" t="s">
        <v>438</v>
      </c>
      <c r="F61" s="1" t="s">
        <v>432</v>
      </c>
      <c r="G61" s="1" t="s">
        <v>433</v>
      </c>
      <c r="H61" s="51" t="s">
        <v>434</v>
      </c>
      <c r="I61" s="49" t="s">
        <v>193</v>
      </c>
      <c r="J61" s="1" t="s">
        <v>388</v>
      </c>
      <c r="K61" s="1" t="s">
        <v>435</v>
      </c>
      <c r="L61" s="49" t="s">
        <v>194</v>
      </c>
    </row>
    <row r="62" spans="1:12" x14ac:dyDescent="0.25">
      <c r="A62" s="49" t="s">
        <v>509</v>
      </c>
      <c r="B62" s="57" t="s">
        <v>349</v>
      </c>
      <c r="C62" s="59" t="s">
        <v>523</v>
      </c>
      <c r="D62" s="50" t="s">
        <v>511</v>
      </c>
      <c r="E62" s="1" t="s">
        <v>431</v>
      </c>
      <c r="F62" s="1" t="s">
        <v>432</v>
      </c>
      <c r="G62" s="1" t="s">
        <v>433</v>
      </c>
      <c r="H62" s="51" t="s">
        <v>434</v>
      </c>
      <c r="I62" s="49" t="s">
        <v>193</v>
      </c>
      <c r="J62" s="59" t="s">
        <v>350</v>
      </c>
      <c r="K62" s="59" t="s">
        <v>435</v>
      </c>
      <c r="L62" s="49" t="s">
        <v>194</v>
      </c>
    </row>
    <row r="63" spans="1:12" x14ac:dyDescent="0.25">
      <c r="A63" s="49" t="s">
        <v>509</v>
      </c>
      <c r="B63" s="57" t="s">
        <v>389</v>
      </c>
      <c r="C63" s="49" t="s">
        <v>524</v>
      </c>
      <c r="D63" s="50" t="s">
        <v>511</v>
      </c>
      <c r="E63" s="1" t="s">
        <v>438</v>
      </c>
      <c r="F63" s="1" t="s">
        <v>432</v>
      </c>
      <c r="G63" s="1" t="s">
        <v>433</v>
      </c>
      <c r="H63" s="51" t="s">
        <v>434</v>
      </c>
      <c r="I63" s="49" t="s">
        <v>193</v>
      </c>
      <c r="J63" s="1" t="s">
        <v>390</v>
      </c>
      <c r="K63" s="1" t="s">
        <v>435</v>
      </c>
      <c r="L63" s="49" t="s">
        <v>194</v>
      </c>
    </row>
    <row r="64" spans="1:12" x14ac:dyDescent="0.25">
      <c r="A64" s="49" t="s">
        <v>509</v>
      </c>
      <c r="B64" s="57" t="s">
        <v>401</v>
      </c>
      <c r="C64" s="49" t="s">
        <v>525</v>
      </c>
      <c r="D64" s="50" t="s">
        <v>511</v>
      </c>
      <c r="E64" s="1" t="s">
        <v>438</v>
      </c>
      <c r="F64" s="1" t="s">
        <v>432</v>
      </c>
      <c r="G64" s="1" t="s">
        <v>433</v>
      </c>
      <c r="H64" s="51" t="s">
        <v>434</v>
      </c>
      <c r="I64" s="49" t="s">
        <v>193</v>
      </c>
      <c r="J64" s="1" t="s">
        <v>402</v>
      </c>
      <c r="K64" s="1" t="s">
        <v>435</v>
      </c>
      <c r="L64" s="49" t="s">
        <v>194</v>
      </c>
    </row>
    <row r="65" spans="1:12" x14ac:dyDescent="0.25">
      <c r="A65" s="49" t="s">
        <v>509</v>
      </c>
      <c r="B65" s="57" t="s">
        <v>357</v>
      </c>
      <c r="C65" s="49" t="s">
        <v>526</v>
      </c>
      <c r="D65" s="51" t="s">
        <v>516</v>
      </c>
      <c r="E65" s="1" t="s">
        <v>431</v>
      </c>
      <c r="F65" s="1" t="s">
        <v>432</v>
      </c>
      <c r="G65" s="1" t="s">
        <v>433</v>
      </c>
      <c r="H65" s="51" t="s">
        <v>434</v>
      </c>
      <c r="I65" s="49" t="s">
        <v>193</v>
      </c>
      <c r="J65" s="1" t="s">
        <v>358</v>
      </c>
      <c r="K65" s="1" t="s">
        <v>435</v>
      </c>
      <c r="L65" s="49" t="s">
        <v>194</v>
      </c>
    </row>
    <row r="66" spans="1:12" x14ac:dyDescent="0.25">
      <c r="A66" s="49" t="s">
        <v>509</v>
      </c>
      <c r="B66" s="57" t="s">
        <v>14</v>
      </c>
      <c r="C66" s="49" t="s">
        <v>527</v>
      </c>
      <c r="D66" s="50" t="s">
        <v>511</v>
      </c>
      <c r="E66" s="1" t="s">
        <v>438</v>
      </c>
      <c r="F66" s="1" t="s">
        <v>432</v>
      </c>
      <c r="G66" s="1" t="s">
        <v>433</v>
      </c>
      <c r="H66" s="51" t="s">
        <v>434</v>
      </c>
      <c r="I66" s="49" t="s">
        <v>193</v>
      </c>
      <c r="J66" s="1" t="s">
        <v>528</v>
      </c>
      <c r="K66" s="1" t="s">
        <v>435</v>
      </c>
      <c r="L66" s="49" t="s">
        <v>194</v>
      </c>
    </row>
    <row r="67" spans="1:12" x14ac:dyDescent="0.25">
      <c r="A67" s="49" t="s">
        <v>529</v>
      </c>
      <c r="B67" s="57" t="s">
        <v>335</v>
      </c>
      <c r="C67" s="49" t="s">
        <v>530</v>
      </c>
      <c r="D67" s="50" t="s">
        <v>511</v>
      </c>
      <c r="E67" s="1" t="s">
        <v>431</v>
      </c>
      <c r="F67" s="1" t="s">
        <v>471</v>
      </c>
      <c r="G67" s="1" t="s">
        <v>433</v>
      </c>
      <c r="H67" s="51" t="s">
        <v>434</v>
      </c>
      <c r="I67" s="49" t="s">
        <v>193</v>
      </c>
      <c r="J67" s="1" t="s">
        <v>336</v>
      </c>
      <c r="K67" s="1" t="s">
        <v>435</v>
      </c>
      <c r="L67" s="49" t="s">
        <v>194</v>
      </c>
    </row>
    <row r="68" spans="1:12" x14ac:dyDescent="0.25">
      <c r="A68" s="49" t="s">
        <v>529</v>
      </c>
      <c r="B68" s="57" t="s">
        <v>337</v>
      </c>
      <c r="C68" s="49" t="s">
        <v>531</v>
      </c>
      <c r="D68" s="50" t="s">
        <v>511</v>
      </c>
      <c r="E68" s="1" t="s">
        <v>431</v>
      </c>
      <c r="F68" s="1" t="s">
        <v>471</v>
      </c>
      <c r="G68" s="1" t="s">
        <v>433</v>
      </c>
      <c r="H68" s="51" t="s">
        <v>434</v>
      </c>
      <c r="I68" s="49" t="s">
        <v>193</v>
      </c>
      <c r="J68" s="1" t="s">
        <v>338</v>
      </c>
      <c r="K68" s="1" t="s">
        <v>435</v>
      </c>
      <c r="L68" s="49" t="s">
        <v>194</v>
      </c>
    </row>
    <row r="69" spans="1:12" x14ac:dyDescent="0.25">
      <c r="A69" s="49" t="s">
        <v>529</v>
      </c>
      <c r="B69" s="57" t="s">
        <v>363</v>
      </c>
      <c r="C69" s="49" t="s">
        <v>532</v>
      </c>
      <c r="D69" s="50" t="s">
        <v>511</v>
      </c>
      <c r="E69" s="1" t="s">
        <v>438</v>
      </c>
      <c r="F69" s="1" t="s">
        <v>471</v>
      </c>
      <c r="G69" s="1" t="s">
        <v>433</v>
      </c>
      <c r="H69" s="51" t="s">
        <v>434</v>
      </c>
      <c r="I69" s="49" t="s">
        <v>193</v>
      </c>
      <c r="J69" s="1" t="s">
        <v>364</v>
      </c>
      <c r="K69" s="1" t="s">
        <v>435</v>
      </c>
      <c r="L69" s="49" t="s">
        <v>194</v>
      </c>
    </row>
    <row r="70" spans="1:12" x14ac:dyDescent="0.25">
      <c r="A70" s="49" t="s">
        <v>529</v>
      </c>
      <c r="B70" s="57" t="s">
        <v>365</v>
      </c>
      <c r="C70" s="49" t="s">
        <v>533</v>
      </c>
      <c r="D70" s="50" t="s">
        <v>511</v>
      </c>
      <c r="E70" s="1" t="s">
        <v>438</v>
      </c>
      <c r="F70" s="1" t="s">
        <v>471</v>
      </c>
      <c r="G70" s="1" t="s">
        <v>433</v>
      </c>
      <c r="H70" s="51" t="s">
        <v>434</v>
      </c>
      <c r="I70" s="49" t="s">
        <v>193</v>
      </c>
      <c r="J70" s="1" t="s">
        <v>366</v>
      </c>
      <c r="K70" s="1" t="s">
        <v>435</v>
      </c>
      <c r="L70" s="49" t="s">
        <v>194</v>
      </c>
    </row>
    <row r="71" spans="1:12" x14ac:dyDescent="0.25">
      <c r="A71" s="49" t="s">
        <v>529</v>
      </c>
      <c r="B71" s="57" t="s">
        <v>391</v>
      </c>
      <c r="C71" s="58" t="s">
        <v>534</v>
      </c>
      <c r="D71" s="51" t="s">
        <v>516</v>
      </c>
      <c r="E71" s="51" t="s">
        <v>438</v>
      </c>
      <c r="F71" s="51" t="s">
        <v>471</v>
      </c>
      <c r="G71" s="51" t="s">
        <v>433</v>
      </c>
      <c r="H71" s="51" t="s">
        <v>434</v>
      </c>
      <c r="I71" s="58" t="s">
        <v>193</v>
      </c>
      <c r="J71" s="51" t="s">
        <v>392</v>
      </c>
      <c r="K71" s="51" t="s">
        <v>435</v>
      </c>
      <c r="L71" s="49" t="s">
        <v>194</v>
      </c>
    </row>
    <row r="72" spans="1:12" x14ac:dyDescent="0.25">
      <c r="A72" s="49" t="s">
        <v>529</v>
      </c>
      <c r="B72" s="57" t="s">
        <v>367</v>
      </c>
      <c r="C72" s="49" t="s">
        <v>535</v>
      </c>
      <c r="D72" s="50" t="s">
        <v>511</v>
      </c>
      <c r="E72" s="1" t="s">
        <v>438</v>
      </c>
      <c r="F72" s="1" t="s">
        <v>471</v>
      </c>
      <c r="G72" s="1" t="s">
        <v>433</v>
      </c>
      <c r="H72" s="51" t="s">
        <v>434</v>
      </c>
      <c r="I72" s="49" t="s">
        <v>193</v>
      </c>
      <c r="J72" s="1" t="s">
        <v>368</v>
      </c>
      <c r="K72" s="1" t="s">
        <v>435</v>
      </c>
      <c r="L72" s="49" t="s">
        <v>194</v>
      </c>
    </row>
    <row r="73" spans="1:12" x14ac:dyDescent="0.25">
      <c r="A73" s="49" t="s">
        <v>529</v>
      </c>
      <c r="B73" s="57" t="s">
        <v>369</v>
      </c>
      <c r="C73" s="49" t="s">
        <v>536</v>
      </c>
      <c r="D73" s="50" t="s">
        <v>511</v>
      </c>
      <c r="E73" s="1" t="s">
        <v>438</v>
      </c>
      <c r="F73" s="1" t="s">
        <v>471</v>
      </c>
      <c r="G73" s="1" t="s">
        <v>433</v>
      </c>
      <c r="H73" s="51" t="s">
        <v>434</v>
      </c>
      <c r="I73" s="49" t="s">
        <v>193</v>
      </c>
      <c r="J73" s="1" t="s">
        <v>370</v>
      </c>
      <c r="K73" s="1" t="s">
        <v>435</v>
      </c>
      <c r="L73" s="49" t="s">
        <v>194</v>
      </c>
    </row>
    <row r="74" spans="1:12" x14ac:dyDescent="0.25">
      <c r="A74" s="49" t="s">
        <v>529</v>
      </c>
      <c r="B74" s="57" t="s">
        <v>371</v>
      </c>
      <c r="C74" s="49" t="s">
        <v>537</v>
      </c>
      <c r="D74" s="50" t="s">
        <v>511</v>
      </c>
      <c r="E74" s="1" t="s">
        <v>438</v>
      </c>
      <c r="F74" s="1" t="s">
        <v>471</v>
      </c>
      <c r="G74" s="1" t="s">
        <v>433</v>
      </c>
      <c r="H74" s="51" t="s">
        <v>434</v>
      </c>
      <c r="I74" s="49" t="s">
        <v>193</v>
      </c>
      <c r="J74" s="1" t="s">
        <v>372</v>
      </c>
      <c r="K74" s="1" t="s">
        <v>435</v>
      </c>
      <c r="L74" s="49" t="s">
        <v>194</v>
      </c>
    </row>
    <row r="75" spans="1:12" x14ac:dyDescent="0.25">
      <c r="A75" s="49" t="s">
        <v>529</v>
      </c>
      <c r="B75" s="57" t="s">
        <v>339</v>
      </c>
      <c r="C75" s="49" t="s">
        <v>538</v>
      </c>
      <c r="D75" s="50" t="s">
        <v>511</v>
      </c>
      <c r="E75" s="1" t="s">
        <v>431</v>
      </c>
      <c r="F75" s="1" t="s">
        <v>471</v>
      </c>
      <c r="G75" s="1" t="s">
        <v>433</v>
      </c>
      <c r="H75" s="51" t="s">
        <v>434</v>
      </c>
      <c r="I75" s="49" t="s">
        <v>193</v>
      </c>
      <c r="J75" s="1" t="s">
        <v>340</v>
      </c>
      <c r="K75" s="1" t="s">
        <v>435</v>
      </c>
      <c r="L75" s="49" t="s">
        <v>194</v>
      </c>
    </row>
    <row r="76" spans="1:12" x14ac:dyDescent="0.25">
      <c r="A76" s="49" t="s">
        <v>529</v>
      </c>
      <c r="B76" s="57" t="s">
        <v>393</v>
      </c>
      <c r="C76" s="49" t="s">
        <v>539</v>
      </c>
      <c r="D76" s="50" t="s">
        <v>516</v>
      </c>
      <c r="E76" s="1" t="s">
        <v>438</v>
      </c>
      <c r="F76" s="1" t="s">
        <v>471</v>
      </c>
      <c r="G76" s="1" t="s">
        <v>433</v>
      </c>
      <c r="H76" s="51" t="s">
        <v>434</v>
      </c>
      <c r="I76" s="49" t="s">
        <v>193</v>
      </c>
      <c r="J76" s="1" t="s">
        <v>394</v>
      </c>
      <c r="K76" s="1" t="s">
        <v>446</v>
      </c>
      <c r="L76" s="49" t="s">
        <v>194</v>
      </c>
    </row>
    <row r="77" spans="1:12" x14ac:dyDescent="0.25">
      <c r="A77" s="49" t="s">
        <v>529</v>
      </c>
      <c r="B77" s="57" t="s">
        <v>373</v>
      </c>
      <c r="C77" s="49" t="s">
        <v>540</v>
      </c>
      <c r="D77" s="50" t="s">
        <v>511</v>
      </c>
      <c r="E77" s="1" t="s">
        <v>438</v>
      </c>
      <c r="F77" s="1" t="s">
        <v>471</v>
      </c>
      <c r="G77" s="1" t="s">
        <v>433</v>
      </c>
      <c r="H77" s="51" t="s">
        <v>434</v>
      </c>
      <c r="I77" s="49" t="s">
        <v>193</v>
      </c>
      <c r="J77" s="1" t="s">
        <v>374</v>
      </c>
      <c r="K77" s="1" t="s">
        <v>435</v>
      </c>
      <c r="L77" s="49" t="s">
        <v>194</v>
      </c>
    </row>
    <row r="78" spans="1:12" x14ac:dyDescent="0.25">
      <c r="A78" s="49" t="s">
        <v>529</v>
      </c>
      <c r="B78" s="57" t="s">
        <v>341</v>
      </c>
      <c r="C78" s="60" t="s">
        <v>541</v>
      </c>
      <c r="D78" s="50" t="s">
        <v>511</v>
      </c>
      <c r="E78" s="1" t="s">
        <v>431</v>
      </c>
      <c r="F78" s="1" t="s">
        <v>471</v>
      </c>
      <c r="G78" s="1" t="s">
        <v>433</v>
      </c>
      <c r="H78" s="51" t="s">
        <v>434</v>
      </c>
      <c r="I78" s="49" t="s">
        <v>193</v>
      </c>
      <c r="J78" s="54" t="s">
        <v>342</v>
      </c>
      <c r="K78" s="61" t="s">
        <v>435</v>
      </c>
      <c r="L78" s="49" t="s">
        <v>194</v>
      </c>
    </row>
    <row r="79" spans="1:12" x14ac:dyDescent="0.25">
      <c r="A79" s="49" t="s">
        <v>529</v>
      </c>
      <c r="B79" s="57" t="s">
        <v>375</v>
      </c>
      <c r="C79" s="49" t="s">
        <v>542</v>
      </c>
      <c r="D79" s="50" t="s">
        <v>511</v>
      </c>
      <c r="E79" s="1" t="s">
        <v>438</v>
      </c>
      <c r="F79" s="1" t="s">
        <v>471</v>
      </c>
      <c r="G79" s="1" t="s">
        <v>433</v>
      </c>
      <c r="H79" s="51" t="s">
        <v>434</v>
      </c>
      <c r="I79" s="49" t="s">
        <v>193</v>
      </c>
      <c r="J79" s="1" t="s">
        <v>376</v>
      </c>
      <c r="K79" s="1" t="s">
        <v>435</v>
      </c>
      <c r="L79" s="49" t="s">
        <v>194</v>
      </c>
    </row>
    <row r="80" spans="1:12" x14ac:dyDescent="0.25">
      <c r="A80" s="49" t="s">
        <v>529</v>
      </c>
      <c r="B80" s="57" t="s">
        <v>543</v>
      </c>
      <c r="C80" s="49" t="s">
        <v>544</v>
      </c>
      <c r="D80" s="50" t="s">
        <v>511</v>
      </c>
      <c r="E80" s="1" t="s">
        <v>438</v>
      </c>
      <c r="F80" s="51" t="s">
        <v>471</v>
      </c>
      <c r="G80" s="1" t="s">
        <v>433</v>
      </c>
      <c r="H80" s="51" t="s">
        <v>434</v>
      </c>
      <c r="I80" s="49" t="s">
        <v>193</v>
      </c>
      <c r="J80" s="1" t="s">
        <v>396</v>
      </c>
      <c r="K80" s="1" t="s">
        <v>435</v>
      </c>
      <c r="L80" s="49" t="s">
        <v>194</v>
      </c>
    </row>
    <row r="81" spans="1:12" x14ac:dyDescent="0.25">
      <c r="A81" s="49" t="s">
        <v>529</v>
      </c>
      <c r="B81" s="57" t="s">
        <v>355</v>
      </c>
      <c r="C81" s="49" t="s">
        <v>545</v>
      </c>
      <c r="D81" s="51" t="s">
        <v>516</v>
      </c>
      <c r="E81" s="1" t="s">
        <v>431</v>
      </c>
      <c r="F81" s="1" t="s">
        <v>471</v>
      </c>
      <c r="G81" s="1" t="s">
        <v>433</v>
      </c>
      <c r="H81" s="51" t="s">
        <v>434</v>
      </c>
      <c r="I81" s="49" t="s">
        <v>193</v>
      </c>
      <c r="J81" s="1" t="s">
        <v>356</v>
      </c>
      <c r="K81" s="1" t="s">
        <v>435</v>
      </c>
      <c r="L81" s="49" t="s">
        <v>194</v>
      </c>
    </row>
    <row r="82" spans="1:12" x14ac:dyDescent="0.25">
      <c r="A82" s="49" t="s">
        <v>529</v>
      </c>
      <c r="B82" s="57" t="s">
        <v>15</v>
      </c>
      <c r="C82" s="49" t="s">
        <v>546</v>
      </c>
      <c r="D82" s="50" t="s">
        <v>511</v>
      </c>
      <c r="E82" s="1" t="s">
        <v>438</v>
      </c>
      <c r="F82" s="1" t="s">
        <v>471</v>
      </c>
      <c r="G82" s="1" t="s">
        <v>433</v>
      </c>
      <c r="H82" s="51" t="s">
        <v>434</v>
      </c>
      <c r="I82" s="49" t="s">
        <v>193</v>
      </c>
      <c r="J82" s="1" t="s">
        <v>547</v>
      </c>
      <c r="K82" s="1" t="s">
        <v>435</v>
      </c>
      <c r="L82" s="49" t="s">
        <v>194</v>
      </c>
    </row>
    <row r="83" spans="1:12" x14ac:dyDescent="0.25">
      <c r="A83" s="49" t="s">
        <v>548</v>
      </c>
      <c r="B83" s="1" t="s">
        <v>192</v>
      </c>
      <c r="C83" s="49" t="s">
        <v>549</v>
      </c>
      <c r="D83" s="50" t="s">
        <v>440</v>
      </c>
      <c r="E83" s="1" t="s">
        <v>431</v>
      </c>
      <c r="F83" s="1" t="s">
        <v>550</v>
      </c>
      <c r="G83" s="1" t="s">
        <v>433</v>
      </c>
      <c r="H83" s="51" t="s">
        <v>434</v>
      </c>
      <c r="I83" s="49" t="s">
        <v>193</v>
      </c>
      <c r="J83" s="1" t="s">
        <v>195</v>
      </c>
      <c r="K83" s="62" t="s">
        <v>435</v>
      </c>
      <c r="L83" s="49" t="s">
        <v>194</v>
      </c>
    </row>
    <row r="84" spans="1:12" x14ac:dyDescent="0.25">
      <c r="A84" s="49" t="s">
        <v>551</v>
      </c>
      <c r="B84" s="1" t="s">
        <v>197</v>
      </c>
      <c r="C84" s="49" t="s">
        <v>552</v>
      </c>
      <c r="D84" s="50" t="s">
        <v>440</v>
      </c>
      <c r="E84" s="1" t="s">
        <v>431</v>
      </c>
      <c r="F84" s="1" t="s">
        <v>553</v>
      </c>
      <c r="G84" s="1" t="s">
        <v>433</v>
      </c>
      <c r="H84" s="51" t="s">
        <v>434</v>
      </c>
      <c r="I84" s="49" t="s">
        <v>193</v>
      </c>
      <c r="J84" s="1" t="s">
        <v>198</v>
      </c>
      <c r="K84" s="1" t="s">
        <v>435</v>
      </c>
      <c r="L84" s="49" t="s">
        <v>194</v>
      </c>
    </row>
    <row r="85" spans="1:12" x14ac:dyDescent="0.25">
      <c r="A85" s="49" t="s">
        <v>554</v>
      </c>
      <c r="B85" s="1" t="s">
        <v>305</v>
      </c>
      <c r="C85" s="49" t="s">
        <v>555</v>
      </c>
      <c r="D85" s="50" t="s">
        <v>556</v>
      </c>
      <c r="E85" s="1" t="s">
        <v>431</v>
      </c>
      <c r="F85" s="1" t="s">
        <v>550</v>
      </c>
      <c r="G85" s="1" t="s">
        <v>433</v>
      </c>
      <c r="H85" s="51" t="s">
        <v>434</v>
      </c>
      <c r="I85" s="49" t="s">
        <v>193</v>
      </c>
      <c r="J85" s="62" t="s">
        <v>306</v>
      </c>
      <c r="K85" s="62" t="s">
        <v>435</v>
      </c>
      <c r="L85" s="49" t="s">
        <v>194</v>
      </c>
    </row>
    <row r="86" spans="1:12" x14ac:dyDescent="0.25">
      <c r="A86" s="49" t="s">
        <v>557</v>
      </c>
      <c r="B86" s="1" t="s">
        <v>307</v>
      </c>
      <c r="C86" s="49" t="s">
        <v>558</v>
      </c>
      <c r="D86" s="50" t="s">
        <v>556</v>
      </c>
      <c r="E86" s="1" t="s">
        <v>431</v>
      </c>
      <c r="F86" s="1" t="s">
        <v>553</v>
      </c>
      <c r="G86" s="1" t="s">
        <v>433</v>
      </c>
      <c r="H86" s="51" t="s">
        <v>434</v>
      </c>
      <c r="I86" s="49" t="s">
        <v>193</v>
      </c>
      <c r="J86" s="1" t="s">
        <v>308</v>
      </c>
      <c r="K86" s="1" t="s">
        <v>435</v>
      </c>
      <c r="L86" s="49" t="s">
        <v>194</v>
      </c>
    </row>
    <row r="87" spans="1:12" x14ac:dyDescent="0.25">
      <c r="A87" s="49" t="s">
        <v>559</v>
      </c>
      <c r="B87" s="57" t="s">
        <v>351</v>
      </c>
      <c r="C87" s="49" t="s">
        <v>560</v>
      </c>
      <c r="D87" s="50" t="s">
        <v>516</v>
      </c>
      <c r="E87" s="1" t="s">
        <v>431</v>
      </c>
      <c r="F87" s="1" t="s">
        <v>550</v>
      </c>
      <c r="G87" s="1" t="s">
        <v>433</v>
      </c>
      <c r="H87" s="51" t="s">
        <v>434</v>
      </c>
      <c r="I87" s="49" t="s">
        <v>193</v>
      </c>
      <c r="J87" s="1" t="s">
        <v>352</v>
      </c>
      <c r="K87" s="1" t="s">
        <v>435</v>
      </c>
      <c r="L87" s="49" t="s">
        <v>194</v>
      </c>
    </row>
    <row r="88" spans="1:12" x14ac:dyDescent="0.25">
      <c r="A88" s="49" t="s">
        <v>559</v>
      </c>
      <c r="B88" s="57" t="s">
        <v>412</v>
      </c>
      <c r="C88" s="49" t="s">
        <v>561</v>
      </c>
      <c r="D88" s="50" t="s">
        <v>562</v>
      </c>
      <c r="E88" s="1" t="s">
        <v>431</v>
      </c>
      <c r="F88" s="1" t="s">
        <v>550</v>
      </c>
      <c r="G88" s="1" t="s">
        <v>433</v>
      </c>
      <c r="H88" s="51" t="s">
        <v>434</v>
      </c>
      <c r="I88" s="49" t="s">
        <v>193</v>
      </c>
      <c r="J88" s="1" t="s">
        <v>413</v>
      </c>
      <c r="K88" s="1" t="s">
        <v>435</v>
      </c>
      <c r="L88" s="49" t="s">
        <v>194</v>
      </c>
    </row>
    <row r="89" spans="1:12" x14ac:dyDescent="0.25">
      <c r="A89" s="49" t="s">
        <v>563</v>
      </c>
      <c r="B89" s="57" t="s">
        <v>353</v>
      </c>
      <c r="C89" s="49" t="s">
        <v>564</v>
      </c>
      <c r="D89" s="50" t="s">
        <v>516</v>
      </c>
      <c r="E89" s="1" t="s">
        <v>431</v>
      </c>
      <c r="F89" s="1" t="s">
        <v>553</v>
      </c>
      <c r="G89" s="1" t="s">
        <v>433</v>
      </c>
      <c r="H89" s="51" t="s">
        <v>434</v>
      </c>
      <c r="I89" s="49" t="s">
        <v>193</v>
      </c>
      <c r="J89" s="1" t="s">
        <v>354</v>
      </c>
      <c r="K89" s="1" t="s">
        <v>435</v>
      </c>
      <c r="L89" s="49" t="s">
        <v>194</v>
      </c>
    </row>
    <row r="90" spans="1:12" x14ac:dyDescent="0.25">
      <c r="A90" s="49" t="s">
        <v>563</v>
      </c>
      <c r="B90" s="57" t="s">
        <v>414</v>
      </c>
      <c r="C90" s="49" t="s">
        <v>565</v>
      </c>
      <c r="D90" s="50" t="s">
        <v>562</v>
      </c>
      <c r="E90" s="1" t="s">
        <v>431</v>
      </c>
      <c r="F90" s="1" t="s">
        <v>553</v>
      </c>
      <c r="G90" s="1" t="s">
        <v>433</v>
      </c>
      <c r="H90" s="51" t="s">
        <v>434</v>
      </c>
      <c r="I90" s="49" t="s">
        <v>193</v>
      </c>
      <c r="J90" s="1" t="s">
        <v>415</v>
      </c>
      <c r="K90" s="1" t="s">
        <v>435</v>
      </c>
      <c r="L90" s="49" t="s">
        <v>194</v>
      </c>
    </row>
    <row r="91" spans="1:12" ht="25.5" x14ac:dyDescent="0.25">
      <c r="A91" s="49" t="s">
        <v>566</v>
      </c>
      <c r="B91" s="1" t="s">
        <v>266</v>
      </c>
      <c r="C91" s="49" t="s">
        <v>567</v>
      </c>
      <c r="D91" s="50" t="s">
        <v>430</v>
      </c>
      <c r="E91" s="1" t="s">
        <v>568</v>
      </c>
      <c r="F91" s="1" t="s">
        <v>569</v>
      </c>
      <c r="G91" s="1" t="s">
        <v>433</v>
      </c>
      <c r="H91" s="51" t="s">
        <v>434</v>
      </c>
      <c r="I91" s="49" t="s">
        <v>193</v>
      </c>
      <c r="J91" s="1" t="s">
        <v>267</v>
      </c>
      <c r="K91" s="1" t="s">
        <v>435</v>
      </c>
      <c r="L91" s="49" t="s">
        <v>457</v>
      </c>
    </row>
    <row r="92" spans="1:12" ht="25.5" x14ac:dyDescent="0.25">
      <c r="A92" s="49" t="s">
        <v>566</v>
      </c>
      <c r="B92" s="1" t="s">
        <v>328</v>
      </c>
      <c r="C92" s="49" t="s">
        <v>570</v>
      </c>
      <c r="D92" s="50" t="s">
        <v>556</v>
      </c>
      <c r="E92" s="1" t="s">
        <v>568</v>
      </c>
      <c r="F92" s="1" t="s">
        <v>569</v>
      </c>
      <c r="G92" s="1" t="s">
        <v>433</v>
      </c>
      <c r="H92" s="51" t="s">
        <v>571</v>
      </c>
      <c r="I92" s="49" t="s">
        <v>326</v>
      </c>
      <c r="J92" s="1" t="s">
        <v>329</v>
      </c>
      <c r="K92" s="1" t="s">
        <v>435</v>
      </c>
      <c r="L92" s="49" t="s">
        <v>457</v>
      </c>
    </row>
    <row r="93" spans="1:12" ht="25.5" x14ac:dyDescent="0.25">
      <c r="A93" s="49" t="s">
        <v>566</v>
      </c>
      <c r="B93" s="1" t="s">
        <v>405</v>
      </c>
      <c r="C93" s="49" t="s">
        <v>572</v>
      </c>
      <c r="D93" s="50" t="s">
        <v>511</v>
      </c>
      <c r="E93" s="1" t="s">
        <v>568</v>
      </c>
      <c r="F93" s="1" t="s">
        <v>569</v>
      </c>
      <c r="G93" s="1" t="s">
        <v>433</v>
      </c>
      <c r="H93" s="51" t="s">
        <v>434</v>
      </c>
      <c r="I93" s="49" t="s">
        <v>193</v>
      </c>
      <c r="J93" s="1" t="s">
        <v>406</v>
      </c>
      <c r="K93" s="1" t="s">
        <v>435</v>
      </c>
      <c r="L93" s="49" t="s">
        <v>457</v>
      </c>
    </row>
    <row r="94" spans="1:12" ht="25.5" x14ac:dyDescent="0.25">
      <c r="A94" s="49" t="s">
        <v>566</v>
      </c>
      <c r="B94" s="1" t="s">
        <v>410</v>
      </c>
      <c r="C94" s="49" t="s">
        <v>573</v>
      </c>
      <c r="D94" s="50" t="s">
        <v>562</v>
      </c>
      <c r="E94" s="1" t="s">
        <v>568</v>
      </c>
      <c r="F94" s="1" t="s">
        <v>569</v>
      </c>
      <c r="G94" s="1" t="s">
        <v>433</v>
      </c>
      <c r="H94" s="51" t="s">
        <v>434</v>
      </c>
      <c r="I94" s="49" t="s">
        <v>326</v>
      </c>
      <c r="J94" s="1" t="s">
        <v>574</v>
      </c>
      <c r="K94" s="1" t="s">
        <v>435</v>
      </c>
      <c r="L94" s="49" t="s">
        <v>457</v>
      </c>
    </row>
    <row r="95" spans="1:12" ht="25.5" x14ac:dyDescent="0.25">
      <c r="A95" s="49" t="s">
        <v>575</v>
      </c>
      <c r="B95" s="1" t="s">
        <v>262</v>
      </c>
      <c r="C95" s="49" t="s">
        <v>576</v>
      </c>
      <c r="D95" s="50" t="s">
        <v>430</v>
      </c>
      <c r="E95" s="1" t="s">
        <v>568</v>
      </c>
      <c r="F95" s="1" t="s">
        <v>577</v>
      </c>
      <c r="G95" s="1" t="s">
        <v>433</v>
      </c>
      <c r="H95" s="51" t="s">
        <v>434</v>
      </c>
      <c r="I95" s="49" t="s">
        <v>193</v>
      </c>
      <c r="J95" s="1" t="s">
        <v>264</v>
      </c>
      <c r="K95" s="1" t="s">
        <v>435</v>
      </c>
      <c r="L95" s="49" t="s">
        <v>457</v>
      </c>
    </row>
    <row r="96" spans="1:12" ht="25.5" x14ac:dyDescent="0.25">
      <c r="A96" s="49" t="s">
        <v>575</v>
      </c>
      <c r="B96" s="1" t="s">
        <v>325</v>
      </c>
      <c r="C96" s="49" t="s">
        <v>578</v>
      </c>
      <c r="D96" s="50" t="s">
        <v>556</v>
      </c>
      <c r="E96" s="1" t="s">
        <v>568</v>
      </c>
      <c r="F96" s="1" t="s">
        <v>577</v>
      </c>
      <c r="G96" s="1" t="s">
        <v>433</v>
      </c>
      <c r="H96" s="51" t="s">
        <v>571</v>
      </c>
      <c r="I96" s="49" t="s">
        <v>326</v>
      </c>
      <c r="J96" s="1" t="s">
        <v>327</v>
      </c>
      <c r="K96" s="1" t="s">
        <v>435</v>
      </c>
      <c r="L96" s="49" t="s">
        <v>457</v>
      </c>
    </row>
    <row r="97" spans="1:12" ht="25.5" x14ac:dyDescent="0.25">
      <c r="A97" s="49" t="s">
        <v>575</v>
      </c>
      <c r="B97" s="1" t="s">
        <v>403</v>
      </c>
      <c r="C97" s="49" t="s">
        <v>579</v>
      </c>
      <c r="D97" s="50" t="s">
        <v>511</v>
      </c>
      <c r="E97" s="1" t="s">
        <v>568</v>
      </c>
      <c r="F97" s="1" t="s">
        <v>577</v>
      </c>
      <c r="G97" s="1" t="s">
        <v>433</v>
      </c>
      <c r="H97" s="51" t="s">
        <v>434</v>
      </c>
      <c r="I97" s="49" t="s">
        <v>193</v>
      </c>
      <c r="J97" s="1" t="s">
        <v>404</v>
      </c>
      <c r="K97" s="1" t="s">
        <v>435</v>
      </c>
      <c r="L97" s="49" t="s">
        <v>457</v>
      </c>
    </row>
    <row r="98" spans="1:12" ht="25.5" x14ac:dyDescent="0.25">
      <c r="A98" s="49" t="s">
        <v>575</v>
      </c>
      <c r="B98" s="1" t="s">
        <v>408</v>
      </c>
      <c r="C98" s="49" t="s">
        <v>580</v>
      </c>
      <c r="D98" s="50" t="s">
        <v>562</v>
      </c>
      <c r="E98" s="1" t="s">
        <v>568</v>
      </c>
      <c r="F98" s="1" t="s">
        <v>577</v>
      </c>
      <c r="G98" s="1" t="s">
        <v>433</v>
      </c>
      <c r="H98" s="51" t="s">
        <v>434</v>
      </c>
      <c r="I98" s="49" t="s">
        <v>326</v>
      </c>
      <c r="J98" s="1" t="s">
        <v>409</v>
      </c>
      <c r="K98" s="1" t="s">
        <v>435</v>
      </c>
      <c r="L98" s="49" t="s">
        <v>457</v>
      </c>
    </row>
    <row r="99" spans="1:12" ht="25.5" x14ac:dyDescent="0.25">
      <c r="A99" s="1" t="s">
        <v>581</v>
      </c>
      <c r="B99" s="63" t="s">
        <v>16</v>
      </c>
      <c r="C99" s="63" t="s">
        <v>582</v>
      </c>
      <c r="D99" s="50" t="s">
        <v>443</v>
      </c>
      <c r="E99" s="1" t="s">
        <v>431</v>
      </c>
      <c r="F99" s="1" t="s">
        <v>583</v>
      </c>
      <c r="G99" s="1" t="s">
        <v>584</v>
      </c>
      <c r="H99" s="51" t="s">
        <v>585</v>
      </c>
      <c r="I99" s="63" t="s">
        <v>270</v>
      </c>
      <c r="J99" s="63" t="s">
        <v>274</v>
      </c>
      <c r="K99" s="63"/>
      <c r="L99" s="1" t="s">
        <v>271</v>
      </c>
    </row>
    <row r="100" spans="1:12" ht="25.5" x14ac:dyDescent="0.25">
      <c r="A100" s="1" t="s">
        <v>581</v>
      </c>
      <c r="B100" s="63" t="s">
        <v>17</v>
      </c>
      <c r="C100" s="63" t="s">
        <v>586</v>
      </c>
      <c r="D100" s="50" t="s">
        <v>443</v>
      </c>
      <c r="E100" s="1" t="s">
        <v>438</v>
      </c>
      <c r="F100" s="1" t="s">
        <v>583</v>
      </c>
      <c r="G100" s="1" t="s">
        <v>584</v>
      </c>
      <c r="H100" s="51" t="s">
        <v>585</v>
      </c>
      <c r="I100" s="63" t="s">
        <v>270</v>
      </c>
      <c r="J100" s="63" t="s">
        <v>278</v>
      </c>
      <c r="K100" s="63"/>
      <c r="L100" s="1" t="s">
        <v>271</v>
      </c>
    </row>
    <row r="101" spans="1:12" ht="25.5" x14ac:dyDescent="0.25">
      <c r="A101" s="1" t="s">
        <v>581</v>
      </c>
      <c r="B101" s="63" t="s">
        <v>18</v>
      </c>
      <c r="C101" s="63" t="s">
        <v>587</v>
      </c>
      <c r="D101" s="50" t="s">
        <v>443</v>
      </c>
      <c r="E101" s="1" t="s">
        <v>438</v>
      </c>
      <c r="F101" s="1" t="s">
        <v>583</v>
      </c>
      <c r="G101" s="1" t="s">
        <v>584</v>
      </c>
      <c r="H101" s="51" t="s">
        <v>585</v>
      </c>
      <c r="I101" s="63" t="s">
        <v>270</v>
      </c>
      <c r="J101" s="63" t="s">
        <v>281</v>
      </c>
      <c r="K101" s="63"/>
      <c r="L101" s="1" t="s">
        <v>271</v>
      </c>
    </row>
    <row r="102" spans="1:12" ht="25.5" x14ac:dyDescent="0.25">
      <c r="A102" s="51" t="s">
        <v>581</v>
      </c>
      <c r="B102" s="58" t="s">
        <v>19</v>
      </c>
      <c r="C102" s="58" t="s">
        <v>588</v>
      </c>
      <c r="D102" s="51" t="s">
        <v>430</v>
      </c>
      <c r="E102" s="51" t="s">
        <v>431</v>
      </c>
      <c r="F102" s="51" t="s">
        <v>583</v>
      </c>
      <c r="G102" s="51" t="s">
        <v>584</v>
      </c>
      <c r="H102" s="51" t="s">
        <v>270</v>
      </c>
      <c r="I102" s="58" t="s">
        <v>270</v>
      </c>
      <c r="J102" s="58" t="s">
        <v>285</v>
      </c>
      <c r="K102" s="58"/>
      <c r="L102" s="51" t="s">
        <v>271</v>
      </c>
    </row>
    <row r="103" spans="1:12" ht="25.5" x14ac:dyDescent="0.25">
      <c r="A103" s="64" t="s">
        <v>581</v>
      </c>
      <c r="B103" s="65" t="s">
        <v>20</v>
      </c>
      <c r="C103" s="65" t="s">
        <v>589</v>
      </c>
      <c r="D103" s="64" t="s">
        <v>430</v>
      </c>
      <c r="E103" s="64" t="s">
        <v>438</v>
      </c>
      <c r="F103" s="64" t="s">
        <v>583</v>
      </c>
      <c r="G103" s="64" t="s">
        <v>584</v>
      </c>
      <c r="H103" s="64" t="s">
        <v>270</v>
      </c>
      <c r="I103" s="65" t="s">
        <v>270</v>
      </c>
      <c r="J103" s="65" t="s">
        <v>293</v>
      </c>
      <c r="K103" s="65"/>
      <c r="L103" s="64" t="s">
        <v>271</v>
      </c>
    </row>
    <row r="104" spans="1:12" ht="25.5" x14ac:dyDescent="0.25">
      <c r="A104" s="51" t="s">
        <v>581</v>
      </c>
      <c r="B104" s="58" t="s">
        <v>21</v>
      </c>
      <c r="C104" s="58" t="s">
        <v>590</v>
      </c>
      <c r="D104" s="51" t="s">
        <v>430</v>
      </c>
      <c r="E104" s="51" t="s">
        <v>431</v>
      </c>
      <c r="F104" s="51" t="s">
        <v>583</v>
      </c>
      <c r="G104" s="51" t="s">
        <v>584</v>
      </c>
      <c r="H104" s="51" t="s">
        <v>270</v>
      </c>
      <c r="I104" s="58" t="s">
        <v>270</v>
      </c>
      <c r="J104" s="58" t="s">
        <v>295</v>
      </c>
      <c r="K104" s="58"/>
      <c r="L104" s="51" t="s">
        <v>271</v>
      </c>
    </row>
    <row r="105" spans="1:12" ht="25.5" x14ac:dyDescent="0.25">
      <c r="A105" s="1" t="s">
        <v>581</v>
      </c>
      <c r="B105" s="63" t="s">
        <v>22</v>
      </c>
      <c r="C105" s="63" t="s">
        <v>591</v>
      </c>
      <c r="D105" s="50" t="s">
        <v>440</v>
      </c>
      <c r="E105" s="1" t="s">
        <v>438</v>
      </c>
      <c r="F105" s="1" t="s">
        <v>583</v>
      </c>
      <c r="G105" s="1" t="s">
        <v>584</v>
      </c>
      <c r="H105" s="51" t="s">
        <v>270</v>
      </c>
      <c r="I105" s="63" t="s">
        <v>270</v>
      </c>
      <c r="J105" s="63" t="s">
        <v>297</v>
      </c>
      <c r="K105" s="63"/>
      <c r="L105" s="1" t="s">
        <v>271</v>
      </c>
    </row>
    <row r="106" spans="1:12" ht="25.5" x14ac:dyDescent="0.25">
      <c r="A106" s="1" t="s">
        <v>581</v>
      </c>
      <c r="B106" s="63" t="s">
        <v>23</v>
      </c>
      <c r="C106" s="63" t="s">
        <v>592</v>
      </c>
      <c r="D106" s="50" t="s">
        <v>440</v>
      </c>
      <c r="E106" s="1" t="s">
        <v>438</v>
      </c>
      <c r="F106" s="1" t="s">
        <v>583</v>
      </c>
      <c r="G106" s="1" t="s">
        <v>584</v>
      </c>
      <c r="H106" s="51" t="s">
        <v>270</v>
      </c>
      <c r="I106" s="63" t="s">
        <v>270</v>
      </c>
      <c r="J106" s="63" t="s">
        <v>299</v>
      </c>
      <c r="K106" s="63"/>
      <c r="L106" s="1" t="s">
        <v>271</v>
      </c>
    </row>
    <row r="107" spans="1:12" ht="25.5" x14ac:dyDescent="0.25">
      <c r="A107" s="1" t="s">
        <v>581</v>
      </c>
      <c r="B107" s="63" t="s">
        <v>24</v>
      </c>
      <c r="C107" s="63" t="s">
        <v>593</v>
      </c>
      <c r="D107" s="50" t="s">
        <v>430</v>
      </c>
      <c r="E107" s="1" t="s">
        <v>438</v>
      </c>
      <c r="F107" s="1" t="s">
        <v>583</v>
      </c>
      <c r="G107" s="1" t="s">
        <v>584</v>
      </c>
      <c r="H107" s="51" t="s">
        <v>270</v>
      </c>
      <c r="I107" s="63" t="s">
        <v>270</v>
      </c>
      <c r="J107" s="63" t="s">
        <v>301</v>
      </c>
      <c r="K107" s="63"/>
      <c r="L107" s="1" t="s">
        <v>271</v>
      </c>
    </row>
    <row r="108" spans="1:12" ht="25.5" x14ac:dyDescent="0.25">
      <c r="A108" s="1" t="s">
        <v>594</v>
      </c>
      <c r="B108" s="63" t="s">
        <v>25</v>
      </c>
      <c r="C108" s="63" t="s">
        <v>595</v>
      </c>
      <c r="D108" s="50" t="s">
        <v>443</v>
      </c>
      <c r="E108" s="1" t="s">
        <v>431</v>
      </c>
      <c r="F108" s="1" t="s">
        <v>596</v>
      </c>
      <c r="G108" s="1" t="s">
        <v>584</v>
      </c>
      <c r="H108" s="51" t="s">
        <v>585</v>
      </c>
      <c r="I108" s="63" t="s">
        <v>270</v>
      </c>
      <c r="J108" s="63" t="s">
        <v>272</v>
      </c>
      <c r="K108" s="63"/>
      <c r="L108" s="1" t="s">
        <v>271</v>
      </c>
    </row>
    <row r="109" spans="1:12" ht="25.5" x14ac:dyDescent="0.25">
      <c r="A109" s="1" t="s">
        <v>594</v>
      </c>
      <c r="B109" s="63" t="s">
        <v>26</v>
      </c>
      <c r="C109" s="63" t="s">
        <v>597</v>
      </c>
      <c r="D109" s="50" t="s">
        <v>443</v>
      </c>
      <c r="E109" s="1" t="s">
        <v>438</v>
      </c>
      <c r="F109" s="1" t="s">
        <v>596</v>
      </c>
      <c r="G109" s="1" t="s">
        <v>584</v>
      </c>
      <c r="H109" s="51" t="s">
        <v>585</v>
      </c>
      <c r="I109" s="63" t="s">
        <v>270</v>
      </c>
      <c r="J109" s="63" t="s">
        <v>276</v>
      </c>
      <c r="K109" s="63"/>
      <c r="L109" s="1" t="s">
        <v>271</v>
      </c>
    </row>
    <row r="110" spans="1:12" ht="25.5" x14ac:dyDescent="0.25">
      <c r="A110" s="1" t="s">
        <v>594</v>
      </c>
      <c r="B110" s="63" t="s">
        <v>27</v>
      </c>
      <c r="C110" s="63" t="s">
        <v>598</v>
      </c>
      <c r="D110" s="50" t="s">
        <v>443</v>
      </c>
      <c r="E110" s="1" t="s">
        <v>438</v>
      </c>
      <c r="F110" s="1" t="s">
        <v>596</v>
      </c>
      <c r="G110" s="1" t="s">
        <v>584</v>
      </c>
      <c r="H110" s="51" t="s">
        <v>585</v>
      </c>
      <c r="I110" s="66" t="s">
        <v>270</v>
      </c>
      <c r="J110" s="63" t="s">
        <v>280</v>
      </c>
      <c r="K110" s="63"/>
      <c r="L110" s="1" t="s">
        <v>271</v>
      </c>
    </row>
    <row r="111" spans="1:12" ht="25.5" x14ac:dyDescent="0.25">
      <c r="A111" s="51" t="s">
        <v>594</v>
      </c>
      <c r="B111" s="58" t="s">
        <v>28</v>
      </c>
      <c r="C111" s="58" t="s">
        <v>599</v>
      </c>
      <c r="D111" s="51" t="s">
        <v>430</v>
      </c>
      <c r="E111" s="51" t="s">
        <v>431</v>
      </c>
      <c r="F111" s="51" t="s">
        <v>596</v>
      </c>
      <c r="G111" s="51" t="s">
        <v>584</v>
      </c>
      <c r="H111" s="51" t="s">
        <v>270</v>
      </c>
      <c r="I111" s="58" t="s">
        <v>270</v>
      </c>
      <c r="J111" s="58" t="s">
        <v>284</v>
      </c>
      <c r="K111" s="58"/>
      <c r="L111" s="51" t="s">
        <v>271</v>
      </c>
    </row>
    <row r="112" spans="1:12" ht="25.5" x14ac:dyDescent="0.25">
      <c r="A112" s="51" t="s">
        <v>594</v>
      </c>
      <c r="B112" s="58" t="s">
        <v>29</v>
      </c>
      <c r="C112" s="58" t="s">
        <v>600</v>
      </c>
      <c r="D112" s="51" t="s">
        <v>430</v>
      </c>
      <c r="E112" s="51" t="s">
        <v>438</v>
      </c>
      <c r="F112" s="51" t="s">
        <v>596</v>
      </c>
      <c r="G112" s="51" t="s">
        <v>584</v>
      </c>
      <c r="H112" s="51" t="s">
        <v>270</v>
      </c>
      <c r="I112" s="58" t="s">
        <v>270</v>
      </c>
      <c r="J112" s="58" t="s">
        <v>292</v>
      </c>
      <c r="K112" s="58"/>
      <c r="L112" s="51" t="s">
        <v>271</v>
      </c>
    </row>
    <row r="113" spans="1:12" ht="25.5" x14ac:dyDescent="0.25">
      <c r="A113" s="51" t="s">
        <v>594</v>
      </c>
      <c r="B113" s="58" t="s">
        <v>30</v>
      </c>
      <c r="C113" s="58" t="s">
        <v>601</v>
      </c>
      <c r="D113" s="51" t="s">
        <v>430</v>
      </c>
      <c r="E113" s="51" t="s">
        <v>431</v>
      </c>
      <c r="F113" s="51" t="s">
        <v>596</v>
      </c>
      <c r="G113" s="51" t="s">
        <v>584</v>
      </c>
      <c r="H113" s="51" t="s">
        <v>270</v>
      </c>
      <c r="I113" s="58" t="s">
        <v>270</v>
      </c>
      <c r="J113" s="58" t="s">
        <v>294</v>
      </c>
      <c r="K113" s="58"/>
      <c r="L113" s="51" t="s">
        <v>271</v>
      </c>
    </row>
    <row r="114" spans="1:12" ht="25.5" x14ac:dyDescent="0.25">
      <c r="A114" s="1" t="s">
        <v>594</v>
      </c>
      <c r="B114" s="63" t="s">
        <v>31</v>
      </c>
      <c r="C114" s="63" t="s">
        <v>602</v>
      </c>
      <c r="D114" s="50" t="s">
        <v>440</v>
      </c>
      <c r="E114" s="1" t="s">
        <v>438</v>
      </c>
      <c r="F114" s="1" t="s">
        <v>596</v>
      </c>
      <c r="G114" s="1" t="s">
        <v>584</v>
      </c>
      <c r="H114" s="51" t="s">
        <v>270</v>
      </c>
      <c r="I114" s="63" t="s">
        <v>270</v>
      </c>
      <c r="J114" s="63" t="s">
        <v>296</v>
      </c>
      <c r="K114" s="63"/>
      <c r="L114" s="1" t="s">
        <v>271</v>
      </c>
    </row>
    <row r="115" spans="1:12" ht="25.5" x14ac:dyDescent="0.25">
      <c r="A115" s="1" t="s">
        <v>594</v>
      </c>
      <c r="B115" s="63" t="s">
        <v>32</v>
      </c>
      <c r="C115" s="63" t="s">
        <v>603</v>
      </c>
      <c r="D115" s="50" t="s">
        <v>440</v>
      </c>
      <c r="E115" s="1" t="s">
        <v>438</v>
      </c>
      <c r="F115" s="1" t="s">
        <v>596</v>
      </c>
      <c r="G115" s="1" t="s">
        <v>584</v>
      </c>
      <c r="H115" s="51" t="s">
        <v>270</v>
      </c>
      <c r="I115" s="63" t="s">
        <v>270</v>
      </c>
      <c r="J115" s="63" t="s">
        <v>298</v>
      </c>
      <c r="K115" s="63"/>
      <c r="L115" s="1" t="s">
        <v>271</v>
      </c>
    </row>
    <row r="116" spans="1:12" ht="25.5" x14ac:dyDescent="0.25">
      <c r="A116" s="1" t="s">
        <v>594</v>
      </c>
      <c r="B116" s="63" t="s">
        <v>33</v>
      </c>
      <c r="C116" s="63" t="s">
        <v>604</v>
      </c>
      <c r="D116" s="50" t="s">
        <v>430</v>
      </c>
      <c r="E116" s="1" t="s">
        <v>438</v>
      </c>
      <c r="F116" s="1" t="s">
        <v>596</v>
      </c>
      <c r="G116" s="1" t="s">
        <v>584</v>
      </c>
      <c r="H116" s="51" t="s">
        <v>270</v>
      </c>
      <c r="I116" s="63" t="s">
        <v>270</v>
      </c>
      <c r="J116" s="63" t="s">
        <v>300</v>
      </c>
      <c r="K116" s="63"/>
      <c r="L116" s="1" t="s">
        <v>271</v>
      </c>
    </row>
    <row r="117" spans="1:12" ht="25.5" x14ac:dyDescent="0.25">
      <c r="A117" s="51" t="s">
        <v>605</v>
      </c>
      <c r="B117" s="58" t="s">
        <v>34</v>
      </c>
      <c r="C117" s="58" t="s">
        <v>606</v>
      </c>
      <c r="D117" s="51" t="s">
        <v>500</v>
      </c>
      <c r="E117" s="51" t="s">
        <v>431</v>
      </c>
      <c r="F117" s="51" t="s">
        <v>583</v>
      </c>
      <c r="G117" s="51" t="s">
        <v>584</v>
      </c>
      <c r="H117" s="51" t="s">
        <v>270</v>
      </c>
      <c r="I117" s="58" t="s">
        <v>270</v>
      </c>
      <c r="J117" s="58" t="s">
        <v>331</v>
      </c>
      <c r="K117" s="65"/>
      <c r="L117" s="64" t="s">
        <v>271</v>
      </c>
    </row>
    <row r="118" spans="1:12" ht="25.5" x14ac:dyDescent="0.25">
      <c r="A118" s="51" t="s">
        <v>605</v>
      </c>
      <c r="B118" s="58" t="s">
        <v>35</v>
      </c>
      <c r="C118" s="58" t="s">
        <v>607</v>
      </c>
      <c r="D118" s="50" t="s">
        <v>608</v>
      </c>
      <c r="E118" s="51" t="s">
        <v>438</v>
      </c>
      <c r="F118" s="51" t="s">
        <v>583</v>
      </c>
      <c r="G118" s="51" t="s">
        <v>584</v>
      </c>
      <c r="H118" s="51" t="s">
        <v>270</v>
      </c>
      <c r="I118" s="58" t="s">
        <v>270</v>
      </c>
      <c r="J118" s="58" t="s">
        <v>333</v>
      </c>
      <c r="K118" s="65"/>
      <c r="L118" s="64" t="s">
        <v>271</v>
      </c>
    </row>
    <row r="119" spans="1:12" ht="25.5" x14ac:dyDescent="0.25">
      <c r="A119" s="51" t="s">
        <v>609</v>
      </c>
      <c r="B119" s="58" t="s">
        <v>36</v>
      </c>
      <c r="C119" s="58" t="s">
        <v>610</v>
      </c>
      <c r="D119" s="51" t="s">
        <v>500</v>
      </c>
      <c r="E119" s="51" t="s">
        <v>431</v>
      </c>
      <c r="F119" s="51" t="s">
        <v>596</v>
      </c>
      <c r="G119" s="51" t="s">
        <v>584</v>
      </c>
      <c r="H119" s="51" t="s">
        <v>270</v>
      </c>
      <c r="I119" s="58" t="s">
        <v>270</v>
      </c>
      <c r="J119" s="58" t="s">
        <v>330</v>
      </c>
      <c r="K119" s="65"/>
      <c r="L119" s="64" t="s">
        <v>271</v>
      </c>
    </row>
    <row r="120" spans="1:12" ht="25.5" x14ac:dyDescent="0.25">
      <c r="A120" s="1" t="s">
        <v>609</v>
      </c>
      <c r="B120" s="63" t="s">
        <v>37</v>
      </c>
      <c r="C120" s="63" t="s">
        <v>611</v>
      </c>
      <c r="D120" s="50" t="s">
        <v>608</v>
      </c>
      <c r="E120" s="1" t="s">
        <v>438</v>
      </c>
      <c r="F120" s="1" t="s">
        <v>596</v>
      </c>
      <c r="G120" s="1" t="s">
        <v>584</v>
      </c>
      <c r="H120" s="51" t="s">
        <v>270</v>
      </c>
      <c r="I120" s="63" t="s">
        <v>270</v>
      </c>
      <c r="J120" s="63" t="s">
        <v>332</v>
      </c>
      <c r="K120" s="66"/>
      <c r="L120" s="62" t="s">
        <v>271</v>
      </c>
    </row>
  </sheetData>
  <hyperlinks>
    <hyperlink ref="B76" r:id="rId1" location="emdsfdc1b_jd_10!A1"/>
    <hyperlink ref="B67" r:id="rId2" location="cmdsfdc1a_jd_01!A1"/>
    <hyperlink ref="B68" r:id="rId3" location="cmdsfdc1a_jd_02!A1"/>
    <hyperlink ref="B69" r:id="rId4" location="emdsfdc1a_jd_03!A1"/>
    <hyperlink ref="B70" r:id="rId5" location="emdsfdc1a_jd_04!A1"/>
    <hyperlink ref="B71" r:id="rId6" location="emdsfdc1b_jd_05!A1"/>
    <hyperlink ref="B72" r:id="rId7" location="emdsfdc1a_jd_06!A1"/>
    <hyperlink ref="B73" r:id="rId8" location="emdsfdc1a_jd_08!A1" display="emdsfdc1a-jd-08"/>
    <hyperlink ref="B74" r:id="rId9" location="emdsfdc1a_jd_08!A1"/>
    <hyperlink ref="B75" r:id="rId10" location="cmdsfdc1a_jd_09!A1"/>
    <hyperlink ref="B77" r:id="rId11" location="emdsfdc1a_jd_11!A1"/>
    <hyperlink ref="B78" r:id="rId12" location="cmdsfdc1a_jd_12!A1"/>
    <hyperlink ref="B51" r:id="rId13" location="cmdsfdc1a_rb_01!A1"/>
    <hyperlink ref="B52" r:id="rId14" location="cmdsfdc1a_rb_02!A1"/>
    <hyperlink ref="B59" r:id="rId15" location="cmdsfdc1a_rb_09!A1"/>
    <hyperlink ref="B62" r:id="rId16" location="cmdsfdc1a_rb_12!A1"/>
    <hyperlink ref="B53" r:id="rId17" location="emdsfdc1a_rb_03!A1"/>
    <hyperlink ref="B54" r:id="rId18" location="emdsfdc1a_rb_04!A1"/>
    <hyperlink ref="B55" r:id="rId19" location="emdsfdc1b_rb_05!A1"/>
    <hyperlink ref="B56" r:id="rId20" location="emdsfdc1a_rb_06!A1"/>
    <hyperlink ref="B57" r:id="rId21" location="emdsfdc1a_rb_07!A1"/>
    <hyperlink ref="B58" r:id="rId22" location="emdsfdc1a_rb_08!A1"/>
    <hyperlink ref="B60" r:id="rId23" location="emdsfdc1b_rb_10!A1"/>
    <hyperlink ref="B61" r:id="rId24" location="emdsfdc1a_rb_11!A1"/>
    <hyperlink ref="B44" r:id="rId25" location="emdscgc1_rb_03!A1"/>
    <hyperlink ref="B45" r:id="rId26" location="emdscgc1_rb_04!A1"/>
    <hyperlink ref="B46" r:id="rId27" location="emdscgc1_rb_05!A1"/>
    <hyperlink ref="B43" r:id="rId28" location="cmdscgc1_rb_01!A1"/>
    <hyperlink ref="B47" r:id="rId29" location="cmdscgc1_jd_01!A1"/>
    <hyperlink ref="B48" r:id="rId30" location="emdscgc1_jd_03!A1"/>
    <hyperlink ref="B49" r:id="rId31" location="emdscgc1_jd_04!A1"/>
    <hyperlink ref="B50" r:id="rId32" location="emdscgc1_jd_05!A1"/>
    <hyperlink ref="B89" r:id="rId33" location="cmdsfdc1b_dg_01!A1"/>
    <hyperlink ref="B87" r:id="rId34" location="cmdsfdc1b_ct_01!A1"/>
    <hyperlink ref="B90" r:id="rId35" location="cmdswell_dg_01!A1"/>
    <hyperlink ref="B88" r:id="rId36" location="cmdswell_ct_01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EMEA</vt:lpstr>
      <vt:lpstr>Details</vt:lpstr>
      <vt:lpstr>Data</vt:lpstr>
      <vt:lpstr>Invenotry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Orczyk, Dawid [CCC-OT_IT]</dc:creator>
  <cp:lastModifiedBy>Ashok Kumar Reddy</cp:lastModifiedBy>
  <dcterms:created xsi:type="dcterms:W3CDTF">2014-07-18T10:24:05Z</dcterms:created>
  <dcterms:modified xsi:type="dcterms:W3CDTF">2014-07-24T06:59:03Z</dcterms:modified>
</cp:coreProperties>
</file>